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en_skoroszyt" hidePivotFieldList="1" defaultThemeVersion="124226"/>
  <bookViews>
    <workbookView xWindow="-28755" yWindow="8535" windowWidth="28755" windowHeight="8895" firstSheet="16" activeTab="16"/>
  </bookViews>
  <sheets>
    <sheet name=".2010" sheetId="4" r:id="rId1"/>
    <sheet name="DC06 Wyszków" sheetId="14" r:id="rId2"/>
    <sheet name="DC09 Wojnicz" sheetId="19" r:id="rId3"/>
    <sheet name="DC10 Mszczonów" sheetId="20" r:id="rId4"/>
    <sheet name=".2013" sheetId="21" r:id="rId5"/>
    <sheet name=".2012" sheetId="12" r:id="rId6"/>
    <sheet name=".2011" sheetId="8" r:id="rId7"/>
    <sheet name="2014" sheetId="22" r:id="rId8"/>
    <sheet name="2015" sheetId="24" r:id="rId9"/>
    <sheet name="2016" sheetId="25" r:id="rId10"/>
    <sheet name="2017" sheetId="27" r:id="rId11"/>
    <sheet name="2018" sheetId="30" r:id="rId12"/>
    <sheet name="2019" sheetId="33" r:id="rId13"/>
    <sheet name="2020" sheetId="34" r:id="rId14"/>
    <sheet name="2021" sheetId="36" r:id="rId15"/>
    <sheet name="2022 (2)" sheetId="39" state="hidden" r:id="rId16"/>
    <sheet name="2022" sheetId="37" r:id="rId17"/>
    <sheet name="2023" sheetId="47" r:id="rId18"/>
    <sheet name="Raport" sheetId="45" r:id="rId19"/>
    <sheet name="Arkusz2" sheetId="46" r:id="rId20"/>
    <sheet name="Arkusz1" sheetId="40" r:id="rId21"/>
  </sheets>
  <definedNames>
    <definedName name="_xlnm._FilterDatabase" localSheetId="6" hidden="1">'.2011'!$A$1:$W$219</definedName>
    <definedName name="_xlnm._FilterDatabase" localSheetId="5" hidden="1">'.2012'!$A$1:$T$199</definedName>
    <definedName name="_xlnm._FilterDatabase" localSheetId="4" hidden="1">'.2013'!$A$1:$S$192</definedName>
    <definedName name="_xlnm._FilterDatabase" localSheetId="7" hidden="1">'2014'!$A$1:$W$396</definedName>
    <definedName name="_xlnm._FilterDatabase" localSheetId="8" hidden="1">'2015'!$A$1:$W$98</definedName>
    <definedName name="_xlnm._FilterDatabase" localSheetId="9" hidden="1">'2016'!$A$1:$W$105</definedName>
    <definedName name="_xlnm._FilterDatabase" localSheetId="10" hidden="1">'2017'!$A$2:$AB$127</definedName>
    <definedName name="_xlnm._FilterDatabase" localSheetId="11" hidden="1">'2018'!$A$1:$AE$116</definedName>
    <definedName name="_xlnm._FilterDatabase" localSheetId="12" hidden="1">'2019'!$A$1:$FK$118</definedName>
    <definedName name="_xlnm._FilterDatabase" localSheetId="13" hidden="1">'2020'!$A$1:$BL$127</definedName>
    <definedName name="_xlnm._FilterDatabase" localSheetId="14" hidden="1">'2021'!$A$1:$BQ$163</definedName>
    <definedName name="_xlnm._FilterDatabase" localSheetId="16" hidden="1">'2022'!$A$1:$BV$106</definedName>
    <definedName name="_xlnm._FilterDatabase" localSheetId="15" hidden="1">'2022 (2)'!$A$1:$BR$123</definedName>
    <definedName name="_xlnm._FilterDatabase" localSheetId="17" hidden="1">'2023'!$B$1:$BR$125</definedName>
    <definedName name="_xlnm._FilterDatabase" localSheetId="1" hidden="1">'DC06 Wyszków'!$A$2:$S$176</definedName>
    <definedName name="_xlnm._FilterDatabase" localSheetId="2" hidden="1">'DC09 Wojnicz'!$A$1:$R$201</definedName>
    <definedName name="_xlnm._FilterDatabase" localSheetId="3" hidden="1">'DC10 Mszczonów'!$A$2:$T$205</definedName>
    <definedName name="GRUPA_SPRZEDAŻY">#REF!</definedName>
    <definedName name="_xlnm.Print_Area" localSheetId="0">'.2010'!$B$24:$E$103</definedName>
    <definedName name="_xlnm.Print_Area" localSheetId="6">'.2011'!$B$5:$F$900</definedName>
    <definedName name="_xlnm.Print_Area" localSheetId="5">'.2012'!$73:$105</definedName>
    <definedName name="_xlnm.Print_Area" localSheetId="4">'.2013'!#REF!</definedName>
    <definedName name="X" localSheetId="16" hidden="1">'2022'!$B$1:$BR$106</definedName>
    <definedName name="X" localSheetId="17" hidden="1">'2023'!$B$1:$BR$125</definedName>
  </definedNames>
  <calcPr calcId="144525"/>
  <pivotCaches>
    <pivotCache cacheId="0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7" i="37" l="1"/>
  <c r="D204" i="36" l="1"/>
  <c r="E74" i="37"/>
  <c r="E48" i="37"/>
  <c r="E82" i="37"/>
  <c r="E24" i="37" l="1"/>
  <c r="E21" i="37"/>
  <c r="E20" i="37"/>
  <c r="E30" i="37"/>
  <c r="D125" i="39"/>
  <c r="E126" i="39"/>
  <c r="D126" i="39" s="1"/>
  <c r="D127" i="39"/>
  <c r="D128" i="39"/>
  <c r="D2" i="39"/>
  <c r="D3" i="39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3" i="39"/>
  <c r="D55" i="39"/>
  <c r="D59" i="39"/>
  <c r="D60" i="39"/>
  <c r="D62" i="39"/>
  <c r="D64" i="39"/>
  <c r="L66" i="39"/>
  <c r="L70" i="39"/>
  <c r="L71" i="39"/>
  <c r="L72" i="39"/>
  <c r="L73" i="39"/>
  <c r="D75" i="39"/>
  <c r="L75" i="39"/>
  <c r="L77" i="39"/>
  <c r="L80" i="39"/>
  <c r="L81" i="39"/>
  <c r="L83" i="39"/>
  <c r="L84" i="39"/>
  <c r="L85" i="39"/>
  <c r="L87" i="39"/>
  <c r="L88" i="39"/>
  <c r="D92" i="39"/>
  <c r="D93" i="39"/>
  <c r="D96" i="39"/>
  <c r="L96" i="39"/>
  <c r="L98" i="39"/>
  <c r="L99" i="39"/>
  <c r="L100" i="39"/>
  <c r="L101" i="39"/>
  <c r="L103" i="39"/>
  <c r="L104" i="39"/>
  <c r="L105" i="39"/>
  <c r="D119" i="39"/>
  <c r="D121" i="39"/>
  <c r="L122" i="39"/>
  <c r="E55" i="37"/>
  <c r="E43" i="37"/>
  <c r="E41" i="37"/>
  <c r="E38" i="37"/>
  <c r="E36" i="37"/>
  <c r="E37" i="37"/>
  <c r="E45" i="37"/>
  <c r="E34" i="37"/>
  <c r="E57" i="37"/>
  <c r="E50" i="37"/>
  <c r="E47" i="37"/>
  <c r="E42" i="37"/>
  <c r="E29" i="37"/>
  <c r="E44" i="37"/>
  <c r="E40" i="37"/>
  <c r="E39" i="37"/>
  <c r="E51" i="37"/>
  <c r="E31" i="37"/>
  <c r="E35" i="37"/>
  <c r="E58" i="37"/>
  <c r="E33" i="37"/>
  <c r="E32" i="37"/>
  <c r="E26" i="37"/>
  <c r="E27" i="37"/>
  <c r="E28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25" i="37"/>
  <c r="E19" i="37"/>
  <c r="E22" i="37"/>
  <c r="E23" i="37"/>
  <c r="E4" i="37"/>
  <c r="E3" i="37"/>
  <c r="E2" i="37"/>
  <c r="E111" i="37" l="1"/>
  <c r="E110" i="37"/>
  <c r="F109" i="37"/>
  <c r="E109" i="37" s="1"/>
  <c r="E108" i="37"/>
  <c r="D201" i="36" l="1"/>
  <c r="D202" i="36"/>
  <c r="D200" i="36" l="1"/>
  <c r="D195" i="36"/>
  <c r="D23" i="36" l="1"/>
  <c r="D198" i="36" l="1"/>
  <c r="D8" i="36" l="1"/>
  <c r="E199" i="36" l="1"/>
  <c r="D199" i="36" s="1"/>
  <c r="D24" i="36" l="1"/>
  <c r="D122" i="36"/>
  <c r="D10" i="36"/>
  <c r="D197" i="36" l="1"/>
  <c r="D196" i="36"/>
  <c r="D118" i="36" l="1"/>
  <c r="D40" i="36" l="1"/>
  <c r="D91" i="36" l="1"/>
  <c r="D167" i="36"/>
  <c r="D150" i="36"/>
  <c r="D194" i="36" l="1"/>
  <c r="D135" i="36" l="1"/>
  <c r="D14" i="36"/>
  <c r="D63" i="36"/>
  <c r="D62" i="36"/>
  <c r="D153" i="36"/>
  <c r="D110" i="36"/>
  <c r="D136" i="36"/>
  <c r="D87" i="36"/>
  <c r="D95" i="36" l="1"/>
  <c r="D57" i="36"/>
  <c r="D79" i="36"/>
  <c r="D32" i="36"/>
  <c r="D193" i="36" l="1"/>
  <c r="D90" i="36" l="1"/>
  <c r="D192" i="36" l="1"/>
  <c r="D191" i="36" l="1"/>
  <c r="D71" i="36" l="1"/>
  <c r="D190" i="36"/>
  <c r="D50" i="36" l="1"/>
  <c r="D189" i="36" l="1"/>
  <c r="D155" i="36" l="1"/>
  <c r="D188" i="36" l="1"/>
  <c r="D147" i="36" l="1"/>
  <c r="D73" i="36"/>
  <c r="D59" i="36"/>
  <c r="D58" i="36"/>
  <c r="D34" i="36"/>
  <c r="D106" i="36"/>
  <c r="D137" i="36"/>
  <c r="D33" i="36"/>
  <c r="D134" i="36"/>
  <c r="D48" i="36"/>
  <c r="D86" i="36"/>
  <c r="D96" i="36"/>
  <c r="D100" i="36"/>
  <c r="D66" i="36"/>
  <c r="D103" i="36"/>
  <c r="D178" i="36"/>
  <c r="D29" i="36"/>
  <c r="D9" i="36"/>
  <c r="D144" i="36"/>
  <c r="D158" i="36"/>
  <c r="D7" i="36"/>
  <c r="D41" i="36"/>
  <c r="D27" i="36"/>
  <c r="D89" i="36"/>
  <c r="D81" i="36"/>
  <c r="D159" i="36"/>
  <c r="D28" i="36"/>
  <c r="D117" i="36"/>
  <c r="D74" i="36"/>
  <c r="D75" i="36"/>
  <c r="D99" i="36"/>
  <c r="D43" i="36"/>
  <c r="D157" i="36"/>
  <c r="D146" i="36"/>
  <c r="D61" i="36"/>
  <c r="D36" i="36"/>
  <c r="D107" i="36"/>
  <c r="D132" i="36"/>
  <c r="D139" i="36"/>
  <c r="D149" i="36"/>
  <c r="D101" i="36"/>
  <c r="D112" i="36"/>
  <c r="D31" i="36"/>
  <c r="D72" i="36"/>
  <c r="D39" i="36"/>
  <c r="D53" i="36"/>
  <c r="D141" i="36"/>
  <c r="D70" i="36"/>
  <c r="D142" i="36"/>
  <c r="D30" i="36"/>
  <c r="D18" i="36"/>
  <c r="D49" i="36"/>
  <c r="D82" i="36"/>
  <c r="D151" i="36"/>
  <c r="D78" i="36"/>
  <c r="D114" i="36"/>
  <c r="D5" i="36"/>
  <c r="D163" i="36"/>
  <c r="D124" i="36"/>
  <c r="D22" i="36"/>
  <c r="D56" i="36"/>
  <c r="D156" i="36"/>
  <c r="D120" i="36"/>
  <c r="D76" i="36"/>
  <c r="D25" i="36"/>
  <c r="D45" i="36"/>
  <c r="D35" i="36"/>
  <c r="D52" i="36"/>
  <c r="D105" i="36"/>
  <c r="D37" i="36"/>
  <c r="D119" i="36"/>
  <c r="D77" i="36"/>
  <c r="D68" i="36"/>
  <c r="D88" i="36"/>
  <c r="D115" i="36"/>
  <c r="D97" i="36"/>
  <c r="D123" i="36"/>
  <c r="D93" i="36"/>
  <c r="D60" i="36"/>
  <c r="D51" i="36"/>
  <c r="D173" i="36"/>
  <c r="D16" i="36"/>
  <c r="D130" i="36"/>
  <c r="D125" i="36"/>
  <c r="D172" i="36"/>
  <c r="D140" i="36"/>
  <c r="D15" i="36"/>
  <c r="D181" i="36"/>
  <c r="D160" i="36"/>
  <c r="D113" i="36"/>
  <c r="D83" i="36"/>
  <c r="D69" i="36"/>
  <c r="D6" i="36"/>
  <c r="D26" i="36"/>
  <c r="D13" i="36"/>
  <c r="D64" i="36"/>
  <c r="D138" i="36"/>
  <c r="D92" i="36"/>
  <c r="D154" i="36"/>
  <c r="D42" i="36"/>
  <c r="D108" i="36"/>
  <c r="D80" i="36"/>
  <c r="D46" i="36"/>
  <c r="D161" i="36"/>
  <c r="D127" i="36"/>
  <c r="D21" i="36"/>
  <c r="D174" i="36"/>
  <c r="D131" i="36"/>
  <c r="D121" i="36"/>
  <c r="D67" i="36"/>
  <c r="D20" i="36"/>
  <c r="D116" i="36"/>
  <c r="D128" i="36"/>
  <c r="D143" i="36"/>
  <c r="D94" i="36"/>
  <c r="D133" i="36"/>
  <c r="D126" i="36"/>
  <c r="D102" i="36"/>
  <c r="D19" i="36"/>
  <c r="D169" i="36"/>
  <c r="D152" i="36"/>
  <c r="D11" i="36"/>
  <c r="D38" i="36"/>
  <c r="D3" i="36"/>
  <c r="D55" i="36"/>
  <c r="D4" i="36"/>
  <c r="D165" i="36"/>
  <c r="D2" i="36"/>
  <c r="D129" i="36"/>
  <c r="D182" i="36"/>
  <c r="D183" i="36"/>
  <c r="D148" i="36"/>
  <c r="D184" i="36"/>
  <c r="D185" i="36"/>
  <c r="D186" i="36"/>
  <c r="D84" i="36"/>
  <c r="D54" i="36"/>
  <c r="D65" i="36"/>
  <c r="D166" i="36"/>
  <c r="D162" i="36"/>
  <c r="D171" i="36"/>
  <c r="D177" i="36"/>
  <c r="D145" i="36"/>
  <c r="D98" i="36"/>
  <c r="D176" i="36"/>
  <c r="D168" i="36"/>
  <c r="D179" i="36"/>
  <c r="D44" i="36"/>
  <c r="D109" i="36"/>
  <c r="D12" i="36"/>
  <c r="D104" i="36"/>
  <c r="D111" i="36"/>
  <c r="D85" i="36"/>
  <c r="D17" i="36"/>
  <c r="D47" i="36"/>
  <c r="D153" i="34" l="1"/>
  <c r="D114" i="34" l="1"/>
  <c r="D92" i="34" l="1"/>
  <c r="D127" i="34" l="1"/>
  <c r="D125" i="34" l="1"/>
  <c r="D126" i="34" l="1"/>
  <c r="D122" i="34" l="1"/>
  <c r="D124" i="34" l="1"/>
  <c r="D152" i="34"/>
  <c r="D101" i="34" l="1"/>
  <c r="D99" i="34"/>
  <c r="D98" i="34" l="1"/>
  <c r="D77" i="34" l="1"/>
  <c r="D78" i="34" l="1"/>
  <c r="D88" i="34" l="1"/>
  <c r="D76" i="34" l="1"/>
  <c r="D108" i="34" l="1"/>
  <c r="D118" i="34"/>
  <c r="D110" i="34"/>
  <c r="D100" i="34"/>
  <c r="D81" i="34"/>
  <c r="D97" i="34" l="1"/>
  <c r="D91" i="34"/>
  <c r="D42" i="34" l="1"/>
  <c r="D70" i="34" l="1"/>
  <c r="D83" i="34" l="1"/>
  <c r="D59" i="34"/>
  <c r="D57" i="34"/>
  <c r="D94" i="34"/>
  <c r="D62" i="34"/>
  <c r="D106" i="34"/>
  <c r="D61" i="34"/>
  <c r="D85" i="34"/>
  <c r="D38" i="34"/>
  <c r="D102" i="34"/>
  <c r="D89" i="34"/>
  <c r="D79" i="34"/>
  <c r="D111" i="34"/>
  <c r="D120" i="34"/>
  <c r="D65" i="34"/>
  <c r="D43" i="34"/>
  <c r="D117" i="34"/>
  <c r="D45" i="34"/>
  <c r="D73" i="34"/>
  <c r="D90" i="34"/>
  <c r="D151" i="34"/>
  <c r="D31" i="34"/>
  <c r="D52" i="34"/>
  <c r="D51" i="34"/>
  <c r="D68" i="34"/>
  <c r="D96" i="34"/>
  <c r="D71" i="34"/>
  <c r="D82" i="34"/>
  <c r="D34" i="34"/>
  <c r="D86" i="34"/>
  <c r="D36" i="34"/>
  <c r="D26" i="34"/>
  <c r="D67" i="34"/>
  <c r="D54" i="34"/>
  <c r="D32" i="34"/>
  <c r="D35" i="34"/>
  <c r="D22" i="34"/>
  <c r="D64" i="34"/>
  <c r="D49" i="34"/>
  <c r="D80" i="34"/>
  <c r="D150" i="34"/>
  <c r="D9" i="34"/>
  <c r="D149" i="34"/>
  <c r="D109" i="34"/>
  <c r="D87" i="34"/>
  <c r="D66" i="34"/>
  <c r="D75" i="34"/>
  <c r="D119" i="34"/>
  <c r="D116" i="34"/>
  <c r="D47" i="34"/>
  <c r="D105" i="34"/>
  <c r="D33" i="34"/>
  <c r="D103" i="34"/>
  <c r="D84" i="34"/>
  <c r="D63" i="34"/>
  <c r="D46" i="34"/>
  <c r="D50" i="34"/>
  <c r="D74" i="34"/>
  <c r="D14" i="34"/>
  <c r="D7" i="34"/>
  <c r="D2" i="34"/>
  <c r="D24" i="34"/>
  <c r="D23" i="34"/>
  <c r="D30" i="34"/>
  <c r="D48" i="34"/>
  <c r="D21" i="34"/>
  <c r="D8" i="34"/>
  <c r="D60" i="34"/>
  <c r="D20" i="34"/>
  <c r="D27" i="34"/>
  <c r="D44" i="34"/>
  <c r="D58" i="34"/>
  <c r="D29" i="34"/>
  <c r="D69" i="34"/>
  <c r="D17" i="34"/>
  <c r="D16" i="34"/>
  <c r="D39" i="34"/>
  <c r="D95" i="34"/>
  <c r="D121" i="34"/>
  <c r="D53" i="34"/>
  <c r="D107" i="34"/>
  <c r="D28" i="34"/>
  <c r="D72" i="34"/>
  <c r="D93" i="34"/>
  <c r="D40" i="34"/>
  <c r="D41" i="34"/>
  <c r="D18" i="34"/>
  <c r="D55" i="34"/>
  <c r="D56" i="34"/>
  <c r="D25" i="34"/>
  <c r="D12" i="34"/>
  <c r="D15" i="34"/>
  <c r="D10" i="34"/>
  <c r="D13" i="34"/>
  <c r="D19" i="34"/>
  <c r="D5" i="34"/>
  <c r="D37" i="34"/>
  <c r="D11" i="34"/>
  <c r="D6" i="34"/>
  <c r="D4" i="34"/>
  <c r="D3" i="34"/>
  <c r="D118" i="33"/>
  <c r="D128" i="33"/>
  <c r="D114" i="33"/>
  <c r="D115" i="33"/>
  <c r="D99" i="33"/>
  <c r="D97" i="33"/>
  <c r="D98" i="33"/>
  <c r="D110" i="33"/>
  <c r="D58" i="33"/>
  <c r="D94" i="33"/>
  <c r="D100" i="33"/>
  <c r="D83" i="33"/>
  <c r="D76" i="33"/>
  <c r="D84" i="33"/>
  <c r="D81" i="33"/>
  <c r="D108" i="33"/>
  <c r="D73" i="33"/>
  <c r="D96" i="33"/>
  <c r="D62" i="33"/>
  <c r="D80" i="33"/>
  <c r="D88" i="33"/>
  <c r="D101" i="33"/>
  <c r="D95" i="33"/>
  <c r="D65" i="33"/>
  <c r="D57" i="33"/>
  <c r="D64" i="33"/>
  <c r="D46" i="33"/>
  <c r="D49" i="33"/>
  <c r="D66" i="33"/>
  <c r="D47" i="33"/>
  <c r="D52" i="33"/>
  <c r="D56" i="33"/>
  <c r="D53" i="33"/>
  <c r="D45" i="33"/>
  <c r="D43" i="33"/>
  <c r="D42" i="33"/>
  <c r="D44" i="33"/>
  <c r="D39" i="33"/>
  <c r="D41" i="33"/>
  <c r="D40" i="33"/>
  <c r="D132" i="33"/>
  <c r="D131" i="33"/>
  <c r="D130" i="33"/>
  <c r="D109" i="33"/>
  <c r="D71" i="33"/>
  <c r="D72" i="33"/>
  <c r="D77" i="33"/>
  <c r="D25" i="33"/>
  <c r="D117" i="33"/>
  <c r="D78" i="33"/>
  <c r="D105" i="33"/>
  <c r="D92" i="33"/>
  <c r="D129" i="33"/>
  <c r="D126" i="33"/>
  <c r="D75" i="33"/>
  <c r="D50" i="33"/>
  <c r="E13" i="33"/>
  <c r="D13" i="33" s="1"/>
  <c r="D124" i="33"/>
  <c r="D123" i="33"/>
  <c r="D125" i="33"/>
  <c r="D120" i="33"/>
  <c r="D86" i="33"/>
  <c r="F122" i="33"/>
  <c r="D121" i="33"/>
  <c r="F3" i="33"/>
  <c r="F2" i="33"/>
  <c r="F4" i="33"/>
  <c r="F6" i="33"/>
  <c r="F5" i="33"/>
  <c r="D127" i="33"/>
  <c r="D63" i="33"/>
  <c r="D89" i="33"/>
  <c r="D116" i="33"/>
  <c r="D102" i="33"/>
  <c r="D113" i="33"/>
  <c r="D103" i="33"/>
  <c r="D79" i="33"/>
  <c r="D51" i="33"/>
  <c r="D112" i="33"/>
  <c r="D82" i="33"/>
  <c r="D68" i="33"/>
  <c r="D90" i="33"/>
  <c r="D111" i="33"/>
  <c r="D23" i="33"/>
  <c r="D69" i="33"/>
  <c r="D60" i="33"/>
  <c r="D32" i="33"/>
  <c r="D21" i="33"/>
  <c r="D33" i="33"/>
  <c r="D91" i="33"/>
  <c r="D34" i="33"/>
  <c r="D67" i="33"/>
  <c r="D31" i="33"/>
  <c r="D104" i="33"/>
  <c r="D38" i="33"/>
  <c r="D6" i="33"/>
  <c r="D27" i="33"/>
  <c r="D85" i="33"/>
  <c r="D35" i="33"/>
  <c r="D107" i="33"/>
  <c r="D15" i="33"/>
  <c r="D106" i="33"/>
  <c r="D28" i="33"/>
  <c r="D61" i="33"/>
  <c r="D22" i="33"/>
  <c r="D74" i="33"/>
  <c r="D30" i="33"/>
  <c r="D59" i="33"/>
  <c r="D29" i="33"/>
  <c r="D12" i="33"/>
  <c r="D70" i="33"/>
  <c r="D11" i="33"/>
  <c r="D54" i="33"/>
  <c r="D48" i="33"/>
  <c r="D24" i="33"/>
  <c r="D55" i="33"/>
  <c r="D36" i="33"/>
  <c r="D20" i="33"/>
  <c r="D18" i="33"/>
  <c r="D37" i="33"/>
  <c r="D93" i="33"/>
  <c r="D87" i="33"/>
  <c r="D19" i="33"/>
  <c r="D9" i="33"/>
  <c r="D26" i="33"/>
  <c r="D8" i="33"/>
  <c r="D14" i="33"/>
  <c r="D17" i="33"/>
  <c r="D7" i="33"/>
  <c r="D4" i="33"/>
  <c r="D10" i="33"/>
  <c r="D16" i="33"/>
  <c r="D2" i="33"/>
  <c r="D3" i="33"/>
  <c r="D5" i="33"/>
  <c r="D121" i="30"/>
  <c r="C118" i="30"/>
  <c r="Z112" i="30"/>
  <c r="AC112" i="30"/>
  <c r="C112" i="30"/>
  <c r="C102" i="30"/>
  <c r="C141" i="30"/>
  <c r="C119" i="30"/>
  <c r="C93" i="30"/>
  <c r="C105" i="30"/>
  <c r="C90" i="30"/>
  <c r="C88" i="30"/>
  <c r="C83" i="30"/>
  <c r="C87" i="30"/>
  <c r="C73" i="30"/>
  <c r="C85" i="30"/>
  <c r="C101" i="30"/>
  <c r="C95" i="30"/>
  <c r="C104" i="30"/>
  <c r="C103" i="30"/>
  <c r="C113" i="30"/>
  <c r="C114" i="30"/>
  <c r="C94" i="30"/>
  <c r="C75" i="30"/>
  <c r="C115" i="30"/>
  <c r="C78" i="30"/>
  <c r="C100" i="30"/>
  <c r="C86" i="30"/>
  <c r="C81" i="30"/>
  <c r="C138" i="30"/>
  <c r="C136" i="30"/>
  <c r="C43" i="30"/>
  <c r="C66" i="30"/>
  <c r="C134" i="30"/>
  <c r="C139" i="30"/>
  <c r="C133" i="30"/>
  <c r="C132" i="30"/>
  <c r="C129" i="30"/>
  <c r="C59" i="30"/>
  <c r="C140" i="30"/>
  <c r="C142" i="30"/>
  <c r="C135" i="30"/>
  <c r="C137" i="30"/>
  <c r="C54" i="30"/>
  <c r="C30" i="30"/>
  <c r="C128" i="30"/>
  <c r="C127" i="30"/>
  <c r="C2" i="30"/>
  <c r="C3" i="30"/>
  <c r="C4" i="30"/>
  <c r="C5" i="30"/>
  <c r="C6" i="30"/>
  <c r="C7" i="30"/>
  <c r="C15" i="30"/>
  <c r="C8" i="30"/>
  <c r="C9" i="30"/>
  <c r="C10" i="30"/>
  <c r="C11" i="30"/>
  <c r="C12" i="30"/>
  <c r="C13" i="30"/>
  <c r="C16" i="30"/>
  <c r="C17" i="30"/>
  <c r="C18" i="30"/>
  <c r="C14" i="30"/>
  <c r="C131" i="30"/>
  <c r="C126" i="30"/>
  <c r="C56" i="30"/>
  <c r="C21" i="30"/>
  <c r="C109" i="30"/>
  <c r="C111" i="30"/>
  <c r="C116" i="30"/>
  <c r="C108" i="30"/>
  <c r="C107" i="30"/>
  <c r="C49" i="30"/>
  <c r="C97" i="30"/>
  <c r="C106" i="30"/>
  <c r="C99" i="30"/>
  <c r="C124" i="30"/>
  <c r="C125" i="30"/>
  <c r="C92" i="30"/>
  <c r="C72" i="30"/>
  <c r="C91" i="30"/>
  <c r="C64" i="30"/>
  <c r="C82" i="30"/>
  <c r="C50" i="30"/>
  <c r="C28" i="30"/>
  <c r="C67" i="30"/>
  <c r="C110" i="30"/>
  <c r="C84" i="30"/>
  <c r="C26" i="30"/>
  <c r="C71" i="30"/>
  <c r="C89" i="30"/>
  <c r="C37" i="30"/>
  <c r="C96" i="30"/>
  <c r="C68" i="30"/>
  <c r="C51" i="30"/>
  <c r="C45" i="30"/>
  <c r="C74" i="30"/>
  <c r="C80" i="30"/>
  <c r="C53" i="30"/>
  <c r="C69" i="30"/>
  <c r="C34" i="30"/>
  <c r="C98" i="30"/>
  <c r="C57" i="30"/>
  <c r="C70" i="30"/>
  <c r="C76" i="30"/>
  <c r="C77" i="30"/>
  <c r="C58" i="30"/>
  <c r="C46" i="30"/>
  <c r="C47" i="30"/>
  <c r="C62" i="30"/>
  <c r="C42" i="30"/>
  <c r="C38" i="30"/>
  <c r="C65" i="30"/>
  <c r="C61" i="30"/>
  <c r="C55" i="30"/>
  <c r="C52" i="30"/>
  <c r="C33" i="30"/>
  <c r="C41" i="30"/>
  <c r="C40" i="30"/>
  <c r="C20" i="30"/>
  <c r="C60" i="30"/>
  <c r="C36" i="30"/>
  <c r="C35" i="30"/>
  <c r="C32" i="30"/>
  <c r="C31" i="30"/>
  <c r="C29" i="30"/>
  <c r="C63" i="30"/>
  <c r="C23" i="30"/>
  <c r="C25" i="30"/>
  <c r="C24" i="30"/>
  <c r="C22" i="30"/>
  <c r="C27" i="30"/>
  <c r="C19" i="30"/>
  <c r="C79" i="30"/>
  <c r="C48" i="30"/>
  <c r="C39" i="30"/>
  <c r="C44" i="30"/>
  <c r="B97" i="27"/>
  <c r="B148" i="27"/>
  <c r="B112" i="27"/>
  <c r="B114" i="27"/>
  <c r="B113" i="27"/>
  <c r="B155" i="27"/>
  <c r="B116" i="27"/>
  <c r="B117" i="27"/>
  <c r="B123" i="27"/>
  <c r="B111" i="27"/>
  <c r="B120" i="27"/>
  <c r="B126" i="27"/>
  <c r="B119" i="27"/>
  <c r="B153" i="27"/>
  <c r="B118" i="27"/>
  <c r="B154" i="27"/>
  <c r="B67" i="27"/>
  <c r="B107" i="27"/>
  <c r="B88" i="27"/>
  <c r="B100" i="27"/>
  <c r="B110" i="27"/>
  <c r="B109" i="27"/>
  <c r="B115" i="27"/>
  <c r="B96" i="27"/>
  <c r="B93" i="27"/>
  <c r="B82" i="27"/>
  <c r="B99" i="27"/>
  <c r="B73" i="27"/>
  <c r="B70" i="27"/>
  <c r="B74" i="27"/>
  <c r="B63" i="27"/>
  <c r="B143" i="27"/>
  <c r="B49" i="27"/>
  <c r="B71" i="27"/>
  <c r="B51" i="27"/>
  <c r="B94" i="27"/>
  <c r="B50" i="27"/>
  <c r="B83" i="27"/>
  <c r="B147" i="27"/>
  <c r="B105" i="27"/>
  <c r="B89" i="27"/>
  <c r="B92" i="27"/>
  <c r="B127" i="27"/>
  <c r="B44" i="27"/>
  <c r="C24" i="27"/>
  <c r="B24" i="27" s="1"/>
  <c r="C21" i="27"/>
  <c r="D22" i="27"/>
  <c r="B146" i="27"/>
  <c r="B206" i="25"/>
  <c r="B95" i="27"/>
  <c r="B68" i="27"/>
  <c r="B145" i="27"/>
  <c r="B144" i="27"/>
  <c r="C175" i="27"/>
  <c r="B175" i="27" s="1"/>
  <c r="C176" i="27"/>
  <c r="B176" i="27" s="1"/>
  <c r="C178" i="27"/>
  <c r="B178" i="27" s="1"/>
  <c r="C179" i="27"/>
  <c r="B179" i="27" s="1"/>
  <c r="C180" i="27"/>
  <c r="B180" i="27" s="1"/>
  <c r="C181" i="27"/>
  <c r="B181" i="27" s="1"/>
  <c r="C182" i="27"/>
  <c r="B182" i="27" s="1"/>
  <c r="C183" i="27"/>
  <c r="B183" i="27" s="1"/>
  <c r="C184" i="27"/>
  <c r="B184" i="27" s="1"/>
  <c r="C173" i="27"/>
  <c r="B173" i="27" s="1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7" i="27"/>
  <c r="B18" i="27"/>
  <c r="B19" i="27"/>
  <c r="B20" i="27"/>
  <c r="B23" i="27"/>
  <c r="B22" i="27"/>
  <c r="B27" i="27"/>
  <c r="B72" i="27"/>
  <c r="B25" i="27"/>
  <c r="B28" i="27"/>
  <c r="B29" i="27"/>
  <c r="B30" i="27"/>
  <c r="B32" i="27"/>
  <c r="B33" i="27"/>
  <c r="B31" i="27"/>
  <c r="B26" i="27"/>
  <c r="B34" i="27"/>
  <c r="B53" i="27"/>
  <c r="B47" i="27"/>
  <c r="B37" i="27"/>
  <c r="B38" i="27"/>
  <c r="B40" i="27"/>
  <c r="B41" i="27"/>
  <c r="B46" i="27"/>
  <c r="B15" i="27"/>
  <c r="B5" i="27"/>
  <c r="B6" i="27"/>
  <c r="B7" i="27"/>
  <c r="B8" i="27"/>
  <c r="B9" i="27"/>
  <c r="B10" i="27"/>
  <c r="B11" i="27"/>
  <c r="B190" i="27"/>
  <c r="B12" i="27"/>
  <c r="B13" i="27"/>
  <c r="B14" i="27"/>
  <c r="B16" i="27"/>
  <c r="B3" i="27"/>
  <c r="B48" i="27"/>
  <c r="B56" i="27"/>
  <c r="B86" i="27"/>
  <c r="B87" i="27"/>
  <c r="B104" i="27"/>
  <c r="B57" i="27"/>
  <c r="B62" i="27"/>
  <c r="B58" i="27"/>
  <c r="B78" i="27"/>
  <c r="B59" i="27"/>
  <c r="B81" i="27"/>
  <c r="B84" i="27"/>
  <c r="B39" i="27"/>
  <c r="B52" i="27"/>
  <c r="B69" i="27"/>
  <c r="B80" i="27"/>
  <c r="B60" i="27"/>
  <c r="B66" i="27"/>
  <c r="B54" i="27"/>
  <c r="B101" i="27"/>
  <c r="B77" i="27"/>
  <c r="B45" i="27"/>
  <c r="B76" i="27"/>
  <c r="B85" i="27"/>
  <c r="B42" i="27"/>
  <c r="B79" i="27"/>
  <c r="B91" i="27"/>
  <c r="B90" i="27"/>
  <c r="B75" i="27"/>
  <c r="B64" i="27"/>
  <c r="B121" i="27"/>
  <c r="B106" i="27"/>
  <c r="B108" i="27"/>
  <c r="B122" i="27"/>
  <c r="B98" i="27"/>
  <c r="B65" i="27"/>
  <c r="B151" i="27"/>
  <c r="C4" i="27"/>
  <c r="B4" i="27" s="1"/>
  <c r="C188" i="27"/>
  <c r="B102" i="27"/>
  <c r="B55" i="27"/>
  <c r="B61" i="27"/>
  <c r="B103" i="27"/>
  <c r="B35" i="27"/>
  <c r="B43" i="27"/>
  <c r="B36" i="27"/>
  <c r="B152" i="27"/>
  <c r="B150" i="27"/>
  <c r="C198" i="27"/>
  <c r="B198" i="27"/>
  <c r="C197" i="27"/>
  <c r="C196" i="27"/>
  <c r="C195" i="27"/>
  <c r="B195" i="27"/>
  <c r="C194" i="27"/>
  <c r="B194" i="27"/>
  <c r="C193" i="27"/>
  <c r="B193" i="27"/>
  <c r="C192" i="27"/>
  <c r="B192" i="27"/>
  <c r="C191" i="27"/>
  <c r="B191" i="27"/>
  <c r="C190" i="27"/>
  <c r="C189" i="27"/>
  <c r="B104" i="25"/>
  <c r="B105" i="25"/>
  <c r="B130" i="27"/>
  <c r="B209" i="25"/>
  <c r="B208" i="25"/>
  <c r="B205" i="25"/>
  <c r="B211" i="25"/>
  <c r="B190" i="25"/>
  <c r="B169" i="25"/>
  <c r="B94" i="25"/>
  <c r="B185" i="25"/>
  <c r="B173" i="25"/>
  <c r="B183" i="25"/>
  <c r="B103" i="25"/>
  <c r="B102" i="25"/>
  <c r="B98" i="25"/>
  <c r="B181" i="25"/>
  <c r="B176" i="25"/>
  <c r="B177" i="25"/>
  <c r="B95" i="25"/>
  <c r="B101" i="25"/>
  <c r="B99" i="25"/>
  <c r="B100" i="25"/>
  <c r="B97" i="25"/>
  <c r="B180" i="25"/>
  <c r="B179" i="25"/>
  <c r="B175" i="25"/>
  <c r="B92" i="25"/>
  <c r="B171" i="25"/>
  <c r="B170" i="25"/>
  <c r="B168" i="25"/>
  <c r="B167" i="25"/>
  <c r="B166" i="25"/>
  <c r="B66" i="25"/>
  <c r="B77" i="25"/>
  <c r="B80" i="25"/>
  <c r="B198" i="25"/>
  <c r="B188" i="25"/>
  <c r="B192" i="25"/>
  <c r="B194" i="25"/>
  <c r="B204" i="25"/>
  <c r="B195" i="25"/>
  <c r="B200" i="25"/>
  <c r="B199" i="25"/>
  <c r="B201" i="25"/>
  <c r="B196" i="25"/>
  <c r="B203" i="25"/>
  <c r="B202" i="25"/>
  <c r="B191" i="25"/>
  <c r="B189" i="25"/>
  <c r="B197" i="25"/>
  <c r="B187" i="25"/>
  <c r="B186" i="25"/>
  <c r="B193" i="25"/>
  <c r="B182" i="25"/>
  <c r="B207" i="25"/>
  <c r="B178" i="25"/>
  <c r="B184" i="25"/>
  <c r="B174" i="25"/>
  <c r="B172" i="25"/>
  <c r="B96" i="25"/>
  <c r="B67" i="25"/>
  <c r="B164" i="25"/>
  <c r="B76" i="25"/>
  <c r="B86" i="25"/>
  <c r="B60" i="25"/>
  <c r="B163" i="25"/>
  <c r="B162" i="25"/>
  <c r="B85" i="25"/>
  <c r="B161" i="25"/>
  <c r="B153" i="25"/>
  <c r="B159" i="25"/>
  <c r="B158" i="25"/>
  <c r="B157" i="25"/>
  <c r="B156" i="25"/>
  <c r="B160" i="25"/>
  <c r="B154" i="25"/>
  <c r="B155" i="25"/>
  <c r="B165" i="25"/>
  <c r="B150" i="25"/>
  <c r="B151" i="25"/>
  <c r="C215" i="25"/>
  <c r="B152" i="25"/>
  <c r="B144" i="25"/>
  <c r="B149" i="25"/>
  <c r="B148" i="25"/>
  <c r="B147" i="25"/>
  <c r="B62" i="25"/>
  <c r="B145" i="25"/>
  <c r="B146" i="25"/>
  <c r="B138" i="25"/>
  <c r="B143" i="25"/>
  <c r="B37" i="25"/>
  <c r="B142" i="25"/>
  <c r="B141" i="25"/>
  <c r="B140" i="25"/>
  <c r="B139" i="25"/>
  <c r="C220" i="25"/>
  <c r="C221" i="25"/>
  <c r="C222" i="25"/>
  <c r="C223" i="25"/>
  <c r="C224" i="25"/>
  <c r="C225" i="25"/>
  <c r="C226" i="25"/>
  <c r="C227" i="25"/>
  <c r="C228" i="25"/>
  <c r="C229" i="25"/>
  <c r="C219" i="25"/>
  <c r="B31" i="25"/>
  <c r="B81" i="25"/>
  <c r="B74" i="25"/>
  <c r="B137" i="25"/>
  <c r="B229" i="25" s="1"/>
  <c r="B78" i="25"/>
  <c r="B82" i="25"/>
  <c r="B73" i="25"/>
  <c r="B136" i="25"/>
  <c r="B135" i="25"/>
  <c r="B134" i="25"/>
  <c r="B130" i="25"/>
  <c r="B131" i="25"/>
  <c r="B133" i="25"/>
  <c r="B132" i="25"/>
  <c r="B126" i="25"/>
  <c r="B129" i="25"/>
  <c r="B128" i="25"/>
  <c r="B127" i="25"/>
  <c r="B123" i="25"/>
  <c r="B122" i="25"/>
  <c r="B125" i="25"/>
  <c r="B124" i="25"/>
  <c r="B121" i="25"/>
  <c r="B120" i="25"/>
  <c r="B119" i="25"/>
  <c r="B118" i="25"/>
  <c r="B117" i="25"/>
  <c r="B116" i="25"/>
  <c r="B115" i="25"/>
  <c r="B214" i="25"/>
  <c r="B212" i="25"/>
  <c r="B213" i="25"/>
  <c r="B114" i="25"/>
  <c r="B113" i="25"/>
  <c r="B61" i="25"/>
  <c r="B87" i="25"/>
  <c r="B84" i="25"/>
  <c r="B56" i="25"/>
  <c r="B72" i="25"/>
  <c r="B88" i="25"/>
  <c r="B90" i="25"/>
  <c r="B44" i="25"/>
  <c r="B50" i="25"/>
  <c r="B69" i="25"/>
  <c r="B65" i="25"/>
  <c r="B91" i="25"/>
  <c r="B68" i="25"/>
  <c r="B54" i="25"/>
  <c r="B24" i="25"/>
  <c r="B35" i="25"/>
  <c r="B75" i="25"/>
  <c r="B45" i="25"/>
  <c r="B64" i="25"/>
  <c r="B63" i="25"/>
  <c r="B70" i="25"/>
  <c r="B47" i="25"/>
  <c r="B40" i="25"/>
  <c r="B225" i="25"/>
  <c r="B93" i="25"/>
  <c r="B41" i="25"/>
  <c r="B36" i="25"/>
  <c r="B55" i="25"/>
  <c r="B89" i="25"/>
  <c r="B83" i="25"/>
  <c r="B57" i="25"/>
  <c r="B23" i="25"/>
  <c r="B22" i="25"/>
  <c r="B53" i="25"/>
  <c r="B39" i="25"/>
  <c r="B59" i="25"/>
  <c r="B79" i="25"/>
  <c r="B51" i="25"/>
  <c r="B226" i="25" s="1"/>
  <c r="B46" i="25"/>
  <c r="B49" i="25"/>
  <c r="B27" i="25"/>
  <c r="B52" i="25"/>
  <c r="B43" i="25"/>
  <c r="B58" i="25"/>
  <c r="B42" i="25"/>
  <c r="B224" i="25" s="1"/>
  <c r="B32" i="25"/>
  <c r="B26" i="25"/>
  <c r="B25" i="25"/>
  <c r="B33" i="25"/>
  <c r="B30" i="25"/>
  <c r="B38" i="25"/>
  <c r="B28" i="25"/>
  <c r="B29" i="25"/>
  <c r="B34" i="25"/>
  <c r="B4" i="25"/>
  <c r="B9" i="25"/>
  <c r="B10" i="25"/>
  <c r="B13" i="25"/>
  <c r="B2" i="25"/>
  <c r="B3" i="25"/>
  <c r="B5" i="25"/>
  <c r="B6" i="25"/>
  <c r="B7" i="25"/>
  <c r="B8" i="25"/>
  <c r="B11" i="25"/>
  <c r="B12" i="25"/>
  <c r="B14" i="25"/>
  <c r="B15" i="25"/>
  <c r="B16" i="25"/>
  <c r="B17" i="25"/>
  <c r="B18" i="25"/>
  <c r="B19" i="25"/>
  <c r="B20" i="25"/>
  <c r="B21" i="25"/>
  <c r="B48" i="25"/>
  <c r="B71" i="25"/>
  <c r="B110" i="25"/>
  <c r="B111" i="25"/>
  <c r="B227" i="25" s="1"/>
  <c r="B112" i="25"/>
  <c r="B222" i="25"/>
  <c r="B177" i="24"/>
  <c r="B176" i="24"/>
  <c r="B175" i="24"/>
  <c r="B174" i="24"/>
  <c r="B173" i="24"/>
  <c r="B172" i="24"/>
  <c r="B171" i="24"/>
  <c r="B98" i="24"/>
  <c r="B90" i="24"/>
  <c r="B70" i="24"/>
  <c r="D93" i="24"/>
  <c r="B93" i="24"/>
  <c r="B77" i="24"/>
  <c r="B63" i="24"/>
  <c r="B64" i="24"/>
  <c r="B46" i="24"/>
  <c r="B66" i="24"/>
  <c r="B72" i="24"/>
  <c r="B65" i="24"/>
  <c r="B80" i="24"/>
  <c r="B79" i="24"/>
  <c r="B71" i="24"/>
  <c r="B68" i="24"/>
  <c r="B67" i="24"/>
  <c r="B88" i="24"/>
  <c r="B87" i="24"/>
  <c r="B91" i="24"/>
  <c r="B170" i="24"/>
  <c r="B82" i="24"/>
  <c r="B83" i="24"/>
  <c r="B166" i="24"/>
  <c r="B168" i="24"/>
  <c r="B169" i="24"/>
  <c r="B47" i="24"/>
  <c r="B160" i="24"/>
  <c r="B95" i="24"/>
  <c r="B89" i="24"/>
  <c r="B96" i="24"/>
  <c r="B92" i="24"/>
  <c r="B73" i="24"/>
  <c r="B78" i="24"/>
  <c r="B86" i="24"/>
  <c r="B81" i="24"/>
  <c r="B94" i="24"/>
  <c r="B59" i="24"/>
  <c r="B97" i="24"/>
  <c r="B75" i="24"/>
  <c r="B58" i="24"/>
  <c r="B61" i="24"/>
  <c r="B74" i="24"/>
  <c r="B69" i="24"/>
  <c r="B85" i="24"/>
  <c r="B57" i="24"/>
  <c r="B54" i="24"/>
  <c r="B76" i="24"/>
  <c r="B60" i="24"/>
  <c r="B62" i="24"/>
  <c r="B53" i="24"/>
  <c r="B38" i="24"/>
  <c r="B49" i="24"/>
  <c r="B52" i="24"/>
  <c r="B51" i="24"/>
  <c r="B37" i="24"/>
  <c r="B45" i="24"/>
  <c r="B167" i="24"/>
  <c r="B164" i="24"/>
  <c r="B163" i="24"/>
  <c r="B165" i="24"/>
  <c r="B162" i="24"/>
  <c r="B161" i="24"/>
  <c r="B36" i="24"/>
  <c r="B42" i="24"/>
  <c r="B44" i="24"/>
  <c r="B50" i="24"/>
  <c r="B39" i="24"/>
  <c r="B33" i="24"/>
  <c r="B29" i="24"/>
  <c r="B156" i="24"/>
  <c r="B155" i="24"/>
  <c r="B159" i="24"/>
  <c r="B153" i="24"/>
  <c r="B158" i="24"/>
  <c r="B157" i="24"/>
  <c r="B34" i="24"/>
  <c r="B154" i="24"/>
  <c r="B30" i="24"/>
  <c r="B32" i="24"/>
  <c r="B24" i="24"/>
  <c r="B151" i="24"/>
  <c r="B152" i="24"/>
  <c r="B150" i="24"/>
  <c r="B149" i="24"/>
  <c r="B56" i="24"/>
  <c r="B84" i="24"/>
  <c r="B26" i="24"/>
  <c r="B145" i="24"/>
  <c r="B148" i="24"/>
  <c r="B144" i="24"/>
  <c r="B146" i="24"/>
  <c r="B142" i="24"/>
  <c r="B147" i="24"/>
  <c r="B143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6" i="24"/>
  <c r="B125" i="24"/>
  <c r="B124" i="24"/>
  <c r="B123" i="24"/>
  <c r="B122" i="24"/>
  <c r="B127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203" i="24"/>
  <c r="B202" i="24"/>
  <c r="B201" i="24"/>
  <c r="B200" i="24"/>
  <c r="B197" i="24"/>
  <c r="B48" i="24"/>
  <c r="B55" i="24"/>
  <c r="B28" i="24"/>
  <c r="B16" i="24"/>
  <c r="B35" i="24"/>
  <c r="B43" i="24"/>
  <c r="B41" i="24"/>
  <c r="B40" i="24"/>
  <c r="B23" i="24"/>
  <c r="B18" i="24"/>
  <c r="B20" i="24"/>
  <c r="B21" i="24"/>
  <c r="B22" i="24"/>
  <c r="B31" i="24"/>
  <c r="B25" i="24"/>
  <c r="B19" i="24"/>
  <c r="B15" i="24"/>
  <c r="B27" i="24"/>
  <c r="B17" i="24"/>
  <c r="B14" i="24"/>
  <c r="B8" i="24"/>
  <c r="B12" i="24"/>
  <c r="B9" i="24"/>
  <c r="B5" i="24"/>
  <c r="B3" i="24"/>
  <c r="B2" i="24"/>
  <c r="B13" i="24"/>
  <c r="B11" i="24"/>
  <c r="B6" i="24"/>
  <c r="B4" i="24"/>
  <c r="B10" i="24"/>
  <c r="B7" i="24"/>
  <c r="B409" i="22"/>
  <c r="B408" i="22"/>
  <c r="B407" i="22"/>
  <c r="B406" i="22"/>
  <c r="B405" i="22"/>
  <c r="B404" i="22"/>
  <c r="B135" i="22"/>
  <c r="B138" i="22"/>
  <c r="B127" i="22"/>
  <c r="B413" i="22"/>
  <c r="B412" i="22"/>
  <c r="B125" i="22"/>
  <c r="B129" i="22"/>
  <c r="B128" i="22"/>
  <c r="B130" i="22"/>
  <c r="B410" i="22"/>
  <c r="B403" i="22"/>
  <c r="B120" i="22"/>
  <c r="B402" i="22"/>
  <c r="B139" i="22"/>
  <c r="B137" i="22"/>
  <c r="B401" i="22"/>
  <c r="B411" i="22"/>
  <c r="B133" i="22"/>
  <c r="B124" i="22"/>
  <c r="B134" i="22"/>
  <c r="B113" i="22"/>
  <c r="B121" i="22"/>
  <c r="B112" i="22"/>
  <c r="B416" i="22"/>
  <c r="B415" i="22"/>
  <c r="B114" i="22"/>
  <c r="B117" i="22"/>
  <c r="B111" i="22"/>
  <c r="B94" i="22"/>
  <c r="B110" i="22"/>
  <c r="B109" i="22"/>
  <c r="B108" i="22"/>
  <c r="B116" i="22"/>
  <c r="B115" i="22"/>
  <c r="B107" i="22"/>
  <c r="B118" i="22"/>
  <c r="B105" i="22"/>
  <c r="B95" i="22"/>
  <c r="B96" i="22"/>
  <c r="B132" i="22"/>
  <c r="B104" i="22"/>
  <c r="B103" i="22"/>
  <c r="B102" i="22"/>
  <c r="B101" i="22"/>
  <c r="B100" i="22"/>
  <c r="B106" i="22"/>
  <c r="B99" i="22"/>
  <c r="B131" i="22"/>
  <c r="B98" i="22"/>
  <c r="B93" i="22"/>
  <c r="B92" i="22"/>
  <c r="M184" i="21"/>
  <c r="C196" i="21"/>
  <c r="B192" i="21"/>
  <c r="M172" i="21"/>
  <c r="M146" i="21"/>
  <c r="M70" i="21"/>
  <c r="M69" i="21"/>
  <c r="M85" i="21"/>
  <c r="M80" i="21"/>
  <c r="M106" i="21"/>
  <c r="M99" i="21"/>
  <c r="M52" i="21"/>
  <c r="M56" i="21"/>
  <c r="M57" i="21"/>
  <c r="M104" i="21"/>
  <c r="M43" i="21"/>
  <c r="M90" i="21"/>
  <c r="M39" i="21"/>
  <c r="M79" i="21"/>
  <c r="M68" i="21"/>
  <c r="M36" i="21"/>
  <c r="M35" i="21"/>
  <c r="M34" i="21"/>
  <c r="M33" i="21"/>
  <c r="M32" i="21"/>
  <c r="M48" i="21"/>
  <c r="M45" i="21"/>
  <c r="M44" i="21"/>
  <c r="M47" i="21"/>
  <c r="M30" i="21"/>
  <c r="M61" i="21"/>
  <c r="M66" i="21"/>
  <c r="M67" i="21"/>
  <c r="M29" i="21"/>
  <c r="M13" i="21"/>
  <c r="M26" i="21"/>
  <c r="M10" i="21"/>
  <c r="M11" i="21"/>
  <c r="M12" i="21"/>
  <c r="M9" i="21"/>
  <c r="M4" i="21"/>
  <c r="M15" i="21"/>
  <c r="M461" i="21"/>
  <c r="M460" i="21"/>
  <c r="M459" i="21"/>
  <c r="M458" i="21"/>
  <c r="M457" i="21"/>
  <c r="M456" i="21"/>
  <c r="M455" i="21"/>
  <c r="M454" i="21"/>
  <c r="M453" i="21"/>
  <c r="M452" i="21"/>
  <c r="M451" i="21"/>
  <c r="M450" i="21"/>
  <c r="M449" i="21"/>
  <c r="M448" i="21"/>
  <c r="M447" i="21"/>
  <c r="M446" i="21"/>
  <c r="M445" i="21"/>
  <c r="M444" i="21"/>
  <c r="M443" i="21"/>
  <c r="M442" i="21"/>
  <c r="M441" i="21"/>
  <c r="M440" i="21"/>
  <c r="M439" i="21"/>
  <c r="M438" i="21"/>
  <c r="M437" i="21"/>
  <c r="M436" i="21"/>
  <c r="M435" i="21"/>
  <c r="M434" i="21"/>
  <c r="M433" i="21"/>
  <c r="M432" i="21"/>
  <c r="M431" i="21"/>
  <c r="M430" i="21"/>
  <c r="M429" i="21"/>
  <c r="M428" i="21"/>
  <c r="M427" i="21"/>
  <c r="M426" i="21"/>
  <c r="M425" i="21"/>
  <c r="M424" i="21"/>
  <c r="M423" i="21"/>
  <c r="M422" i="21"/>
  <c r="M421" i="21"/>
  <c r="M420" i="21"/>
  <c r="M419" i="21"/>
  <c r="M418" i="21"/>
  <c r="M417" i="21"/>
  <c r="M416" i="21"/>
  <c r="M415" i="21"/>
  <c r="M414" i="21"/>
  <c r="M413" i="21"/>
  <c r="M412" i="21"/>
  <c r="M411" i="21"/>
  <c r="M410" i="21"/>
  <c r="M409" i="21"/>
  <c r="M408" i="21"/>
  <c r="M407" i="21"/>
  <c r="M406" i="21"/>
  <c r="M405" i="21"/>
  <c r="M404" i="21"/>
  <c r="M403" i="21"/>
  <c r="M402" i="21"/>
  <c r="M401" i="21"/>
  <c r="M400" i="21"/>
  <c r="M399" i="21"/>
  <c r="M398" i="21"/>
  <c r="M397" i="21"/>
  <c r="M396" i="21"/>
  <c r="M395" i="21"/>
  <c r="M394" i="21"/>
  <c r="M393" i="21"/>
  <c r="M392" i="21"/>
  <c r="M391" i="21"/>
  <c r="M390" i="21"/>
  <c r="M389" i="21"/>
  <c r="M388" i="21"/>
  <c r="M387" i="21"/>
  <c r="M386" i="21"/>
  <c r="M385" i="21"/>
  <c r="M384" i="21"/>
  <c r="M383" i="21"/>
  <c r="M382" i="21"/>
  <c r="M381" i="21"/>
  <c r="M380" i="21"/>
  <c r="M379" i="21"/>
  <c r="M378" i="21"/>
  <c r="M377" i="21"/>
  <c r="M376" i="21"/>
  <c r="M375" i="21"/>
  <c r="M374" i="21"/>
  <c r="M373" i="21"/>
  <c r="M372" i="21"/>
  <c r="M371" i="21"/>
  <c r="M370" i="21"/>
  <c r="M369" i="21"/>
  <c r="M368" i="21"/>
  <c r="M367" i="21"/>
  <c r="M366" i="21"/>
  <c r="M365" i="21"/>
  <c r="M364" i="21"/>
  <c r="M363" i="21"/>
  <c r="M362" i="21"/>
  <c r="M361" i="21"/>
  <c r="M360" i="21"/>
  <c r="M359" i="21"/>
  <c r="M358" i="21"/>
  <c r="M357" i="21"/>
  <c r="M356" i="21"/>
  <c r="M355" i="21"/>
  <c r="M354" i="21"/>
  <c r="M353" i="21"/>
  <c r="M352" i="21"/>
  <c r="M351" i="21"/>
  <c r="M350" i="21"/>
  <c r="M349" i="21"/>
  <c r="M348" i="21"/>
  <c r="M347" i="21"/>
  <c r="M346" i="21"/>
  <c r="M345" i="21"/>
  <c r="M344" i="21"/>
  <c r="M343" i="21"/>
  <c r="M342" i="21"/>
  <c r="M341" i="21"/>
  <c r="M340" i="21"/>
  <c r="M339" i="21"/>
  <c r="M338" i="21"/>
  <c r="M337" i="21"/>
  <c r="M336" i="21"/>
  <c r="M335" i="21"/>
  <c r="M334" i="21"/>
  <c r="M333" i="21"/>
  <c r="M332" i="21"/>
  <c r="M331" i="21"/>
  <c r="M330" i="21"/>
  <c r="M329" i="21"/>
  <c r="M328" i="21"/>
  <c r="M327" i="21"/>
  <c r="M326" i="21"/>
  <c r="M325" i="21"/>
  <c r="M324" i="21"/>
  <c r="M323" i="21"/>
  <c r="M322" i="21"/>
  <c r="M321" i="21"/>
  <c r="M320" i="21"/>
  <c r="M319" i="21"/>
  <c r="M318" i="21"/>
  <c r="M317" i="21"/>
  <c r="M316" i="21"/>
  <c r="M315" i="21"/>
  <c r="M314" i="21"/>
  <c r="M313" i="21"/>
  <c r="M312" i="21"/>
  <c r="M311" i="21"/>
  <c r="M310" i="21"/>
  <c r="M309" i="21"/>
  <c r="M308" i="21"/>
  <c r="M307" i="21"/>
  <c r="M306" i="21"/>
  <c r="M305" i="21"/>
  <c r="M304" i="21"/>
  <c r="M188" i="21"/>
  <c r="M303" i="21"/>
  <c r="M302" i="21"/>
  <c r="M301" i="21"/>
  <c r="M300" i="21"/>
  <c r="M299" i="21"/>
  <c r="M298" i="21"/>
  <c r="M162" i="21"/>
  <c r="M191" i="21"/>
  <c r="M182" i="21"/>
  <c r="M170" i="21"/>
  <c r="M189" i="21"/>
  <c r="M190" i="21"/>
  <c r="M297" i="21"/>
  <c r="M296" i="21"/>
  <c r="M295" i="21"/>
  <c r="M294" i="21"/>
  <c r="M293" i="21"/>
  <c r="M292" i="21"/>
  <c r="M174" i="21"/>
  <c r="M291" i="21"/>
  <c r="M290" i="21"/>
  <c r="M289" i="21"/>
  <c r="M288" i="21"/>
  <c r="M287" i="21"/>
  <c r="M286" i="21"/>
  <c r="M285" i="21"/>
  <c r="M284" i="21"/>
  <c r="M283" i="21"/>
  <c r="M282" i="21"/>
  <c r="M281" i="21"/>
  <c r="M280" i="21"/>
  <c r="M279" i="21"/>
  <c r="M278" i="21"/>
  <c r="M277" i="21"/>
  <c r="M276" i="21"/>
  <c r="M275" i="21"/>
  <c r="M175" i="21"/>
  <c r="M165" i="21"/>
  <c r="M154" i="21"/>
  <c r="M180" i="21"/>
  <c r="M194" i="21"/>
  <c r="M169" i="21"/>
  <c r="M181" i="21"/>
  <c r="M179" i="21"/>
  <c r="M167" i="21"/>
  <c r="M157" i="21"/>
  <c r="M143" i="21"/>
  <c r="M149" i="21"/>
  <c r="M183" i="21"/>
  <c r="M142" i="21"/>
  <c r="M274" i="21"/>
  <c r="M273" i="21"/>
  <c r="M272" i="21"/>
  <c r="M271" i="21"/>
  <c r="M270" i="21"/>
  <c r="M269" i="21"/>
  <c r="M268" i="21"/>
  <c r="M267" i="21"/>
  <c r="M266" i="21"/>
  <c r="M265" i="21"/>
  <c r="M264" i="21"/>
  <c r="M263" i="21"/>
  <c r="M262" i="21"/>
  <c r="M178" i="21"/>
  <c r="M137" i="21"/>
  <c r="M150" i="21"/>
  <c r="M161" i="21"/>
  <c r="M177" i="21"/>
  <c r="M153" i="21"/>
  <c r="M152" i="21"/>
  <c r="M164" i="21"/>
  <c r="M119" i="21"/>
  <c r="M176" i="21"/>
  <c r="M128" i="21"/>
  <c r="M116" i="21"/>
  <c r="M260" i="21"/>
  <c r="M259" i="21"/>
  <c r="M118" i="21"/>
  <c r="M148" i="21"/>
  <c r="M130" i="21"/>
  <c r="M139" i="21"/>
  <c r="M258" i="21"/>
  <c r="M257" i="21"/>
  <c r="M256" i="21"/>
  <c r="M185" i="21"/>
  <c r="M134" i="21"/>
  <c r="M160" i="21"/>
  <c r="M132" i="21"/>
  <c r="M133" i="21"/>
  <c r="M121" i="21"/>
  <c r="M135" i="21"/>
  <c r="M158" i="21"/>
  <c r="M147" i="21"/>
  <c r="M171" i="21"/>
  <c r="M125" i="21"/>
  <c r="M141" i="21"/>
  <c r="M140" i="21"/>
  <c r="M138" i="21"/>
  <c r="M111" i="21"/>
  <c r="M113" i="21"/>
  <c r="M255" i="21"/>
  <c r="M254" i="21"/>
  <c r="M253" i="21"/>
  <c r="M107" i="21"/>
  <c r="M117" i="21"/>
  <c r="M151" i="21"/>
  <c r="M195" i="21"/>
  <c r="M126" i="21"/>
  <c r="M124" i="21"/>
  <c r="M163" i="21"/>
  <c r="M122" i="21"/>
  <c r="M129" i="21"/>
  <c r="M156" i="21"/>
  <c r="M145" i="21"/>
  <c r="M166" i="21"/>
  <c r="M136" i="21"/>
  <c r="M131" i="21"/>
  <c r="M168" i="21"/>
  <c r="M186" i="21"/>
  <c r="M108" i="21"/>
  <c r="M100" i="21"/>
  <c r="M247" i="21"/>
  <c r="M250" i="21"/>
  <c r="M249" i="21"/>
  <c r="M89" i="21"/>
  <c r="M87" i="21"/>
  <c r="M246" i="21"/>
  <c r="M245" i="21"/>
  <c r="M244" i="21"/>
  <c r="M243" i="21"/>
  <c r="M242" i="21"/>
  <c r="M248" i="21"/>
  <c r="M93" i="21"/>
  <c r="M109" i="21"/>
  <c r="M120" i="21"/>
  <c r="M241" i="21"/>
  <c r="M98" i="21"/>
  <c r="M97" i="21"/>
  <c r="M240" i="21"/>
  <c r="M239" i="21"/>
  <c r="M238" i="21"/>
  <c r="M237" i="21"/>
  <c r="M236" i="21"/>
  <c r="M251" i="21"/>
  <c r="M235" i="21"/>
  <c r="M252" i="21"/>
  <c r="M187" i="21"/>
  <c r="M127" i="21"/>
  <c r="M112" i="21"/>
  <c r="M92" i="21"/>
  <c r="M83" i="21"/>
  <c r="M234" i="21"/>
  <c r="M73" i="21"/>
  <c r="M159" i="21"/>
  <c r="M96" i="21"/>
  <c r="M77" i="21"/>
  <c r="M232" i="21"/>
  <c r="M231" i="21"/>
  <c r="M230" i="21"/>
  <c r="M229" i="21"/>
  <c r="M228" i="21"/>
  <c r="M227" i="21"/>
  <c r="M60" i="21"/>
  <c r="M59" i="21"/>
  <c r="M102" i="21"/>
  <c r="M95" i="21"/>
  <c r="M64" i="21"/>
  <c r="M84" i="21"/>
  <c r="M88" i="21"/>
  <c r="M101" i="21"/>
  <c r="M63" i="21"/>
  <c r="M103" i="21"/>
  <c r="M42" i="21"/>
  <c r="M41" i="21"/>
  <c r="M72" i="21"/>
  <c r="M226" i="21"/>
  <c r="M225" i="21"/>
  <c r="M224" i="21"/>
  <c r="M62" i="21"/>
  <c r="M38" i="21"/>
  <c r="M58" i="21"/>
  <c r="M78" i="21"/>
  <c r="M71" i="21"/>
  <c r="M49" i="21"/>
  <c r="M40" i="21"/>
  <c r="M144" i="21"/>
  <c r="M75" i="21"/>
  <c r="M115" i="21"/>
  <c r="M74" i="21"/>
  <c r="M50" i="21"/>
  <c r="M81" i="21"/>
  <c r="M76" i="21"/>
  <c r="M86" i="21"/>
  <c r="M223" i="21"/>
  <c r="M222" i="21"/>
  <c r="M216" i="21"/>
  <c r="M221" i="21"/>
  <c r="M220" i="21"/>
  <c r="M217" i="21"/>
  <c r="M218" i="21"/>
  <c r="M219" i="21"/>
  <c r="M214" i="21"/>
  <c r="M213" i="21"/>
  <c r="M212" i="21"/>
  <c r="M211" i="21"/>
  <c r="M210" i="21"/>
  <c r="M25" i="21"/>
  <c r="M19" i="21"/>
  <c r="M209" i="21"/>
  <c r="M208" i="21"/>
  <c r="M207" i="21"/>
  <c r="M206" i="21"/>
  <c r="M27" i="21"/>
  <c r="M22" i="21"/>
  <c r="M205" i="21"/>
  <c r="M204" i="21"/>
  <c r="M203" i="21"/>
  <c r="M202" i="21"/>
  <c r="M201" i="21"/>
  <c r="M200" i="21"/>
  <c r="M16" i="21"/>
  <c r="M3" i="21"/>
  <c r="M23" i="21"/>
  <c r="M198" i="21"/>
  <c r="M199" i="21"/>
  <c r="M197" i="21"/>
  <c r="M17" i="21"/>
  <c r="M5" i="21"/>
  <c r="M2" i="21"/>
  <c r="M8" i="21"/>
  <c r="M14" i="21"/>
  <c r="M6" i="21"/>
  <c r="L151" i="12"/>
  <c r="L213" i="12"/>
  <c r="L133" i="12"/>
  <c r="L145" i="12"/>
  <c r="L110" i="12"/>
  <c r="L112" i="12"/>
  <c r="L109" i="12"/>
  <c r="L106" i="12"/>
  <c r="L119" i="12"/>
  <c r="L121" i="12"/>
  <c r="L135" i="12"/>
  <c r="L129" i="12"/>
  <c r="L131" i="12"/>
  <c r="L116" i="12"/>
  <c r="L208" i="12"/>
  <c r="L127" i="12"/>
  <c r="L98" i="12"/>
  <c r="L103" i="12"/>
  <c r="L97" i="12"/>
  <c r="L101" i="12"/>
  <c r="L100" i="12"/>
  <c r="L149" i="12"/>
  <c r="L138" i="12"/>
  <c r="L134" i="12"/>
  <c r="L140" i="12"/>
  <c r="L143" i="12"/>
  <c r="L132" i="12"/>
  <c r="L82" i="12"/>
  <c r="L198" i="12"/>
  <c r="L79" i="12"/>
  <c r="L84" i="12"/>
  <c r="L86" i="12"/>
  <c r="L53" i="12"/>
  <c r="L49" i="12"/>
  <c r="L57" i="12"/>
  <c r="L28" i="12"/>
  <c r="L31" i="12"/>
  <c r="L61" i="12"/>
  <c r="L39" i="12"/>
  <c r="L14" i="12"/>
  <c r="L11" i="12"/>
  <c r="L15" i="12"/>
  <c r="L12" i="12"/>
  <c r="L154" i="12"/>
  <c r="L155" i="12"/>
  <c r="L156" i="12"/>
  <c r="L7" i="12"/>
  <c r="L27" i="12"/>
  <c r="L18" i="12"/>
  <c r="L102" i="12"/>
  <c r="L157" i="12"/>
  <c r="L158" i="12"/>
  <c r="L19" i="12"/>
  <c r="L159" i="12"/>
  <c r="L67" i="12"/>
  <c r="L205" i="12"/>
  <c r="L51" i="12"/>
  <c r="L33" i="12"/>
  <c r="L43" i="12"/>
  <c r="L89" i="12"/>
  <c r="L47" i="12"/>
  <c r="L34" i="12"/>
  <c r="L46" i="12"/>
  <c r="L42" i="12"/>
  <c r="L41" i="12"/>
  <c r="L48" i="12"/>
  <c r="L32" i="12"/>
  <c r="L160" i="12"/>
  <c r="L161" i="12"/>
  <c r="L162" i="12"/>
  <c r="L163" i="12"/>
  <c r="L164" i="12"/>
  <c r="L165" i="12"/>
  <c r="L166" i="12"/>
  <c r="L167" i="12"/>
  <c r="L168" i="12"/>
  <c r="L169" i="12"/>
  <c r="L22" i="12"/>
  <c r="L170" i="12"/>
  <c r="L171" i="12"/>
  <c r="L21" i="12"/>
  <c r="L172" i="12"/>
  <c r="L173" i="12"/>
  <c r="L36" i="12"/>
  <c r="L174" i="12"/>
  <c r="L52" i="12"/>
  <c r="L62" i="12"/>
  <c r="L95" i="12"/>
  <c r="L38" i="12"/>
  <c r="L37" i="12"/>
  <c r="L40" i="12"/>
  <c r="L73" i="12"/>
  <c r="L69" i="12"/>
  <c r="L44" i="12"/>
  <c r="L175" i="12"/>
  <c r="L59" i="12"/>
  <c r="L126" i="12"/>
  <c r="L71" i="12"/>
  <c r="L142" i="12"/>
  <c r="L90" i="12"/>
  <c r="L56" i="12"/>
  <c r="L45" i="12"/>
  <c r="L176" i="12"/>
  <c r="L177" i="12"/>
  <c r="L178" i="12"/>
  <c r="L179" i="12"/>
  <c r="L55" i="12"/>
  <c r="L180" i="12"/>
  <c r="L58" i="12"/>
  <c r="L60" i="12"/>
  <c r="L70" i="12"/>
  <c r="L78" i="12"/>
  <c r="L99" i="12"/>
  <c r="L68" i="12"/>
  <c r="L83" i="12"/>
  <c r="L72" i="12"/>
  <c r="L96" i="12"/>
  <c r="L113" i="12"/>
  <c r="L114" i="12"/>
  <c r="L144" i="12"/>
  <c r="L111" i="12"/>
  <c r="L130" i="12"/>
  <c r="L87" i="12"/>
  <c r="L105" i="12"/>
  <c r="L81" i="12"/>
  <c r="L77" i="12"/>
  <c r="L181" i="12"/>
  <c r="L74" i="12"/>
  <c r="L182" i="12"/>
  <c r="L183" i="12"/>
  <c r="L80" i="12"/>
  <c r="L85" i="12"/>
  <c r="L91" i="12"/>
  <c r="L108" i="12"/>
  <c r="L146" i="12"/>
  <c r="L201" i="12"/>
  <c r="L202" i="12"/>
  <c r="L203" i="12"/>
  <c r="L204" i="12"/>
  <c r="L206" i="12"/>
  <c r="L152" i="12"/>
  <c r="L141" i="12"/>
  <c r="L139" i="12"/>
  <c r="L184" i="12"/>
  <c r="L124" i="12"/>
  <c r="L136" i="12"/>
  <c r="L189" i="12"/>
  <c r="L190" i="12"/>
  <c r="L191" i="12"/>
  <c r="L117" i="12"/>
  <c r="L192" i="12"/>
  <c r="L193" i="12"/>
  <c r="L194" i="12"/>
  <c r="L195" i="12"/>
  <c r="L196" i="12"/>
  <c r="L197" i="12"/>
  <c r="L210" i="12"/>
  <c r="L212" i="12"/>
  <c r="L215" i="12"/>
  <c r="L153" i="12"/>
  <c r="L216" i="12"/>
  <c r="L217" i="12"/>
  <c r="L218" i="12"/>
  <c r="L150" i="12"/>
  <c r="L147" i="12"/>
  <c r="L14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107" i="12"/>
  <c r="L75" i="12"/>
  <c r="L29" i="12"/>
  <c r="L23" i="12"/>
  <c r="L16" i="12"/>
  <c r="L35" i="12"/>
  <c r="L9" i="12"/>
  <c r="L10" i="12"/>
  <c r="L6" i="12"/>
  <c r="L13" i="12"/>
  <c r="L5" i="12"/>
  <c r="B189" i="27"/>
  <c r="B196" i="27"/>
  <c r="B197" i="27"/>
  <c r="B188" i="27"/>
  <c r="C174" i="27"/>
  <c r="B174" i="27" s="1"/>
  <c r="B215" i="25"/>
  <c r="B223" i="25" l="1"/>
  <c r="B219" i="25"/>
  <c r="B228" i="25"/>
  <c r="B221" i="25"/>
  <c r="B220" i="25"/>
  <c r="B21" i="27"/>
  <c r="C177" i="27"/>
  <c r="B177" i="27" s="1"/>
  <c r="B185" i="27" s="1"/>
  <c r="C185" i="27" l="1"/>
</calcChain>
</file>

<file path=xl/comments1.xml><?xml version="1.0" encoding="utf-8"?>
<comments xmlns="http://schemas.openxmlformats.org/spreadsheetml/2006/main">
  <authors>
    <author>Autor</author>
  </authors>
  <commentList>
    <comment ref="G77" authorId="0">
      <text>
        <r>
          <rPr>
            <b/>
            <sz val="10"/>
            <color indexed="81"/>
            <rFont val="Tahoma"/>
            <family val="2"/>
            <charset val="238"/>
          </rPr>
          <t>Autor:
BIG</t>
        </r>
      </text>
    </comment>
    <comment ref="H77" authorId="0">
      <text>
        <r>
          <rPr>
            <b/>
            <sz val="10"/>
            <color indexed="81"/>
            <rFont val="Tahoma"/>
            <family val="2"/>
            <charset val="238"/>
          </rPr>
          <t>Autor:
630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W OPRACOWANIU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B5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Już są dostarczone 8+8
będą jeszcze 4 szczytówki</t>
        </r>
      </text>
    </comment>
    <comment ref="B70" authorId="0">
      <text/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A6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Kaszuba odmówił wykonania tego sklepu</t>
        </r>
      </text>
    </comment>
    <comment ref="A7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Coolcontrol odmówił wykonania tego sklepu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M77" author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święto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L6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29.07 od Michała Stana
</t>
        </r>
      </text>
    </comment>
    <comment ref="L6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Anny Kowlaczyk z dnia 28.07</t>
        </r>
      </text>
    </comment>
    <comment ref="L6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28.07 od Anny Kowalczyk</t>
        </r>
      </text>
    </comment>
    <comment ref="L73" authorId="0">
      <text>
        <r>
          <rPr>
            <b/>
            <sz val="9"/>
            <color indexed="81"/>
            <rFont val="Tahoma"/>
            <family val="2"/>
            <charset val="238"/>
          </rPr>
          <t>zgodne z week 31</t>
        </r>
      </text>
    </comment>
    <comment ref="L7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7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7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zgodna z week 29</t>
        </r>
      </text>
    </comment>
    <comment ref="L8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
</t>
        </r>
      </text>
    </comment>
    <comment ref="L9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week 29</t>
        </r>
      </text>
    </comment>
    <comment ref="L9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L8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29.07 od Michała Stana
</t>
        </r>
      </text>
    </comment>
    <comment ref="L8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Anny Kowlaczyk z dnia 28.07</t>
        </r>
      </text>
    </comment>
    <comment ref="L8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28.07 od Anny Kowalczyk</t>
        </r>
      </text>
    </comment>
    <comment ref="L87" authorId="0">
      <text>
        <r>
          <rPr>
            <b/>
            <sz val="9"/>
            <color indexed="81"/>
            <rFont val="Tahoma"/>
            <family val="2"/>
            <charset val="238"/>
          </rPr>
          <t>zgodne z week 31</t>
        </r>
      </text>
    </comment>
    <comment ref="L8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9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9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
</t>
        </r>
      </text>
    </comment>
    <comment ref="L10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week 29</t>
        </r>
      </text>
    </comment>
    <comment ref="L10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1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zgodna z week 29</t>
        </r>
      </text>
    </comment>
    <comment ref="L12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2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2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</commentList>
</comments>
</file>

<file path=xl/sharedStrings.xml><?xml version="1.0" encoding="utf-8"?>
<sst xmlns="http://schemas.openxmlformats.org/spreadsheetml/2006/main" count="37750" uniqueCount="9086">
  <si>
    <t>PROJEKTY 2010     501-9000 do 501-9050</t>
  </si>
  <si>
    <t>Mszczonów</t>
  </si>
  <si>
    <t>Wyszków</t>
  </si>
  <si>
    <t>Wojnicz</t>
  </si>
  <si>
    <t>Nr projektu</t>
  </si>
  <si>
    <t>Data dostawy</t>
  </si>
  <si>
    <t>Miasto dostawy</t>
  </si>
  <si>
    <t>Ulica dostawy</t>
  </si>
  <si>
    <t>Nr sklepu</t>
  </si>
  <si>
    <t>Zam. Concorde</t>
  </si>
  <si>
    <t>Budżetowanie</t>
  </si>
  <si>
    <t>ZT Logistyce</t>
  </si>
  <si>
    <t>Potwierdzenie ZT</t>
  </si>
  <si>
    <t>Godzina dostawy</t>
  </si>
  <si>
    <t>Nazwa towaru lub usługi</t>
  </si>
  <si>
    <t>Sprzedaż</t>
  </si>
  <si>
    <t>603-</t>
  </si>
  <si>
    <t>603+</t>
  </si>
  <si>
    <t>501-9027</t>
  </si>
  <si>
    <t>18.09.2010</t>
  </si>
  <si>
    <t>Ostrowiec Świętokrz.</t>
  </si>
  <si>
    <t>Traugutta</t>
  </si>
  <si>
    <t>v</t>
  </si>
  <si>
    <t>MOT 250 + 4xLUC603(+)#REN# + ZAM</t>
  </si>
  <si>
    <t>501-9037</t>
  </si>
  <si>
    <t>23.09.2010</t>
  </si>
  <si>
    <t>Częstochowa</t>
  </si>
  <si>
    <t>Okólna</t>
  </si>
  <si>
    <t>501-7957</t>
  </si>
  <si>
    <t>501-9007</t>
  </si>
  <si>
    <t>24.09.2010</t>
  </si>
  <si>
    <t>Stare Babice</t>
  </si>
  <si>
    <t>Warszawska</t>
  </si>
  <si>
    <t>DOPROJEKTOWAĆ</t>
  </si>
  <si>
    <t>501-9021</t>
  </si>
  <si>
    <t>Tomaszów Lubelski</t>
  </si>
  <si>
    <t>Jana Pawła II</t>
  </si>
  <si>
    <t>501-9023</t>
  </si>
  <si>
    <t>Janów Lubelski</t>
  </si>
  <si>
    <t>Zamoyskiego</t>
  </si>
  <si>
    <t>DOMINO</t>
  </si>
  <si>
    <t>501-9026</t>
  </si>
  <si>
    <t>27.09.2010</t>
  </si>
  <si>
    <t>Kolbuszowa</t>
  </si>
  <si>
    <t>Obrońców Pokoju</t>
  </si>
  <si>
    <t>demontaż</t>
  </si>
  <si>
    <t>Giżycko</t>
  </si>
  <si>
    <t>Kolejowa</t>
  </si>
  <si>
    <t>501-9036</t>
  </si>
  <si>
    <t>28.09.2010</t>
  </si>
  <si>
    <t>Krakowska</t>
  </si>
  <si>
    <t>501-9044</t>
  </si>
  <si>
    <t>Piotrków Trybunalski</t>
  </si>
  <si>
    <t>Narutowicza</t>
  </si>
  <si>
    <t>MOT 5,00</t>
  </si>
  <si>
    <t>501-9034</t>
  </si>
  <si>
    <t>29.09.2010</t>
  </si>
  <si>
    <t>Kraków</t>
  </si>
  <si>
    <t>Piastowska</t>
  </si>
  <si>
    <t>MOT 20,00 + 8xARAN805 + 4xARAN806 + 1xXTREEM706 + kom6p + ZAM</t>
  </si>
  <si>
    <t>501-9039</t>
  </si>
  <si>
    <t>30.09.2010</t>
  </si>
  <si>
    <t>Sejny</t>
  </si>
  <si>
    <t>1-Maja</t>
  </si>
  <si>
    <t>PAŹDZIERNIK</t>
  </si>
  <si>
    <t>501-9038</t>
  </si>
  <si>
    <t>1.10.2010</t>
  </si>
  <si>
    <t>Smętka</t>
  </si>
  <si>
    <t>renowacja</t>
  </si>
  <si>
    <t>MOT 22,50 #REN# + 8xARAN805 #REN# + 4xXTREEM706 #REN# + kom4p + ZAM</t>
  </si>
  <si>
    <t>wszystkie meble po renowacji, nie jedzie nic z magazynu, rolety do wymiany w terminie późniejszym</t>
  </si>
  <si>
    <t>501-9032</t>
  </si>
  <si>
    <t>4.10.2010</t>
  </si>
  <si>
    <t>Zagórz</t>
  </si>
  <si>
    <t>Piłsudskiego</t>
  </si>
  <si>
    <t>MOT 25,00 + 10xARAN805 + 4xARAN806 + kom8p + ZAM</t>
  </si>
  <si>
    <t>Grzyb - 4.10.</t>
  </si>
  <si>
    <t>5.10.2010</t>
  </si>
  <si>
    <t>Garwolin</t>
  </si>
  <si>
    <t>Korczaka</t>
  </si>
  <si>
    <t>501-9035</t>
  </si>
  <si>
    <t>Tarnów</t>
  </si>
  <si>
    <t>Leśna</t>
  </si>
  <si>
    <t>MOT 21,25 + 10xLUC603 + 4xLUC603 + kom4pREN + ZAM</t>
  </si>
  <si>
    <t>insp Szczupak: może się przesunąć na 5.10</t>
  </si>
  <si>
    <t>501-9048</t>
  </si>
  <si>
    <t>6.10.2010</t>
  </si>
  <si>
    <t>Warszawa</t>
  </si>
  <si>
    <t>Zwoleńska</t>
  </si>
  <si>
    <t>MOT375</t>
  </si>
  <si>
    <t>roleta elektryczna</t>
  </si>
  <si>
    <t>501-9047</t>
  </si>
  <si>
    <t>7.10.2010</t>
  </si>
  <si>
    <t>Heroldów</t>
  </si>
  <si>
    <t>MOT 21,25 + 6xARAN805 + 4xARAN806 + kom8p +ZAM</t>
  </si>
  <si>
    <t>bez zmian 7.10</t>
  </si>
  <si>
    <t>501-9024</t>
  </si>
  <si>
    <t>Żyrardów</t>
  </si>
  <si>
    <t>Mickiewicza</t>
  </si>
  <si>
    <t>MOT 22,50 + 5xARAN805 + 5xARAN806 + kom4p +ZAM</t>
  </si>
  <si>
    <t>idą stare rolety z silnikiem</t>
  </si>
  <si>
    <t>501-9051</t>
  </si>
  <si>
    <t>8.10.2010</t>
  </si>
  <si>
    <t>Przasnysz</t>
  </si>
  <si>
    <t>EH 21,25 #REN# + 6xARAN805 #REN# + 4xARAN806 #REN# +kom4p</t>
  </si>
  <si>
    <t>rolety ręczne, zamiana nowe 6xLUC603- + 4xLUC604+ DOPROJEKTOWAĆ</t>
  </si>
  <si>
    <t>501-9052</t>
  </si>
  <si>
    <t>Białystok</t>
  </si>
  <si>
    <t>Radzymińska</t>
  </si>
  <si>
    <t>MOT 22,50 + 6xARAN805 #REN# + 4xARAN806 #REN# +kom4p</t>
  </si>
  <si>
    <t>nowe 805 i 806, rolety ręczne, Tomek Łojewski - brak 6xReflektor</t>
  </si>
  <si>
    <t>501-9054</t>
  </si>
  <si>
    <t>12.10.2010</t>
  </si>
  <si>
    <t>Choroszcz</t>
  </si>
  <si>
    <t>Sienkiewicza</t>
  </si>
  <si>
    <t>MOT 21,25 + 6xARAN805 + 4xARAN806 + kom4p +ZAM</t>
  </si>
  <si>
    <t>przesunięcie z 11.10 na 12.10 na prośbę Rafała Kowalskiego</t>
  </si>
  <si>
    <t>501-9033</t>
  </si>
  <si>
    <t>13.10.2010</t>
  </si>
  <si>
    <t>Sandomierz</t>
  </si>
  <si>
    <t>Portowa</t>
  </si>
  <si>
    <t>przesunięcie z 11.10 na 13.10 na prośbę Rafała Kowalskiego</t>
  </si>
  <si>
    <t>501-9050</t>
  </si>
  <si>
    <t>Krasnystaw</t>
  </si>
  <si>
    <t>Rejowiecka</t>
  </si>
  <si>
    <t>MOT 21,25 + 10xARAN805 + 4xARAN806 + kom4p + ZAM</t>
  </si>
  <si>
    <t>Skończyć regał na 15.10.2010 przed sanepidem - prośba Krzysiek Szykuła 600444094 kierownik rejonu.</t>
  </si>
  <si>
    <t>501-9059</t>
  </si>
  <si>
    <t>14.10.2010</t>
  </si>
  <si>
    <t>Parczew</t>
  </si>
  <si>
    <t>Wojska Polskiego</t>
  </si>
  <si>
    <t>MOT 7,50</t>
  </si>
  <si>
    <t>czekamy na agregaty, rolety elektryczne, -1x375 +1x250, brak jednej rolety elektrycznej 250.</t>
  </si>
  <si>
    <t>501-9049</t>
  </si>
  <si>
    <t>16/17.10</t>
  </si>
  <si>
    <t>Sobieskiego</t>
  </si>
  <si>
    <t>MOT375 #REN# 2m wys!!!</t>
  </si>
  <si>
    <t>16/17.10.2010 wstępnie, regał po renowacji MOT375; z kierownikiem rejonu uzgodnione przed chwilą, prace będą przeprowadzone równolegle z przesunięciem regałów na pieczywo, PawełKozłowski również poprosił o zmianę terminu, roleta ręczna bo ciąg na ręcznych.</t>
  </si>
  <si>
    <t>501-9046</t>
  </si>
  <si>
    <t>18.10.2010</t>
  </si>
  <si>
    <t>Rzeszów</t>
  </si>
  <si>
    <t xml:space="preserve">dosłać </t>
  </si>
  <si>
    <t>501-9063</t>
  </si>
  <si>
    <t>22.10.2010</t>
  </si>
  <si>
    <t>tylko rolety</t>
  </si>
  <si>
    <t>MOT 22,50 + 8xARAN805 + 4xARAN806 + kom10p + ZAM</t>
  </si>
  <si>
    <t>re</t>
  </si>
  <si>
    <t>501-9045</t>
  </si>
  <si>
    <t>25.10.2010</t>
  </si>
  <si>
    <t>Biała Podlaska</t>
  </si>
  <si>
    <t>Anny Jagiellonki</t>
  </si>
  <si>
    <t>czekac potwierdzenia brak agr</t>
  </si>
  <si>
    <t>501-9081</t>
  </si>
  <si>
    <t>Zamość</t>
  </si>
  <si>
    <t>Lubelska</t>
  </si>
  <si>
    <t>501-9057</t>
  </si>
  <si>
    <t>26.10 meble 27/28</t>
  </si>
  <si>
    <t>Lublin</t>
  </si>
  <si>
    <t>Diamentowa</t>
  </si>
  <si>
    <t>MOT 21,25 + 12xARAN805 + 4xARAN806 + kom p + ZAM</t>
  </si>
  <si>
    <t>DOMINO, agregat, skraplacz i instalacja 26 od 10. 27 meble. Z rysunku nie widać jaka komora, liczona 4p</t>
  </si>
  <si>
    <t>501-9065</t>
  </si>
  <si>
    <t>fra</t>
  </si>
  <si>
    <t>501-9083</t>
  </si>
  <si>
    <t>Radymno</t>
  </si>
  <si>
    <t>Lwowska</t>
  </si>
  <si>
    <t>Montaż komory z materiałami</t>
  </si>
  <si>
    <t>501-9084</t>
  </si>
  <si>
    <t>Jerzmanowskiego</t>
  </si>
  <si>
    <t>501-9085</t>
  </si>
  <si>
    <t>Kraśnik</t>
  </si>
  <si>
    <t>Urzędowska</t>
  </si>
  <si>
    <t>501-9028</t>
  </si>
  <si>
    <t>Łowicz</t>
  </si>
  <si>
    <t>EH 6,25#REN# + XTREEM706#REN#</t>
  </si>
  <si>
    <t>LISTOPAD</t>
  </si>
  <si>
    <t>2.11.2010</t>
  </si>
  <si>
    <t>Skarżysko Kamienna</t>
  </si>
  <si>
    <t>18-19</t>
  </si>
  <si>
    <t>501-9055</t>
  </si>
  <si>
    <t>3.11.2010</t>
  </si>
  <si>
    <t>Józefosław</t>
  </si>
  <si>
    <t>Julianowska</t>
  </si>
  <si>
    <t>MOT 23,75 +10xARAN805 + 4xARAN806 + 1xXTREEM706 + kom6p + ZAM</t>
  </si>
  <si>
    <t>501-9072</t>
  </si>
  <si>
    <t>Maków Mazowiecki</t>
  </si>
  <si>
    <t>Przasnyska</t>
  </si>
  <si>
    <t>od rana</t>
  </si>
  <si>
    <t>501-9074</t>
  </si>
  <si>
    <t>Legionowo</t>
  </si>
  <si>
    <t>Zegrzyńska</t>
  </si>
  <si>
    <t>demontaz</t>
  </si>
  <si>
    <t>501-9053</t>
  </si>
  <si>
    <t>4.11.2010</t>
  </si>
  <si>
    <t>Łódź</t>
  </si>
  <si>
    <t>Pułku</t>
  </si>
  <si>
    <t>MOT 23,75 + 6xARAN805 + 4xARAN806 + kom6p</t>
  </si>
  <si>
    <t>Na pewno ARAN + 2x chłodziarki na magazyn do B Łódź Florecistów. BRAKUJE 2xMOT3,75</t>
  </si>
  <si>
    <t>501-9080</t>
  </si>
  <si>
    <t>Shell Magdalenka</t>
  </si>
  <si>
    <t>shell</t>
  </si>
  <si>
    <t>501-9082</t>
  </si>
  <si>
    <t>6.11.2010</t>
  </si>
  <si>
    <t>Bełchatów</t>
  </si>
  <si>
    <t>Czyżewskiego</t>
  </si>
  <si>
    <t>MOT375#REN# + ZAM + rolety + świetlówki</t>
  </si>
  <si>
    <t>wszystko od roszaka</t>
  </si>
  <si>
    <t>ren</t>
  </si>
  <si>
    <t>501-9075</t>
  </si>
  <si>
    <t>8.11.2010</t>
  </si>
  <si>
    <t>Kielce</t>
  </si>
  <si>
    <t>Zagórska</t>
  </si>
  <si>
    <t>MOT 17,50 + 6xLUC603(-) + 4xLUC603(+) 1xLUC606 + kom6p + ZAM</t>
  </si>
  <si>
    <t>501-9097</t>
  </si>
  <si>
    <t>10.11.2010</t>
  </si>
  <si>
    <t>Ożarów Mazowiecki</t>
  </si>
  <si>
    <t>Konotopska</t>
  </si>
  <si>
    <t>1xNOVUM603L(+)</t>
  </si>
  <si>
    <t>501-9102</t>
  </si>
  <si>
    <t>PL Garwolin Ring</t>
  </si>
  <si>
    <t>MC 13 + Velando 3D</t>
  </si>
  <si>
    <t>do</t>
  </si>
  <si>
    <t>12.11.2010</t>
  </si>
  <si>
    <t>SP Grudziądz Średnica</t>
  </si>
  <si>
    <t>501-9076</t>
  </si>
  <si>
    <t>kw44</t>
  </si>
  <si>
    <t>Wieniawska</t>
  </si>
  <si>
    <t>501-9092</t>
  </si>
  <si>
    <t>15.11.2010</t>
  </si>
  <si>
    <t>II Pułku Lotniczego</t>
  </si>
  <si>
    <t>501-9079</t>
  </si>
  <si>
    <t>16.11.2010</t>
  </si>
  <si>
    <t>Brzesko</t>
  </si>
  <si>
    <t>MOT 22,50 + 10xARAN805 + 4xARAN806 + kom8p + ZAM</t>
  </si>
  <si>
    <t>501-9078</t>
  </si>
  <si>
    <t>18.11.2010</t>
  </si>
  <si>
    <t>1749 po demontażu</t>
  </si>
  <si>
    <t>MOT 20,00 + 6xLUC603(-) + 4xLUC603(+) + kom p + ZAM</t>
  </si>
  <si>
    <t>501-9096</t>
  </si>
  <si>
    <t>Płock</t>
  </si>
  <si>
    <t>Bielska</t>
  </si>
  <si>
    <t>MOT 23,75 + 6xARAN805 + 4xARAN806 + kom8p + ZAM</t>
  </si>
  <si>
    <t>501-9058</t>
  </si>
  <si>
    <t>20.11.2010</t>
  </si>
  <si>
    <t>Radomsko</t>
  </si>
  <si>
    <t>MOT 21,25 + 6xARAN805 + 4xARAN806 + kom6p + ZAM</t>
  </si>
  <si>
    <t>501-9095</t>
  </si>
  <si>
    <t>23.11.2010</t>
  </si>
  <si>
    <t>MOT 21,25 + 4xARAN805 + 4xARAN806 + kom4p + ZAM</t>
  </si>
  <si>
    <t>6-2=4xARAN805, bo 2xARAN805 z Suchedniowa</t>
  </si>
  <si>
    <t>501-9093</t>
  </si>
  <si>
    <t>24.11.2010</t>
  </si>
  <si>
    <t>Knyszyn</t>
  </si>
  <si>
    <t>Szkolna</t>
  </si>
  <si>
    <t>MOT 20,00 + 6xARAN805 + 4xARAN806 + kom6p + ZAM</t>
  </si>
  <si>
    <t>ZMIANA NA LUC: wysłane 2LUC- i 4LUC+. U.Matlińska: zamontować agregat na komorze dostaw nad chłodnią</t>
  </si>
  <si>
    <t>501-9062</t>
  </si>
  <si>
    <t>25.11.2010</t>
  </si>
  <si>
    <t>Upalna</t>
  </si>
  <si>
    <t>MOT 18,75 + 6xARAN805 + 4xARAN806 + kom6p + ZAM</t>
  </si>
  <si>
    <t>zmiana {6xCaravell606(-) + 2xCaravell606(+) + 1xXTREEM606(+)}</t>
  </si>
  <si>
    <t>27.11.2010</t>
  </si>
  <si>
    <t>poDemontażu</t>
  </si>
  <si>
    <t>MOT 20,00 + 6xARAN805#REN# + 2xARAN806#REN# + 2xARAN806 + kom4p + ZAM</t>
  </si>
  <si>
    <t>501-9112</t>
  </si>
  <si>
    <t>28.11.2010</t>
  </si>
  <si>
    <t>501-9066</t>
  </si>
  <si>
    <t>29.11.2010</t>
  </si>
  <si>
    <t>Poddębice</t>
  </si>
  <si>
    <t>Łęczycka</t>
  </si>
  <si>
    <t>MOT 20,00 + 5xLUC603(-) + 5xLUC603(+) + kom6p + ZAM</t>
  </si>
  <si>
    <t>brak 3xLUC- i 1xLUC+ oraz 2 półki600 dosłać, dosłane 8.12</t>
  </si>
  <si>
    <t>501-9104</t>
  </si>
  <si>
    <t>Ostrowiec Św.</t>
  </si>
  <si>
    <t>1xARAN805</t>
  </si>
  <si>
    <t>501-9061</t>
  </si>
  <si>
    <t>30.11.2010</t>
  </si>
  <si>
    <t>Białobrzegi</t>
  </si>
  <si>
    <t xml:space="preserve"> Krakowska</t>
  </si>
  <si>
    <t>MOT 25,00 + 6xARAN805 + 4xARAN806 + kom6p + ZAM</t>
  </si>
  <si>
    <t>501-9098</t>
  </si>
  <si>
    <t>Chełm</t>
  </si>
  <si>
    <t>MOT 25,00#REN# + 8xARAN805#REN# + 6xARAN806#REN# + kom8p + ZAM</t>
  </si>
  <si>
    <t xml:space="preserve"> + MONAXIS 250 83-R.C3 D dostawiony zostanie w późniejszym terminie</t>
  </si>
  <si>
    <t>501-9060</t>
  </si>
  <si>
    <t>Cargill</t>
  </si>
  <si>
    <t>GRUDZIEŃ</t>
  </si>
  <si>
    <t>1.12.2010</t>
  </si>
  <si>
    <t>poDemontażu 1399</t>
  </si>
  <si>
    <r>
      <t>MOT 21,25 + 8xARAN805</t>
    </r>
    <r>
      <rPr>
        <sz val="11"/>
        <color indexed="8"/>
        <rFont val="Czcionka tekstu podstawowego"/>
        <family val="2"/>
        <charset val="238"/>
      </rPr>
      <t xml:space="preserve"> + 4xARAN806</t>
    </r>
    <r>
      <rPr>
        <sz val="11"/>
        <color indexed="8"/>
        <rFont val="Czcionka tekstu podstawowego"/>
        <family val="2"/>
        <charset val="238"/>
      </rPr>
      <t xml:space="preserve"> + kom9p + ZAM</t>
    </r>
  </si>
  <si>
    <t>zamówienie było na arany po renowacji, ale nie mamy - wysłane nowe 2.12.2010</t>
  </si>
  <si>
    <t>501-9077</t>
  </si>
  <si>
    <t>2.12.2010</t>
  </si>
  <si>
    <t>Żuromin</t>
  </si>
  <si>
    <t>Zwycięstwa</t>
  </si>
  <si>
    <t>MOT 27,50 + 6xARAN805 + 4xARAN806 + kom6p + ZAM</t>
  </si>
  <si>
    <t>3.12.2010</t>
  </si>
  <si>
    <t>MOT 25,00 + 10xARAN805 + 4xARAN806 + 1xXTREEM706 + kom4p + ZAM</t>
  </si>
  <si>
    <t>nie ma rampy, auto musi być z windą, Xtreem dowieziony 9.12</t>
  </si>
  <si>
    <t>501-9073</t>
  </si>
  <si>
    <t>Modlińska</t>
  </si>
  <si>
    <t>MOT 20,00 + 6xARAN805 + 4xARAN806 + kom4p + ZAM</t>
  </si>
  <si>
    <t>501-9107</t>
  </si>
  <si>
    <t>4.12.2010</t>
  </si>
  <si>
    <t>Mława</t>
  </si>
  <si>
    <t>Staszewskiego</t>
  </si>
  <si>
    <t>MOT 22,50 + 8xARAN805 + 4xARAN805 + 1xXTREEM706 + kom6p + ZAM</t>
  </si>
  <si>
    <t>16.12 otwarcie</t>
  </si>
  <si>
    <t>501-9109</t>
  </si>
  <si>
    <t>Siedlce</t>
  </si>
  <si>
    <t>501-9108</t>
  </si>
  <si>
    <t>6.12.2010</t>
  </si>
  <si>
    <t>Sieniawa</t>
  </si>
  <si>
    <t>MOT25,00 + 10xARAN805 + 4xARAN806 + kom6p + ZAM</t>
  </si>
  <si>
    <t>501-7941</t>
  </si>
  <si>
    <t>Pisz</t>
  </si>
  <si>
    <t>Wołodyjowskiego</t>
  </si>
  <si>
    <t>MOT 20,00 + 6xARAN805 + 4xARAN806 + kom8p + ZAM</t>
  </si>
  <si>
    <t>8.12 sanepid przesunięty na 10.12</t>
  </si>
  <si>
    <t>501-9105</t>
  </si>
  <si>
    <t>7.12.2010</t>
  </si>
  <si>
    <t>Lubartów</t>
  </si>
  <si>
    <t>Kleeberga</t>
  </si>
  <si>
    <t>MOT 18,75 + 6xLUC603(-) + 2xLUC603(+) + 1xARAN606 + kom3p + ZAM</t>
  </si>
  <si>
    <t>brak freezerów, dosłane 8.12</t>
  </si>
  <si>
    <t>501-9056</t>
  </si>
  <si>
    <t>Piłsudskiego/Dzielna</t>
  </si>
  <si>
    <t xml:space="preserve"> + wymiana rolety 375 silnik</t>
  </si>
  <si>
    <t>501-9067</t>
  </si>
  <si>
    <t>8.12.2010</t>
  </si>
  <si>
    <t>Radom</t>
  </si>
  <si>
    <t>Zborowskiego</t>
  </si>
  <si>
    <t>MOT 25,00 + 5xARAN805 + 3xARAN806 + 1xXTREEM706 + kom4p + ZAM</t>
  </si>
  <si>
    <t>501-9103</t>
  </si>
  <si>
    <t>10.12.2010</t>
  </si>
  <si>
    <t>Al. Jerozolimskie</t>
  </si>
  <si>
    <t>MOT 21,25 + 6xARAN805 + 4xARAN806 + kom8p + ZAM</t>
  </si>
  <si>
    <t>t. łojewski</t>
  </si>
  <si>
    <t>501-9115</t>
  </si>
  <si>
    <t>Biskupa Świrskiego</t>
  </si>
  <si>
    <t>2xARAN806 + 1xXTREEM706</t>
  </si>
  <si>
    <t>501-9099</t>
  </si>
  <si>
    <t>17.12.2010</t>
  </si>
  <si>
    <t>Limanowa</t>
  </si>
  <si>
    <t>21-23.12 otw</t>
  </si>
  <si>
    <t>501-9116</t>
  </si>
  <si>
    <t>Dzielna</t>
  </si>
  <si>
    <t>1xLUC603- + 1xLUC603+</t>
  </si>
  <si>
    <t>Łódź, ul. Wodna</t>
  </si>
  <si>
    <t>?</t>
  </si>
  <si>
    <t>501-9068</t>
  </si>
  <si>
    <t>12.2010</t>
  </si>
  <si>
    <t>Przybyszewskiego 28</t>
  </si>
  <si>
    <t>projekt zamknięty, zrobiony w 08.2011 - 501-9266</t>
  </si>
  <si>
    <t>dodatkowe</t>
  </si>
  <si>
    <t>501-9064</t>
  </si>
  <si>
    <t>14.06.2011</t>
  </si>
  <si>
    <t>B-3228</t>
  </si>
  <si>
    <t>Zakończony - pusty projekt w concordzie.</t>
  </si>
  <si>
    <t>501-9086</t>
  </si>
  <si>
    <t>24-09-2010</t>
  </si>
  <si>
    <t>Biała Rawska</t>
  </si>
  <si>
    <t>izolacja podłogikomory chłodniczej</t>
  </si>
  <si>
    <t>501-9087</t>
  </si>
  <si>
    <t>03-10-2010</t>
  </si>
  <si>
    <t>Międzyrzec Podlaski</t>
  </si>
  <si>
    <t>Brzeska</t>
  </si>
  <si>
    <t xml:space="preserve">wymiana agregatu chłodniczego do całego ciągu regału z dostawką </t>
  </si>
  <si>
    <t>501-9088</t>
  </si>
  <si>
    <t>05-10-2010</t>
  </si>
  <si>
    <t>Maków mazowiecki</t>
  </si>
  <si>
    <t>przeniesienie agregatu i skraplacza</t>
  </si>
  <si>
    <t>501-9089</t>
  </si>
  <si>
    <t>06-10-2010</t>
  </si>
  <si>
    <t>Bielsk Podlaski</t>
  </si>
  <si>
    <t>Zwirki i Wigury</t>
  </si>
  <si>
    <t>Przestawienie regału wraz z dostawka i wymianą agregatu chłodniczego</t>
  </si>
  <si>
    <t>501-9090</t>
  </si>
  <si>
    <t>19-09-2010</t>
  </si>
  <si>
    <t xml:space="preserve">Biała Podlaska </t>
  </si>
  <si>
    <t>Sidorska</t>
  </si>
  <si>
    <t>przestawienie agregatu chłodniczego</t>
  </si>
  <si>
    <t>501-9091</t>
  </si>
  <si>
    <t>02-09-2010</t>
  </si>
  <si>
    <t>Sędziszów Małopolski</t>
  </si>
  <si>
    <t>Wesola</t>
  </si>
  <si>
    <t>przeniesienie agregatu chłodniczego</t>
  </si>
  <si>
    <t>501-9094</t>
  </si>
  <si>
    <t>08-09-2010</t>
  </si>
  <si>
    <t>Krakow</t>
  </si>
  <si>
    <t>Wybickiego</t>
  </si>
  <si>
    <t>demontaz i montaz komory chłodniczej</t>
  </si>
  <si>
    <t>501-9101</t>
  </si>
  <si>
    <t>17-11-2010</t>
  </si>
  <si>
    <t>Shell</t>
  </si>
  <si>
    <t>Zasieki</t>
  </si>
  <si>
    <t>MC 13 + Velando 3 D</t>
  </si>
  <si>
    <t>501-9106</t>
  </si>
  <si>
    <t>24-11-2010</t>
  </si>
  <si>
    <t>501-9110</t>
  </si>
  <si>
    <t>Łochów</t>
  </si>
  <si>
    <t>Łochowska</t>
  </si>
  <si>
    <t>zamrazarka po renowacji</t>
  </si>
  <si>
    <t>501-9111</t>
  </si>
  <si>
    <t>Witolińska</t>
  </si>
  <si>
    <t>półki do regalu</t>
  </si>
  <si>
    <t>501-9100</t>
  </si>
  <si>
    <t>8-12-2010</t>
  </si>
  <si>
    <t xml:space="preserve">Rymanów </t>
  </si>
  <si>
    <t>Bieleckiego</t>
  </si>
  <si>
    <t>2 x ARAN 805 + 2 x ARAN 806</t>
  </si>
  <si>
    <t>501-9113</t>
  </si>
  <si>
    <t>Koszalin</t>
  </si>
  <si>
    <t>"brak lodówki?"</t>
  </si>
  <si>
    <t>501-9114</t>
  </si>
  <si>
    <t>Grudziądz</t>
  </si>
  <si>
    <t>Velando 4D + 1D</t>
  </si>
  <si>
    <t>501-9117</t>
  </si>
  <si>
    <t>26-11-2010</t>
  </si>
  <si>
    <t>Grzybowska</t>
  </si>
  <si>
    <t>chłodziarka po renowacji</t>
  </si>
  <si>
    <t>Nowy podział</t>
  </si>
  <si>
    <t>Nr Projektu</t>
  </si>
  <si>
    <t>DC</t>
  </si>
  <si>
    <t>Oddz</t>
  </si>
  <si>
    <t>Miasto</t>
  </si>
  <si>
    <t>Ulica</t>
  </si>
  <si>
    <t>Kod</t>
  </si>
  <si>
    <t>Format</t>
  </si>
  <si>
    <t>SALES_AREA</t>
  </si>
  <si>
    <t>AM</t>
  </si>
  <si>
    <t>DM</t>
  </si>
  <si>
    <t>Region</t>
  </si>
  <si>
    <t>CZAS REMONTU  (w dniach)</t>
  </si>
  <si>
    <t>MIESIĄC</t>
  </si>
  <si>
    <t>TYDZIEŃ</t>
  </si>
  <si>
    <t>Czas zamknięcia (wpisać razem z sobotą - od 18.00)</t>
  </si>
  <si>
    <t>OTWARCIE (data)</t>
  </si>
  <si>
    <t>UWAGI uzupełnić tylko jeśli sklep nie bierze udziału w akcji</t>
  </si>
  <si>
    <t>INFORMACJE DODATKOWE</t>
  </si>
  <si>
    <t>Control</t>
  </si>
  <si>
    <t>DC06</t>
  </si>
  <si>
    <t>WARSZAWA</t>
  </si>
  <si>
    <t>Barkocińska 17</t>
  </si>
  <si>
    <t>03-543</t>
  </si>
  <si>
    <t>SUPER BIG</t>
  </si>
  <si>
    <t>styczeń</t>
  </si>
  <si>
    <t>14-17.01</t>
  </si>
  <si>
    <t>18.01.2012</t>
  </si>
  <si>
    <t>Brak wizualizacji - ustawienie typ fresh focus - prace w godzinach nocnych na otwartym sklepie</t>
  </si>
  <si>
    <t>501-5001</t>
  </si>
  <si>
    <t>Marywilska 44</t>
  </si>
  <si>
    <t>03-042</t>
  </si>
  <si>
    <t>501-5003</t>
  </si>
  <si>
    <t>ŚWIATOWIDA 53E</t>
  </si>
  <si>
    <t>03-144</t>
  </si>
  <si>
    <t>GŁĘBOCKA 13</t>
  </si>
  <si>
    <t>03-287</t>
  </si>
  <si>
    <t>501-5002</t>
  </si>
  <si>
    <t>BIAŁYSTOK</t>
  </si>
  <si>
    <t>RYSKA 1</t>
  </si>
  <si>
    <t>15-008</t>
  </si>
  <si>
    <t>501-5020</t>
  </si>
  <si>
    <t>EŁK</t>
  </si>
  <si>
    <t>KILIŃSKIEGO 47</t>
  </si>
  <si>
    <t>19-300</t>
  </si>
  <si>
    <t>21-24.01</t>
  </si>
  <si>
    <t>25.01.2012</t>
  </si>
  <si>
    <t>501-5019</t>
  </si>
  <si>
    <t>BIAŁA PODLASKA</t>
  </si>
  <si>
    <t>WARSZAWSKA 34-38</t>
  </si>
  <si>
    <t>21-500</t>
  </si>
  <si>
    <t>501-5021</t>
  </si>
  <si>
    <t>OSTROŁĘKA</t>
  </si>
  <si>
    <t>STEYERA  2D</t>
  </si>
  <si>
    <t>07-410</t>
  </si>
  <si>
    <t>501-5022</t>
  </si>
  <si>
    <t>LEGIONOWO</t>
  </si>
  <si>
    <t>SOWIŃSKIEGO 2</t>
  </si>
  <si>
    <t>05-120</t>
  </si>
  <si>
    <t>501-5023</t>
  </si>
  <si>
    <t>WYSZKÓW</t>
  </si>
  <si>
    <t>SEROCKA 36 36</t>
  </si>
  <si>
    <t>07-200</t>
  </si>
  <si>
    <t>501-5044</t>
  </si>
  <si>
    <t>TRAKT BRZESKI 73</t>
  </si>
  <si>
    <t>05-077</t>
  </si>
  <si>
    <t>BIG</t>
  </si>
  <si>
    <t>28-31.01</t>
  </si>
  <si>
    <t>nie zamykamy</t>
  </si>
  <si>
    <t>501-5045</t>
  </si>
  <si>
    <t>Al. Jerozolimskie 56C</t>
  </si>
  <si>
    <t>b.d.</t>
  </si>
  <si>
    <t xml:space="preserve">styczeń </t>
  </si>
  <si>
    <t>31.01.2012</t>
  </si>
  <si>
    <t>zgoda zarządcy</t>
  </si>
  <si>
    <t>501-5046</t>
  </si>
  <si>
    <t>CZUMY 3</t>
  </si>
  <si>
    <t>01-318</t>
  </si>
  <si>
    <t>01.02.2012</t>
  </si>
  <si>
    <t>501-5047</t>
  </si>
  <si>
    <t>HEROLDÓW 6</t>
  </si>
  <si>
    <t>01-991</t>
  </si>
  <si>
    <t>501-5048</t>
  </si>
  <si>
    <t>SZOBERA  3A</t>
  </si>
  <si>
    <t>501-5060</t>
  </si>
  <si>
    <t>GRZYBOWSKA 12/14</t>
  </si>
  <si>
    <t>00-132</t>
  </si>
  <si>
    <t>MINI</t>
  </si>
  <si>
    <t>luty</t>
  </si>
  <si>
    <t>4-7.02</t>
  </si>
  <si>
    <t>08.02.2012</t>
  </si>
  <si>
    <t>501-5061</t>
  </si>
  <si>
    <t>TAMKA 40</t>
  </si>
  <si>
    <t>00-355</t>
  </si>
  <si>
    <t>MEDIUM</t>
  </si>
  <si>
    <t>501-5062</t>
  </si>
  <si>
    <t>NIEMCEWICZA</t>
  </si>
  <si>
    <t>02-307</t>
  </si>
  <si>
    <t>SMALL</t>
  </si>
  <si>
    <t>501-5063</t>
  </si>
  <si>
    <t>DZIKA 4</t>
  </si>
  <si>
    <t>00-931</t>
  </si>
  <si>
    <t>501-5064</t>
  </si>
  <si>
    <t>KOROTYŃSKIEGO 23</t>
  </si>
  <si>
    <t>02-123</t>
  </si>
  <si>
    <t>501-5065</t>
  </si>
  <si>
    <t>DOBOSZA 12</t>
  </si>
  <si>
    <t>02-376</t>
  </si>
  <si>
    <t>11-14.02</t>
  </si>
  <si>
    <t>15.02.2012</t>
  </si>
  <si>
    <t>501-5066</t>
  </si>
  <si>
    <t>JANA KAZIMIERZA 62</t>
  </si>
  <si>
    <t>01-248</t>
  </si>
  <si>
    <t>501-5067</t>
  </si>
  <si>
    <t>JANA OLBRACHTA 46</t>
  </si>
  <si>
    <t>01-102</t>
  </si>
  <si>
    <t>-</t>
  </si>
  <si>
    <t>MODZELEWSKIEGO 27</t>
  </si>
  <si>
    <t>02-679</t>
  </si>
  <si>
    <t>501-5068</t>
  </si>
  <si>
    <t>SOBIESKIEGO 18</t>
  </si>
  <si>
    <t>02-957</t>
  </si>
  <si>
    <t>501-5079</t>
  </si>
  <si>
    <t>SZADKOWSKIEGO 1</t>
  </si>
  <si>
    <t>11-008</t>
  </si>
  <si>
    <t>18-21.02</t>
  </si>
  <si>
    <t>22.02.2012</t>
  </si>
  <si>
    <t>ŚWIETLIKÓW 9</t>
  </si>
  <si>
    <t>01-141</t>
  </si>
  <si>
    <t>501-5080</t>
  </si>
  <si>
    <t>WITOLIŃSKA 7</t>
  </si>
  <si>
    <t>11-011</t>
  </si>
  <si>
    <t>501-5081</t>
  </si>
  <si>
    <t>WYKI 11B</t>
  </si>
  <si>
    <t>01-314</t>
  </si>
  <si>
    <t>501-5082</t>
  </si>
  <si>
    <t>RAABEGO</t>
  </si>
  <si>
    <t>02-793</t>
  </si>
  <si>
    <t>501-5083</t>
  </si>
  <si>
    <t>ALEJE JEROZOLIMSKIE 262</t>
  </si>
  <si>
    <t>05-816</t>
  </si>
  <si>
    <t>25-28.02</t>
  </si>
  <si>
    <t>29.02.2012</t>
  </si>
  <si>
    <t>501-5117</t>
  </si>
  <si>
    <t>GOLDONIEGO 1</t>
  </si>
  <si>
    <t>01-913</t>
  </si>
  <si>
    <t>501-5085</t>
  </si>
  <si>
    <t>ZŁOTEJ WILGI 2</t>
  </si>
  <si>
    <t>11-003</t>
  </si>
  <si>
    <t>501-5086</t>
  </si>
  <si>
    <t>MARII DĄBROWSKIEJ 15</t>
  </si>
  <si>
    <t>01-903</t>
  </si>
  <si>
    <t>501-5087</t>
  </si>
  <si>
    <t>KORDECKIEGO 56/58</t>
  </si>
  <si>
    <t>04-355</t>
  </si>
  <si>
    <t>501-5034</t>
  </si>
  <si>
    <t>PŁOŃSK</t>
  </si>
  <si>
    <t>RZEMIEŚLNICZA 4</t>
  </si>
  <si>
    <t>09-100</t>
  </si>
  <si>
    <t>marzec</t>
  </si>
  <si>
    <t>3-6.03</t>
  </si>
  <si>
    <t>18.04.2012</t>
  </si>
  <si>
    <t>501-5097</t>
  </si>
  <si>
    <t>MODLIŃSKA 158C</t>
  </si>
  <si>
    <t>03-186</t>
  </si>
  <si>
    <t>7.03.2012</t>
  </si>
  <si>
    <t>501-5084</t>
  </si>
  <si>
    <t>GROCHOWSKA 338/340</t>
  </si>
  <si>
    <t>04-186</t>
  </si>
  <si>
    <t>501-5099</t>
  </si>
  <si>
    <t>WYSOCKIEGO 10</t>
  </si>
  <si>
    <t>03-371</t>
  </si>
  <si>
    <t>501-5100</t>
  </si>
  <si>
    <t>STARE BABICE (Zielo</t>
  </si>
  <si>
    <t>WARSZAWSKA 291</t>
  </si>
  <si>
    <t>05-082</t>
  </si>
  <si>
    <t>501-5098</t>
  </si>
  <si>
    <t>WIATRACZNA 15</t>
  </si>
  <si>
    <t>03-813</t>
  </si>
  <si>
    <t>10-13.03</t>
  </si>
  <si>
    <t>14.03.2012</t>
  </si>
  <si>
    <t>501-5101</t>
  </si>
  <si>
    <t>TARGOWA 24</t>
  </si>
  <si>
    <t>03-728</t>
  </si>
  <si>
    <t xml:space="preserve">RADZYMIŃSKA </t>
  </si>
  <si>
    <t>TERESPOLSKA</t>
  </si>
  <si>
    <t>ŁOMIANKI</t>
  </si>
  <si>
    <t>WARSZAWSKA</t>
  </si>
  <si>
    <t>SKOROSZEWSKA</t>
  </si>
  <si>
    <t>CZARODZIEJA 28</t>
  </si>
  <si>
    <t>17-20.03</t>
  </si>
  <si>
    <t>21.03.2012</t>
  </si>
  <si>
    <t>BUKOWIŃSKA</t>
  </si>
  <si>
    <t>501-5105</t>
  </si>
  <si>
    <t>WAŁ MIEDZYSZYŃSKI 106</t>
  </si>
  <si>
    <t>MARKI</t>
  </si>
  <si>
    <t>PIŁSUDSKIEGO 119</t>
  </si>
  <si>
    <t>501-5106</t>
  </si>
  <si>
    <t>ZĄBKI</t>
  </si>
  <si>
    <t>TARGOWA 4</t>
  </si>
  <si>
    <t>05-091</t>
  </si>
  <si>
    <t>501-5111</t>
  </si>
  <si>
    <t>FABRYCZNA</t>
  </si>
  <si>
    <t>05-270</t>
  </si>
  <si>
    <t>24-27.03</t>
  </si>
  <si>
    <t>28.03.2012</t>
  </si>
  <si>
    <t>501-5112</t>
  </si>
  <si>
    <t>KOBYŁKA</t>
  </si>
  <si>
    <t>NAPOLEONA</t>
  </si>
  <si>
    <t>05-230</t>
  </si>
  <si>
    <t>REYMONTA 28</t>
  </si>
  <si>
    <t>JAGIELLOŃSKA 82</t>
  </si>
  <si>
    <t>ZIELONKA</t>
  </si>
  <si>
    <t>KOLEJOWA 10</t>
  </si>
  <si>
    <t>501-5035</t>
  </si>
  <si>
    <t>HAJNÓWKA</t>
  </si>
  <si>
    <t>3-GO MAJA 51A</t>
  </si>
  <si>
    <t>17-200</t>
  </si>
  <si>
    <t>501-5036</t>
  </si>
  <si>
    <t>PUŁTUSK</t>
  </si>
  <si>
    <t>JANA PAWŁA II 2/4</t>
  </si>
  <si>
    <t>06-100</t>
  </si>
  <si>
    <t>kwiecień</t>
  </si>
  <si>
    <t>14-17.04</t>
  </si>
  <si>
    <t>501-5037</t>
  </si>
  <si>
    <t>OTWOCK</t>
  </si>
  <si>
    <t>KOŁŁĄTAJA 61A</t>
  </si>
  <si>
    <t>05-400</t>
  </si>
  <si>
    <t>501-5038</t>
  </si>
  <si>
    <t>RADZYMIN</t>
  </si>
  <si>
    <t>JANA PAWŁA II 66</t>
  </si>
  <si>
    <t>05-250</t>
  </si>
  <si>
    <t>501-5300</t>
  </si>
  <si>
    <t>ŁUKÓW</t>
  </si>
  <si>
    <t>SIENKIEWICZA 1</t>
  </si>
  <si>
    <t>21-400</t>
  </si>
  <si>
    <t>21-24.04</t>
  </si>
  <si>
    <t>25.04.2012</t>
  </si>
  <si>
    <t>501-5301</t>
  </si>
  <si>
    <t>SIEDLCE</t>
  </si>
  <si>
    <t>MIESZKA I23</t>
  </si>
  <si>
    <t>08-119</t>
  </si>
  <si>
    <t>501-5302</t>
  </si>
  <si>
    <t>AUGUSTÓW</t>
  </si>
  <si>
    <t>CHREPTOWICZA 15</t>
  </si>
  <si>
    <t>16-300</t>
  </si>
  <si>
    <t>501-5303</t>
  </si>
  <si>
    <t>CIECHANÓW</t>
  </si>
  <si>
    <t>SIKORSKIEGO 11</t>
  </si>
  <si>
    <t>06-400</t>
  </si>
  <si>
    <t>501-5304</t>
  </si>
  <si>
    <t>RADZYMIŃSKA 12</t>
  </si>
  <si>
    <t>15-866</t>
  </si>
  <si>
    <t>501-5305</t>
  </si>
  <si>
    <t>SZOSA ZABŁUDOWSKA</t>
  </si>
  <si>
    <t>15-585</t>
  </si>
  <si>
    <t>maj</t>
  </si>
  <si>
    <t>5-8.05</t>
  </si>
  <si>
    <t>09.05.2012</t>
  </si>
  <si>
    <t>501-5306</t>
  </si>
  <si>
    <t>SZOSA BARANOWICKA 24</t>
  </si>
  <si>
    <t>15-544</t>
  </si>
  <si>
    <t>501-5307</t>
  </si>
  <si>
    <t>KLEPACKA</t>
  </si>
  <si>
    <t>15-634</t>
  </si>
  <si>
    <t>501-5308</t>
  </si>
  <si>
    <t>PIASTOWSKA 25</t>
  </si>
  <si>
    <t>15-207</t>
  </si>
  <si>
    <t>501-5309</t>
  </si>
  <si>
    <t>ANTONIUKOWSKA 56</t>
  </si>
  <si>
    <t>15-845</t>
  </si>
  <si>
    <t>501-5310</t>
  </si>
  <si>
    <t>POGODNA 35</t>
  </si>
  <si>
    <t>15-354</t>
  </si>
  <si>
    <t>12-15.05</t>
  </si>
  <si>
    <t>16.05.2012</t>
  </si>
  <si>
    <t>501-5311</t>
  </si>
  <si>
    <t>WYSZYŃSKIEGO 21</t>
  </si>
  <si>
    <t>501-5312</t>
  </si>
  <si>
    <t>RYNKOWA 20</t>
  </si>
  <si>
    <t>08-100</t>
  </si>
  <si>
    <t>501-5313</t>
  </si>
  <si>
    <t>SUWAŁKI</t>
  </si>
  <si>
    <t>WOJSKA POLSKIEGO</t>
  </si>
  <si>
    <t>14-400</t>
  </si>
  <si>
    <t>501-5314</t>
  </si>
  <si>
    <t>PUŁASKIEGO 4</t>
  </si>
  <si>
    <t>16-400</t>
  </si>
  <si>
    <t>501-5315</t>
  </si>
  <si>
    <t>SEJNY</t>
  </si>
  <si>
    <t>1 MAJA</t>
  </si>
  <si>
    <t>16-500</t>
  </si>
  <si>
    <t>19-22.05</t>
  </si>
  <si>
    <t>23.05.2012</t>
  </si>
  <si>
    <t>501-5316</t>
  </si>
  <si>
    <t>ŁOMŻA</t>
  </si>
  <si>
    <t>SYBIRAKÓW</t>
  </si>
  <si>
    <t>18-400</t>
  </si>
  <si>
    <t>UWAGA: elektryka ziemią</t>
  </si>
  <si>
    <t>501-5317</t>
  </si>
  <si>
    <t>SIKORSKIEGO</t>
  </si>
  <si>
    <t>501-5318</t>
  </si>
  <si>
    <t>SŁOWACKIEGO 24</t>
  </si>
  <si>
    <t>501-5319</t>
  </si>
  <si>
    <t>WYSZOGRÓD</t>
  </si>
  <si>
    <t>MICKIEWICZA 16</t>
  </si>
  <si>
    <t>09-450</t>
  </si>
  <si>
    <t>501-5320</t>
  </si>
  <si>
    <t>ZEGRZYŃSKA 5</t>
  </si>
  <si>
    <t>05-119</t>
  </si>
  <si>
    <t>czerwiec</t>
  </si>
  <si>
    <t>02-05.06</t>
  </si>
  <si>
    <t>06.06.2012</t>
  </si>
  <si>
    <t>501-5321</t>
  </si>
  <si>
    <t>TATARSKA 1</t>
  </si>
  <si>
    <t>501-5322</t>
  </si>
  <si>
    <t>PUŁTUSKA 57</t>
  </si>
  <si>
    <t>501-5323</t>
  </si>
  <si>
    <t>KLEOSIN (K. BIAŁEGOSTOKU)</t>
  </si>
  <si>
    <t>PADEREWSKIEGO 2B</t>
  </si>
  <si>
    <t>15-746</t>
  </si>
  <si>
    <t>501-5324</t>
  </si>
  <si>
    <t>ANNY JAGIELLONKI 1</t>
  </si>
  <si>
    <t>501-5325</t>
  </si>
  <si>
    <t>SOKÓŁKA</t>
  </si>
  <si>
    <t>BIAŁOSTOCKA 132</t>
  </si>
  <si>
    <t>16-19.06</t>
  </si>
  <si>
    <t>20.06.2012</t>
  </si>
  <si>
    <t>501-5326</t>
  </si>
  <si>
    <t>WĘGRÓW</t>
  </si>
  <si>
    <t>KAROLA SZAMOTY 42</t>
  </si>
  <si>
    <t>501-5327</t>
  </si>
  <si>
    <t>17 Stycznia 64</t>
  </si>
  <si>
    <t>06-410</t>
  </si>
  <si>
    <t>501-5328</t>
  </si>
  <si>
    <t>CHROBREGO 16A</t>
  </si>
  <si>
    <t>15-057</t>
  </si>
  <si>
    <t>501-5329</t>
  </si>
  <si>
    <t>UPALNA 3</t>
  </si>
  <si>
    <t>15-668</t>
  </si>
  <si>
    <t>501-5330</t>
  </si>
  <si>
    <t>CHOROSZCZAŃSKA 24</t>
  </si>
  <si>
    <t>15-732</t>
  </si>
  <si>
    <t>23-26.06</t>
  </si>
  <si>
    <t>27.06.2012</t>
  </si>
  <si>
    <t>501-5332</t>
  </si>
  <si>
    <t>POPIEŁUSZKI</t>
  </si>
  <si>
    <t>15-729</t>
  </si>
  <si>
    <t>501-5333</t>
  </si>
  <si>
    <t>WASILKÓW</t>
  </si>
  <si>
    <t>CZYSTA 33</t>
  </si>
  <si>
    <t>16-010</t>
  </si>
  <si>
    <t>501-5334</t>
  </si>
  <si>
    <t>BRZESKA 134</t>
  </si>
  <si>
    <t>501-5335</t>
  </si>
  <si>
    <t>ŚWIRSKIEGO 50A</t>
  </si>
  <si>
    <t>501-5336</t>
  </si>
  <si>
    <t>DASZYŃSKIEGO</t>
  </si>
  <si>
    <t>30.06-03.07</t>
  </si>
  <si>
    <t>04.07.2012</t>
  </si>
  <si>
    <t>501-5337</t>
  </si>
  <si>
    <t>MICKIEWICZA 42</t>
  </si>
  <si>
    <t>501-5338</t>
  </si>
  <si>
    <t>KILIŃSKIEGO 11</t>
  </si>
  <si>
    <t>501-5339</t>
  </si>
  <si>
    <t>KOWALE OLECKIE</t>
  </si>
  <si>
    <t>Witosa</t>
  </si>
  <si>
    <t>19-420</t>
  </si>
  <si>
    <t>501-5340</t>
  </si>
  <si>
    <t>GRAJEWO</t>
  </si>
  <si>
    <t>DWORNA 27C</t>
  </si>
  <si>
    <t>19-200</t>
  </si>
  <si>
    <t>wrzesień</t>
  </si>
  <si>
    <t>501-5341</t>
  </si>
  <si>
    <t>DZIECI POLSKICH 11</t>
  </si>
  <si>
    <t>lipiec</t>
  </si>
  <si>
    <t>7-10.07</t>
  </si>
  <si>
    <t>11.07.2012</t>
  </si>
  <si>
    <t>501-5342</t>
  </si>
  <si>
    <t>BOGUSŁAWSKIEGO 2</t>
  </si>
  <si>
    <t>07-400</t>
  </si>
  <si>
    <t>501-5343</t>
  </si>
  <si>
    <t>DWORNA 11</t>
  </si>
  <si>
    <t>501-5345</t>
  </si>
  <si>
    <t>ŚWIERKOWA 54</t>
  </si>
  <si>
    <t>501-5344</t>
  </si>
  <si>
    <t>SIKORSKIEGO/BULWAROWA</t>
  </si>
  <si>
    <t>9-12.07</t>
  </si>
  <si>
    <t>13.07.2012</t>
  </si>
  <si>
    <t>PRACE BĘDĄ WYKONYWANE OD PONIEDIZAŁKU DO CZWARTKU 9-12.07</t>
  </si>
  <si>
    <t>501-5346</t>
  </si>
  <si>
    <t>SUPRAŚL</t>
  </si>
  <si>
    <t>CIELICZAŃSKA 2</t>
  </si>
  <si>
    <t>16-030</t>
  </si>
  <si>
    <t>10-12.07</t>
  </si>
  <si>
    <t>501-5347</t>
  </si>
  <si>
    <t>I ARMII WOJSKA POLSKIEGO</t>
  </si>
  <si>
    <t>07-401</t>
  </si>
  <si>
    <t>501-5348</t>
  </si>
  <si>
    <t>WARSZAWSKA 6</t>
  </si>
  <si>
    <t>14-17.07</t>
  </si>
  <si>
    <t>18.07.2012</t>
  </si>
  <si>
    <t>501-5349</t>
  </si>
  <si>
    <t>SIDORSKA  2K</t>
  </si>
  <si>
    <t>14-16.07</t>
  </si>
  <si>
    <t>17.07.2012</t>
  </si>
  <si>
    <t>501-5350</t>
  </si>
  <si>
    <t>KĄPIELOWA 3</t>
  </si>
  <si>
    <t>501-5351</t>
  </si>
  <si>
    <t>MIŃSK MAZOWIECKI</t>
  </si>
  <si>
    <t>DĄBRÓWKI 30</t>
  </si>
  <si>
    <t>05-300</t>
  </si>
  <si>
    <t>501-5352</t>
  </si>
  <si>
    <t>MARII TERESY Z KALKUTY 3</t>
  </si>
  <si>
    <t>16-19.07</t>
  </si>
  <si>
    <t>20.07.2012</t>
  </si>
  <si>
    <t>PRACE BĘDĄ WYKONYWANE OD PONIEDIZAŁKU DO CZWARTKU 16-19.07</t>
  </si>
  <si>
    <t>501-5353</t>
  </si>
  <si>
    <t>LUBARTÓW</t>
  </si>
  <si>
    <t>GEN. KLEBERGA 2</t>
  </si>
  <si>
    <t>21-100</t>
  </si>
  <si>
    <t>17-19.07</t>
  </si>
  <si>
    <t>501-5354</t>
  </si>
  <si>
    <t>WISZNICE</t>
  </si>
  <si>
    <t>KOŚCIELNA23</t>
  </si>
  <si>
    <t>21-580</t>
  </si>
  <si>
    <t xml:space="preserve">Sklepu NIE ZAMYKAMY. Uzupełnienie wizualizacji </t>
  </si>
  <si>
    <t>501-5355</t>
  </si>
  <si>
    <t>PARCZEW</t>
  </si>
  <si>
    <t>WOJSKA POLSKIEGO 2</t>
  </si>
  <si>
    <t>21-200</t>
  </si>
  <si>
    <t>501-5356</t>
  </si>
  <si>
    <t>STOCZEK ŁUKOWSKI</t>
  </si>
  <si>
    <t>PARTYZANTÓW</t>
  </si>
  <si>
    <t>21-450</t>
  </si>
  <si>
    <t>21-24.07</t>
  </si>
  <si>
    <t>25.07.2012</t>
  </si>
  <si>
    <t>501-5357</t>
  </si>
  <si>
    <t>PILAWA</t>
  </si>
  <si>
    <t>AL. WYZWOLENIA 29</t>
  </si>
  <si>
    <t>08-440</t>
  </si>
  <si>
    <t>501-5358</t>
  </si>
  <si>
    <t>GARWOLIN</t>
  </si>
  <si>
    <t>KORCZAKA 7</t>
  </si>
  <si>
    <t>08-400</t>
  </si>
  <si>
    <t>501-5359</t>
  </si>
  <si>
    <t>ŁASKARZEW</t>
  </si>
  <si>
    <t>08-450</t>
  </si>
  <si>
    <t>501-5360</t>
  </si>
  <si>
    <t>BIELSK PODLASKI</t>
  </si>
  <si>
    <t>REJONOWA 2</t>
  </si>
  <si>
    <t>17-100</t>
  </si>
  <si>
    <t>501-5361</t>
  </si>
  <si>
    <t>SOKOŁÓW PODLASKI</t>
  </si>
  <si>
    <t>KOLEJOWA 1</t>
  </si>
  <si>
    <t>08-300</t>
  </si>
  <si>
    <t>501-5362</t>
  </si>
  <si>
    <t>MIĘDZYRZECKA 72</t>
  </si>
  <si>
    <t>24-26.07</t>
  </si>
  <si>
    <t>27.07.2012</t>
  </si>
  <si>
    <t>FF</t>
  </si>
  <si>
    <t>WARSZAWSKA 89</t>
  </si>
  <si>
    <t>08-103</t>
  </si>
  <si>
    <t>MŁYNARSKA 15</t>
  </si>
  <si>
    <t>08-110</t>
  </si>
  <si>
    <t>501-5363</t>
  </si>
  <si>
    <t>SIENKIEWICZA 53</t>
  </si>
  <si>
    <t>07-412</t>
  </si>
  <si>
    <t>501-5364</t>
  </si>
  <si>
    <t>MAŁKINIA</t>
  </si>
  <si>
    <t>BIEGAŃSKIEGO</t>
  </si>
  <si>
    <t>07-320</t>
  </si>
  <si>
    <t>28-31.07</t>
  </si>
  <si>
    <t>1.08.2012</t>
  </si>
  <si>
    <t>501-5365</t>
  </si>
  <si>
    <t>OSTRÓW MAZOWIECKA</t>
  </si>
  <si>
    <t>3 MAJA</t>
  </si>
  <si>
    <t>07-300</t>
  </si>
  <si>
    <t>501-5366</t>
  </si>
  <si>
    <t>ZAMBRÓW</t>
  </si>
  <si>
    <t>MAZOWIECKA 2</t>
  </si>
  <si>
    <t>18-300</t>
  </si>
  <si>
    <t>501-5367</t>
  </si>
  <si>
    <t>JANA BOSKO 5</t>
  </si>
  <si>
    <t>501-5368</t>
  </si>
  <si>
    <t>SZKOLNA 2</t>
  </si>
  <si>
    <t>501-5369</t>
  </si>
  <si>
    <t>CIECHANOWIEC</t>
  </si>
  <si>
    <t>MICKIEWICZA 33</t>
  </si>
  <si>
    <t>18-230</t>
  </si>
  <si>
    <t>lipiec/sierpień</t>
  </si>
  <si>
    <t>31.07-2.08.</t>
  </si>
  <si>
    <t>3.08.2012</t>
  </si>
  <si>
    <t>501-5370</t>
  </si>
  <si>
    <t>BRAŃSK</t>
  </si>
  <si>
    <t>ARMII KRAJOWEJ</t>
  </si>
  <si>
    <t>17-120</t>
  </si>
  <si>
    <t>501-5371</t>
  </si>
  <si>
    <t>ŁAPY</t>
  </si>
  <si>
    <t>ŻWIRKI I WIGURY 25</t>
  </si>
  <si>
    <t>18-100</t>
  </si>
  <si>
    <t>501-5372</t>
  </si>
  <si>
    <t>AL. TYSIĄCLECIA 2</t>
  </si>
  <si>
    <t>sierpień</t>
  </si>
  <si>
    <t>04-07.08</t>
  </si>
  <si>
    <t>08.08.2012</t>
  </si>
  <si>
    <t>501-5373</t>
  </si>
  <si>
    <t>MIĘDZYRZEC PODLASKI</t>
  </si>
  <si>
    <t>PARTYZANTÓW  6A</t>
  </si>
  <si>
    <t>21-560</t>
  </si>
  <si>
    <t>501-5374</t>
  </si>
  <si>
    <t>RADZYŃ PODLASKI</t>
  </si>
  <si>
    <t>LUBELSKA  3A</t>
  </si>
  <si>
    <t>21-300</t>
  </si>
  <si>
    <t>501-5375</t>
  </si>
  <si>
    <t>WŁODAWA</t>
  </si>
  <si>
    <t>KOROLOWSKIEJ 2</t>
  </si>
  <si>
    <t>22-200</t>
  </si>
  <si>
    <t>501-5376</t>
  </si>
  <si>
    <t>AL. JANA PAWŁA II</t>
  </si>
  <si>
    <t>501-5377</t>
  </si>
  <si>
    <t>SIEMIATYCZE</t>
  </si>
  <si>
    <t>NADRZECZNA 1</t>
  </si>
  <si>
    <t>17-300</t>
  </si>
  <si>
    <t>7-9.08</t>
  </si>
  <si>
    <t>10.08.2012</t>
  </si>
  <si>
    <t>DROHICZYN</t>
  </si>
  <si>
    <t>MIESZKA I</t>
  </si>
  <si>
    <t>17-312</t>
  </si>
  <si>
    <t>501-5378</t>
  </si>
  <si>
    <t>KOCK</t>
  </si>
  <si>
    <t>PIŁSUDSKIEGO 17</t>
  </si>
  <si>
    <t>21-150</t>
  </si>
  <si>
    <t>501-5379</t>
  </si>
  <si>
    <t>MAKÓW MAZOWIECKI</t>
  </si>
  <si>
    <t>PRZASNYKA 39</t>
  </si>
  <si>
    <t>06-200</t>
  </si>
  <si>
    <t>18-21.08</t>
  </si>
  <si>
    <t>22.08.2012</t>
  </si>
  <si>
    <t>501-5380</t>
  </si>
  <si>
    <t>CZARNA BIAŁOSTOCKA</t>
  </si>
  <si>
    <t>16-020</t>
  </si>
  <si>
    <t>501-5381</t>
  </si>
  <si>
    <t>GŁÓWNA 24</t>
  </si>
  <si>
    <t>501-5382</t>
  </si>
  <si>
    <t>NASIELSK</t>
  </si>
  <si>
    <t>ELEKTRONOWA  3H</t>
  </si>
  <si>
    <t>05-190</t>
  </si>
  <si>
    <t>501-5383</t>
  </si>
  <si>
    <t>RACIĄŻ</t>
  </si>
  <si>
    <t>BŁONIE 22/24</t>
  </si>
  <si>
    <t>09-140</t>
  </si>
  <si>
    <t>501-5384</t>
  </si>
  <si>
    <t>DUBOISA</t>
  </si>
  <si>
    <t>21-23.08</t>
  </si>
  <si>
    <t>24.08.2012</t>
  </si>
  <si>
    <t>501-5385</t>
  </si>
  <si>
    <t>KOŚCIUSZKI 20/22</t>
  </si>
  <si>
    <t>501-5386</t>
  </si>
  <si>
    <t>SZCZUCZYN</t>
  </si>
  <si>
    <t>SOBIESKIEGO</t>
  </si>
  <si>
    <t>19-230</t>
  </si>
  <si>
    <t>25-28.08</t>
  </si>
  <si>
    <t>29.08.2012</t>
  </si>
  <si>
    <t>501-5387</t>
  </si>
  <si>
    <t>CHOROSZCZ</t>
  </si>
  <si>
    <t>SIENKIEWICZA 30B</t>
  </si>
  <si>
    <t>16-070</t>
  </si>
  <si>
    <t>501-5388</t>
  </si>
  <si>
    <t>WYSZYŃSKIEGO 4</t>
  </si>
  <si>
    <t>16-100</t>
  </si>
  <si>
    <t>501-5389</t>
  </si>
  <si>
    <t>GOWOROWSKA 34</t>
  </si>
  <si>
    <t>501-5390</t>
  </si>
  <si>
    <t>BATOREGO 32</t>
  </si>
  <si>
    <t>501-5391</t>
  </si>
  <si>
    <t>KNYSZYN</t>
  </si>
  <si>
    <t>Szkolna 4</t>
  </si>
  <si>
    <t>19-120</t>
  </si>
  <si>
    <t>28-30.08</t>
  </si>
  <si>
    <t>31.08.2012</t>
  </si>
  <si>
    <t>501-5392</t>
  </si>
  <si>
    <t>MOŃKI</t>
  </si>
  <si>
    <t>STRAŻACKA 2</t>
  </si>
  <si>
    <t>19-100</t>
  </si>
  <si>
    <t>501-5393</t>
  </si>
  <si>
    <t>BIAŁOWIESKA</t>
  </si>
  <si>
    <t>01-04.09</t>
  </si>
  <si>
    <t>05.09.2012</t>
  </si>
  <si>
    <t>501-5394</t>
  </si>
  <si>
    <t>ŁOSICE</t>
  </si>
  <si>
    <t>PIŁSUDSKIEGO 15</t>
  </si>
  <si>
    <t>08-200</t>
  </si>
  <si>
    <t>501-5395</t>
  </si>
  <si>
    <t>SUCHARSKIEGO 2</t>
  </si>
  <si>
    <t>501-5396</t>
  </si>
  <si>
    <t>OLECKO</t>
  </si>
  <si>
    <t>GOŁDAPSKA 31</t>
  </si>
  <si>
    <t>19-400</t>
  </si>
  <si>
    <t>501-5397</t>
  </si>
  <si>
    <t>PUŁKU STRZELCÓW KONNYCH 8</t>
  </si>
  <si>
    <t>501-5398</t>
  </si>
  <si>
    <t>3-MAJA 62</t>
  </si>
  <si>
    <t>4-6.09</t>
  </si>
  <si>
    <t>7.09.2012</t>
  </si>
  <si>
    <t>501-5399</t>
  </si>
  <si>
    <t>11 LISTOPADA 45</t>
  </si>
  <si>
    <t>501-5400</t>
  </si>
  <si>
    <t>NOCZNICKIEGO 20</t>
  </si>
  <si>
    <t>08-11.09</t>
  </si>
  <si>
    <t>12.09.2012</t>
  </si>
  <si>
    <t>501-5401</t>
  </si>
  <si>
    <t>KOLNO</t>
  </si>
  <si>
    <t>WOJSKA POLSKIEGO 46</t>
  </si>
  <si>
    <t>18-500</t>
  </si>
  <si>
    <t>501-5402</t>
  </si>
  <si>
    <t>MAZURSKA 10</t>
  </si>
  <si>
    <t>501-5403</t>
  </si>
  <si>
    <t>WYSOKIE MAZOWIECKIE</t>
  </si>
  <si>
    <t>JAGIELLOŃSKA 41</t>
  </si>
  <si>
    <t>18-200</t>
  </si>
  <si>
    <t>501-5404</t>
  </si>
  <si>
    <t>501-5405</t>
  </si>
  <si>
    <t>BIAŁOSTOCKA</t>
  </si>
  <si>
    <t>11-13.09</t>
  </si>
  <si>
    <t>14.09.2012</t>
  </si>
  <si>
    <t>501-5406</t>
  </si>
  <si>
    <t>BRONIEWSKIEGO 5</t>
  </si>
  <si>
    <t>501-5407</t>
  </si>
  <si>
    <t>19 STYCZNIA 60A</t>
  </si>
  <si>
    <t>15-18.09</t>
  </si>
  <si>
    <t>19.09.2012</t>
  </si>
  <si>
    <t>501-5408</t>
  </si>
  <si>
    <t>501-5409</t>
  </si>
  <si>
    <t>ŻELECHÓW</t>
  </si>
  <si>
    <t>DŁUGA 38</t>
  </si>
  <si>
    <t>08-430</t>
  </si>
  <si>
    <t>501-5410</t>
  </si>
  <si>
    <t>KARCZEW</t>
  </si>
  <si>
    <t>BEMA</t>
  </si>
  <si>
    <t>05-480</t>
  </si>
  <si>
    <t>501-5411</t>
  </si>
  <si>
    <t>LUBELSKA 100</t>
  </si>
  <si>
    <t>21-108</t>
  </si>
  <si>
    <t>15-17.09</t>
  </si>
  <si>
    <t>18.09.2012</t>
  </si>
  <si>
    <t>501-5412</t>
  </si>
  <si>
    <t>GLINOJECK</t>
  </si>
  <si>
    <t>PŁOCKA/POŁUDNIOWA</t>
  </si>
  <si>
    <t>06-450</t>
  </si>
  <si>
    <t>18-20.09</t>
  </si>
  <si>
    <t>21.09.2012</t>
  </si>
  <si>
    <t>501-5413</t>
  </si>
  <si>
    <t>DĄBROWA BIAŁOSTOCKA</t>
  </si>
  <si>
    <t>1000-LECIA PAŃSTWA POLSK</t>
  </si>
  <si>
    <t>16-200</t>
  </si>
  <si>
    <t>22-25.09</t>
  </si>
  <si>
    <t>26.09.2012</t>
  </si>
  <si>
    <t>501-5414</t>
  </si>
  <si>
    <t>PODLASKA 1</t>
  </si>
  <si>
    <t>07-100</t>
  </si>
  <si>
    <t>501-5415</t>
  </si>
  <si>
    <t>RZEMIEŚLNICZA 40</t>
  </si>
  <si>
    <t>15-773</t>
  </si>
  <si>
    <t>501-5416</t>
  </si>
  <si>
    <t>3539</t>
  </si>
  <si>
    <t>REJA 61</t>
  </si>
  <si>
    <t>501-5417</t>
  </si>
  <si>
    <t>NONIEWICZA</t>
  </si>
  <si>
    <t>501-5418</t>
  </si>
  <si>
    <t>ŻABIA 20</t>
  </si>
  <si>
    <t>15-001</t>
  </si>
  <si>
    <t>remont 2012</t>
  </si>
  <si>
    <t>501-5419</t>
  </si>
  <si>
    <t>BRONIEWSKIEGO 33</t>
  </si>
  <si>
    <t>25-27.09</t>
  </si>
  <si>
    <t>28.09.2012</t>
  </si>
  <si>
    <t>501-5420</t>
  </si>
  <si>
    <t>ALEJA LEGIONÓW 58A</t>
  </si>
  <si>
    <t>501-5421</t>
  </si>
  <si>
    <t>WYSZYŃSKIEGO 7</t>
  </si>
  <si>
    <t>05-220</t>
  </si>
  <si>
    <t>501-5422</t>
  </si>
  <si>
    <t>PRZECHODNIA 8</t>
  </si>
  <si>
    <t>ŁOCHÓW</t>
  </si>
  <si>
    <t>AL. ŁOCHOWSKA 133</t>
  </si>
  <si>
    <t>07-130</t>
  </si>
  <si>
    <t>WARSZAWSKA 42</t>
  </si>
  <si>
    <t>02-496</t>
  </si>
  <si>
    <t>już teraz FRESH FOCUS</t>
  </si>
  <si>
    <t>ZWOLEŃSKA 122/128</t>
  </si>
  <si>
    <t>04-761</t>
  </si>
  <si>
    <t>NOWY DWÓR MAZ</t>
  </si>
  <si>
    <t>PADEREWSKIEGO</t>
  </si>
  <si>
    <t>TERESPOL</t>
  </si>
  <si>
    <t>WOJSKA POLSKIEGO 81-83</t>
  </si>
  <si>
    <t>21-550</t>
  </si>
  <si>
    <t>PRUSZKOWSKA  4D</t>
  </si>
  <si>
    <t>04-365</t>
  </si>
  <si>
    <t>MIEDIUM</t>
  </si>
  <si>
    <t>NOWY DWÓR MAZOWIECKI</t>
  </si>
  <si>
    <t>MAZOWIECKA 15</t>
  </si>
  <si>
    <t>05-101</t>
  </si>
  <si>
    <t>GOŁDAP</t>
  </si>
  <si>
    <t>KRÓLEWIECKA 8</t>
  </si>
  <si>
    <t>19-500</t>
  </si>
  <si>
    <t>BIAŁA PISKA</t>
  </si>
  <si>
    <t>SŁOWACKIEGO 1</t>
  </si>
  <si>
    <t>12-230</t>
  </si>
  <si>
    <t>ŁABISZYŃSKA 16A</t>
  </si>
  <si>
    <t>03-397</t>
  </si>
  <si>
    <t>SKRAJNA 14</t>
  </si>
  <si>
    <t>03-209</t>
  </si>
  <si>
    <t>UNIEJOWSKA 4</t>
  </si>
  <si>
    <t>01-493</t>
  </si>
  <si>
    <t>ORLĄT LWOWSKICH 70</t>
  </si>
  <si>
    <t>02-495</t>
  </si>
  <si>
    <t>Związku Walki Młodych 11</t>
  </si>
  <si>
    <t>02-786</t>
  </si>
  <si>
    <t>Powstańców Śląskich</t>
  </si>
  <si>
    <t>01-354</t>
  </si>
  <si>
    <t>PATRIOTÓW 110</t>
  </si>
  <si>
    <t>04-844</t>
  </si>
  <si>
    <t>BRZESKA 31</t>
  </si>
  <si>
    <t>ORZECHOWA  2A</t>
  </si>
  <si>
    <t>WOJSKA POLSKIEGO 25</t>
  </si>
  <si>
    <t>RUTKOWSKIEGO 1</t>
  </si>
  <si>
    <t>Rekordy z poprzedniego harmonogramu:</t>
  </si>
  <si>
    <t>29.09-02.10</t>
  </si>
  <si>
    <t>3.10.2012</t>
  </si>
  <si>
    <t xml:space="preserve">Prace fresh focus - wykonywane podczas likwidacji stoiska komplementarnego </t>
  </si>
  <si>
    <t>23.04.2012</t>
  </si>
  <si>
    <t>bez zamknięcia - tylko wizualizacja</t>
  </si>
  <si>
    <t>Zrobiony?</t>
  </si>
  <si>
    <t>DC09</t>
  </si>
  <si>
    <t>501-5009</t>
  </si>
  <si>
    <t>TARNÓW</t>
  </si>
  <si>
    <t>CZERWONA</t>
  </si>
  <si>
    <t>33-100</t>
  </si>
  <si>
    <t>501-5010</t>
  </si>
  <si>
    <t>NOWY SĄCZ</t>
  </si>
  <si>
    <t>PIŁSUDSKIEGO 106</t>
  </si>
  <si>
    <t>33-300</t>
  </si>
  <si>
    <t>501-5011</t>
  </si>
  <si>
    <t>PIŃCZÓW</t>
  </si>
  <si>
    <t>BATALIONÓW CHŁOPSKICH 5</t>
  </si>
  <si>
    <t>28-400</t>
  </si>
  <si>
    <t>501-5012</t>
  </si>
  <si>
    <t>DĄBROWA TARNOWSKA</t>
  </si>
  <si>
    <t>JAGIELLOŃSKA</t>
  </si>
  <si>
    <t>33-200</t>
  </si>
  <si>
    <t>dosłać 2vent. +1pan.bocz.</t>
  </si>
  <si>
    <t>501-5013</t>
  </si>
  <si>
    <t>JASŁO</t>
  </si>
  <si>
    <t>KAZIMIERZA WIELKIEGO</t>
  </si>
  <si>
    <t>38-200</t>
  </si>
  <si>
    <t>501-5014</t>
  </si>
  <si>
    <t>ZAMOŚĆ</t>
  </si>
  <si>
    <t>WYSZYŃSKIEGO 26</t>
  </si>
  <si>
    <t>22-400</t>
  </si>
  <si>
    <t>501-5015</t>
  </si>
  <si>
    <t>DĘBICA</t>
  </si>
  <si>
    <t>NAGAWCZYNA 245F</t>
  </si>
  <si>
    <t>39-200</t>
  </si>
  <si>
    <t>501-5016</t>
  </si>
  <si>
    <t>LWOWSKA 35</t>
  </si>
  <si>
    <t>501-5017</t>
  </si>
  <si>
    <t>SĘDZISZÓW MAŁOPOLSKI</t>
  </si>
  <si>
    <t>WESOŁA</t>
  </si>
  <si>
    <t>39-120</t>
  </si>
  <si>
    <t>501-5018</t>
  </si>
  <si>
    <t>LUBELSKA</t>
  </si>
  <si>
    <t>501-5039</t>
  </si>
  <si>
    <t>KRAKÓW</t>
  </si>
  <si>
    <t>POWSTAŃCÓW 3</t>
  </si>
  <si>
    <t>31-422</t>
  </si>
  <si>
    <t>501-5040</t>
  </si>
  <si>
    <t>POWSTAŃCÓW WIELKOPOLSKICH</t>
  </si>
  <si>
    <t>30-707</t>
  </si>
  <si>
    <t>501-5041</t>
  </si>
  <si>
    <t>BESKIDZKA 30</t>
  </si>
  <si>
    <t>30-611</t>
  </si>
  <si>
    <t>501-5042</t>
  </si>
  <si>
    <t>KIELCE</t>
  </si>
  <si>
    <t>MEISSNERA</t>
  </si>
  <si>
    <t>25-634</t>
  </si>
  <si>
    <t>501-5043</t>
  </si>
  <si>
    <t>RZESZÓW</t>
  </si>
  <si>
    <t>OKULICKIEGO 6</t>
  </si>
  <si>
    <t>35-600</t>
  </si>
  <si>
    <t>2dni</t>
  </si>
  <si>
    <t>501-5055</t>
  </si>
  <si>
    <t>OKULICKIEGO</t>
  </si>
  <si>
    <t>31-637</t>
  </si>
  <si>
    <t>04-07.02</t>
  </si>
  <si>
    <t>501-5056</t>
  </si>
  <si>
    <t>PIASTOWSKA</t>
  </si>
  <si>
    <t>30-067</t>
  </si>
  <si>
    <t>501-5057</t>
  </si>
  <si>
    <t>35-205</t>
  </si>
  <si>
    <t>501-5058</t>
  </si>
  <si>
    <t>PRZEMYSŁOWA</t>
  </si>
  <si>
    <t>35-105</t>
  </si>
  <si>
    <t>501-5059</t>
  </si>
  <si>
    <t>SZKOTNIK 3</t>
  </si>
  <si>
    <t>501-5500</t>
  </si>
  <si>
    <t>HELENY 18</t>
  </si>
  <si>
    <t>30-838</t>
  </si>
  <si>
    <t>501-5501</t>
  </si>
  <si>
    <t>RYDLÓWKA</t>
  </si>
  <si>
    <t>30-363</t>
  </si>
  <si>
    <t>501-5502</t>
  </si>
  <si>
    <t>NOWY TARG</t>
  </si>
  <si>
    <t>PLAC EVRY 1</t>
  </si>
  <si>
    <t>34-400</t>
  </si>
  <si>
    <t>501-5503</t>
  </si>
  <si>
    <t>SZPITALNA 5/7/9</t>
  </si>
  <si>
    <t>35-065</t>
  </si>
  <si>
    <t>501-5504</t>
  </si>
  <si>
    <t>CZERWONYCH KLONÓW 9</t>
  </si>
  <si>
    <t>501-5505</t>
  </si>
  <si>
    <t>DĄBROWSKIEGO 8</t>
  </si>
  <si>
    <t>501-5506</t>
  </si>
  <si>
    <t>BRZESKO</t>
  </si>
  <si>
    <t>MICKIEWICZA/POMIANOWSKA</t>
  </si>
  <si>
    <t>32-800</t>
  </si>
  <si>
    <t>501-5507</t>
  </si>
  <si>
    <t>WĘGIERSKA</t>
  </si>
  <si>
    <t>501-5508</t>
  </si>
  <si>
    <t>TARNOWSKA</t>
  </si>
  <si>
    <t>501-5509</t>
  </si>
  <si>
    <t>MIELEC</t>
  </si>
  <si>
    <t>DRZEWIECKIEGO 1</t>
  </si>
  <si>
    <t>39-300</t>
  </si>
  <si>
    <t>501-5510</t>
  </si>
  <si>
    <t>OS. II PUŁKU LOTNICZEGO</t>
  </si>
  <si>
    <t>31-867</t>
  </si>
  <si>
    <t>501-5511</t>
  </si>
  <si>
    <t>HRUBIESZÓW</t>
  </si>
  <si>
    <t>BASAJA</t>
  </si>
  <si>
    <t>22-500</t>
  </si>
  <si>
    <t>501-5512</t>
  </si>
  <si>
    <t>TARNOBRZEG</t>
  </si>
  <si>
    <t>KOPERNIKA 15</t>
  </si>
  <si>
    <t>39-405</t>
  </si>
  <si>
    <t>501-5513</t>
  </si>
  <si>
    <t>KRAŚNIK</t>
  </si>
  <si>
    <t>URZĘDOWSKA 472</t>
  </si>
  <si>
    <t>23-200</t>
  </si>
  <si>
    <t>501-5514</t>
  </si>
  <si>
    <t>NIEPODLEGŁOŚCI</t>
  </si>
  <si>
    <t>501-5515</t>
  </si>
  <si>
    <t>STALOWA WOLA</t>
  </si>
  <si>
    <t>GEN. L. OKULICKIEGO 2</t>
  </si>
  <si>
    <t>37-450</t>
  </si>
  <si>
    <t>501-5516</t>
  </si>
  <si>
    <t>WYBICKIEGO 18</t>
  </si>
  <si>
    <t>30-953</t>
  </si>
  <si>
    <t>październik</t>
  </si>
  <si>
    <t>06-09.10</t>
  </si>
  <si>
    <t>10.10.2012</t>
  </si>
  <si>
    <t>501-5517</t>
  </si>
  <si>
    <t>BATALIONÓW CHŁOPSKICH 18</t>
  </si>
  <si>
    <t>03-06.03</t>
  </si>
  <si>
    <t>07.03.2012</t>
  </si>
  <si>
    <t>501-5518</t>
  </si>
  <si>
    <t>PL. GŁOWACKIEGO 46</t>
  </si>
  <si>
    <t>39-400</t>
  </si>
  <si>
    <t>501-5519</t>
  </si>
  <si>
    <t>GEN. OKULICKIEGO 140</t>
  </si>
  <si>
    <t>37-467</t>
  </si>
  <si>
    <t>501-5520</t>
  </si>
  <si>
    <t>LEŻAJSK</t>
  </si>
  <si>
    <t>SANOWA 40A</t>
  </si>
  <si>
    <t>37-300</t>
  </si>
  <si>
    <t>501-5521</t>
  </si>
  <si>
    <t>LIPSKA</t>
  </si>
  <si>
    <t>501-5522</t>
  </si>
  <si>
    <t>AL. NIEPODLEGŁOŚCI 16</t>
  </si>
  <si>
    <t>501-5523</t>
  </si>
  <si>
    <t>JAROSŁAW</t>
  </si>
  <si>
    <t>KRAKOWSKA 32</t>
  </si>
  <si>
    <t>37-500</t>
  </si>
  <si>
    <t>501-5524</t>
  </si>
  <si>
    <t>TOMASZÓW LUBELSKI</t>
  </si>
  <si>
    <t>JANA PAWŁA</t>
  </si>
  <si>
    <t>22-600</t>
  </si>
  <si>
    <t>501-5525</t>
  </si>
  <si>
    <t>SZCZEBRZESZYN</t>
  </si>
  <si>
    <t>TARGOWA</t>
  </si>
  <si>
    <t>22-460</t>
  </si>
  <si>
    <t>501-5526</t>
  </si>
  <si>
    <t xml:space="preserve"> ZAMOŚĆ</t>
  </si>
  <si>
    <t>PEOWIAKÓW</t>
  </si>
  <si>
    <t>501-5527</t>
  </si>
  <si>
    <t>AL. 1000-LECIA 9</t>
  </si>
  <si>
    <t>501-5528</t>
  </si>
  <si>
    <t>SANDOMIERZ</t>
  </si>
  <si>
    <t>PORTOWA</t>
  </si>
  <si>
    <t>27-600</t>
  </si>
  <si>
    <t>501-5529</t>
  </si>
  <si>
    <t>WORCELLA 6</t>
  </si>
  <si>
    <t>31-154</t>
  </si>
  <si>
    <t>501-5530</t>
  </si>
  <si>
    <t>WROCŁAWSKA</t>
  </si>
  <si>
    <t>30-024</t>
  </si>
  <si>
    <t>501-5531</t>
  </si>
  <si>
    <t>LUDŹMIERSKA</t>
  </si>
  <si>
    <t>501-5532</t>
  </si>
  <si>
    <t>KROSNO</t>
  </si>
  <si>
    <t>PODKARPACKA  3B</t>
  </si>
  <si>
    <t>38-400</t>
  </si>
  <si>
    <t>501-5533</t>
  </si>
  <si>
    <t>STARY SĄCZ</t>
  </si>
  <si>
    <t>PIŁSUDSKIEGO</t>
  </si>
  <si>
    <t>33-340</t>
  </si>
  <si>
    <t>501-5534</t>
  </si>
  <si>
    <t>PL. DĄBROWSKIEGO</t>
  </si>
  <si>
    <t>501-5535</t>
  </si>
  <si>
    <t>LIMANOWA</t>
  </si>
  <si>
    <t>34-600</t>
  </si>
  <si>
    <t>501-5536</t>
  </si>
  <si>
    <t>ZAMKOWA</t>
  </si>
  <si>
    <t>501-5537</t>
  </si>
  <si>
    <t>KORCZYNA</t>
  </si>
  <si>
    <t>RYNEK</t>
  </si>
  <si>
    <t>38-420</t>
  </si>
  <si>
    <t>501-5538</t>
  </si>
  <si>
    <t>MEDYKA</t>
  </si>
  <si>
    <t>PRZEJŚCIE GRANICZNE</t>
  </si>
  <si>
    <t>37-732</t>
  </si>
  <si>
    <t>501-5539</t>
  </si>
  <si>
    <t>USTRZYKI DOLNE</t>
  </si>
  <si>
    <t>29-GO LISTOPADA 38A</t>
  </si>
  <si>
    <t>38-700</t>
  </si>
  <si>
    <t>501-5540</t>
  </si>
  <si>
    <t>RAFINERYJNA</t>
  </si>
  <si>
    <t>501-5541</t>
  </si>
  <si>
    <t>SŁOMNIKI</t>
  </si>
  <si>
    <t>ŻEROMSKIEGO 4</t>
  </si>
  <si>
    <t>32-090</t>
  </si>
  <si>
    <t>501-5542</t>
  </si>
  <si>
    <t>MYŚLENICE</t>
  </si>
  <si>
    <t>SŁOWACKIEGO 70</t>
  </si>
  <si>
    <t>32-400</t>
  </si>
  <si>
    <t>501-5543</t>
  </si>
  <si>
    <t>LEŚNA 14</t>
  </si>
  <si>
    <t>501-5544</t>
  </si>
  <si>
    <t>STASZÓW</t>
  </si>
  <si>
    <t>KOLEJOWA</t>
  </si>
  <si>
    <t>28-203</t>
  </si>
  <si>
    <t>501-5545</t>
  </si>
  <si>
    <t>NISKO</t>
  </si>
  <si>
    <t>SŁOWACKIEGO /KWIATKOWSKIEGO 1D</t>
  </si>
  <si>
    <t>37-400</t>
  </si>
  <si>
    <t>501-5546</t>
  </si>
  <si>
    <t>SĘDZISZÓW</t>
  </si>
  <si>
    <t>MAJOWA</t>
  </si>
  <si>
    <t>28-340</t>
  </si>
  <si>
    <t>05-08.05</t>
  </si>
  <si>
    <t>501-5547</t>
  </si>
  <si>
    <t>PROSZOWICE</t>
  </si>
  <si>
    <t>MIKOŁAJA KOPERNIKA 4 / KOLEJOWA</t>
  </si>
  <si>
    <t>32-100</t>
  </si>
  <si>
    <t>501-5548</t>
  </si>
  <si>
    <t>TUCHÓW</t>
  </si>
  <si>
    <t>OKÓLNA 1</t>
  </si>
  <si>
    <t>33-170</t>
  </si>
  <si>
    <t>501-5549</t>
  </si>
  <si>
    <t>SZCZUCIN</t>
  </si>
  <si>
    <t>TOPOLOWA 2</t>
  </si>
  <si>
    <t>33-230</t>
  </si>
  <si>
    <t>501-5550</t>
  </si>
  <si>
    <t>JABŁONKA</t>
  </si>
  <si>
    <t>SOBIESKIEGO 604</t>
  </si>
  <si>
    <t>34-480</t>
  </si>
  <si>
    <t>501-5551</t>
  </si>
  <si>
    <t>ZIELONA/NOWY ŚWIAT</t>
  </si>
  <si>
    <t>501-5552</t>
  </si>
  <si>
    <t>ZAKOPANE</t>
  </si>
  <si>
    <t>NOWOTARSKA</t>
  </si>
  <si>
    <t>34-500</t>
  </si>
  <si>
    <t>501-5553</t>
  </si>
  <si>
    <t>SKAWINA</t>
  </si>
  <si>
    <t>PRZEMYSŁOWA 6</t>
  </si>
  <si>
    <t>32-050</t>
  </si>
  <si>
    <t>501-5554</t>
  </si>
  <si>
    <t>BUSKO ZDRÓJ</t>
  </si>
  <si>
    <t>NADOLE 2</t>
  </si>
  <si>
    <t>28-100</t>
  </si>
  <si>
    <t>501-5555</t>
  </si>
  <si>
    <t>CZARNOWSKA 14</t>
  </si>
  <si>
    <t>25-504</t>
  </si>
  <si>
    <t>501-5556</t>
  </si>
  <si>
    <t>OPATÓW</t>
  </si>
  <si>
    <t>27-500</t>
  </si>
  <si>
    <t>501-5557</t>
  </si>
  <si>
    <t>ŻABNO</t>
  </si>
  <si>
    <t>TARNOWSKA 85</t>
  </si>
  <si>
    <t>501-5558</t>
  </si>
  <si>
    <t>SUCHARSKIEGO 7</t>
  </si>
  <si>
    <t>501-5559</t>
  </si>
  <si>
    <t>NIEPOŁOMICE</t>
  </si>
  <si>
    <t>NA TAMIE 7</t>
  </si>
  <si>
    <t>32-005</t>
  </si>
  <si>
    <t>501-5560</t>
  </si>
  <si>
    <t>GDÓW</t>
  </si>
  <si>
    <t>KRAKOWSKA</t>
  </si>
  <si>
    <t>32-420</t>
  </si>
  <si>
    <t>501-5561</t>
  </si>
  <si>
    <t>REJTANA 51</t>
  </si>
  <si>
    <t>35-320</t>
  </si>
  <si>
    <t>SANDOMIERSKA</t>
  </si>
  <si>
    <t>SANOK</t>
  </si>
  <si>
    <t>PRZEMYSKA 24</t>
  </si>
  <si>
    <t>38-500</t>
  </si>
  <si>
    <t>ŁAŃCUT</t>
  </si>
  <si>
    <t>PODZWIERZYNIEC</t>
  </si>
  <si>
    <t>37-100</t>
  </si>
  <si>
    <t>SOLARZA 19A</t>
  </si>
  <si>
    <t>35-118</t>
  </si>
  <si>
    <t>15.04.2012</t>
  </si>
  <si>
    <t>MICKIEWICZA 14A</t>
  </si>
  <si>
    <t>30.04.2012</t>
  </si>
  <si>
    <t>LUBACZÓW</t>
  </si>
  <si>
    <t>MICKIEWICZA 103</t>
  </si>
  <si>
    <t>37-600</t>
  </si>
  <si>
    <t>RUDNIK</t>
  </si>
  <si>
    <t>SANOWA</t>
  </si>
  <si>
    <t>37-420</t>
  </si>
  <si>
    <t>DYNÓW</t>
  </si>
  <si>
    <t>GRUNWADZKA</t>
  </si>
  <si>
    <t>36-065</t>
  </si>
  <si>
    <t>NOWA SARZYNA</t>
  </si>
  <si>
    <t>KORCZAKA</t>
  </si>
  <si>
    <t>37-310</t>
  </si>
  <si>
    <t>GRYBÓW</t>
  </si>
  <si>
    <t>33-330</t>
  </si>
  <si>
    <t>KWIATKOWSKIEGO 1</t>
  </si>
  <si>
    <t>31.05.2012</t>
  </si>
  <si>
    <t>MIECHÓW</t>
  </si>
  <si>
    <t>DANECKIEJ</t>
  </si>
  <si>
    <t>32-200</t>
  </si>
  <si>
    <t>WŁOSZCZOWA</t>
  </si>
  <si>
    <t>WIŚNIOWA 10</t>
  </si>
  <si>
    <t>29-100</t>
  </si>
  <si>
    <t>KOLBUSZOWA</t>
  </si>
  <si>
    <t>OBROŃCÓW POKOJU</t>
  </si>
  <si>
    <t>36-100</t>
  </si>
  <si>
    <t>POŁANIEC</t>
  </si>
  <si>
    <t>KRAKOWSKA 1</t>
  </si>
  <si>
    <t>28-230</t>
  </si>
  <si>
    <t>ŁĄCKO</t>
  </si>
  <si>
    <t>ŁĄCKO 862</t>
  </si>
  <si>
    <t>33-390</t>
  </si>
  <si>
    <t>DUKLA</t>
  </si>
  <si>
    <t>SŁOWACKA 614</t>
  </si>
  <si>
    <t>38-450</t>
  </si>
  <si>
    <t>RADYMNO</t>
  </si>
  <si>
    <t>LWOWSKA 9</t>
  </si>
  <si>
    <t>37-550</t>
  </si>
  <si>
    <t>LESKO</t>
  </si>
  <si>
    <t>STAWOWA 16</t>
  </si>
  <si>
    <t>38-600</t>
  </si>
  <si>
    <t>GRODZKA 12 -16</t>
  </si>
  <si>
    <t>SOKOŁÓW MŁP.</t>
  </si>
  <si>
    <t>LUBELSKA 56</t>
  </si>
  <si>
    <t>36-050</t>
  </si>
  <si>
    <t>GŁOGÓW MAŁOPOLSKI</t>
  </si>
  <si>
    <t>PIŁSUDSKIEGO 24</t>
  </si>
  <si>
    <t>36-060</t>
  </si>
  <si>
    <t>KAZIMIERZA WIELKA</t>
  </si>
  <si>
    <t>28-500</t>
  </si>
  <si>
    <t>28-200</t>
  </si>
  <si>
    <t>CHMIELNIK</t>
  </si>
  <si>
    <t>DOJAZDOWA</t>
  </si>
  <si>
    <t>26-020</t>
  </si>
  <si>
    <t>ZABIERZÓW</t>
  </si>
  <si>
    <t>32-080</t>
  </si>
  <si>
    <t>PRZEMYŚL</t>
  </si>
  <si>
    <t>MICKIEWICZA 28</t>
  </si>
  <si>
    <t>37-700</t>
  </si>
  <si>
    <t>07-10.07</t>
  </si>
  <si>
    <t>KAŃCZUGA</t>
  </si>
  <si>
    <t>37-220</t>
  </si>
  <si>
    <t>PILZNO</t>
  </si>
  <si>
    <t>BUJNOWSKIEGO</t>
  </si>
  <si>
    <t>39-220</t>
  </si>
  <si>
    <t>GORZYCE</t>
  </si>
  <si>
    <t>39-432</t>
  </si>
  <si>
    <t>NOWA DĘBA</t>
  </si>
  <si>
    <t>JASNA 3</t>
  </si>
  <si>
    <t>39-460</t>
  </si>
  <si>
    <t>30.06.2012</t>
  </si>
  <si>
    <t>PRZEWORSK</t>
  </si>
  <si>
    <t>ŁAŃCUCKA 7</t>
  </si>
  <si>
    <t>37-200</t>
  </si>
  <si>
    <t>MICKIEWICZA 80</t>
  </si>
  <si>
    <t>ZAGÓRZ</t>
  </si>
  <si>
    <t>38-540</t>
  </si>
  <si>
    <t>RYMANÓW</t>
  </si>
  <si>
    <t>BIELECKIEGO 17A</t>
  </si>
  <si>
    <t>38-481</t>
  </si>
  <si>
    <t>LWOWSKA</t>
  </si>
  <si>
    <t>SIENIAWA</t>
  </si>
  <si>
    <t>37-530</t>
  </si>
  <si>
    <t>TYCZYN</t>
  </si>
  <si>
    <t>ORKANA  2A</t>
  </si>
  <si>
    <t>36-020</t>
  </si>
  <si>
    <t>GORLICE</t>
  </si>
  <si>
    <t>KOŚCIUSZKI 44</t>
  </si>
  <si>
    <t>38-300</t>
  </si>
  <si>
    <t>01.08.2012</t>
  </si>
  <si>
    <t>KRYNICA ZDRÓJ</t>
  </si>
  <si>
    <t>OS. CZARNY POTOK</t>
  </si>
  <si>
    <t>33-380</t>
  </si>
  <si>
    <t>SOLSKIEGO</t>
  </si>
  <si>
    <t>BOCHNIA</t>
  </si>
  <si>
    <t>WIŚNICKA 16</t>
  </si>
  <si>
    <t>32-700</t>
  </si>
  <si>
    <t>ŁOSOSINA</t>
  </si>
  <si>
    <t>DOLNA</t>
  </si>
  <si>
    <t>33-314</t>
  </si>
  <si>
    <t>SKOPANIE</t>
  </si>
  <si>
    <t>OS. SKOPANIE</t>
  </si>
  <si>
    <t>39-450</t>
  </si>
  <si>
    <t>BIŁGORAJ</t>
  </si>
  <si>
    <t>KRZESZOWSKA 2</t>
  </si>
  <si>
    <t>23-400</t>
  </si>
  <si>
    <t>KWIATKOWSKIEGO 63A</t>
  </si>
  <si>
    <t>ROPCZYCE</t>
  </si>
  <si>
    <t>KONARSKIEGO</t>
  </si>
  <si>
    <t>39-100</t>
  </si>
  <si>
    <t>STRZYŻÓW</t>
  </si>
  <si>
    <t>WITOSA 17</t>
  </si>
  <si>
    <t>38-100</t>
  </si>
  <si>
    <t>HALSZKI  3A</t>
  </si>
  <si>
    <t>30-612</t>
  </si>
  <si>
    <t>31.07.2012</t>
  </si>
  <si>
    <t>GARNCARSKA 15</t>
  </si>
  <si>
    <t>OBROŃCÓW POCZTY GDAŃSKIE</t>
  </si>
  <si>
    <t>35-509</t>
  </si>
  <si>
    <t>JANA NOWAKA JEZIORAŃSKIE</t>
  </si>
  <si>
    <t>25-408</t>
  </si>
  <si>
    <t>ZAGÓRSKA</t>
  </si>
  <si>
    <t>25-338</t>
  </si>
  <si>
    <t>25-27.08</t>
  </si>
  <si>
    <t>28.08.2012</t>
  </si>
  <si>
    <t>WARNEŃCZYKA 11</t>
  </si>
  <si>
    <t>WARSZAWSKA 1</t>
  </si>
  <si>
    <t>JANA PAWŁA II</t>
  </si>
  <si>
    <t>BYCHAWA</t>
  </si>
  <si>
    <t>SZKOLNA</t>
  </si>
  <si>
    <t>23-100</t>
  </si>
  <si>
    <t>KRASNOBRÓD</t>
  </si>
  <si>
    <t>22-440</t>
  </si>
  <si>
    <t>BIECZ</t>
  </si>
  <si>
    <t>KAZIMIERZA WIELKIEGO 26</t>
  </si>
  <si>
    <t>38-340</t>
  </si>
  <si>
    <t>JEDLICZE</t>
  </si>
  <si>
    <t>SIENKIEWICZA 19</t>
  </si>
  <si>
    <t>38-460</t>
  </si>
  <si>
    <t>SANDOMIERSKA 89</t>
  </si>
  <si>
    <t>25-001</t>
  </si>
  <si>
    <t>KARCZÓWKOWSKA</t>
  </si>
  <si>
    <t>25-011</t>
  </si>
  <si>
    <t>PIŁSUDSKIEGO 34</t>
  </si>
  <si>
    <t>35-002</t>
  </si>
  <si>
    <t>ŚW. DUCHA 7</t>
  </si>
  <si>
    <t>SANDOMIERSKA 6</t>
  </si>
  <si>
    <t>JERZMANOWSKIEGO E. 12</t>
  </si>
  <si>
    <t>30-836</t>
  </si>
  <si>
    <t>BOHATERÓW WESTERPLATTE</t>
  </si>
  <si>
    <t>KRAKOWSKA 194</t>
  </si>
  <si>
    <t>LIPIŃSKIEGO</t>
  </si>
  <si>
    <t>MSZANA DOLNA</t>
  </si>
  <si>
    <t>34-730</t>
  </si>
  <si>
    <t>PIWNICZNA ZDRÓJ</t>
  </si>
  <si>
    <t>WĘGIERSKA 20 20</t>
  </si>
  <si>
    <t>33-350</t>
  </si>
  <si>
    <t>RABKA ZDRÓJ</t>
  </si>
  <si>
    <t>ZAKOPIAŃSKA</t>
  </si>
  <si>
    <t>34-700</t>
  </si>
  <si>
    <t>OS. JAGIELLOŃSKIE 19</t>
  </si>
  <si>
    <t>31-834</t>
  </si>
  <si>
    <t>15.09.2012</t>
  </si>
  <si>
    <t>MATKI BOŻEJ FATIMSKIEJ 59</t>
  </si>
  <si>
    <t>03.10.2012</t>
  </si>
  <si>
    <t>WŁOSIANKARSKA 2</t>
  </si>
  <si>
    <t>MICKIEWICZA 10</t>
  </si>
  <si>
    <t>KRASICKIEGO 4</t>
  </si>
  <si>
    <t>JANÓW LUBELSKI</t>
  </si>
  <si>
    <t>ZAMOYSKIEGO</t>
  </si>
  <si>
    <t>23-300</t>
  </si>
  <si>
    <t>MATKI BOSKIEJ BOLESNEJ</t>
  </si>
  <si>
    <t>WIERZBOWA 3</t>
  </si>
  <si>
    <t>HETMAŃSKA 56</t>
  </si>
  <si>
    <t>35-078</t>
  </si>
  <si>
    <t>30.09.2012</t>
  </si>
  <si>
    <t>FOCHA 1</t>
  </si>
  <si>
    <t>13-16.10</t>
  </si>
  <si>
    <t>17.10.2012</t>
  </si>
  <si>
    <t>JANA PAWŁA II 13</t>
  </si>
  <si>
    <t>BACZYŃSKIEGO 7</t>
  </si>
  <si>
    <t>WYSŁOUCHÓW 22A</t>
  </si>
  <si>
    <t>30-656</t>
  </si>
  <si>
    <t>WIELICZKA</t>
  </si>
  <si>
    <t>SŁOWACKIEGO 12</t>
  </si>
  <si>
    <t>32-020</t>
  </si>
  <si>
    <t>ZYGMUNTOWSKA</t>
  </si>
  <si>
    <t>35-030</t>
  </si>
  <si>
    <t>20-23.10</t>
  </si>
  <si>
    <t>24.10.2012</t>
  </si>
  <si>
    <t>KOŚCIUSZKI</t>
  </si>
  <si>
    <t>ZDROJOWA 32</t>
  </si>
  <si>
    <t>AL. 3 MAJA 9</t>
  </si>
  <si>
    <t>BRZOZÓW</t>
  </si>
  <si>
    <t>BEMA 2</t>
  </si>
  <si>
    <t>36-200</t>
  </si>
  <si>
    <t>31.10.2012</t>
  </si>
  <si>
    <t>ZAMOYSKIEGO 6</t>
  </si>
  <si>
    <t>SIEMIEŃSKIEGO 14</t>
  </si>
  <si>
    <t>35-234</t>
  </si>
  <si>
    <t>WAPIENNIKOWA 40</t>
  </si>
  <si>
    <t>25-113</t>
  </si>
  <si>
    <t>KNIAŹNINA 410</t>
  </si>
  <si>
    <t>31-636</t>
  </si>
  <si>
    <t>NARUTOWICZA 3</t>
  </si>
  <si>
    <t>zamknięcie 2012</t>
  </si>
  <si>
    <t>JANA PAWŁA II 56</t>
  </si>
  <si>
    <t>WĘGIERSKA 79</t>
  </si>
  <si>
    <t>ZAMOYSKIEGO 60A</t>
  </si>
  <si>
    <t>KOPERNIKA 11</t>
  </si>
  <si>
    <t>NARUTOWICZA 1</t>
  </si>
  <si>
    <t>BŁOGOSŁAWIONEJ KAROLINY</t>
  </si>
  <si>
    <t>35-017</t>
  </si>
  <si>
    <t>TUWIMA</t>
  </si>
  <si>
    <t>PIASKOWA</t>
  </si>
  <si>
    <t>WOJNICZ</t>
  </si>
  <si>
    <t>32-830</t>
  </si>
  <si>
    <t>DOBCZYCE</t>
  </si>
  <si>
    <t>ZARABIA</t>
  </si>
  <si>
    <t>32-410</t>
  </si>
  <si>
    <t>SANDOMIERSKA 13</t>
  </si>
  <si>
    <t>SŁOWACKIEGO 29</t>
  </si>
  <si>
    <t>MAŁA GÓRA</t>
  </si>
  <si>
    <t>30-864</t>
  </si>
  <si>
    <t>KRAKOWSKA 2</t>
  </si>
  <si>
    <t>PACHOŃSKIEGO 8</t>
  </si>
  <si>
    <t>31-229</t>
  </si>
  <si>
    <t>TRZCIANA</t>
  </si>
  <si>
    <t>TRZCIANA 937</t>
  </si>
  <si>
    <t>32-733</t>
  </si>
  <si>
    <t>GRAŻYNY</t>
  </si>
  <si>
    <t>31-217</t>
  </si>
  <si>
    <t>OFIAR KATYNIA 15</t>
  </si>
  <si>
    <t>35-959</t>
  </si>
  <si>
    <t>NIEDOMICE</t>
  </si>
  <si>
    <t>33-132</t>
  </si>
  <si>
    <t>zamknięcie 2011</t>
  </si>
  <si>
    <t>DATA MONTAŻU</t>
  </si>
  <si>
    <t>501-5008</t>
  </si>
  <si>
    <t>14.01</t>
  </si>
  <si>
    <t>DC10</t>
  </si>
  <si>
    <t>BEŁŻYCE</t>
  </si>
  <si>
    <t>24-200</t>
  </si>
  <si>
    <t>501-5007</t>
  </si>
  <si>
    <t>CHEŁM</t>
  </si>
  <si>
    <t>ARMII KRAJOWEJ 13</t>
  </si>
  <si>
    <t>22-100</t>
  </si>
  <si>
    <t>JÓZEFOSŁAW</t>
  </si>
  <si>
    <t>JULIANOWSKA 57A</t>
  </si>
  <si>
    <t>05-509</t>
  </si>
  <si>
    <t>501-5006</t>
  </si>
  <si>
    <t>LUBLIN</t>
  </si>
  <si>
    <t>MAGNOLIOWA 1</t>
  </si>
  <si>
    <t>20-143</t>
  </si>
  <si>
    <t>501-5004</t>
  </si>
  <si>
    <t>KONSTANCIN-JEZIORNA</t>
  </si>
  <si>
    <t>05-500</t>
  </si>
  <si>
    <t>501-5027</t>
  </si>
  <si>
    <t>21.01</t>
  </si>
  <si>
    <t>SOCHACZEW</t>
  </si>
  <si>
    <t>600-LECIA 40</t>
  </si>
  <si>
    <t>96-500</t>
  </si>
  <si>
    <t>501-5028</t>
  </si>
  <si>
    <t>PABIANICE</t>
  </si>
  <si>
    <t>KONOPNICKIEJ 39A</t>
  </si>
  <si>
    <t>95-200</t>
  </si>
  <si>
    <t>Sieradz</t>
  </si>
  <si>
    <t>501-5025</t>
  </si>
  <si>
    <t>ARMII WOJSKA POLSKIEGO 7</t>
  </si>
  <si>
    <t>501-5026</t>
  </si>
  <si>
    <t>RADOM</t>
  </si>
  <si>
    <t>ŻÓŁKIEWSKIEGO 10</t>
  </si>
  <si>
    <t>26-600</t>
  </si>
  <si>
    <t>501-5024</t>
  </si>
  <si>
    <t>DIAMENTOWA</t>
  </si>
  <si>
    <t>20-471</t>
  </si>
  <si>
    <t>501-5029</t>
  </si>
  <si>
    <t>28.01</t>
  </si>
  <si>
    <t>CZĘSTOCHOWA</t>
  </si>
  <si>
    <t>PUŁAWSKIEGO 30</t>
  </si>
  <si>
    <t>42-200</t>
  </si>
  <si>
    <t>501-5030</t>
  </si>
  <si>
    <t>BEŁCHATÓW</t>
  </si>
  <si>
    <t>77-100</t>
  </si>
  <si>
    <t>501-5031</t>
  </si>
  <si>
    <t>GÓRA KALWARIA</t>
  </si>
  <si>
    <t>16 STYCZNIA 4</t>
  </si>
  <si>
    <t>05-530</t>
  </si>
  <si>
    <t>501-5032</t>
  </si>
  <si>
    <t>PRUSZKÓW</t>
  </si>
  <si>
    <t>AL. JEROZOLIMSKIE 454</t>
  </si>
  <si>
    <t>05-800</t>
  </si>
  <si>
    <t>501-5033</t>
  </si>
  <si>
    <t>27.01</t>
  </si>
  <si>
    <t>PIOTRKÓW TRYBUNALSKI</t>
  </si>
  <si>
    <t>BALZACKA 93</t>
  </si>
  <si>
    <t>97-300</t>
  </si>
  <si>
    <t>501-5049</t>
  </si>
  <si>
    <t>4.02</t>
  </si>
  <si>
    <t>ŻYCHLIN</t>
  </si>
  <si>
    <t>MARCHLEWSKIEGO 4</t>
  </si>
  <si>
    <t>99-320</t>
  </si>
  <si>
    <t>501-5050</t>
  </si>
  <si>
    <t>PIASTÓW</t>
  </si>
  <si>
    <t>WYSOCKIEGO  3A</t>
  </si>
  <si>
    <t>05-820</t>
  </si>
  <si>
    <t>501-5051</t>
  </si>
  <si>
    <t>RADOMSKO</t>
  </si>
  <si>
    <t>PRZEDBORSKA</t>
  </si>
  <si>
    <t>97-500</t>
  </si>
  <si>
    <t>501-5052</t>
  </si>
  <si>
    <t>ŻYRARDÓW</t>
  </si>
  <si>
    <t>ŚRODKOWA</t>
  </si>
  <si>
    <t>96-300</t>
  </si>
  <si>
    <t>501-5053</t>
  </si>
  <si>
    <t>PIASECZNO</t>
  </si>
  <si>
    <t>JULIANOWSKA</t>
  </si>
  <si>
    <t>501-5054</t>
  </si>
  <si>
    <t>PŁOCHOCIN</t>
  </si>
  <si>
    <t>DŁUGA 2 A</t>
  </si>
  <si>
    <t>05-860</t>
  </si>
  <si>
    <t>501-5069</t>
  </si>
  <si>
    <t>11.02</t>
  </si>
  <si>
    <t>OPOCZNO</t>
  </si>
  <si>
    <t>BIERNACKIEGO 13</t>
  </si>
  <si>
    <t>26-300</t>
  </si>
  <si>
    <t>501-5070</t>
  </si>
  <si>
    <t>TOMASZÓW MAZOWIECKI</t>
  </si>
  <si>
    <t>OSKARA LANGE 3</t>
  </si>
  <si>
    <t>97-200</t>
  </si>
  <si>
    <t>501-5071</t>
  </si>
  <si>
    <t>MARATOŃSKA 23</t>
  </si>
  <si>
    <t>501-5072</t>
  </si>
  <si>
    <t>STARACHOWICE</t>
  </si>
  <si>
    <t>27-200</t>
  </si>
  <si>
    <t>501-5073</t>
  </si>
  <si>
    <t>RZGÓW</t>
  </si>
  <si>
    <t>RZEMIEŚLNICZA 35</t>
  </si>
  <si>
    <t>95-030</t>
  </si>
  <si>
    <t>501-5074</t>
  </si>
  <si>
    <t>18.02</t>
  </si>
  <si>
    <t>1 MAJA 4-8</t>
  </si>
  <si>
    <t>501-5075</t>
  </si>
  <si>
    <t>BŁONIE</t>
  </si>
  <si>
    <t>POWSTAŃCÓW</t>
  </si>
  <si>
    <t>05-870</t>
  </si>
  <si>
    <t>501-5076</t>
  </si>
  <si>
    <t>KANIE</t>
  </si>
  <si>
    <t>05-805</t>
  </si>
  <si>
    <t>501-5077</t>
  </si>
  <si>
    <t>RADOMSKA</t>
  </si>
  <si>
    <t>501-5078</t>
  </si>
  <si>
    <t>MSZCZONÓW</t>
  </si>
  <si>
    <t>WSCHODNIA 18</t>
  </si>
  <si>
    <t>96-320</t>
  </si>
  <si>
    <t>501-5088</t>
  </si>
  <si>
    <t>25.02</t>
  </si>
  <si>
    <t>ŁÓDŹ</t>
  </si>
  <si>
    <t>NASTROJOWA 8</t>
  </si>
  <si>
    <t>91-496</t>
  </si>
  <si>
    <t>501-5089</t>
  </si>
  <si>
    <t>ALEKSANDROWSKA 58</t>
  </si>
  <si>
    <t>91-101</t>
  </si>
  <si>
    <t>501-5090</t>
  </si>
  <si>
    <t>SKROWACZEWSKIEGO</t>
  </si>
  <si>
    <t>serwis</t>
  </si>
  <si>
    <t>TAMKA 3</t>
  </si>
  <si>
    <t>91-403</t>
  </si>
  <si>
    <t>501-5092</t>
  </si>
  <si>
    <t>SŁAWINKOWSKA 49 B</t>
  </si>
  <si>
    <t>20-810</t>
  </si>
  <si>
    <t>501-5093</t>
  </si>
  <si>
    <t>3.03</t>
  </si>
  <si>
    <t>27-201</t>
  </si>
  <si>
    <t>501-5094</t>
  </si>
  <si>
    <t>ZWOLEŃ</t>
  </si>
  <si>
    <t>WYSZYŃSKIEGO</t>
  </si>
  <si>
    <t>26-700</t>
  </si>
  <si>
    <t>501-5095</t>
  </si>
  <si>
    <t>BOCHOTNICA K/KAZIMI</t>
  </si>
  <si>
    <t>NAŁĘCZOWSKA 57</t>
  </si>
  <si>
    <t>24-120</t>
  </si>
  <si>
    <t>501-5096</t>
  </si>
  <si>
    <t>BIAŁOBRZEGI</t>
  </si>
  <si>
    <t>26-800</t>
  </si>
  <si>
    <t>NARUTOWICZA</t>
  </si>
  <si>
    <t>501-5102</t>
  </si>
  <si>
    <t>10.03</t>
  </si>
  <si>
    <t>FLORECISTÓW 1</t>
  </si>
  <si>
    <t>94-040</t>
  </si>
  <si>
    <t>501-5103</t>
  </si>
  <si>
    <t>MILANÓWEK</t>
  </si>
  <si>
    <t>PIŁSUDSKIEGO 3</t>
  </si>
  <si>
    <t>05-822</t>
  </si>
  <si>
    <t>MICKIEWICZA 36</t>
  </si>
  <si>
    <t>PRZĘDZALNIANA 124</t>
  </si>
  <si>
    <t>93-286</t>
  </si>
  <si>
    <t>501-5104</t>
  </si>
  <si>
    <t>15-GO SIERPNIA</t>
  </si>
  <si>
    <t>17.03</t>
  </si>
  <si>
    <t>JAGIELLOŃSKA 33/37</t>
  </si>
  <si>
    <t>501-5107</t>
  </si>
  <si>
    <t>STAROWIEJSKA 1</t>
  </si>
  <si>
    <t>501-5108</t>
  </si>
  <si>
    <t>501-5109</t>
  </si>
  <si>
    <t>WOJSKA POLSKIEGO 24</t>
  </si>
  <si>
    <t>501-5110</t>
  </si>
  <si>
    <t>WYZWOLENIA 7</t>
  </si>
  <si>
    <t>501-5113</t>
  </si>
  <si>
    <t>24.03</t>
  </si>
  <si>
    <t>NOWA WOLA</t>
  </si>
  <si>
    <t>POSTĘPU</t>
  </si>
  <si>
    <t>05-506</t>
  </si>
  <si>
    <t>24-26.03</t>
  </si>
  <si>
    <t>27.03.2012</t>
  </si>
  <si>
    <t>501-5114</t>
  </si>
  <si>
    <t>KOLEJOWA 15</t>
  </si>
  <si>
    <t>501-5115</t>
  </si>
  <si>
    <t>HASZKA 1</t>
  </si>
  <si>
    <t>92-502</t>
  </si>
  <si>
    <t>501-5116</t>
  </si>
  <si>
    <t>ZAMOJSKA 26</t>
  </si>
  <si>
    <t>20-105</t>
  </si>
  <si>
    <t>ŁAZOWSKIEGO 42</t>
  </si>
  <si>
    <t>93-379</t>
  </si>
  <si>
    <t>SKARŻYSKO KAMIENNA</t>
  </si>
  <si>
    <t>PIŁSUDSKIEGO 38</t>
  </si>
  <si>
    <t>26-100</t>
  </si>
  <si>
    <t>ZGIERZ</t>
  </si>
  <si>
    <t>GAŁCZYŃSKIEGO 20-20A</t>
  </si>
  <si>
    <t>95-100</t>
  </si>
  <si>
    <t>501-5118</t>
  </si>
  <si>
    <t>GŁOWNO</t>
  </si>
  <si>
    <t>KOPERNIKA 33A</t>
  </si>
  <si>
    <t>95-015</t>
  </si>
  <si>
    <t>501-5119</t>
  </si>
  <si>
    <t>ŁOWICZ</t>
  </si>
  <si>
    <t>99-400</t>
  </si>
  <si>
    <t>501-5120</t>
  </si>
  <si>
    <t>PORAJ</t>
  </si>
  <si>
    <t>42-297</t>
  </si>
  <si>
    <t>501-5121</t>
  </si>
  <si>
    <t>21.04</t>
  </si>
  <si>
    <t>OŻARÓW MAZWOWIECKI</t>
  </si>
  <si>
    <t>KONOTOPSKA  4A</t>
  </si>
  <si>
    <t>05-850</t>
  </si>
  <si>
    <t>21-23.04</t>
  </si>
  <si>
    <t>24.04.2012</t>
  </si>
  <si>
    <t>501-5122</t>
  </si>
  <si>
    <t>97-400</t>
  </si>
  <si>
    <t>501-5123</t>
  </si>
  <si>
    <t>BRZEZINY</t>
  </si>
  <si>
    <t>MODRZEWSKIEGO</t>
  </si>
  <si>
    <t>96-140</t>
  </si>
  <si>
    <t>RAWA MAZOWIECKA</t>
  </si>
  <si>
    <t>SŁOWACKIEGO 68</t>
  </si>
  <si>
    <t>96-200</t>
  </si>
  <si>
    <t>KOSTROMSKA 51A</t>
  </si>
  <si>
    <t>501-5124</t>
  </si>
  <si>
    <t>5.05</t>
  </si>
  <si>
    <t>LWOWSKA 12F</t>
  </si>
  <si>
    <t>20-128</t>
  </si>
  <si>
    <t>501-5125</t>
  </si>
  <si>
    <t>POGODNA</t>
  </si>
  <si>
    <t>20-337</t>
  </si>
  <si>
    <t>501-5126</t>
  </si>
  <si>
    <t>WOJSKA POLSKIEGO 11</t>
  </si>
  <si>
    <t>05-07.05</t>
  </si>
  <si>
    <t>08.05.2012</t>
  </si>
  <si>
    <t>GRZECZNAROWSKIEGO</t>
  </si>
  <si>
    <t>26-610</t>
  </si>
  <si>
    <t>KONIECPOL</t>
  </si>
  <si>
    <t>42-230</t>
  </si>
  <si>
    <t>501-5127</t>
  </si>
  <si>
    <t>12.05</t>
  </si>
  <si>
    <t>CZYSTA 7</t>
  </si>
  <si>
    <t>501-5128</t>
  </si>
  <si>
    <t>OSTROWIEC ŚWIĘTOKRZYSKI</t>
  </si>
  <si>
    <t>OS. STAWKI 46</t>
  </si>
  <si>
    <t>27-400</t>
  </si>
  <si>
    <t>OŻARÓW</t>
  </si>
  <si>
    <t>PL. WOLNOŚCI 14</t>
  </si>
  <si>
    <t>27-530</t>
  </si>
  <si>
    <t>501-5129</t>
  </si>
  <si>
    <t>OPOLE LUBELSKIE</t>
  </si>
  <si>
    <t>LUBELSKA 32</t>
  </si>
  <si>
    <t>24-300</t>
  </si>
  <si>
    <t>501-5130</t>
  </si>
  <si>
    <t>KRASNYSTAW</t>
  </si>
  <si>
    <t>NIECZAJA 2</t>
  </si>
  <si>
    <t>22-300</t>
  </si>
  <si>
    <t>501-5331</t>
  </si>
  <si>
    <t>REJOWIECKA 120</t>
  </si>
  <si>
    <t>19.05</t>
  </si>
  <si>
    <t>ZELÓW</t>
  </si>
  <si>
    <t>KOŚCIUSZKI 2</t>
  </si>
  <si>
    <t>97-425</t>
  </si>
  <si>
    <t>501-5131</t>
  </si>
  <si>
    <t>PIASKI</t>
  </si>
  <si>
    <t>LUBELSKA 102</t>
  </si>
  <si>
    <t>21-050</t>
  </si>
  <si>
    <t>KOŃSKIE</t>
  </si>
  <si>
    <t>KIELECKA 1</t>
  </si>
  <si>
    <t>26-200</t>
  </si>
  <si>
    <t>501-5132</t>
  </si>
  <si>
    <t>REJOWIEC FABRYCZNY</t>
  </si>
  <si>
    <t>22-170</t>
  </si>
  <si>
    <t>501-5133</t>
  </si>
  <si>
    <t>501-5134</t>
  </si>
  <si>
    <t>2.06</t>
  </si>
  <si>
    <t>PIŁSUDSKIEGO/ DZIELNA</t>
  </si>
  <si>
    <t>02-04.06</t>
  </si>
  <si>
    <t>05.06.2012</t>
  </si>
  <si>
    <t>501-5135</t>
  </si>
  <si>
    <t>ZBROWSKIEGO</t>
  </si>
  <si>
    <t>501-5136</t>
  </si>
  <si>
    <t>ALEKSANDRÓW ŁÓDZKI</t>
  </si>
  <si>
    <t>POSELSKA 2</t>
  </si>
  <si>
    <t>95-070</t>
  </si>
  <si>
    <t>PADEREWSKIEGO 17</t>
  </si>
  <si>
    <t>DŁUGA  2B/GRABOWIECKA</t>
  </si>
  <si>
    <t>16.06</t>
  </si>
  <si>
    <t>DZIECI POLSKICH 23</t>
  </si>
  <si>
    <t>501-5137</t>
  </si>
  <si>
    <t>OGRODOWA 18</t>
  </si>
  <si>
    <t>91-065</t>
  </si>
  <si>
    <t>501-5138</t>
  </si>
  <si>
    <t>KOWALSKA 2</t>
  </si>
  <si>
    <t>91-843</t>
  </si>
  <si>
    <t>KONSTANTYNÓW ŁÓDZKI</t>
  </si>
  <si>
    <t>ZGIERSKA 21</t>
  </si>
  <si>
    <t>95-050</t>
  </si>
  <si>
    <t>501-5139</t>
  </si>
  <si>
    <t>PIOTRA SKARGI 78-80</t>
  </si>
  <si>
    <t>23.06</t>
  </si>
  <si>
    <t>WÓLCZAŃSKA 128/132</t>
  </si>
  <si>
    <t>90-521</t>
  </si>
  <si>
    <t>501-5140</t>
  </si>
  <si>
    <t>KOLUSZKI</t>
  </si>
  <si>
    <t>PIĘKNA 1</t>
  </si>
  <si>
    <t>97-140</t>
  </si>
  <si>
    <t>501-5141</t>
  </si>
  <si>
    <t>28 PUŁKU STRZELCÓW KANIOWSKICH</t>
  </si>
  <si>
    <t>90-245</t>
  </si>
  <si>
    <t>501-5142</t>
  </si>
  <si>
    <t>PODDĘBICE</t>
  </si>
  <si>
    <t>ŁĘCZYCKA 29B</t>
  </si>
  <si>
    <t>99-200</t>
  </si>
  <si>
    <t>DOSTOJEWSKIEGO 2</t>
  </si>
  <si>
    <t>92-507</t>
  </si>
  <si>
    <t>30.06</t>
  </si>
  <si>
    <t>SZYDŁOWIEC</t>
  </si>
  <si>
    <t>STASZICA 17</t>
  </si>
  <si>
    <t>26-500</t>
  </si>
  <si>
    <t>501-5143</t>
  </si>
  <si>
    <t>ŚWIDNIK</t>
  </si>
  <si>
    <t>KOSYNIERÓW 2</t>
  </si>
  <si>
    <t>21-040</t>
  </si>
  <si>
    <t>NAŁĘCZOWSKA 24</t>
  </si>
  <si>
    <t>20-701</t>
  </si>
  <si>
    <t>501-5144</t>
  </si>
  <si>
    <t>PUŁAWY</t>
  </si>
  <si>
    <t>24-100</t>
  </si>
  <si>
    <t>501-5145</t>
  </si>
  <si>
    <t>PONIATOWA</t>
  </si>
  <si>
    <t>1 MAJA  7C</t>
  </si>
  <si>
    <t>24-320</t>
  </si>
  <si>
    <t>501-5146</t>
  </si>
  <si>
    <t>07.07</t>
  </si>
  <si>
    <t>OKÓLNA 5</t>
  </si>
  <si>
    <t>07-09.07</t>
  </si>
  <si>
    <t>10.07.2012</t>
  </si>
  <si>
    <t>501-5147</t>
  </si>
  <si>
    <t>LIPSKO</t>
  </si>
  <si>
    <t>27-300</t>
  </si>
  <si>
    <t>501-5148</t>
  </si>
  <si>
    <t>DĘBLIN</t>
  </si>
  <si>
    <t>GEN. J. KOWALSKIEGO 9</t>
  </si>
  <si>
    <t>08-530</t>
  </si>
  <si>
    <t>FF 2011</t>
  </si>
  <si>
    <t>CZARNOLESKA 9</t>
  </si>
  <si>
    <t>03-05.07</t>
  </si>
  <si>
    <t>06.07.2012</t>
  </si>
  <si>
    <t>LAYOUT FF, DO ZROBIENIA WIZUALIZACJA</t>
  </si>
  <si>
    <t>SPÓŁDZIELCZA 82</t>
  </si>
  <si>
    <t>ŚW. JADWIGI</t>
  </si>
  <si>
    <t>ŻEROMSKIEGO 32</t>
  </si>
  <si>
    <t>90-737</t>
  </si>
  <si>
    <t>WARSZAWSKA 13</t>
  </si>
  <si>
    <t>WOLBORSKA 6</t>
  </si>
  <si>
    <t>14.07</t>
  </si>
  <si>
    <t>SKIERNIEWICE</t>
  </si>
  <si>
    <t>MSZCZONOWSKA 43</t>
  </si>
  <si>
    <t>96-100</t>
  </si>
  <si>
    <t>501-5149</t>
  </si>
  <si>
    <t>BIAŁA RAWSKA</t>
  </si>
  <si>
    <t>MICKIEWICZA 216</t>
  </si>
  <si>
    <t>96-230</t>
  </si>
  <si>
    <t>WOJSŁAWICKA 6</t>
  </si>
  <si>
    <t>501-5150</t>
  </si>
  <si>
    <t>POKOJU  3A</t>
  </si>
  <si>
    <t>501-5151</t>
  </si>
  <si>
    <t>LIŚCIASTA 2</t>
  </si>
  <si>
    <t>93-507</t>
  </si>
  <si>
    <t>OBYWATELSKA</t>
  </si>
  <si>
    <t>KWIATOWA</t>
  </si>
  <si>
    <t>GROTA ROWECKIEGO 18A</t>
  </si>
  <si>
    <t>501-5152</t>
  </si>
  <si>
    <t>PIŁSUDSKIEGO 4</t>
  </si>
  <si>
    <t>Fieldorfa</t>
  </si>
  <si>
    <t>Wolanowska</t>
  </si>
  <si>
    <t>501-5153</t>
  </si>
  <si>
    <t>21.07</t>
  </si>
  <si>
    <t>POLNA  9A</t>
  </si>
  <si>
    <t>21-23.07</t>
  </si>
  <si>
    <t>24.07.2012</t>
  </si>
  <si>
    <t>BANIOCHA</t>
  </si>
  <si>
    <t>PULAWSKA</t>
  </si>
  <si>
    <t>RYNEK 4</t>
  </si>
  <si>
    <t>501-5155</t>
  </si>
  <si>
    <t>ZDUŃSKA 42</t>
  </si>
  <si>
    <t>ZBROWSKIEGO 95</t>
  </si>
  <si>
    <t>501-5157</t>
  </si>
  <si>
    <t>SUCHEDNIÓW</t>
  </si>
  <si>
    <t>KIELECKA  5A</t>
  </si>
  <si>
    <t>26-030</t>
  </si>
  <si>
    <t>BARTOKA 20</t>
  </si>
  <si>
    <t>92-524</t>
  </si>
  <si>
    <t>501-5154</t>
  </si>
  <si>
    <t>28.07</t>
  </si>
  <si>
    <t>WOLSKA</t>
  </si>
  <si>
    <t>20-410</t>
  </si>
  <si>
    <t>28-30.07</t>
  </si>
  <si>
    <t>LESZNOWOLA</t>
  </si>
  <si>
    <t>SŁONECZNA</t>
  </si>
  <si>
    <t>501-5156</t>
  </si>
  <si>
    <t>KOZIENICE</t>
  </si>
  <si>
    <t>WARSZAWSKA 34</t>
  </si>
  <si>
    <t>26-900</t>
  </si>
  <si>
    <t>NAŁĘCZÓW</t>
  </si>
  <si>
    <t>BOCHOTNICA</t>
  </si>
  <si>
    <t>24-150</t>
  </si>
  <si>
    <t xml:space="preserve">LESZNO </t>
  </si>
  <si>
    <t>SOCHACZEWSKA</t>
  </si>
  <si>
    <t>501-5158</t>
  </si>
  <si>
    <t>GRODZISK MAZOWIECKI</t>
  </si>
  <si>
    <t>ŻYRARDOWSKA 35A /27</t>
  </si>
  <si>
    <t>05-825</t>
  </si>
  <si>
    <t>JAWCZYCE</t>
  </si>
  <si>
    <t>POZNAŃSKA</t>
  </si>
  <si>
    <t>501-5159</t>
  </si>
  <si>
    <t>WIELUŃSKA</t>
  </si>
  <si>
    <t>42-217</t>
  </si>
  <si>
    <t>501-5160</t>
  </si>
  <si>
    <t>CZYŻEWSKIEGO 1</t>
  </si>
  <si>
    <t>501-5161</t>
  </si>
  <si>
    <t>04.08</t>
  </si>
  <si>
    <t>WIENIAWSKA 11</t>
  </si>
  <si>
    <t>20-071</t>
  </si>
  <si>
    <t>04-06.08</t>
  </si>
  <si>
    <t>07.08.2012</t>
  </si>
  <si>
    <t>domino</t>
  </si>
  <si>
    <t>CHOINY</t>
  </si>
  <si>
    <t>31.07-02.08</t>
  </si>
  <si>
    <t>03.08.2012</t>
  </si>
  <si>
    <t>05-900</t>
  </si>
  <si>
    <t>501-5162</t>
  </si>
  <si>
    <t>ŁĘCZNA</t>
  </si>
  <si>
    <t>ARMII KRAJOWEJ 1</t>
  </si>
  <si>
    <t>21-017</t>
  </si>
  <si>
    <t>501-5163</t>
  </si>
  <si>
    <t>WYSZYŃSKIEGO 22</t>
  </si>
  <si>
    <t>SKARŻYŃSKIEGO 1</t>
  </si>
  <si>
    <t>MILEJÓW</t>
  </si>
  <si>
    <t>PARTYZANCKA</t>
  </si>
  <si>
    <t>501-5164</t>
  </si>
  <si>
    <t>TRAUGUTTA 12</t>
  </si>
  <si>
    <t>LIMANOWSKIEGO 93A</t>
  </si>
  <si>
    <t>07-09.08</t>
  </si>
  <si>
    <t>501-5165</t>
  </si>
  <si>
    <t>ZGIERSKA 53</t>
  </si>
  <si>
    <t>91-446</t>
  </si>
  <si>
    <t>11.09.2012</t>
  </si>
  <si>
    <t>501-5166</t>
  </si>
  <si>
    <t>GAJCEGO 2</t>
  </si>
  <si>
    <t>10.08.2912</t>
  </si>
  <si>
    <t>501-5167</t>
  </si>
  <si>
    <t>KONSTYTUCJI 3 MAJA 11</t>
  </si>
  <si>
    <t>ROKICINY</t>
  </si>
  <si>
    <t>ŁÓDZKA</t>
  </si>
  <si>
    <t>501-5168</t>
  </si>
  <si>
    <t>ŁASK</t>
  </si>
  <si>
    <t>JANA PAWŁA II 7</t>
  </si>
  <si>
    <t>98-100</t>
  </si>
  <si>
    <t>18-20.08</t>
  </si>
  <si>
    <t>21.08.2012</t>
  </si>
  <si>
    <t>501-5170</t>
  </si>
  <si>
    <t>GOGOLA 10</t>
  </si>
  <si>
    <t>92-513</t>
  </si>
  <si>
    <t>501-5171</t>
  </si>
  <si>
    <t>ŁASKA 12</t>
  </si>
  <si>
    <t>501-5172</t>
  </si>
  <si>
    <t>REYMONTA 1</t>
  </si>
  <si>
    <t>501-5173</t>
  </si>
  <si>
    <t>LWOWSKA 79</t>
  </si>
  <si>
    <t>501-5174</t>
  </si>
  <si>
    <t>MARKUSZÓW</t>
  </si>
  <si>
    <t>LUBELSKA 76</t>
  </si>
  <si>
    <t>24-173</t>
  </si>
  <si>
    <t>501-5175</t>
  </si>
  <si>
    <t>3 MAJA 4</t>
  </si>
  <si>
    <t>501-5176</t>
  </si>
  <si>
    <t>SZKOLNA 8</t>
  </si>
  <si>
    <t>21-010</t>
  </si>
  <si>
    <t>501-5177</t>
  </si>
  <si>
    <t>J. SAWY</t>
  </si>
  <si>
    <t>20-632</t>
  </si>
  <si>
    <t>GÓRSKA 11</t>
  </si>
  <si>
    <t>20-863</t>
  </si>
  <si>
    <t>SIENKIEWICZA 38</t>
  </si>
  <si>
    <t>501-5178</t>
  </si>
  <si>
    <t>TURKA</t>
  </si>
  <si>
    <t>SOSNOWA</t>
  </si>
  <si>
    <t>20-258</t>
  </si>
  <si>
    <t>501-5179</t>
  </si>
  <si>
    <t>POWSTAŃCÓW ŚLĄSKICH 8</t>
  </si>
  <si>
    <t>501-5180</t>
  </si>
  <si>
    <t>BŁĘDÓW</t>
  </si>
  <si>
    <t>SADURKOWSKA 1</t>
  </si>
  <si>
    <t>05-620</t>
  </si>
  <si>
    <t>501-5181</t>
  </si>
  <si>
    <t>DOMAGASIEWICZA 3/5</t>
  </si>
  <si>
    <t>501-5182</t>
  </si>
  <si>
    <t>501-5183</t>
  </si>
  <si>
    <t>STRZELECKA 16</t>
  </si>
  <si>
    <t>501-5184</t>
  </si>
  <si>
    <t>SKRZETUSKIEGO 11</t>
  </si>
  <si>
    <t>92-432</t>
  </si>
  <si>
    <t>501-5185</t>
  </si>
  <si>
    <t>KILIŃSKIEGO 4</t>
  </si>
  <si>
    <t>01-03.09</t>
  </si>
  <si>
    <t>04.09.2012</t>
  </si>
  <si>
    <t>501-5186</t>
  </si>
  <si>
    <t>NARUTOWICZA 4</t>
  </si>
  <si>
    <t>RĘDZIŃSKA 15</t>
  </si>
  <si>
    <t>42-209</t>
  </si>
  <si>
    <t>OKÓLNA 113A</t>
  </si>
  <si>
    <t>501-5187</t>
  </si>
  <si>
    <t>PIASKOWA 47</t>
  </si>
  <si>
    <t>04-06.09</t>
  </si>
  <si>
    <t>07.09.2012</t>
  </si>
  <si>
    <t>501-5188</t>
  </si>
  <si>
    <t>WOJSKA POLSKIEGO 18</t>
  </si>
  <si>
    <t>501-5189</t>
  </si>
  <si>
    <t>PRZYSUCHA</t>
  </si>
  <si>
    <t>LEGIONÓW POLSKICH 6</t>
  </si>
  <si>
    <t>26-400</t>
  </si>
  <si>
    <t>501-5190</t>
  </si>
  <si>
    <t>SMUGOWA 31</t>
  </si>
  <si>
    <t>501-5191</t>
  </si>
  <si>
    <t>PCK 7</t>
  </si>
  <si>
    <t>501-5192</t>
  </si>
  <si>
    <t>WODNA</t>
  </si>
  <si>
    <t>90-046</t>
  </si>
  <si>
    <t>08-10.09</t>
  </si>
  <si>
    <t>POMORSKA 58</t>
  </si>
  <si>
    <t>90-204</t>
  </si>
  <si>
    <t>ZGIERSKA 15</t>
  </si>
  <si>
    <t>501-5195</t>
  </si>
  <si>
    <t>KURÓW</t>
  </si>
  <si>
    <t>KILIŃSKIEGO 8</t>
  </si>
  <si>
    <t>24-170</t>
  </si>
  <si>
    <t>501-5196</t>
  </si>
  <si>
    <t>RYKI</t>
  </si>
  <si>
    <t>STARY RYNEK 1/5</t>
  </si>
  <si>
    <t>08-500</t>
  </si>
  <si>
    <t>501-5193</t>
  </si>
  <si>
    <t>PRZYBSZEWSKIEGO 28</t>
  </si>
  <si>
    <t>93-189</t>
  </si>
  <si>
    <t>501-5194</t>
  </si>
  <si>
    <t>RAWSKA</t>
  </si>
  <si>
    <t>501-5197</t>
  </si>
  <si>
    <t>ZAGRODNIKI 8</t>
  </si>
  <si>
    <t>501-5198</t>
  </si>
  <si>
    <t>JEŻÓW</t>
  </si>
  <si>
    <t>BRZEZIŃSKA 30A</t>
  </si>
  <si>
    <t>95-047</t>
  </si>
  <si>
    <t>501-5199</t>
  </si>
  <si>
    <t>KONSTYTUCJI 3 MAJA 3</t>
  </si>
  <si>
    <t>29.09-01.10</t>
  </si>
  <si>
    <t>02.10.2012</t>
  </si>
  <si>
    <t>501-5200</t>
  </si>
  <si>
    <t>PABIANICKA</t>
  </si>
  <si>
    <t>DRZEWICA</t>
  </si>
  <si>
    <t>PL NARUTOWICZA 20</t>
  </si>
  <si>
    <t>26-340</t>
  </si>
  <si>
    <t>KRASICKIEGO 5</t>
  </si>
  <si>
    <t>OS. PUŁANKI 35</t>
  </si>
  <si>
    <t>HUTNICZA 3</t>
  </si>
  <si>
    <t>22-24.09</t>
  </si>
  <si>
    <t>25.09.2012</t>
  </si>
  <si>
    <t>STĄPORKÓW</t>
  </si>
  <si>
    <t>PIŁSUDSKIEGO 151</t>
  </si>
  <si>
    <t>26-220</t>
  </si>
  <si>
    <t>HETMAŃSKA 2</t>
  </si>
  <si>
    <t>20-234</t>
  </si>
  <si>
    <t>GRÓJEC</t>
  </si>
  <si>
    <t>MOGIELNICKA 28</t>
  </si>
  <si>
    <t>05-600</t>
  </si>
  <si>
    <t>LEGIONÓW POLSKICH 61</t>
  </si>
  <si>
    <t>96-302</t>
  </si>
  <si>
    <t>MAJÓWKA 23</t>
  </si>
  <si>
    <t>TUWIMA 3</t>
  </si>
  <si>
    <t>91-312</t>
  </si>
  <si>
    <t>WARKA</t>
  </si>
  <si>
    <t>WARSZAWSKA 19</t>
  </si>
  <si>
    <t>05-660</t>
  </si>
  <si>
    <t/>
  </si>
  <si>
    <t>SIENKIEWICZA 15</t>
  </si>
  <si>
    <t>PRAŻMOWSKIEGO 17</t>
  </si>
  <si>
    <t>KRUCZKOWSKIEGO  6A</t>
  </si>
  <si>
    <t>sklep zamknięty 2012</t>
  </si>
  <si>
    <t>501-5201</t>
  </si>
  <si>
    <t>WIECZORKÓW</t>
  </si>
  <si>
    <t>02-02-2013</t>
  </si>
  <si>
    <t>501-5202</t>
  </si>
  <si>
    <t>SAPIEHY 2</t>
  </si>
  <si>
    <t>20-095</t>
  </si>
  <si>
    <t>26-01-2013</t>
  </si>
  <si>
    <t>501-5203</t>
  </si>
  <si>
    <t>NOWE MIASTO N/PILICĄ</t>
  </si>
  <si>
    <t>ARMII KRAJOWEJ 3</t>
  </si>
  <si>
    <t>26-420</t>
  </si>
  <si>
    <t>501-5204</t>
  </si>
  <si>
    <t>DASZYŃSKIEGO 6</t>
  </si>
  <si>
    <t>20-246</t>
  </si>
  <si>
    <t>SERWIS</t>
  </si>
  <si>
    <t>PIONKI</t>
  </si>
  <si>
    <t>PLAC KONSTYTUCJI 3 MAJA 5</t>
  </si>
  <si>
    <t>26-940</t>
  </si>
  <si>
    <t>TRAUGUTTA 5</t>
  </si>
  <si>
    <t>SIERADZ</t>
  </si>
  <si>
    <t>501-5205</t>
  </si>
  <si>
    <t>PŁOCK</t>
  </si>
  <si>
    <t>GIEŻYŃSKIEGO</t>
  </si>
  <si>
    <t>19-01-2013</t>
  </si>
  <si>
    <t>501-5169</t>
  </si>
  <si>
    <t>ŁĘCZYCA</t>
  </si>
  <si>
    <t>BELWEDERSKA 77</t>
  </si>
  <si>
    <t>99-100</t>
  </si>
  <si>
    <t>501-5206</t>
  </si>
  <si>
    <t>TYSIĄCLECIA</t>
  </si>
  <si>
    <t>Wykonawca</t>
  </si>
  <si>
    <t>Backlog PLN</t>
  </si>
  <si>
    <t>Cabinets</t>
  </si>
  <si>
    <t>Demontaż</t>
  </si>
  <si>
    <t>Dzień</t>
  </si>
  <si>
    <t>Miesiac</t>
  </si>
  <si>
    <t>Stan</t>
  </si>
  <si>
    <t>Mot/ Mrs</t>
  </si>
  <si>
    <t>Regał  [mb]</t>
  </si>
  <si>
    <t xml:space="preserve">Ilość modułów </t>
  </si>
  <si>
    <t>Regał [ustawienie]</t>
  </si>
  <si>
    <t>Chłodziarki i zamrażarki</t>
  </si>
  <si>
    <t>Komora - palety</t>
  </si>
  <si>
    <t>Agregat</t>
  </si>
  <si>
    <t>Informacje dodatkowe</t>
  </si>
  <si>
    <t>07</t>
  </si>
  <si>
    <t>Styczeń</t>
  </si>
  <si>
    <t>plug-in</t>
  </si>
  <si>
    <t>501-9479</t>
  </si>
  <si>
    <t>Patriotów</t>
  </si>
  <si>
    <t>chłodziarka LUC 602</t>
  </si>
  <si>
    <t>ROS-ZAK</t>
  </si>
  <si>
    <t>remodeling</t>
  </si>
  <si>
    <t>501-9645</t>
  </si>
  <si>
    <t xml:space="preserve">Zielona Góra </t>
  </si>
  <si>
    <t>Sulechowska</t>
  </si>
  <si>
    <t>demontaz i montaz komory przestawienie agregatów i regalu</t>
  </si>
  <si>
    <t>17</t>
  </si>
  <si>
    <r>
      <t xml:space="preserve">nowy
</t>
    </r>
    <r>
      <rPr>
        <i/>
        <sz val="11"/>
        <color indexed="8"/>
        <rFont val="Czcionka tekstu podstawowego"/>
        <charset val="238"/>
      </rPr>
      <t>Marcpol</t>
    </r>
  </si>
  <si>
    <t>501-9507</t>
  </si>
  <si>
    <t>Abrahama 1</t>
  </si>
  <si>
    <t>CAR 40W ROSZAK</t>
  </si>
  <si>
    <t>Marcpol</t>
  </si>
  <si>
    <t>19</t>
  </si>
  <si>
    <t>Gieżyńskiego</t>
  </si>
  <si>
    <t>1 x Maress 250</t>
  </si>
  <si>
    <t>??????</t>
  </si>
  <si>
    <t>KLIMORS</t>
  </si>
  <si>
    <t>23</t>
  </si>
  <si>
    <t>nowy</t>
  </si>
  <si>
    <t>501-9620</t>
  </si>
  <si>
    <t>Zielona Góra</t>
  </si>
  <si>
    <t>Stary Rynek</t>
  </si>
  <si>
    <t>2 x 375 + 5 x 250</t>
  </si>
  <si>
    <t>LUC 602     6 + 4</t>
  </si>
  <si>
    <t>CAR 35 ROSZAK</t>
  </si>
  <si>
    <t>26</t>
  </si>
  <si>
    <t>Tysiąclecia</t>
  </si>
  <si>
    <t>Sapiehy</t>
  </si>
  <si>
    <t>Nowe Miasto nad Pilica</t>
  </si>
  <si>
    <t>28</t>
  </si>
  <si>
    <t>501-9642</t>
  </si>
  <si>
    <t>Dolna</t>
  </si>
  <si>
    <t>7 x ARAN 604 freezer + 6 x ARAN 604 chiller</t>
  </si>
  <si>
    <t>02</t>
  </si>
  <si>
    <t>Luty</t>
  </si>
  <si>
    <t>Płońsk</t>
  </si>
  <si>
    <t>Wieczorków</t>
  </si>
  <si>
    <t xml:space="preserve">Lublin </t>
  </si>
  <si>
    <t>Daszyńskiego</t>
  </si>
  <si>
    <t>501-9594</t>
  </si>
  <si>
    <t>Mireckiego 14-16</t>
  </si>
  <si>
    <t>remont</t>
  </si>
  <si>
    <t>501-9621</t>
  </si>
  <si>
    <t>Rutkowskiego</t>
  </si>
  <si>
    <t>CAR 35 PROFROID</t>
  </si>
  <si>
    <t>SZRON</t>
  </si>
  <si>
    <t>501-9564</t>
  </si>
  <si>
    <t>Starachowice</t>
  </si>
  <si>
    <t>Majówki 23</t>
  </si>
  <si>
    <t>CAR 40 PROFROID</t>
  </si>
  <si>
    <t>27</t>
  </si>
  <si>
    <t>dostawa</t>
  </si>
  <si>
    <t>501-9646</t>
  </si>
  <si>
    <t>Urzędowska 472</t>
  </si>
  <si>
    <t>2x zamrażarka LUC 602</t>
  </si>
  <si>
    <t>23-200 Kraśnik, nr CSP 32-3648-0002-12; Marek Greszta 600 444 397</t>
  </si>
  <si>
    <t>04</t>
  </si>
  <si>
    <t>Marzec</t>
  </si>
  <si>
    <t>501-9638</t>
  </si>
  <si>
    <t>Turek</t>
  </si>
  <si>
    <t>Ogrodowa</t>
  </si>
  <si>
    <t>04.02</t>
  </si>
  <si>
    <t>06</t>
  </si>
  <si>
    <t>501-9589</t>
  </si>
  <si>
    <t>Stąporków</t>
  </si>
  <si>
    <t>renowacja EH+ Maress o/w</t>
  </si>
  <si>
    <t>renowacja 6+4 ARAN</t>
  </si>
  <si>
    <t>11</t>
  </si>
  <si>
    <t>501-9665</t>
  </si>
  <si>
    <t xml:space="preserve">Łódź </t>
  </si>
  <si>
    <t>Dąbrowskiego</t>
  </si>
  <si>
    <t>501-9631</t>
  </si>
  <si>
    <t xml:space="preserve">Rawicz </t>
  </si>
  <si>
    <t>Os. Westerplatte</t>
  </si>
  <si>
    <t>4 x 3,75 + 3 x 2,5</t>
  </si>
  <si>
    <t>renowacja Fricon + o/w</t>
  </si>
  <si>
    <t>13</t>
  </si>
  <si>
    <t>501-9632</t>
  </si>
  <si>
    <t>Wyszyńskiego</t>
  </si>
  <si>
    <t xml:space="preserve">3 x 3,75 + 3 x 2,5 </t>
  </si>
  <si>
    <t>14</t>
  </si>
  <si>
    <t>501-9654</t>
  </si>
  <si>
    <t>Łomianki</t>
  </si>
  <si>
    <t>7 x 3,75 + 2,5 O/W</t>
  </si>
  <si>
    <t>CAR 40W PROFROID</t>
  </si>
  <si>
    <t>SKALBIMIERZ</t>
  </si>
  <si>
    <t>16</t>
  </si>
  <si>
    <t>501-9667</t>
  </si>
  <si>
    <t>Wrocław</t>
  </si>
  <si>
    <t>Żelazna</t>
  </si>
  <si>
    <t>Optimer 1946</t>
  </si>
  <si>
    <t>20</t>
  </si>
  <si>
    <t>501-9650</t>
  </si>
  <si>
    <t>Edesa SNG-142</t>
  </si>
  <si>
    <t>25</t>
  </si>
  <si>
    <t>501-9666</t>
  </si>
  <si>
    <t>Łęczyca</t>
  </si>
  <si>
    <t>Belwederska</t>
  </si>
  <si>
    <t>Szafy Edesa</t>
  </si>
  <si>
    <t>10</t>
  </si>
  <si>
    <t>Kwiecień</t>
  </si>
  <si>
    <t>501-9660</t>
  </si>
  <si>
    <t>Lubań</t>
  </si>
  <si>
    <t>Robotnicza 11C</t>
  </si>
  <si>
    <t>CAR 40 W PROFROID</t>
  </si>
  <si>
    <t>02.04</t>
  </si>
  <si>
    <t>18</t>
  </si>
  <si>
    <t>501-9659</t>
  </si>
  <si>
    <t>Kolno</t>
  </si>
  <si>
    <t>501-9689</t>
  </si>
  <si>
    <t>Szafy Edesa x 30</t>
  </si>
  <si>
    <t>CD Wyszków</t>
  </si>
  <si>
    <t>Edesa SNG-142 x 30</t>
  </si>
  <si>
    <t>Ruda Śląska</t>
  </si>
  <si>
    <t>7</t>
  </si>
  <si>
    <t>Maj</t>
  </si>
  <si>
    <t>501-9693</t>
  </si>
  <si>
    <t>Bytom</t>
  </si>
  <si>
    <t>Hlonda</t>
  </si>
  <si>
    <t>6 x ARAN 806(-)</t>
  </si>
  <si>
    <t>08.04</t>
  </si>
  <si>
    <t>501-9691</t>
  </si>
  <si>
    <t>Przechodnia</t>
  </si>
  <si>
    <t>501-9694</t>
  </si>
  <si>
    <t>Zabrze</t>
  </si>
  <si>
    <t>Hernisza</t>
  </si>
  <si>
    <t>2 x ARAN 806 (-)</t>
  </si>
  <si>
    <t>501-9695</t>
  </si>
  <si>
    <t xml:space="preserve">Pawłowice </t>
  </si>
  <si>
    <t>22 Lipca</t>
  </si>
  <si>
    <t>3 x ARAN 806 (-)</t>
  </si>
  <si>
    <t>501-9643</t>
  </si>
  <si>
    <t xml:space="preserve">Ryki </t>
  </si>
  <si>
    <t>Żytnia</t>
  </si>
  <si>
    <t>501-9668</t>
  </si>
  <si>
    <t>Kobylin</t>
  </si>
  <si>
    <t>Kolejowa/Grunwaldzka</t>
  </si>
  <si>
    <t xml:space="preserve"> </t>
  </si>
  <si>
    <t>501-9696</t>
  </si>
  <si>
    <t>Ostrów Mazowiecka</t>
  </si>
  <si>
    <t>3 Maja</t>
  </si>
  <si>
    <t>1 x ARAN zamrażarka</t>
  </si>
  <si>
    <t>501-9684</t>
  </si>
  <si>
    <t>Słowackiego/Zagłoby</t>
  </si>
  <si>
    <t>21</t>
  </si>
  <si>
    <t>501-9730</t>
  </si>
  <si>
    <t xml:space="preserve">Szafy Edesa 8 szt </t>
  </si>
  <si>
    <t>501-9644</t>
  </si>
  <si>
    <t xml:space="preserve">Ostrowiec Św. </t>
  </si>
  <si>
    <t>Sandomierska</t>
  </si>
  <si>
    <t>501-9724</t>
  </si>
  <si>
    <t>Szafa Edesa x 28</t>
  </si>
  <si>
    <t>CD WYSZKÓW</t>
  </si>
  <si>
    <t>2</t>
  </si>
  <si>
    <t>Czerwiec</t>
  </si>
  <si>
    <t>501-9737</t>
  </si>
  <si>
    <t>Pogodna</t>
  </si>
  <si>
    <t>501-9738</t>
  </si>
  <si>
    <t>3</t>
  </si>
  <si>
    <t>501-9674</t>
  </si>
  <si>
    <t>Ozorków</t>
  </si>
  <si>
    <t>Południowa</t>
  </si>
  <si>
    <t>CAR 40W - Profroid</t>
  </si>
  <si>
    <t>13.05</t>
  </si>
  <si>
    <t>4</t>
  </si>
  <si>
    <t>501-9686</t>
  </si>
  <si>
    <t>Kurów</t>
  </si>
  <si>
    <t>Krasińskiego</t>
  </si>
  <si>
    <t>CAR 40 Roszak</t>
  </si>
  <si>
    <t>501-9704</t>
  </si>
  <si>
    <t>Kozienice</t>
  </si>
  <si>
    <t>CAR 40 Profroid</t>
  </si>
  <si>
    <t>14.05</t>
  </si>
  <si>
    <t>501-9657</t>
  </si>
  <si>
    <t>Szczuczyn</t>
  </si>
  <si>
    <t>CAR 40 - Roszak</t>
  </si>
  <si>
    <t>501-9739</t>
  </si>
  <si>
    <t>Konstantynów Łódzki</t>
  </si>
  <si>
    <t>Zgierska</t>
  </si>
  <si>
    <t>CAR 35 - Roszak</t>
  </si>
  <si>
    <t>501-9711</t>
  </si>
  <si>
    <t>Wysockiego</t>
  </si>
  <si>
    <t>501-9725</t>
  </si>
  <si>
    <t>Nowy Dwór Maz.</t>
  </si>
  <si>
    <t>12</t>
  </si>
  <si>
    <t>501-9717</t>
  </si>
  <si>
    <t>Szydłówek Górny</t>
  </si>
  <si>
    <t>501-9735</t>
  </si>
  <si>
    <t>Ostrołęka</t>
  </si>
  <si>
    <t>Sienkiewicza 53</t>
  </si>
  <si>
    <t>o</t>
  </si>
  <si>
    <t>501-9669</t>
  </si>
  <si>
    <t>Karpacz</t>
  </si>
  <si>
    <t>501-9658</t>
  </si>
  <si>
    <t>Łomża</t>
  </si>
  <si>
    <t>Al.. Legionów 58A</t>
  </si>
  <si>
    <t>20.05</t>
  </si>
  <si>
    <t>501-9655</t>
  </si>
  <si>
    <t>Sokołów Podlaski</t>
  </si>
  <si>
    <t>Jana Bosko5</t>
  </si>
  <si>
    <t>21.05</t>
  </si>
  <si>
    <t>501-9714</t>
  </si>
  <si>
    <t>Łask</t>
  </si>
  <si>
    <t>501-9675</t>
  </si>
  <si>
    <t>Uniejów</t>
  </si>
  <si>
    <t>501-9697</t>
  </si>
  <si>
    <t>Sochaczew</t>
  </si>
  <si>
    <t>Hubala</t>
  </si>
  <si>
    <t>501-9728</t>
  </si>
  <si>
    <t>Czwartaków</t>
  </si>
  <si>
    <t>burren mor</t>
  </si>
  <si>
    <t>501-9750</t>
  </si>
  <si>
    <t xml:space="preserve">Żydowo </t>
  </si>
  <si>
    <t>Kościuszki</t>
  </si>
  <si>
    <t>501-9751</t>
  </si>
  <si>
    <t>Zakrzewo</t>
  </si>
  <si>
    <t>Radziejowska</t>
  </si>
  <si>
    <t>06.05</t>
  </si>
  <si>
    <t>501-9700</t>
  </si>
  <si>
    <t>Zachodnia</t>
  </si>
  <si>
    <t>501-9731</t>
  </si>
  <si>
    <t>Porajów</t>
  </si>
  <si>
    <t>k.Bogatyni</t>
  </si>
  <si>
    <t>501-9741</t>
  </si>
  <si>
    <t>Kościelna</t>
  </si>
  <si>
    <t>TECH-COLD</t>
  </si>
  <si>
    <t>501-9747</t>
  </si>
  <si>
    <t>Podgórzyn</t>
  </si>
  <si>
    <t>Bojki</t>
  </si>
  <si>
    <t>501-9743</t>
  </si>
  <si>
    <t>Strumykowa</t>
  </si>
  <si>
    <t>CAR 40W Profroid</t>
  </si>
  <si>
    <t>501-9702</t>
  </si>
  <si>
    <t>Kowary</t>
  </si>
  <si>
    <t xml:space="preserve">Matejki </t>
  </si>
  <si>
    <t>501-9701</t>
  </si>
  <si>
    <t>Wschowa</t>
  </si>
  <si>
    <t>Konradowska 4</t>
  </si>
  <si>
    <t>1</t>
  </si>
  <si>
    <t>Lipiec</t>
  </si>
  <si>
    <t>501-9742</t>
  </si>
  <si>
    <t>Ogrodzieniec</t>
  </si>
  <si>
    <t>Pl.Wolności</t>
  </si>
  <si>
    <t>501-9703</t>
  </si>
  <si>
    <t>Kałuszyn</t>
  </si>
  <si>
    <t>Polna</t>
  </si>
  <si>
    <t>6</t>
  </si>
  <si>
    <t>501-9698</t>
  </si>
  <si>
    <t>Annopol</t>
  </si>
  <si>
    <t>Radomska</t>
  </si>
  <si>
    <t>501-9726</t>
  </si>
  <si>
    <t>Iłża</t>
  </si>
  <si>
    <t>Dr. Anki</t>
  </si>
  <si>
    <t>03.06</t>
  </si>
  <si>
    <t>501-9736</t>
  </si>
  <si>
    <t>Zgorzelec</t>
  </si>
  <si>
    <t>Iwaszkiewicza</t>
  </si>
  <si>
    <t>15</t>
  </si>
  <si>
    <t>501-9761</t>
  </si>
  <si>
    <t>Zambrów</t>
  </si>
  <si>
    <t>Grunwaldzka</t>
  </si>
  <si>
    <t>501-9718</t>
  </si>
  <si>
    <t>Głogów</t>
  </si>
  <si>
    <t>Andersa</t>
  </si>
  <si>
    <t>CAR 40 W ROSZAK</t>
  </si>
  <si>
    <t>501-9721</t>
  </si>
  <si>
    <t>Leszno</t>
  </si>
  <si>
    <t>Korcza</t>
  </si>
  <si>
    <t>501-9715</t>
  </si>
  <si>
    <t>Nowy Świat</t>
  </si>
  <si>
    <t>501-9758</t>
  </si>
  <si>
    <t>Połczyńska</t>
  </si>
  <si>
    <t>24</t>
  </si>
  <si>
    <t>501-9727</t>
  </si>
  <si>
    <t>Końskie</t>
  </si>
  <si>
    <t>Partyzantów</t>
  </si>
  <si>
    <t>501-9670</t>
  </si>
  <si>
    <t>Węgliniec</t>
  </si>
  <si>
    <t>24.06</t>
  </si>
  <si>
    <t>501-9769</t>
  </si>
  <si>
    <t>29</t>
  </si>
  <si>
    <t>501-9716</t>
  </si>
  <si>
    <t>Jutrzenki 114</t>
  </si>
  <si>
    <t>Mivit</t>
  </si>
  <si>
    <t>01.07</t>
  </si>
  <si>
    <t>501-9780</t>
  </si>
  <si>
    <t>Zwirki i Wigury 6</t>
  </si>
  <si>
    <t>wrócił stary Roszaka</t>
  </si>
  <si>
    <t>501-9763</t>
  </si>
  <si>
    <t>Sabinowska</t>
  </si>
  <si>
    <t>501-9746</t>
  </si>
  <si>
    <t>Radzionkow</t>
  </si>
  <si>
    <t>Sw. Wojciecha</t>
  </si>
  <si>
    <t>30</t>
  </si>
  <si>
    <t>501-9705</t>
  </si>
  <si>
    <t>Otwock</t>
  </si>
  <si>
    <t>Kołłątaja</t>
  </si>
  <si>
    <t>Sierpień</t>
  </si>
  <si>
    <t>501-9768</t>
  </si>
  <si>
    <t>Porosły</t>
  </si>
  <si>
    <t>501-9791</t>
  </si>
  <si>
    <t>Rawicz</t>
  </si>
  <si>
    <t>1 x ARAN 806 zamrażarka</t>
  </si>
  <si>
    <t>501-9745</t>
  </si>
  <si>
    <t>Łaska</t>
  </si>
  <si>
    <t>501-9792</t>
  </si>
  <si>
    <t>Magnoliowa</t>
  </si>
  <si>
    <t>10 x ARAN 806 (-) + 6 x ARAN 806(+)</t>
  </si>
  <si>
    <t>22.07</t>
  </si>
  <si>
    <t>501-9685</t>
  </si>
  <si>
    <t>501-9676</t>
  </si>
  <si>
    <t>Jabłonna</t>
  </si>
  <si>
    <t>Parkowa 2</t>
  </si>
  <si>
    <t>501-9764</t>
  </si>
  <si>
    <t>Gołdap</t>
  </si>
  <si>
    <t>Gumbińska</t>
  </si>
  <si>
    <t>CAR 45 ROSZAK</t>
  </si>
  <si>
    <t>501-9784</t>
  </si>
  <si>
    <t>Wola Krzyżtoporska</t>
  </si>
  <si>
    <t>501-9815</t>
  </si>
  <si>
    <t>Piaseczno</t>
  </si>
  <si>
    <t>501-9748</t>
  </si>
  <si>
    <t>Zbąszynek</t>
  </si>
  <si>
    <t>Targowa 2</t>
  </si>
  <si>
    <t>22</t>
  </si>
  <si>
    <t>501-9759</t>
  </si>
  <si>
    <t>Dworna</t>
  </si>
  <si>
    <t>501-9778</t>
  </si>
  <si>
    <t>Grabów</t>
  </si>
  <si>
    <t>Plac Kościuszki</t>
  </si>
  <si>
    <t>501-9779</t>
  </si>
  <si>
    <t>Kościelec</t>
  </si>
  <si>
    <t>Unii Europejskiej 1</t>
  </si>
  <si>
    <t>501-9623</t>
  </si>
  <si>
    <t>Teresin</t>
  </si>
  <si>
    <t>Torowa</t>
  </si>
  <si>
    <t>05.08</t>
  </si>
  <si>
    <t>Wrzesień</t>
  </si>
  <si>
    <t>501-9797</t>
  </si>
  <si>
    <t>Orląt Lwowskich</t>
  </si>
  <si>
    <t>501-9744</t>
  </si>
  <si>
    <t>Folwarczna</t>
  </si>
  <si>
    <t>15.07</t>
  </si>
  <si>
    <t>5</t>
  </si>
  <si>
    <t>501-9749</t>
  </si>
  <si>
    <t>Rzepin</t>
  </si>
  <si>
    <t>Słubicka</t>
  </si>
  <si>
    <t>9</t>
  </si>
  <si>
    <t>501-9740</t>
  </si>
  <si>
    <t>Legnica</t>
  </si>
  <si>
    <t>Sikorskiego</t>
  </si>
  <si>
    <t>501-9672</t>
  </si>
  <si>
    <t>Jaworzyńska(Unipap)</t>
  </si>
  <si>
    <t>501-9796</t>
  </si>
  <si>
    <t>Gronowska</t>
  </si>
  <si>
    <t>12.08</t>
  </si>
  <si>
    <t>501-9706</t>
  </si>
  <si>
    <t>Ryki</t>
  </si>
  <si>
    <t>6 LUC</t>
  </si>
  <si>
    <t>501-9816</t>
  </si>
  <si>
    <t>Ostrów Wlkp.</t>
  </si>
  <si>
    <t>Grabowska</t>
  </si>
  <si>
    <t>komora 19-08-2013</t>
  </si>
  <si>
    <t>501-9798</t>
  </si>
  <si>
    <t>Radzymin</t>
  </si>
  <si>
    <t>Weteranów 22</t>
  </si>
  <si>
    <t>501-9783</t>
  </si>
  <si>
    <t>Rozprza</t>
  </si>
  <si>
    <t>Świerczyńskiego</t>
  </si>
  <si>
    <t>501-9637</t>
  </si>
  <si>
    <t>Kobyłka</t>
  </si>
  <si>
    <t>Nadarzyńska</t>
  </si>
  <si>
    <t>501-9821</t>
  </si>
  <si>
    <t>Al.. Solidarności</t>
  </si>
  <si>
    <t>501-9765</t>
  </si>
  <si>
    <t>Gajowa</t>
  </si>
  <si>
    <t>501-9820</t>
  </si>
  <si>
    <t>Siwińskiego</t>
  </si>
  <si>
    <t>501-9859</t>
  </si>
  <si>
    <t>Grzybowska 32</t>
  </si>
  <si>
    <t>10 LUC</t>
  </si>
  <si>
    <t>501-9720</t>
  </si>
  <si>
    <t>Nowe Miasteczko</t>
  </si>
  <si>
    <t>501-9846</t>
  </si>
  <si>
    <t>Karczew</t>
  </si>
  <si>
    <t>Świderska</t>
  </si>
  <si>
    <t>501-9814</t>
  </si>
  <si>
    <t>Małogoszcz</t>
  </si>
  <si>
    <t>Chęcińska</t>
  </si>
  <si>
    <t>26.08</t>
  </si>
  <si>
    <t>Październik</t>
  </si>
  <si>
    <t>501-9843</t>
  </si>
  <si>
    <t>Konstytucji 3 Maja 5</t>
  </si>
  <si>
    <t>501-9849</t>
  </si>
  <si>
    <t xml:space="preserve">Tarczyn </t>
  </si>
  <si>
    <t>Grójecka</t>
  </si>
  <si>
    <t>02.09</t>
  </si>
  <si>
    <t>501-9782</t>
  </si>
  <si>
    <t>Praszka</t>
  </si>
  <si>
    <t>501-9831</t>
  </si>
  <si>
    <t>Herby</t>
  </si>
  <si>
    <t>Lubliniecka</t>
  </si>
  <si>
    <t>16.09</t>
  </si>
  <si>
    <t>501-9808</t>
  </si>
  <si>
    <t>Wysokie Mazowieckie</t>
  </si>
  <si>
    <t>Jagiellońska</t>
  </si>
  <si>
    <t>501-9656</t>
  </si>
  <si>
    <t xml:space="preserve">Ełk </t>
  </si>
  <si>
    <t>501-9810</t>
  </si>
  <si>
    <t>Kordeckiego</t>
  </si>
  <si>
    <t>501-9825</t>
  </si>
  <si>
    <t>Złoczew</t>
  </si>
  <si>
    <t>Burzenińska</t>
  </si>
  <si>
    <t>09.09</t>
  </si>
  <si>
    <t>501-9811</t>
  </si>
  <si>
    <t>Rawa Mazowiecka</t>
  </si>
  <si>
    <t>Konstytucji 3 Maja</t>
  </si>
  <si>
    <t>501-9766</t>
  </si>
  <si>
    <t xml:space="preserve">Zielonka </t>
  </si>
  <si>
    <t>Poniatowskiego</t>
  </si>
  <si>
    <t>501-9847</t>
  </si>
  <si>
    <t>Grójec</t>
  </si>
  <si>
    <t>Armii Krajowej</t>
  </si>
  <si>
    <t>501-9807</t>
  </si>
  <si>
    <t>Węgrów</t>
  </si>
  <si>
    <t>501-9841</t>
  </si>
  <si>
    <t>Kralijevska/Wyszyńskiego</t>
  </si>
  <si>
    <t>501-9801</t>
  </si>
  <si>
    <t>Olszewo Borki</t>
  </si>
  <si>
    <t>Listopad</t>
  </si>
  <si>
    <t>501-9833</t>
  </si>
  <si>
    <t>Gorzkowice</t>
  </si>
  <si>
    <t>Rynek 25</t>
  </si>
  <si>
    <t>501-9832</t>
  </si>
  <si>
    <t>Konin</t>
  </si>
  <si>
    <t>501-9835</t>
  </si>
  <si>
    <t>Moszcenica</t>
  </si>
  <si>
    <t>Piotrkowska</t>
  </si>
  <si>
    <t>501-9830</t>
  </si>
  <si>
    <t>Warta</t>
  </si>
  <si>
    <t>501-9802</t>
  </si>
  <si>
    <t>Kadzidło</t>
  </si>
  <si>
    <t>Trasa Mazurska</t>
  </si>
  <si>
    <t>8</t>
  </si>
  <si>
    <t>501-9856</t>
  </si>
  <si>
    <t>Mełgiewska</t>
  </si>
  <si>
    <t>501-9822</t>
  </si>
  <si>
    <t>Ksawerów</t>
  </si>
  <si>
    <t>Łódzka</t>
  </si>
  <si>
    <t>501-9840</t>
  </si>
  <si>
    <t>Wałbrzych</t>
  </si>
  <si>
    <t>Sobięcin/1 Maja</t>
  </si>
  <si>
    <t>501-9823</t>
  </si>
  <si>
    <t>Ślesin</t>
  </si>
  <si>
    <t>Kleczewska</t>
  </si>
  <si>
    <t>501-9824</t>
  </si>
  <si>
    <t>Trawniki</t>
  </si>
  <si>
    <t>501-9906</t>
  </si>
  <si>
    <t>Grajewskiego</t>
  </si>
  <si>
    <t>501-9876</t>
  </si>
  <si>
    <t>Wspólna</t>
  </si>
  <si>
    <t>501-9723</t>
  </si>
  <si>
    <t>Serby</t>
  </si>
  <si>
    <t>Główna</t>
  </si>
  <si>
    <t>501-9804</t>
  </si>
  <si>
    <t>501-9916</t>
  </si>
  <si>
    <t>Bliżyn</t>
  </si>
  <si>
    <t>501-9828</t>
  </si>
  <si>
    <t xml:space="preserve">łódź </t>
  </si>
  <si>
    <t>Kossaka</t>
  </si>
  <si>
    <t>501-9842</t>
  </si>
  <si>
    <t>Święciechowska/Kasprowicza</t>
  </si>
  <si>
    <t>501-9875</t>
  </si>
  <si>
    <t>Bokserska</t>
  </si>
  <si>
    <t>501-9855</t>
  </si>
  <si>
    <t>Witolda</t>
  </si>
  <si>
    <t>501-9813</t>
  </si>
  <si>
    <t>Pionki</t>
  </si>
  <si>
    <t>501-9851</t>
  </si>
  <si>
    <t>Gabin</t>
  </si>
  <si>
    <t>501-9852</t>
  </si>
  <si>
    <t>Grodzisk Mazowiecki</t>
  </si>
  <si>
    <t>Matejki</t>
  </si>
  <si>
    <t>501-9884</t>
  </si>
  <si>
    <t>Ostrołeka</t>
  </si>
  <si>
    <t>Bohaterów Warszawy</t>
  </si>
  <si>
    <t>501-9905</t>
  </si>
  <si>
    <t>Grzybowa</t>
  </si>
  <si>
    <t>501-9806</t>
  </si>
  <si>
    <t>Saska 12</t>
  </si>
  <si>
    <t>501-9877</t>
  </si>
  <si>
    <t>Lipsk</t>
  </si>
  <si>
    <t>501-9829</t>
  </si>
  <si>
    <t>Krotoszyn</t>
  </si>
  <si>
    <t>Zdunowska</t>
  </si>
  <si>
    <t>501-9760</t>
  </si>
  <si>
    <t>Lubnin</t>
  </si>
  <si>
    <t>Jana Sawy</t>
  </si>
  <si>
    <t>Grudzień</t>
  </si>
  <si>
    <t>501-9834</t>
  </si>
  <si>
    <t>Włocławek</t>
  </si>
  <si>
    <t>Kaliska</t>
  </si>
  <si>
    <t>501-9854</t>
  </si>
  <si>
    <t>Włodawa</t>
  </si>
  <si>
    <t>501-9919</t>
  </si>
  <si>
    <t>Sulejówek</t>
  </si>
  <si>
    <t>Nałkowskiej</t>
  </si>
  <si>
    <t>21.10</t>
  </si>
  <si>
    <t xml:space="preserve">   Grudzień</t>
  </si>
  <si>
    <t>501-9809</t>
  </si>
  <si>
    <t>Dobosza</t>
  </si>
  <si>
    <t>501-9850</t>
  </si>
  <si>
    <t>Skaryszew</t>
  </si>
  <si>
    <t>Słowackiego</t>
  </si>
  <si>
    <t>501-9885</t>
  </si>
  <si>
    <t>Białystok/Horodniany</t>
  </si>
  <si>
    <t>501-9803</t>
  </si>
  <si>
    <t>Pułtusk</t>
  </si>
  <si>
    <t>501-9878</t>
  </si>
  <si>
    <t>Mońki</t>
  </si>
  <si>
    <t>501-9800</t>
  </si>
  <si>
    <t>Marki</t>
  </si>
  <si>
    <t>Bandurskiego</t>
  </si>
  <si>
    <t>501-9881</t>
  </si>
  <si>
    <t>NSZ</t>
  </si>
  <si>
    <t>501-9915</t>
  </si>
  <si>
    <t>Sejmu Czteroletniego</t>
  </si>
  <si>
    <t>501-9827</t>
  </si>
  <si>
    <t>Rychwał</t>
  </si>
  <si>
    <t>Rondo Kaliska</t>
  </si>
  <si>
    <t>501-9805</t>
  </si>
  <si>
    <t>Radzymińska/Kraśnicka</t>
  </si>
  <si>
    <t>501-9683</t>
  </si>
  <si>
    <t>Puławy</t>
  </si>
  <si>
    <t>Włostowicka</t>
  </si>
  <si>
    <t>501-9904</t>
  </si>
  <si>
    <t>Poli Gojawiczyńskiej</t>
  </si>
  <si>
    <t>501-9886</t>
  </si>
  <si>
    <t>Dęblińska/Rodziewiczówny</t>
  </si>
  <si>
    <t>501-9848</t>
  </si>
  <si>
    <t>Mogielnica</t>
  </si>
  <si>
    <t>501-9853</t>
  </si>
  <si>
    <t>Pruszków</t>
  </si>
  <si>
    <t>501-9857</t>
  </si>
  <si>
    <t>501-9879</t>
  </si>
  <si>
    <t>Klementowskiego</t>
  </si>
  <si>
    <t>501-9883</t>
  </si>
  <si>
    <t>Antoniuk Fabryczny</t>
  </si>
  <si>
    <t>501-9880</t>
  </si>
  <si>
    <t>Przy Agorze</t>
  </si>
  <si>
    <t>501-9917</t>
  </si>
  <si>
    <t>Rajgród</t>
  </si>
  <si>
    <t>Warszawska 13</t>
  </si>
  <si>
    <t>501-9874</t>
  </si>
  <si>
    <t>Łyse</t>
  </si>
  <si>
    <t>501-9929</t>
  </si>
  <si>
    <t>501-9836</t>
  </si>
  <si>
    <t>Tomaszów Mazowiecki</t>
  </si>
  <si>
    <t>Farbiarska</t>
  </si>
  <si>
    <t>501-9799</t>
  </si>
  <si>
    <t>Zemborzycka</t>
  </si>
  <si>
    <t>501-9767</t>
  </si>
  <si>
    <t>Strażacka</t>
  </si>
  <si>
    <t>501-9927</t>
  </si>
  <si>
    <t xml:space="preserve">Łodź </t>
  </si>
  <si>
    <t>501-9914</t>
  </si>
  <si>
    <t>Hallera</t>
  </si>
  <si>
    <t>501-9913</t>
  </si>
  <si>
    <t xml:space="preserve">Mława </t>
  </si>
  <si>
    <t>Mariacka</t>
  </si>
  <si>
    <t>501-9918</t>
  </si>
  <si>
    <t>Wierzbicka</t>
  </si>
  <si>
    <t>501-9882</t>
  </si>
  <si>
    <t>Kawaleryjska</t>
  </si>
  <si>
    <t>501-9812</t>
  </si>
  <si>
    <t>Łopuszno</t>
  </si>
  <si>
    <t>09</t>
  </si>
  <si>
    <t>odzysk</t>
  </si>
  <si>
    <t>501-9639</t>
  </si>
  <si>
    <t>Lubin</t>
  </si>
  <si>
    <t>Wrocławska</t>
  </si>
  <si>
    <t>L</t>
  </si>
  <si>
    <t>odzysk ciepła</t>
  </si>
  <si>
    <t>501-9641</t>
  </si>
  <si>
    <t>Szadek</t>
  </si>
  <si>
    <t>Kilińskiego</t>
  </si>
  <si>
    <t>501-9640</t>
  </si>
  <si>
    <t>501-9647</t>
  </si>
  <si>
    <t>Serock</t>
  </si>
  <si>
    <t>501-9648</t>
  </si>
  <si>
    <t>Wołomin</t>
  </si>
  <si>
    <t>501-9649</t>
  </si>
  <si>
    <t>501-9651</t>
  </si>
  <si>
    <t>Stryków</t>
  </si>
  <si>
    <t>501-9652</t>
  </si>
  <si>
    <t>Rzgowska</t>
  </si>
  <si>
    <t>501-9653</t>
  </si>
  <si>
    <t>Sulejowska</t>
  </si>
  <si>
    <t>501-9661</t>
  </si>
  <si>
    <t>Tysiąclecia PP</t>
  </si>
  <si>
    <t>501-9662</t>
  </si>
  <si>
    <t>Olecko</t>
  </si>
  <si>
    <t>501-9663</t>
  </si>
  <si>
    <t>Kuźnica Bialostocka</t>
  </si>
  <si>
    <t>Grodzieńska</t>
  </si>
  <si>
    <t>501-9664</t>
  </si>
  <si>
    <t>501-9677</t>
  </si>
  <si>
    <t xml:space="preserve">Klucze </t>
  </si>
  <si>
    <t>Zawierciańska</t>
  </si>
  <si>
    <t>501-9678</t>
  </si>
  <si>
    <t xml:space="preserve">Płońsk </t>
  </si>
  <si>
    <t>Młodzieżowa</t>
  </si>
  <si>
    <t>501-9679</t>
  </si>
  <si>
    <t>Ciechanów</t>
  </si>
  <si>
    <t>501-9680</t>
  </si>
  <si>
    <t>501-9681</t>
  </si>
  <si>
    <t>Szosa Zambrowska</t>
  </si>
  <si>
    <t>501-9682</t>
  </si>
  <si>
    <t xml:space="preserve">Radom </t>
  </si>
  <si>
    <t>Mireckiego</t>
  </si>
  <si>
    <t>501-9710</t>
  </si>
  <si>
    <t>Nowa</t>
  </si>
  <si>
    <t>przestawienie chłodziarek</t>
  </si>
  <si>
    <t>501-9690</t>
  </si>
  <si>
    <t>Krasickiego</t>
  </si>
  <si>
    <t>501-9688</t>
  </si>
  <si>
    <t>Steyera</t>
  </si>
  <si>
    <t>EDESA</t>
  </si>
  <si>
    <t>501-9687</t>
  </si>
  <si>
    <t>CD Sieradz Gorenje</t>
  </si>
  <si>
    <t>9 x Gorenje RB 40914 AW</t>
  </si>
  <si>
    <t>501-9708</t>
  </si>
  <si>
    <t>501-9709</t>
  </si>
  <si>
    <t>501-9712</t>
  </si>
  <si>
    <t>Prostki</t>
  </si>
  <si>
    <t>1 Maja</t>
  </si>
  <si>
    <t>501-9713</t>
  </si>
  <si>
    <t>501-9732</t>
  </si>
  <si>
    <t>Lesznowola</t>
  </si>
  <si>
    <t>Słoneczna</t>
  </si>
  <si>
    <t>monitoring</t>
  </si>
  <si>
    <t>501-9733</t>
  </si>
  <si>
    <t>Powstańców Śląskich 9</t>
  </si>
  <si>
    <t>501-9734</t>
  </si>
  <si>
    <t>Michałów -Reginów</t>
  </si>
  <si>
    <t>Nowodworska</t>
  </si>
  <si>
    <t>501-9752</t>
  </si>
  <si>
    <t>501-9753</t>
  </si>
  <si>
    <t>501-9754</t>
  </si>
  <si>
    <t>501-9755</t>
  </si>
  <si>
    <t xml:space="preserve">Lubań Śl. </t>
  </si>
  <si>
    <t>Robotnicza</t>
  </si>
  <si>
    <t>501-9756</t>
  </si>
  <si>
    <t>Bohaterów Westerplatte</t>
  </si>
  <si>
    <t>501-9757</t>
  </si>
  <si>
    <t>501-9671</t>
  </si>
  <si>
    <t>501-9762</t>
  </si>
  <si>
    <t xml:space="preserve">CD Wyszków </t>
  </si>
  <si>
    <t>Edesa 14 sztuk</t>
  </si>
  <si>
    <t>501-9771</t>
  </si>
  <si>
    <t xml:space="preserve">Kielce </t>
  </si>
  <si>
    <t>Szydłowek Górny</t>
  </si>
  <si>
    <t>501-9773</t>
  </si>
  <si>
    <t>501-9774</t>
  </si>
  <si>
    <t xml:space="preserve">Ostrołęka </t>
  </si>
  <si>
    <t>501-9775</t>
  </si>
  <si>
    <t>501-9776</t>
  </si>
  <si>
    <t xml:space="preserve">Łomża </t>
  </si>
  <si>
    <t>Al.. Legionów</t>
  </si>
  <si>
    <t>501-9777</t>
  </si>
  <si>
    <t xml:space="preserve">Jarocin </t>
  </si>
  <si>
    <t>Powstańców Wlkp/Sródmiejska</t>
  </si>
  <si>
    <t>2 x Komora na odpadki</t>
  </si>
  <si>
    <t>501-9781</t>
  </si>
  <si>
    <t>Krzepice</t>
  </si>
  <si>
    <t>1 x Gorenje</t>
  </si>
  <si>
    <t>501-9786</t>
  </si>
  <si>
    <t xml:space="preserve">Podgórzyn </t>
  </si>
  <si>
    <t>501-9787</t>
  </si>
  <si>
    <t>501-9788</t>
  </si>
  <si>
    <t>501-9789</t>
  </si>
  <si>
    <t>Skarżysko Kam.</t>
  </si>
  <si>
    <t>Zeromskiego</t>
  </si>
  <si>
    <t>501-9790</t>
  </si>
  <si>
    <t xml:space="preserve">Iłża </t>
  </si>
  <si>
    <t>501-9795</t>
  </si>
  <si>
    <t>Perseusza</t>
  </si>
  <si>
    <t>demontaz - likwidacja</t>
  </si>
  <si>
    <t>501-9785</t>
  </si>
  <si>
    <t>DC Lubin</t>
  </si>
  <si>
    <t>48 x Edesa</t>
  </si>
  <si>
    <t>501-9793</t>
  </si>
  <si>
    <t>DC Mszczonów</t>
  </si>
  <si>
    <t>10 x Edesa</t>
  </si>
  <si>
    <t>10 x EDESA</t>
  </si>
  <si>
    <t>501-9794</t>
  </si>
  <si>
    <t xml:space="preserve">CD Sieradz </t>
  </si>
  <si>
    <t>14 x Eesa</t>
  </si>
  <si>
    <t>501-9772</t>
  </si>
  <si>
    <t>BWA</t>
  </si>
  <si>
    <t>Topolski</t>
  </si>
  <si>
    <t>2 x ARAN 806</t>
  </si>
  <si>
    <t>501-9770</t>
  </si>
  <si>
    <t>obudowa skraplacza</t>
  </si>
  <si>
    <t>501-9817</t>
  </si>
  <si>
    <t>Pl. Wolności</t>
  </si>
  <si>
    <t>501-9818</t>
  </si>
  <si>
    <t xml:space="preserve">Radzionków </t>
  </si>
  <si>
    <t>Św. Wojciecha</t>
  </si>
  <si>
    <t>501-9819</t>
  </si>
  <si>
    <t>Szosa Baranowicka</t>
  </si>
  <si>
    <t>przebudowa komory</t>
  </si>
  <si>
    <t>501-9837</t>
  </si>
  <si>
    <t>CD Mszczonów</t>
  </si>
  <si>
    <t>22 x EDESA</t>
  </si>
  <si>
    <t>501-9838</t>
  </si>
  <si>
    <t>CD Sieradz</t>
  </si>
  <si>
    <t>20 x EDESA</t>
  </si>
  <si>
    <t>501-9839</t>
  </si>
  <si>
    <t>501-9844</t>
  </si>
  <si>
    <t>Żeromskiego</t>
  </si>
  <si>
    <t>1 x EDESA</t>
  </si>
  <si>
    <t>501-9845</t>
  </si>
  <si>
    <t>Pleszew</t>
  </si>
  <si>
    <t>2 x ARAN zamrażarka zabrać 2 x chłodziarka</t>
  </si>
  <si>
    <t>501-9595</t>
  </si>
  <si>
    <t>Nadarzyn</t>
  </si>
  <si>
    <t>Al. Katowicka 62
(C.H. MAXIMUS)</t>
  </si>
  <si>
    <t>6 x 3,75+1 x 2,5  + o/w</t>
  </si>
  <si>
    <t>501-9858</t>
  </si>
  <si>
    <t>Bolesławiec</t>
  </si>
  <si>
    <t>Gałczyńskiego</t>
  </si>
  <si>
    <t>2 x ARAN zamrażarka zabrać 1 x chłodziarka</t>
  </si>
  <si>
    <t>501-9860</t>
  </si>
  <si>
    <t>501-9861</t>
  </si>
  <si>
    <t>501-9862</t>
  </si>
  <si>
    <t>501-9863</t>
  </si>
  <si>
    <t>501-9864</t>
  </si>
  <si>
    <t xml:space="preserve">CD LUBIN  </t>
  </si>
  <si>
    <t>9 x EDESA</t>
  </si>
  <si>
    <t>9 x Edesa</t>
  </si>
  <si>
    <t>dostawka</t>
  </si>
  <si>
    <t>501-9866</t>
  </si>
  <si>
    <t>Dębno</t>
  </si>
  <si>
    <t>501-9867</t>
  </si>
  <si>
    <t xml:space="preserve">Annopol </t>
  </si>
  <si>
    <t>501-9868</t>
  </si>
  <si>
    <t>Wgliniec</t>
  </si>
  <si>
    <t>Pisudskiego</t>
  </si>
  <si>
    <t>501-9869</t>
  </si>
  <si>
    <t>Zielona Gra</t>
  </si>
  <si>
    <t>501-9870</t>
  </si>
  <si>
    <t>501-9871</t>
  </si>
  <si>
    <t>Konradowska</t>
  </si>
  <si>
    <t>501-9872</t>
  </si>
  <si>
    <t>501-9887</t>
  </si>
  <si>
    <t>2 x ARAN 806 zamrażarka</t>
  </si>
  <si>
    <t>501-9888</t>
  </si>
  <si>
    <t>Ząbki</t>
  </si>
  <si>
    <t>Wolności</t>
  </si>
  <si>
    <t>501-9889</t>
  </si>
  <si>
    <t>14 x Gorenje</t>
  </si>
  <si>
    <t>501-9890</t>
  </si>
  <si>
    <t xml:space="preserve">CD Mszczonów </t>
  </si>
  <si>
    <t>Edesa x 30</t>
  </si>
  <si>
    <t>30 x Edesa</t>
  </si>
  <si>
    <t>501-9891</t>
  </si>
  <si>
    <t xml:space="preserve">Łask </t>
  </si>
  <si>
    <t>501-9892</t>
  </si>
  <si>
    <t>501-9893</t>
  </si>
  <si>
    <t>501-9894</t>
  </si>
  <si>
    <t>501-9895</t>
  </si>
  <si>
    <t>501-9896</t>
  </si>
  <si>
    <t>Żwirki i Wigury</t>
  </si>
  <si>
    <t>501-9897</t>
  </si>
  <si>
    <t>501-9898</t>
  </si>
  <si>
    <t>501-9899</t>
  </si>
  <si>
    <t>501-9900</t>
  </si>
  <si>
    <t>501-9901</t>
  </si>
  <si>
    <t>501-9902</t>
  </si>
  <si>
    <t>501-9903</t>
  </si>
  <si>
    <t>501-9907</t>
  </si>
  <si>
    <t>Edesa x 10</t>
  </si>
  <si>
    <t>501-9908</t>
  </si>
  <si>
    <t xml:space="preserve">Głogów </t>
  </si>
  <si>
    <t>501-9909</t>
  </si>
  <si>
    <t>501-9910</t>
  </si>
  <si>
    <t xml:space="preserve">Leszno </t>
  </si>
  <si>
    <t>501-9911</t>
  </si>
  <si>
    <t>501-9912</t>
  </si>
  <si>
    <t>Jaworzyńska</t>
  </si>
  <si>
    <t>501-9920</t>
  </si>
  <si>
    <t>501-9922</t>
  </si>
  <si>
    <t>501-9923</t>
  </si>
  <si>
    <t>15 półek do Motarasa</t>
  </si>
  <si>
    <t>501-9924</t>
  </si>
  <si>
    <t xml:space="preserve">Karczew </t>
  </si>
  <si>
    <t>501-9925</t>
  </si>
  <si>
    <t>501-9926</t>
  </si>
  <si>
    <t>Tuwima</t>
  </si>
  <si>
    <t>Optimer</t>
  </si>
  <si>
    <t>501-9928</t>
  </si>
  <si>
    <t>Piekary Ślaskie</t>
  </si>
  <si>
    <t>Kamienna</t>
  </si>
  <si>
    <t>2 x ARAN 806 chłodziarka</t>
  </si>
  <si>
    <t>501-9930</t>
  </si>
  <si>
    <t>Broniewskiego</t>
  </si>
  <si>
    <t>501-9931</t>
  </si>
  <si>
    <t>501-9932</t>
  </si>
  <si>
    <t>501-9933</t>
  </si>
  <si>
    <t>501-9934</t>
  </si>
  <si>
    <t>501-9935</t>
  </si>
  <si>
    <t>CD LUBARTÓW</t>
  </si>
  <si>
    <t>Edesa x 7</t>
  </si>
  <si>
    <t>7 x EDESA</t>
  </si>
  <si>
    <t>501-9936</t>
  </si>
  <si>
    <t>501-9937</t>
  </si>
  <si>
    <t>501-9938</t>
  </si>
  <si>
    <t>Optimer po umyciu</t>
  </si>
  <si>
    <t>501-9939</t>
  </si>
  <si>
    <t>501-9940</t>
  </si>
  <si>
    <t>501-9941</t>
  </si>
  <si>
    <t>501-9942</t>
  </si>
  <si>
    <t>501-9943</t>
  </si>
  <si>
    <t xml:space="preserve">Złoczew </t>
  </si>
  <si>
    <t>501-9944</t>
  </si>
  <si>
    <t>501-9945</t>
  </si>
  <si>
    <t>501-9946</t>
  </si>
  <si>
    <t>501-9947</t>
  </si>
  <si>
    <t>501-9948</t>
  </si>
  <si>
    <t>501-9949</t>
  </si>
  <si>
    <t>501-9950</t>
  </si>
  <si>
    <t>501-9951</t>
  </si>
  <si>
    <t>501-9952</t>
  </si>
  <si>
    <t>501-9953</t>
  </si>
  <si>
    <t>501-9954</t>
  </si>
  <si>
    <t>501-9955</t>
  </si>
  <si>
    <t>501-9956</t>
  </si>
  <si>
    <t>501-9957</t>
  </si>
  <si>
    <t>501-9958</t>
  </si>
  <si>
    <t>501-9959</t>
  </si>
  <si>
    <t>501-9960</t>
  </si>
  <si>
    <t>501-9961</t>
  </si>
  <si>
    <t>501-9962</t>
  </si>
  <si>
    <t>501-9963</t>
  </si>
  <si>
    <t>501-9964</t>
  </si>
  <si>
    <t>501-9965</t>
  </si>
  <si>
    <t>501-9966</t>
  </si>
  <si>
    <t>501-9967</t>
  </si>
  <si>
    <t>501-9968</t>
  </si>
  <si>
    <t>501-9969</t>
  </si>
  <si>
    <t>501-9970</t>
  </si>
  <si>
    <t>501-9971</t>
  </si>
  <si>
    <t>501-9972</t>
  </si>
  <si>
    <t>501-9973</t>
  </si>
  <si>
    <t>501-9974</t>
  </si>
  <si>
    <t>501-9975</t>
  </si>
  <si>
    <t>501-9976</t>
  </si>
  <si>
    <t>501-9977</t>
  </si>
  <si>
    <t>501-9978</t>
  </si>
  <si>
    <t>501-9979</t>
  </si>
  <si>
    <t>501-9980</t>
  </si>
  <si>
    <t>501-9981</t>
  </si>
  <si>
    <t>501-9982</t>
  </si>
  <si>
    <t>501-9983</t>
  </si>
  <si>
    <t>501-9984</t>
  </si>
  <si>
    <t>501-9985</t>
  </si>
  <si>
    <t>501-9986</t>
  </si>
  <si>
    <t>501-9987</t>
  </si>
  <si>
    <t>501-9988</t>
  </si>
  <si>
    <t>501-9989</t>
  </si>
  <si>
    <t>501-9990</t>
  </si>
  <si>
    <t>501-9991</t>
  </si>
  <si>
    <t>501-9992</t>
  </si>
  <si>
    <t>501-9993</t>
  </si>
  <si>
    <t>501-9994</t>
  </si>
  <si>
    <t>501-9995</t>
  </si>
  <si>
    <t>501-9996</t>
  </si>
  <si>
    <t>501-9997</t>
  </si>
  <si>
    <t>501-9998</t>
  </si>
  <si>
    <t>501-9999</t>
  </si>
  <si>
    <t>Zakończone</t>
  </si>
  <si>
    <t>Regał Motaras [ustawienie]</t>
  </si>
  <si>
    <t>Optimer 2536 / 2546</t>
  </si>
  <si>
    <t>Gorenje</t>
  </si>
  <si>
    <t>STYCZEŃ</t>
  </si>
  <si>
    <t>2.01.2012</t>
  </si>
  <si>
    <t>---</t>
  </si>
  <si>
    <t>do likwidacji</t>
  </si>
  <si>
    <t>501-9425</t>
  </si>
  <si>
    <t>Świdnik</t>
  </si>
  <si>
    <t>Kruczkowskiego 6A</t>
  </si>
  <si>
    <t>5.01.2012 odbiór plug.</t>
  </si>
  <si>
    <t>przestawienie</t>
  </si>
  <si>
    <t>501-9422</t>
  </si>
  <si>
    <t>Pruszkowska 4D</t>
  </si>
  <si>
    <t>Mot</t>
  </si>
  <si>
    <t>6L602-   +   6L602+</t>
  </si>
  <si>
    <t>odbiór -6xL603-   -4xL603+   -1x606sc</t>
  </si>
  <si>
    <t>x</t>
  </si>
  <si>
    <t>501-9423</t>
  </si>
  <si>
    <t>Mostowa</t>
  </si>
  <si>
    <t>9+11</t>
  </si>
  <si>
    <t xml:space="preserve">8A806-   +   6A806+   </t>
  </si>
  <si>
    <t>501-9426</t>
  </si>
  <si>
    <t>Moniuszki 32</t>
  </si>
  <si>
    <t>14+6</t>
  </si>
  <si>
    <t>3.01.2012</t>
  </si>
  <si>
    <t>501-9438</t>
  </si>
  <si>
    <t>Uniejowska 4</t>
  </si>
  <si>
    <t>EH 375 po renowacji</t>
  </si>
  <si>
    <t>LUTY</t>
  </si>
  <si>
    <t>501-9429</t>
  </si>
  <si>
    <t>Warszawa / Józefów</t>
  </si>
  <si>
    <t>Nadwiślańska</t>
  </si>
  <si>
    <t>11+4+5</t>
  </si>
  <si>
    <t>6A805-   +   6A806+</t>
  </si>
  <si>
    <t>9.01.2012</t>
  </si>
  <si>
    <t>501-9424</t>
  </si>
  <si>
    <t>Sienkiewicza 15</t>
  </si>
  <si>
    <t>11+9</t>
  </si>
  <si>
    <t>16-18</t>
  </si>
  <si>
    <t>po Carrefour</t>
  </si>
  <si>
    <t>501-9431</t>
  </si>
  <si>
    <t>Kolonia Zakręcie</t>
  </si>
  <si>
    <t>6+12+2</t>
  </si>
  <si>
    <t xml:space="preserve">10A806-   +   6A806+   </t>
  </si>
  <si>
    <t>sklep testowy</t>
  </si>
  <si>
    <t>sklep test.</t>
  </si>
  <si>
    <t>Kazimierza Wielkiego</t>
  </si>
  <si>
    <t>sklep testowy Mszczonów</t>
  </si>
  <si>
    <t>501-9428</t>
  </si>
  <si>
    <t>Warka</t>
  </si>
  <si>
    <t>Pułaskiego</t>
  </si>
  <si>
    <t>23.01.2012</t>
  </si>
  <si>
    <t>501-9430</t>
  </si>
  <si>
    <t>Terespol</t>
  </si>
  <si>
    <t>Wojska Polskiego 81/8</t>
  </si>
  <si>
    <t>Chłodziarki i zamrażarki szt.8 ren???????????? Sprawdzić</t>
  </si>
  <si>
    <t>501-9432</t>
  </si>
  <si>
    <t>Tuszyn</t>
  </si>
  <si>
    <t>9+6</t>
  </si>
  <si>
    <t xml:space="preserve">6A806-   +   4A806+   </t>
  </si>
  <si>
    <t>dost</t>
  </si>
  <si>
    <t>501-9433</t>
  </si>
  <si>
    <t>KOZY</t>
  </si>
  <si>
    <t>50 x ventilation kit 806 -020770
50 x panel boczny 806 -020772
20 x ventilation kit 805 -020771</t>
  </si>
  <si>
    <t>MARZEC</t>
  </si>
  <si>
    <t>501-9440</t>
  </si>
  <si>
    <t>Racławicka 148
(Bohdanowicza 21)</t>
  </si>
  <si>
    <t>501-9444</t>
  </si>
  <si>
    <t>Dolna 3</t>
  </si>
  <si>
    <t>20.02</t>
  </si>
  <si>
    <t>501-9421</t>
  </si>
  <si>
    <t>Orzechowa 2A</t>
  </si>
  <si>
    <t>13+10</t>
  </si>
  <si>
    <t>10ARN806(-) + 6xARAN806(+)</t>
  </si>
  <si>
    <t>22-23</t>
  </si>
  <si>
    <t>transport</t>
  </si>
  <si>
    <t>501-9476</t>
  </si>
  <si>
    <t>CD Wojnicz - transport urządzeń po umyciu</t>
  </si>
  <si>
    <t>Umycie i transport chłodziarek i zamrażarek (27 szt.)</t>
  </si>
  <si>
    <t>501-9472</t>
  </si>
  <si>
    <t>Nowy Targ</t>
  </si>
  <si>
    <t>Ludźmierska</t>
  </si>
  <si>
    <t>30 x ventilation kit 806 (020770)
20 x ventilation kit 805 (020771)
10 x panel boczny 805 (020772)
20 x panel boczny 806 (020773)</t>
  </si>
  <si>
    <t>KWIECIEŃ</t>
  </si>
  <si>
    <t>11.04</t>
  </si>
  <si>
    <t>501-9481</t>
  </si>
  <si>
    <t>Ostrowiec Świętokrzyski</t>
  </si>
  <si>
    <t>Oś. Pułanki</t>
  </si>
  <si>
    <t>501-9434</t>
  </si>
  <si>
    <t>Prażmowskiego 15</t>
  </si>
  <si>
    <t>Person in charge of equipment: Konrad Biryta 728 444 596</t>
  </si>
  <si>
    <t>501-9439</t>
  </si>
  <si>
    <t>Deotymy 56</t>
  </si>
  <si>
    <t>501-9477</t>
  </si>
  <si>
    <t>Romanowicza</t>
  </si>
  <si>
    <t>11+7+2</t>
  </si>
  <si>
    <t>7xA806-   +   5xA806+</t>
  </si>
  <si>
    <t>Zamrażarka po regeneracji  na magazyn  – 1 szt.
33-100 Tarnów
Inspektor  Zbigniew Święch 600 444 590</t>
  </si>
  <si>
    <t>MAJ</t>
  </si>
  <si>
    <t>501-9478</t>
  </si>
  <si>
    <t>Os. Na stoku</t>
  </si>
  <si>
    <t>16+6</t>
  </si>
  <si>
    <t>8xA806-   +   6xA806+</t>
  </si>
  <si>
    <t>Zamrażarka po regeneracji  na magazyn  – 1 szt.
31-708  Kraków
Inspektor  Jan Ryś  728 444 568</t>
  </si>
  <si>
    <t>501-9460</t>
  </si>
  <si>
    <t>Tarnobrzeg</t>
  </si>
  <si>
    <t>Jachowicza 12</t>
  </si>
  <si>
    <t>Mot
(+ EH)</t>
  </si>
  <si>
    <t>6xA806-   +   6xA806+
(Zamrażarki po pełnej regeneracji, urządzenia z Niedomic.)</t>
  </si>
  <si>
    <r>
      <rPr>
        <b/>
        <sz val="11"/>
        <color indexed="8"/>
        <rFont val="Czcionka tekstu podstawowego"/>
        <charset val="238"/>
      </rPr>
      <t>Dodatkowo: 6 EH po regeneracji z Niedomic</t>
    </r>
    <r>
      <rPr>
        <sz val="11"/>
        <color indexed="8"/>
        <rFont val="Czcionka tekstu podstawowego"/>
        <family val="2"/>
        <charset val="238"/>
      </rPr>
      <t xml:space="preserve">
</t>
    </r>
    <r>
      <rPr>
        <b/>
        <sz val="11"/>
        <color indexed="8"/>
        <rFont val="Czcionka tekstu podstawowego"/>
        <charset val="238"/>
      </rPr>
      <t>Zamrażarki ARAN (6 szt.) po pełnej regeneracji, urządzenia z Niedomic.</t>
    </r>
    <r>
      <rPr>
        <sz val="11"/>
        <color indexed="8"/>
        <rFont val="Czcionka tekstu podstawowego"/>
        <family val="2"/>
        <charset val="238"/>
      </rPr>
      <t xml:space="preserve">
Zamrażarka po regeneracji  na magazyn  – 1 szt.
Inspektor  Zbigniew Święch 600 444 590</t>
    </r>
  </si>
  <si>
    <t xml:space="preserve">16.04 </t>
  </si>
  <si>
    <t>501-9451</t>
  </si>
  <si>
    <t>Biała Piska</t>
  </si>
  <si>
    <t>Słowackiego 1</t>
  </si>
  <si>
    <t>10+8</t>
  </si>
  <si>
    <t>8xA805- (po renowacji)   +   5xA806+</t>
  </si>
  <si>
    <t>tak</t>
  </si>
  <si>
    <t>Zamrażarka po renowacji – 1 szt.
Kierownik rejonu: Szukieć Grażyna 728 444 578</t>
  </si>
  <si>
    <t>16.04</t>
  </si>
  <si>
    <t>501-9455</t>
  </si>
  <si>
    <t>14+4+2</t>
  </si>
  <si>
    <t>6xA805-   +   6xA806+</t>
  </si>
  <si>
    <t>Zamrażarka na zaplecze - 1 szt.</t>
  </si>
  <si>
    <t>501-9427</t>
  </si>
  <si>
    <t>Warszawska 19</t>
  </si>
  <si>
    <t>7+9+4</t>
  </si>
  <si>
    <t>8xA805-   +   6xA806+</t>
  </si>
  <si>
    <t>Zamrażarka po renowacji – 1 szt.
Kierownik rejonu: Arleta Owczarek - 600 444 278</t>
  </si>
  <si>
    <t>501-9482</t>
  </si>
  <si>
    <t>Ujazd</t>
  </si>
  <si>
    <t>Oś. Niewiadów</t>
  </si>
  <si>
    <t>9+5</t>
  </si>
  <si>
    <t>6xAran805-  +  4xAran806+</t>
  </si>
  <si>
    <t>501-9494</t>
  </si>
  <si>
    <t>Oś. Jagiellońskie</t>
  </si>
  <si>
    <t>meble po renowacji</t>
  </si>
  <si>
    <t>501-9493</t>
  </si>
  <si>
    <t xml:space="preserve">Przemyśl </t>
  </si>
  <si>
    <t>Lwowska 17A</t>
  </si>
  <si>
    <t>EH</t>
  </si>
  <si>
    <t>11+11</t>
  </si>
  <si>
    <t>10xA805-   +   6xA806+</t>
  </si>
  <si>
    <t>501-9491</t>
  </si>
  <si>
    <t>Hirszfelda 2A</t>
  </si>
  <si>
    <t>3+5+6</t>
  </si>
  <si>
    <t>5x LUC603-      +     5x LUC603+</t>
  </si>
  <si>
    <t>Zamrażarka po renowacji - 1 szt.
Kierownik rejonu: Waszczuk Krzysztof 728 444 651</t>
  </si>
  <si>
    <t>501-9495</t>
  </si>
  <si>
    <t>Turniejowa</t>
  </si>
  <si>
    <t>501-9458</t>
  </si>
  <si>
    <t>Halszki</t>
  </si>
  <si>
    <t>13+7</t>
  </si>
  <si>
    <r>
      <t xml:space="preserve">6xA805-   +   6xA806+
</t>
    </r>
    <r>
      <rPr>
        <b/>
        <sz val="9"/>
        <color indexed="8"/>
        <rFont val="Czcionka tekstu podstawowego"/>
        <charset val="238"/>
      </rPr>
      <t>(Zamrażarki: Prośba o wykorzystanie zwrotów JMD)</t>
    </r>
  </si>
  <si>
    <t>Zamrażarki: Prośba o wykorzystanie zwrotów JMD.
Zamrażarka na zaplecze - 1 szt.
Kierownik rejonu: Magdalena Kobylińska  664 444 698</t>
  </si>
  <si>
    <t>23.04</t>
  </si>
  <si>
    <t>501-9457</t>
  </si>
  <si>
    <t>Kniaźnina</t>
  </si>
  <si>
    <t>EH +Mot</t>
  </si>
  <si>
    <t>12+3+5</t>
  </si>
  <si>
    <t>7x LUC603-      +     5x LUC603+</t>
  </si>
  <si>
    <t>Zamrażarka na zaplecze - 1 szt.
Kierownik rejonu: Barbara Grzesiak 600 444 349</t>
  </si>
  <si>
    <t>501-9452</t>
  </si>
  <si>
    <t>Nowy Dwór Mazowiecki</t>
  </si>
  <si>
    <t>Mazowiecka 15</t>
  </si>
  <si>
    <t>12+7</t>
  </si>
  <si>
    <t>5xA805- (po renowacji)   +   5xA806+</t>
  </si>
  <si>
    <t>Zamrażarka po renowacji - 1 szt.
Kierownik rejonu: Sołtysiak Janusz 664 444 396</t>
  </si>
  <si>
    <t>501-9501</t>
  </si>
  <si>
    <t>Warszawa (Wesoła)</t>
  </si>
  <si>
    <t>Niemcewicza 8</t>
  </si>
  <si>
    <t>501-9510</t>
  </si>
  <si>
    <t>cd wojnicz</t>
  </si>
  <si>
    <t>22 chłodziarki</t>
  </si>
  <si>
    <t>22x chłodziarki</t>
  </si>
  <si>
    <t>501-9456</t>
  </si>
  <si>
    <t>Busko Zdrój</t>
  </si>
  <si>
    <t>501-9454</t>
  </si>
  <si>
    <t>Solarza</t>
  </si>
  <si>
    <t>501-9459</t>
  </si>
  <si>
    <t>Nowa Dęba</t>
  </si>
  <si>
    <t>Jasna</t>
  </si>
  <si>
    <t>CZERWIEC</t>
  </si>
  <si>
    <t>07.05</t>
  </si>
  <si>
    <t>501-9450</t>
  </si>
  <si>
    <t>Królewiecka</t>
  </si>
  <si>
    <t>14+4+3</t>
  </si>
  <si>
    <t>8xA805- (po renowacji)   +   6xA806+</t>
  </si>
  <si>
    <t>Zamrażarka po renowacji - 1 szt.
Kierownik rejonu: Koloszewska Grażyna 664 444 255</t>
  </si>
  <si>
    <t>501-9484</t>
  </si>
  <si>
    <t>Łabiszyńska 16</t>
  </si>
  <si>
    <t>15+2</t>
  </si>
  <si>
    <t>Kierownik rejonu: Chydziński Tomasz 600444069</t>
  </si>
  <si>
    <t>501-9485</t>
  </si>
  <si>
    <t>Brzeska 31</t>
  </si>
  <si>
    <t>11+10
(po renowacji?)</t>
  </si>
  <si>
    <t>6xA805- (po renowacji)   +   6xA806+</t>
  </si>
  <si>
    <t>Zamrażarka po renowacji - 1 szt.
Kierownik rejonu: Celej Maria 728 444 515</t>
  </si>
  <si>
    <t>501-9511</t>
  </si>
  <si>
    <t>Zielonka</t>
  </si>
  <si>
    <t>Kolejowa 10</t>
  </si>
  <si>
    <t>1 x 706 Xtreem (+) po umyciu</t>
  </si>
  <si>
    <t>501-9516</t>
  </si>
  <si>
    <t>Krzeszowice</t>
  </si>
  <si>
    <t>2 x ARAN 806 (-) + 2 x ARAN 806 (+)</t>
  </si>
  <si>
    <t>501-9509</t>
  </si>
  <si>
    <t>Trakt Brzeski</t>
  </si>
  <si>
    <t>2 x ARAN 805</t>
  </si>
  <si>
    <t>501-9498</t>
  </si>
  <si>
    <t>Mirzec</t>
  </si>
  <si>
    <t>Langiewicza</t>
  </si>
  <si>
    <t>11+3</t>
  </si>
  <si>
    <t>6xA805-   +   4xA806+</t>
  </si>
  <si>
    <t>Zamrażarka po renowacji - 1 szt.</t>
  </si>
  <si>
    <t>frigo</t>
  </si>
  <si>
    <t>501-9518</t>
  </si>
  <si>
    <t>Łańcut</t>
  </si>
  <si>
    <t>3x Optimer</t>
  </si>
  <si>
    <t>501-9503</t>
  </si>
  <si>
    <t>Fersta 2</t>
  </si>
  <si>
    <t>4+2+10</t>
  </si>
  <si>
    <t>Zamrażarka po renowacji - 1 szt.
Kierownik rejonu: Chydzyński Tomasz 600 444 069</t>
  </si>
  <si>
    <t>501-9519</t>
  </si>
  <si>
    <t>CD Wojnicz</t>
  </si>
  <si>
    <t>3x Optimer: Dukla, Lesko, Radymno</t>
  </si>
  <si>
    <t>501-9492</t>
  </si>
  <si>
    <t>Al. Krakowska 246</t>
  </si>
  <si>
    <t>3+3+5</t>
  </si>
  <si>
    <t>Zamrażarka po renowacji - 1 szt.
Kierownik rejonu: Sałachewicz Violetta 600 444 167</t>
  </si>
  <si>
    <t>04.06</t>
  </si>
  <si>
    <t>501-9486</t>
  </si>
  <si>
    <t xml:space="preserve">Siedlce </t>
  </si>
  <si>
    <t>Wojska Polskiego 25</t>
  </si>
  <si>
    <r>
      <t xml:space="preserve">16 + 5
</t>
    </r>
    <r>
      <rPr>
        <b/>
        <i/>
        <sz val="11"/>
        <color indexed="8"/>
        <rFont val="Czcionka tekstu podstawowego"/>
        <charset val="238"/>
      </rPr>
      <t>(po renowacji)</t>
    </r>
  </si>
  <si>
    <r>
      <t xml:space="preserve">5xA805- </t>
    </r>
    <r>
      <rPr>
        <b/>
        <i/>
        <sz val="11"/>
        <color indexed="8"/>
        <rFont val="Czcionka tekstu podstawowego"/>
        <charset val="238"/>
      </rPr>
      <t>(po renowacji)</t>
    </r>
    <r>
      <rPr>
        <i/>
        <sz val="11"/>
        <color indexed="8"/>
        <rFont val="Czcionka tekstu podstawowego"/>
        <charset val="238"/>
      </rPr>
      <t xml:space="preserve"> + 4 x ARAN 806(-)   +      6xA806+</t>
    </r>
  </si>
  <si>
    <t>Zamrażarka po renowacji - 1 szt.
Kierownik rejonu: Anna Samocka  664 444 983</t>
  </si>
  <si>
    <t>05.06</t>
  </si>
  <si>
    <t>501-9480</t>
  </si>
  <si>
    <t>Prażmowskiego</t>
  </si>
  <si>
    <t>501-9526</t>
  </si>
  <si>
    <t>Kazimierza Wielka</t>
  </si>
  <si>
    <t>2 x 2,5m bez montażu</t>
  </si>
  <si>
    <t>LIPIEC</t>
  </si>
  <si>
    <t>03</t>
  </si>
  <si>
    <t>501-9527</t>
  </si>
  <si>
    <t xml:space="preserve">Kraków </t>
  </si>
  <si>
    <t>Grażyny</t>
  </si>
  <si>
    <t>2,5+ 2 boki</t>
  </si>
  <si>
    <t>11.06</t>
  </si>
  <si>
    <t>501-9447</t>
  </si>
  <si>
    <t>Patriotów 110</t>
  </si>
  <si>
    <t>2 (MOT mycie)
+6+5+6 (EH ren.)</t>
  </si>
  <si>
    <t>7x LUC603-  (ren.)    +    7x LUC603+ (ren.)</t>
  </si>
  <si>
    <t>Zamrażarka po renowacji - 1 szt.
Kierownik rejonu: Kaczmarczyk Krzysztof 600 444 773</t>
  </si>
  <si>
    <t>501-9528</t>
  </si>
  <si>
    <t>2737 Kańczuga, Węgierska – 3,75/   2094 Przemyśl, Mickiewicza – 3,75/   2454 Pilzno, Bujnowskiego – 2,5/   2514 Gorzyce, Sandomierska – 3,75/   2085 Łańcut, Podzwierzyniec – 2,5</t>
  </si>
  <si>
    <t>Dostawa regałów FF Wojnicz T27</t>
  </si>
  <si>
    <t>08.06</t>
  </si>
  <si>
    <t>501-9500</t>
  </si>
  <si>
    <t>Tuwima 3</t>
  </si>
  <si>
    <t>Mot new</t>
  </si>
  <si>
    <t>7+6</t>
  </si>
  <si>
    <t>2x Burren Mor (-)       +        2x Burren Mor (+)</t>
  </si>
  <si>
    <t>Zamrażarka po renowacji - 1 szt.
Kierownik rejonu: Jakub Linkowski 664 444 310</t>
  </si>
  <si>
    <t>501-9520</t>
  </si>
  <si>
    <t>Pomorska / Wiączyńska</t>
  </si>
  <si>
    <t>14+4</t>
  </si>
  <si>
    <t>6xA806(-)     +      6xA806(+)</t>
  </si>
  <si>
    <t>501-9506</t>
  </si>
  <si>
    <t>Grzybowska 61 (Hilton)</t>
  </si>
  <si>
    <t>2+11+7</t>
  </si>
  <si>
    <t>6 (9)</t>
  </si>
  <si>
    <t>Zamrażarka po renowacji - 1 szt.
Kierownik rejonu: Irmina Makarska 600 444 621</t>
  </si>
  <si>
    <t>501-9530</t>
  </si>
  <si>
    <t>Sanok</t>
  </si>
  <si>
    <t>Krakowska 194</t>
  </si>
  <si>
    <t>2,5+3,75</t>
  </si>
  <si>
    <t>501-9499</t>
  </si>
  <si>
    <t>Laskowa 5</t>
  </si>
  <si>
    <t>12+11</t>
  </si>
  <si>
    <t>10xA806(-)     +      6xA806(+)</t>
  </si>
  <si>
    <t>Zamrażarka po renowacji - 1 szt.
Kierownik rejonu: Arleta Owczarek 600 444 278</t>
  </si>
  <si>
    <t>501-9546</t>
  </si>
  <si>
    <t>Ostrów Maz</t>
  </si>
  <si>
    <t>Duboisa</t>
  </si>
  <si>
    <t>zamrażarka po renowacji na zaplecze</t>
  </si>
  <si>
    <t>SIERPIEŃ</t>
  </si>
  <si>
    <t>4-7</t>
  </si>
  <si>
    <t>501-9542</t>
  </si>
  <si>
    <t>CD Wojnicz 4 x 250</t>
  </si>
  <si>
    <t>501-9523</t>
  </si>
  <si>
    <t>Opoczno</t>
  </si>
  <si>
    <t>Piotrkowska 83-89</t>
  </si>
  <si>
    <t>15+6</t>
  </si>
  <si>
    <t>8+6 ARAN</t>
  </si>
  <si>
    <t>CAR 40</t>
  </si>
  <si>
    <t>501-9543</t>
  </si>
  <si>
    <t>Rokicińska 366</t>
  </si>
  <si>
    <t>8 + 6 ARAN</t>
  </si>
  <si>
    <t>501-9562</t>
  </si>
  <si>
    <t>Motaras 3,75+ boki</t>
  </si>
  <si>
    <t>501-9539</t>
  </si>
  <si>
    <t>Sulejów</t>
  </si>
  <si>
    <t>Piotrowska</t>
  </si>
  <si>
    <t>MRS</t>
  </si>
  <si>
    <t>6+12+4</t>
  </si>
  <si>
    <t>501-9544</t>
  </si>
  <si>
    <t xml:space="preserve">Białystok </t>
  </si>
  <si>
    <t>Transportowa</t>
  </si>
  <si>
    <t>12+7+o/w</t>
  </si>
  <si>
    <t>501-9529</t>
  </si>
  <si>
    <t>Piaseczno, Stara Iwiczna</t>
  </si>
  <si>
    <t>Nowa 23</t>
  </si>
  <si>
    <t>501-9522</t>
  </si>
  <si>
    <t>Dobroń</t>
  </si>
  <si>
    <t>Wrocławska 3A</t>
  </si>
  <si>
    <t>9+10</t>
  </si>
  <si>
    <t>6+4 LUC</t>
  </si>
  <si>
    <t>501-9567</t>
  </si>
  <si>
    <t>Dąbrowa Górnicza</t>
  </si>
  <si>
    <t>Królowej Jadwigi</t>
  </si>
  <si>
    <t>Motaras 250 B3 z Białej Podlaskiej + 2 x bok</t>
  </si>
  <si>
    <t>501-9525</t>
  </si>
  <si>
    <t>Bronowska</t>
  </si>
  <si>
    <t>Sklep wyposażyła inna firma.</t>
  </si>
  <si>
    <t>WRZESIEŃ</t>
  </si>
  <si>
    <t>23.07</t>
  </si>
  <si>
    <t>501-9453</t>
  </si>
  <si>
    <t>501-9508</t>
  </si>
  <si>
    <t>Gąbińska 22</t>
  </si>
  <si>
    <t>501-9569</t>
  </si>
  <si>
    <t>Bohaterów Katynia</t>
  </si>
  <si>
    <t>8 x 806-          6 x 806+</t>
  </si>
  <si>
    <t>501-9557</t>
  </si>
  <si>
    <t xml:space="preserve">Chełm </t>
  </si>
  <si>
    <t>Kolejowa 10 (85?)</t>
  </si>
  <si>
    <t>501-9558</t>
  </si>
  <si>
    <t>Okrężna/Królewska 51</t>
  </si>
  <si>
    <t>501-9576</t>
  </si>
  <si>
    <t>20.08</t>
  </si>
  <si>
    <t>501-9489</t>
  </si>
  <si>
    <t>meble wracają po ren</t>
  </si>
  <si>
    <t>501-9531</t>
  </si>
  <si>
    <t>Nałkowskich/Woronieckiego 12</t>
  </si>
  <si>
    <t>501-9574</t>
  </si>
  <si>
    <t>501-9555</t>
  </si>
  <si>
    <t>Siedlecka 4</t>
  </si>
  <si>
    <t>501-9524</t>
  </si>
  <si>
    <t>Międzynarodowa 68</t>
  </si>
  <si>
    <t>Mini</t>
  </si>
  <si>
    <t>501-9550</t>
  </si>
  <si>
    <t>Grajewo</t>
  </si>
  <si>
    <t>Konstytucji 3-go Maja 4</t>
  </si>
  <si>
    <t>501-9551</t>
  </si>
  <si>
    <t xml:space="preserve">Zambrów </t>
  </si>
  <si>
    <t>Jana Pawla II</t>
  </si>
  <si>
    <t>501-9545</t>
  </si>
  <si>
    <t>Ogrodniczki</t>
  </si>
  <si>
    <t>501-9577</t>
  </si>
  <si>
    <t>Łagiewnicka</t>
  </si>
  <si>
    <t>03.09</t>
  </si>
  <si>
    <t>501-9538</t>
  </si>
  <si>
    <t>Legionów Polskich 61</t>
  </si>
  <si>
    <t>501-9553</t>
  </si>
  <si>
    <t>Hetmańska 2</t>
  </si>
  <si>
    <t>501-9548</t>
  </si>
  <si>
    <t>Elsnera</t>
  </si>
  <si>
    <t>5+8+4+2</t>
  </si>
  <si>
    <t>501-9578</t>
  </si>
  <si>
    <t>1x ARAN806+</t>
  </si>
  <si>
    <t>ARAN 806-</t>
  </si>
  <si>
    <t>24.09</t>
  </si>
  <si>
    <t>501-9602</t>
  </si>
  <si>
    <t>Targowa</t>
  </si>
  <si>
    <t>2 x Maress 250 + renowacja 22 moduły</t>
  </si>
  <si>
    <t>501-9556</t>
  </si>
  <si>
    <t>Góra Kalwaria</t>
  </si>
  <si>
    <t>Wojska Polskiego 60</t>
  </si>
  <si>
    <t>501-9535</t>
  </si>
  <si>
    <t>17.09</t>
  </si>
  <si>
    <t>501-9563</t>
  </si>
  <si>
    <t>Hutnicza 3</t>
  </si>
  <si>
    <t>501-9532</t>
  </si>
  <si>
    <t>Okulickiego 41</t>
  </si>
  <si>
    <t>501-9533</t>
  </si>
  <si>
    <t>Gajowa 89/1</t>
  </si>
  <si>
    <t>10.09</t>
  </si>
  <si>
    <t>501-9584</t>
  </si>
  <si>
    <t>Klucze</t>
  </si>
  <si>
    <t>501-9575</t>
  </si>
  <si>
    <t>Michałów - Reginów</t>
  </si>
  <si>
    <r>
      <t xml:space="preserve">Kierownik rejonu: </t>
    </r>
    <r>
      <rPr>
        <b/>
        <sz val="11"/>
        <color indexed="8"/>
        <rFont val="Czcionka tekstu podstawowego"/>
        <charset val="238"/>
      </rPr>
      <t>Sołtysiak Janusz, 664 444 396</t>
    </r>
  </si>
  <si>
    <t>501-9612</t>
  </si>
  <si>
    <t xml:space="preserve">Błaszki </t>
  </si>
  <si>
    <t>Sieradzka</t>
  </si>
  <si>
    <t>2 x Maress 250 + Optimer + 1 x LUC 602(+)</t>
  </si>
  <si>
    <t>501-9580</t>
  </si>
  <si>
    <t>Pabianice</t>
  </si>
  <si>
    <t>Węglowa /Laska</t>
  </si>
  <si>
    <t>kontakt Agnieszka Kucy 600444176 
inspektor Marcin Maniak 728 444 660</t>
  </si>
  <si>
    <t>01.10</t>
  </si>
  <si>
    <t>501-9565</t>
  </si>
  <si>
    <t>Zakręcie 2F</t>
  </si>
  <si>
    <t>wraca to co było</t>
  </si>
  <si>
    <t>listopad</t>
  </si>
  <si>
    <t>501-9554</t>
  </si>
  <si>
    <t>Mogielnicka 28</t>
  </si>
  <si>
    <t>ROSZAK</t>
  </si>
  <si>
    <t>501-9582</t>
  </si>
  <si>
    <t>Przedbórz</t>
  </si>
  <si>
    <t>Trytwa</t>
  </si>
  <si>
    <t>501-9581</t>
  </si>
  <si>
    <t>kontakt Agnieszka Kucy 600444176 
inspektor M. Jońska-Stępień 728444730</t>
  </si>
  <si>
    <t>501-9606</t>
  </si>
  <si>
    <t xml:space="preserve">Stryków </t>
  </si>
  <si>
    <t>501-9585</t>
  </si>
  <si>
    <t>ZYBURA</t>
  </si>
  <si>
    <t>501-9504</t>
  </si>
  <si>
    <t>501-9549</t>
  </si>
  <si>
    <t xml:space="preserve">Michałowo </t>
  </si>
  <si>
    <t>Białostocka</t>
  </si>
  <si>
    <t>501-9583</t>
  </si>
  <si>
    <t>Ceglana</t>
  </si>
  <si>
    <t>kontakt Agnieszka Kucy 600444176 
inspektor Marcin  Fałek 728444735</t>
  </si>
  <si>
    <t>501-9571</t>
  </si>
  <si>
    <t>Sienkiewicza 79</t>
  </si>
  <si>
    <t>501-9536</t>
  </si>
  <si>
    <t>Wandy Malczewskiej</t>
  </si>
  <si>
    <t>501-9573</t>
  </si>
  <si>
    <t>1-go Maja</t>
  </si>
  <si>
    <t>22.10</t>
  </si>
  <si>
    <t>501-9488</t>
  </si>
  <si>
    <t>Skrajna 14</t>
  </si>
  <si>
    <t>501-9611</t>
  </si>
  <si>
    <t>Reymonta</t>
  </si>
  <si>
    <t>501-9570</t>
  </si>
  <si>
    <t>Piłsudskiego 102</t>
  </si>
  <si>
    <t>29.10</t>
  </si>
  <si>
    <t>501-9566</t>
  </si>
  <si>
    <t>Kazimierza Wielkiego 18</t>
  </si>
  <si>
    <t>501-9607</t>
  </si>
  <si>
    <t>grudzień</t>
  </si>
  <si>
    <t>501-9537</t>
  </si>
  <si>
    <t>501-9605</t>
  </si>
  <si>
    <t>1000 Lecia PP</t>
  </si>
  <si>
    <t>501-9561</t>
  </si>
  <si>
    <t>Radziejowice</t>
  </si>
  <si>
    <t>Słoneczna 285/5</t>
  </si>
  <si>
    <t>501-9604</t>
  </si>
  <si>
    <t>501-9446</t>
  </si>
  <si>
    <t>Kużnica Białostocka</t>
  </si>
  <si>
    <t>501-9560</t>
  </si>
  <si>
    <t>Żeromskiego 40</t>
  </si>
  <si>
    <t>501-9534</t>
  </si>
  <si>
    <t>Jana Pawła II 23</t>
  </si>
  <si>
    <t>501-9559</t>
  </si>
  <si>
    <t>Ruciana 4</t>
  </si>
  <si>
    <t>501-9588</t>
  </si>
  <si>
    <t>Drzewica</t>
  </si>
  <si>
    <t>renowacja 20 +2 moduły Motaras</t>
  </si>
  <si>
    <t>4 x LUC 602(+)</t>
  </si>
  <si>
    <t>501-9629</t>
  </si>
  <si>
    <t>Motaras 250</t>
  </si>
  <si>
    <t>501-9630</t>
  </si>
  <si>
    <t xml:space="preserve">Mońki </t>
  </si>
  <si>
    <t>Motaras 375</t>
  </si>
  <si>
    <t>501-9579</t>
  </si>
  <si>
    <t>Starzyńskiego 30</t>
  </si>
  <si>
    <t>17-12-2012</t>
  </si>
  <si>
    <t>likwidacja</t>
  </si>
  <si>
    <t>501-9628</t>
  </si>
  <si>
    <t>Żagań</t>
  </si>
  <si>
    <t>Osiedle XXX-lecia</t>
  </si>
  <si>
    <t>501-9619</t>
  </si>
  <si>
    <t>4 x 375 + 2 x 250+ o/w</t>
  </si>
  <si>
    <t>ARAN 806 7 + 5</t>
  </si>
  <si>
    <t>Komora odpadki dwukomorowa</t>
  </si>
  <si>
    <t>501-9603</t>
  </si>
  <si>
    <t>13+7+2+2(o/w)</t>
  </si>
  <si>
    <t>501-9624</t>
  </si>
  <si>
    <t>501-9435</t>
  </si>
  <si>
    <t>Wal Miedzeszyński</t>
  </si>
  <si>
    <t>501-9436</t>
  </si>
  <si>
    <t>Mińsk Mazowiecki</t>
  </si>
  <si>
    <t>501-9437</t>
  </si>
  <si>
    <t>Mieszka</t>
  </si>
  <si>
    <t>501-9442</t>
  </si>
  <si>
    <t xml:space="preserve">Warszawa </t>
  </si>
  <si>
    <t>Czarodzieja</t>
  </si>
  <si>
    <t>501-9443</t>
  </si>
  <si>
    <t>Terespolska</t>
  </si>
  <si>
    <t>501-9445</t>
  </si>
  <si>
    <t xml:space="preserve">Ząbki </t>
  </si>
  <si>
    <t>501-9461</t>
  </si>
  <si>
    <t>Łukasińskiego</t>
  </si>
  <si>
    <t>501-9462</t>
  </si>
  <si>
    <t xml:space="preserve">Stalowa Wola </t>
  </si>
  <si>
    <t>Okulickiego</t>
  </si>
  <si>
    <t>501-9463</t>
  </si>
  <si>
    <t xml:space="preserve">Wisznice </t>
  </si>
  <si>
    <t>501-9464</t>
  </si>
  <si>
    <t>Młynarska</t>
  </si>
  <si>
    <t>501-9465</t>
  </si>
  <si>
    <t>Nisko</t>
  </si>
  <si>
    <t>501-9466</t>
  </si>
  <si>
    <t>Moniuszki</t>
  </si>
  <si>
    <t>501-9467</t>
  </si>
  <si>
    <t>Żołynia</t>
  </si>
  <si>
    <t>501-9468</t>
  </si>
  <si>
    <t>501-9469</t>
  </si>
  <si>
    <t xml:space="preserve">Łomianki </t>
  </si>
  <si>
    <t>501-9470</t>
  </si>
  <si>
    <t>501-9473</t>
  </si>
  <si>
    <t>Krosno</t>
  </si>
  <si>
    <t>Naftowa</t>
  </si>
  <si>
    <t>501-9474</t>
  </si>
  <si>
    <t>Jarosław</t>
  </si>
  <si>
    <t>Pełkińska</t>
  </si>
  <si>
    <t>501-9475</t>
  </si>
  <si>
    <t>zamrażarki po renowacji 3 sztuki</t>
  </si>
  <si>
    <t>Aleje Jorozolimskie</t>
  </si>
  <si>
    <t xml:space="preserve">wymiana chłodziarek </t>
  </si>
  <si>
    <t>501-9483</t>
  </si>
  <si>
    <t>chłodziarki po remoncie</t>
  </si>
  <si>
    <t>501-9502</t>
  </si>
  <si>
    <t xml:space="preserve">Tarnów </t>
  </si>
  <si>
    <t>501-9512</t>
  </si>
  <si>
    <t>Os. Na Stoku</t>
  </si>
  <si>
    <t>501-9513</t>
  </si>
  <si>
    <t>501-9514</t>
  </si>
  <si>
    <t>Jachowicza</t>
  </si>
  <si>
    <t>501-9515</t>
  </si>
  <si>
    <t>501-9517</t>
  </si>
  <si>
    <t>501-9541</t>
  </si>
  <si>
    <t>F</t>
  </si>
  <si>
    <t>Maratońska</t>
  </si>
  <si>
    <t>komora na odpadki po naprawie</t>
  </si>
  <si>
    <t>501-9552</t>
  </si>
  <si>
    <t xml:space="preserve">Pomorska </t>
  </si>
  <si>
    <t>501-9601</t>
  </si>
  <si>
    <t>501-9599</t>
  </si>
  <si>
    <t>501-9600</t>
  </si>
  <si>
    <t>501-9598</t>
  </si>
  <si>
    <t>Brańsk</t>
  </si>
  <si>
    <t>501-9597</t>
  </si>
  <si>
    <t>501-9608</t>
  </si>
  <si>
    <t xml:space="preserve">Wesola </t>
  </si>
  <si>
    <t>501-9609</t>
  </si>
  <si>
    <t>501-9610</t>
  </si>
  <si>
    <t>ZWM</t>
  </si>
  <si>
    <t>501-9613</t>
  </si>
  <si>
    <t xml:space="preserve">Sulejów </t>
  </si>
  <si>
    <t>Piotrkowska82D</t>
  </si>
  <si>
    <t>501-9614</t>
  </si>
  <si>
    <t>501-9615</t>
  </si>
  <si>
    <t>501-9616</t>
  </si>
  <si>
    <t>501-9617</t>
  </si>
  <si>
    <t>odzysk ciepla</t>
  </si>
  <si>
    <t>501-9618</t>
  </si>
  <si>
    <t>501-9441</t>
  </si>
  <si>
    <t>Lucerny 25</t>
  </si>
  <si>
    <t>501-9487</t>
  </si>
  <si>
    <t>501-9590</t>
  </si>
  <si>
    <t>Daszyńskiego 6</t>
  </si>
  <si>
    <t>501-9591</t>
  </si>
  <si>
    <t>Traugutta 5</t>
  </si>
  <si>
    <t>501-9592</t>
  </si>
  <si>
    <t>Sapiehy 2</t>
  </si>
  <si>
    <t>remont
demontaż?</t>
  </si>
  <si>
    <t>501-9448</t>
  </si>
  <si>
    <t>Orląt Lwowskich 70</t>
  </si>
  <si>
    <t>501-9596</t>
  </si>
  <si>
    <t>Sandomierska 8/2</t>
  </si>
  <si>
    <t>2013</t>
  </si>
  <si>
    <t>501-9625</t>
  </si>
  <si>
    <t xml:space="preserve">Przedbórz </t>
  </si>
  <si>
    <t>501-9626</t>
  </si>
  <si>
    <t>501-9627</t>
  </si>
  <si>
    <t>Ofiar Katynia</t>
  </si>
  <si>
    <t>Medyka</t>
  </si>
  <si>
    <t>Kwiatkowskiego</t>
  </si>
  <si>
    <t>501-9633</t>
  </si>
  <si>
    <t>501-9634</t>
  </si>
  <si>
    <t>501-9635</t>
  </si>
  <si>
    <t>501-9636</t>
  </si>
  <si>
    <t>501-9673</t>
  </si>
  <si>
    <t>501-9692</t>
  </si>
  <si>
    <t>501-9699</t>
  </si>
  <si>
    <t>501-9707</t>
  </si>
  <si>
    <t>501-9719</t>
  </si>
  <si>
    <t>501-9722</t>
  </si>
  <si>
    <t>501-9729</t>
  </si>
  <si>
    <t>501-9826</t>
  </si>
  <si>
    <t>501-9865</t>
  </si>
  <si>
    <t>501-9873</t>
  </si>
  <si>
    <t>501-9921</t>
  </si>
  <si>
    <t>PROJEKTY 2011     501-9000 do 501-9500</t>
  </si>
  <si>
    <t>UWAGI</t>
  </si>
  <si>
    <t>501-9127</t>
  </si>
  <si>
    <t>odbiór urządzeń</t>
  </si>
  <si>
    <t>501-9125</t>
  </si>
  <si>
    <t>27.12.2010</t>
  </si>
  <si>
    <t>dostawa półek</t>
  </si>
  <si>
    <t>501-9126</t>
  </si>
  <si>
    <t>Roszak</t>
  </si>
  <si>
    <t>501-9120</t>
  </si>
  <si>
    <t>DEMONTAŻ 07.01.2011</t>
  </si>
  <si>
    <t>07.01.2011</t>
  </si>
  <si>
    <t>roszak</t>
  </si>
  <si>
    <t>501-9128</t>
  </si>
  <si>
    <t>10.01.2011</t>
  </si>
  <si>
    <t>Przestawienie ciągu + MOT6,25 + 2xARAN805 + 2xARAN806 + MOT18,75</t>
  </si>
  <si>
    <t>10-12.01.2011, 10-01 tel. P.Kozł. że stare meble zabieramy, dostarczamy nowe.</t>
  </si>
  <si>
    <t>501-9130</t>
  </si>
  <si>
    <t>11.01.2011</t>
  </si>
  <si>
    <t>Staszów</t>
  </si>
  <si>
    <t>od11 do13</t>
  </si>
  <si>
    <t>8xLUC603-</t>
  </si>
  <si>
    <t>bbarnaś, odbiór starych urządzeń z tego sklepu (i ich likwidację - protokoły) do Solca - ROSZAK</t>
  </si>
  <si>
    <t>501-9022</t>
  </si>
  <si>
    <t>12.01.2011</t>
  </si>
  <si>
    <t>Meissnera</t>
  </si>
  <si>
    <t>MOT 23,75 + 10xARAN805 + 4xARAN806 + kom4p#REN# + ZAM</t>
  </si>
  <si>
    <t xml:space="preserve"> + MOT375 w związku z tym dodatkowe koszty transportu za wymianę agregatu.</t>
  </si>
  <si>
    <t>501-9129</t>
  </si>
  <si>
    <t>17.01.2011</t>
  </si>
  <si>
    <t>Światowida</t>
  </si>
  <si>
    <t>od popołud.</t>
  </si>
  <si>
    <t>Przestawienie ciągu + EH 7,50#REN# + 2xARAN806</t>
  </si>
  <si>
    <r>
      <t xml:space="preserve">zabranie </t>
    </r>
    <r>
      <rPr>
        <b/>
        <i/>
        <u/>
        <sz val="11"/>
        <color indexed="8"/>
        <rFont val="Calibri"/>
        <family val="2"/>
        <charset val="238"/>
      </rPr>
      <t>2xARAN 805</t>
    </r>
    <r>
      <rPr>
        <sz val="11"/>
        <color theme="1"/>
        <rFont val="Calibri"/>
        <family val="2"/>
        <charset val="238"/>
        <scheme val="minor"/>
      </rPr>
      <t xml:space="preserve"> i dostarczenie ich do Wyszkowa ul. Serocka.</t>
    </r>
  </si>
  <si>
    <t>501-9133</t>
  </si>
  <si>
    <t>Serocka</t>
  </si>
  <si>
    <t>Przestawienie ciągu + EH 7,50#REN# + 2xARAN806 +2xARAN805z WWA Światowida</t>
  </si>
  <si>
    <t xml:space="preserve"> + MOT250 W/O</t>
  </si>
  <si>
    <t>501-9069</t>
  </si>
  <si>
    <t>Dostojewskiego</t>
  </si>
  <si>
    <t>MOT 20,00 + 5xARAN805 + 5xARAN806 + kom6p + ZAM</t>
  </si>
  <si>
    <t>501-9122</t>
  </si>
  <si>
    <t>DEMONTAŻ 17.01.2011</t>
  </si>
  <si>
    <t>Mazowiecka</t>
  </si>
  <si>
    <t>20.01.2011</t>
  </si>
  <si>
    <t>SHELL</t>
  </si>
  <si>
    <t>GRUDZIĄDZ</t>
  </si>
  <si>
    <t>DOSTAWA MAXIMY MC13 Z JASZAROKSZALLAS, montaż g.12.!!!</t>
  </si>
  <si>
    <t>501-9119</t>
  </si>
  <si>
    <t>Biskupiec</t>
  </si>
  <si>
    <t>Plażowa</t>
  </si>
  <si>
    <t>MOT 20,00 + 6xLUC603- + 4xLUC603+ + kom9p + ZAM</t>
  </si>
  <si>
    <t>501-9146</t>
  </si>
  <si>
    <t>22.01.2011</t>
  </si>
  <si>
    <t>Centrum Dystrybuc. Wyszków</t>
  </si>
  <si>
    <t>2x zamrażarki + 1x chłodziarka po renowacji CD WYSZKÓW</t>
  </si>
  <si>
    <t>501-9141</t>
  </si>
  <si>
    <t>25.01.2011</t>
  </si>
  <si>
    <t>wymiana komory 4p na 8p</t>
  </si>
  <si>
    <t>501-9142</t>
  </si>
  <si>
    <t>26.01.2011</t>
  </si>
  <si>
    <t>Stalowa Wola</t>
  </si>
  <si>
    <t>501-9143</t>
  </si>
  <si>
    <t>27.01.2011</t>
  </si>
  <si>
    <t>501-9144</t>
  </si>
  <si>
    <t>28.01.2011</t>
  </si>
  <si>
    <t>Rudnik n.Sanem</t>
  </si>
  <si>
    <t>Sanowa</t>
  </si>
  <si>
    <t>501-9145</t>
  </si>
  <si>
    <t>29.01.2011</t>
  </si>
  <si>
    <t>Pl. Głowackiego</t>
  </si>
  <si>
    <t>501-9134</t>
  </si>
  <si>
    <t>MC13</t>
  </si>
  <si>
    <t>501-9135</t>
  </si>
  <si>
    <t>Sławek Koprowicz</t>
  </si>
  <si>
    <t>Żyrardowska</t>
  </si>
  <si>
    <t>dostawka MOT375</t>
  </si>
  <si>
    <t xml:space="preserve">czekać na termin od K.lubR. agregat na wodę, roszak zamówi, justyna wie, ustala termin jak otrzymają agregat. Agr.wodny 2000eur netto od roszaka. </t>
  </si>
  <si>
    <t>Piotrków Tryb.</t>
  </si>
  <si>
    <t>31.01 g19</t>
  </si>
  <si>
    <t>MOT375 500-1227</t>
  </si>
  <si>
    <t>501-9132</t>
  </si>
  <si>
    <t>03.02.2011</t>
  </si>
  <si>
    <t>dostawka MOT250</t>
  </si>
  <si>
    <t>poprawić Concorde jak prześlą rozliczenie - -375 +250; poprawione</t>
  </si>
  <si>
    <t>501-9131</t>
  </si>
  <si>
    <t>501-9138</t>
  </si>
  <si>
    <t>2xARAN805 + 2xARAN806 -- 2xXTREEM</t>
  </si>
  <si>
    <t>dodatkowe 6xVentKit805/806 + 4xPanel805</t>
  </si>
  <si>
    <t>501-9139</t>
  </si>
  <si>
    <t>05.02.2011</t>
  </si>
  <si>
    <t>Łosice</t>
  </si>
  <si>
    <t>Powstania Warszawskiego</t>
  </si>
  <si>
    <t>od 20</t>
  </si>
  <si>
    <t>501-9140</t>
  </si>
  <si>
    <t>501-9148</t>
  </si>
  <si>
    <t>09.02.2011</t>
  </si>
  <si>
    <t xml:space="preserve"> +4 x ARAN805 -- 4 x LUC</t>
  </si>
  <si>
    <t>10.02.2011</t>
  </si>
  <si>
    <t>MOT 17,50#REN# + 6xARAN805##REN# + 4xARAN806#REN# + kom8p + ZAM</t>
  </si>
  <si>
    <t xml:space="preserve"> + 3 kosze do chłodziarek  806</t>
  </si>
  <si>
    <t>501-9123</t>
  </si>
  <si>
    <t>14.02.2011</t>
  </si>
  <si>
    <t>Złotej Wilgi</t>
  </si>
  <si>
    <t>501-9149</t>
  </si>
  <si>
    <t>do 15.02.2011</t>
  </si>
  <si>
    <t>Rzemieślnicza</t>
  </si>
  <si>
    <t>dostawka chłodziarki - gondoli odkrytej po renowacji na salę sprzedaży</t>
  </si>
  <si>
    <t>501-9154</t>
  </si>
  <si>
    <t>16.02.2011</t>
  </si>
  <si>
    <t>Marii Dąbrowskiej</t>
  </si>
  <si>
    <t>2 ramiona500 do półek dostarczone - M.Młynarczyk</t>
  </si>
  <si>
    <t>501-9157</t>
  </si>
  <si>
    <t>20.02.2011</t>
  </si>
  <si>
    <t>19-Stycznia</t>
  </si>
  <si>
    <t>przestawienie + MOT 7,50 + 6xARAN805 + 4xARAN806</t>
  </si>
  <si>
    <t>501-9150</t>
  </si>
  <si>
    <t>Wieliczka</t>
  </si>
  <si>
    <t>MOT 32,50 (7+15+4 O/W) + 16xARAN805 + 6xARAN806 + ZAM</t>
  </si>
  <si>
    <t>super big 27,50+5,00</t>
  </si>
  <si>
    <t>501-9155</t>
  </si>
  <si>
    <t>22.02.2011</t>
  </si>
  <si>
    <t>Przemyśl</t>
  </si>
  <si>
    <t>Focha</t>
  </si>
  <si>
    <t>501-9156</t>
  </si>
  <si>
    <t>23.02.2011</t>
  </si>
  <si>
    <t>501-9152</t>
  </si>
  <si>
    <t>do 23.02.2011</t>
  </si>
  <si>
    <t>odbiór chłodnictwa</t>
  </si>
  <si>
    <t>501-9158</t>
  </si>
  <si>
    <t>27.02.2011</t>
  </si>
  <si>
    <t>Pachońskiego</t>
  </si>
  <si>
    <t>28.02 g 10</t>
  </si>
  <si>
    <t>przestawienie + dostawka MOT250 O/W</t>
  </si>
  <si>
    <t>zmienić nazwę w Concordzie z Os. Jagiellońskie na Pachońskiego</t>
  </si>
  <si>
    <t>501-9159</t>
  </si>
  <si>
    <t>przestawienie + dostawka MOT250 O/W + MOT 250</t>
  </si>
  <si>
    <t>cały ciąg łącznie z Mot250 O/W robimy na nowym agregacie i skraplaczu z oddzielnym sterowaniem niezależnym dla nabiału i O/W.</t>
  </si>
  <si>
    <t>501-9160</t>
  </si>
  <si>
    <t>Mała Góra</t>
  </si>
  <si>
    <t>4 skrajne moduły (2xMot250 w tym 1stary+1nowy) O/W na oddzielnym agregacie. Pozostałe 14mod. zostaje na obecnym agregacie. Dokładamy 2x zamrażarki ARAN805, które przewozimy z Grażyny.</t>
  </si>
  <si>
    <t>501-9161</t>
  </si>
  <si>
    <t>02-03-2011</t>
  </si>
  <si>
    <t>3 x Motaras 250 ( zabieramy 2 x Motaras 375 - pojada na Złotej Wilgi Warszawa</t>
  </si>
  <si>
    <t>501-9162</t>
  </si>
  <si>
    <t>03-03-2011</t>
  </si>
  <si>
    <t xml:space="preserve">Ursus </t>
  </si>
  <si>
    <t>zamrażarka po renowacji</t>
  </si>
  <si>
    <t>501-9217</t>
  </si>
  <si>
    <t>04.04.2011</t>
  </si>
  <si>
    <t>Glinojeck</t>
  </si>
  <si>
    <t>603 po renowacji</t>
  </si>
  <si>
    <t>501-9218</t>
  </si>
  <si>
    <t>Bialystok</t>
  </si>
  <si>
    <t>gondola po renowacji</t>
  </si>
  <si>
    <t>501-9163</t>
  </si>
  <si>
    <t>07-03-2011</t>
  </si>
  <si>
    <t>Witolińska, Trakt Brzeski</t>
  </si>
  <si>
    <t>panele wentylacyjne</t>
  </si>
  <si>
    <t>501-9153</t>
  </si>
  <si>
    <t>7.03.2011</t>
  </si>
  <si>
    <t xml:space="preserve">Mielec </t>
  </si>
  <si>
    <t>Niepodległości</t>
  </si>
  <si>
    <t>Mot 25,00 + 10xARAN 805 + 4 x ARAN 806 + kom 9 palet + zam</t>
  </si>
  <si>
    <t>501-9071</t>
  </si>
  <si>
    <t>15-Sierpnia</t>
  </si>
  <si>
    <t>MOT 25,00 + 5xARAN805 + 5xARAN806 + kom6p + ZAM</t>
  </si>
  <si>
    <t>501-9171</t>
  </si>
  <si>
    <t>03.2011</t>
  </si>
  <si>
    <t>cd Wyszków- odbiór urządzeń</t>
  </si>
  <si>
    <t>501-9174</t>
  </si>
  <si>
    <t>11.03.2011</t>
  </si>
  <si>
    <t>rozwózka urządzeń: Pruszkowska 603- sprzedażREN, Warszawska 2xZAM zapleczeREN, Świetliki 706sprzedażREN</t>
  </si>
  <si>
    <t>501-9151</t>
  </si>
  <si>
    <t>15.03.2011</t>
  </si>
  <si>
    <t>Smugowa</t>
  </si>
  <si>
    <t>popołudn.</t>
  </si>
  <si>
    <t>501-9165</t>
  </si>
  <si>
    <t>16.03.2011</t>
  </si>
  <si>
    <t>Skierniewice</t>
  </si>
  <si>
    <t>Rawska</t>
  </si>
  <si>
    <t>MOT17,50 (12+2) + 3xLUC603- + 3xLUC603+ + 1x ARAN 606 + kom6p + ZAM</t>
  </si>
  <si>
    <t>DEMONTAŻ 14.02.2011</t>
  </si>
  <si>
    <t>18.03.2011</t>
  </si>
  <si>
    <t>MOT 26,25 (15+6) + 1xARAN805 + 5x805#REN# + 5xARAN806 + 1x806#REN# + kom9p + ZAM</t>
  </si>
  <si>
    <t>faktura za 3 x Motaras 250 za Otwock , dostawa 2 x Motaras 3,75 z Otwocka - nie fakturujemy</t>
  </si>
  <si>
    <t>501-9172</t>
  </si>
  <si>
    <t>20.03.2011</t>
  </si>
  <si>
    <t>montaż osłony akustycznej agregatu</t>
  </si>
  <si>
    <t>501-9168</t>
  </si>
  <si>
    <t>21.03.2011</t>
  </si>
  <si>
    <t>Mielec</t>
  </si>
  <si>
    <t>Drzewieckiego</t>
  </si>
  <si>
    <t>2x ARAN805 + 1x ARAN806</t>
  </si>
  <si>
    <t>501-9147</t>
  </si>
  <si>
    <t>22.03.2011</t>
  </si>
  <si>
    <t>Chorzele</t>
  </si>
  <si>
    <t>MOT 22,50 (14+4) + 6xARAN805 + 4xARAN806 + kom6p</t>
  </si>
  <si>
    <t>501-9170</t>
  </si>
  <si>
    <t>22/23.03.2011</t>
  </si>
  <si>
    <t>3maja</t>
  </si>
  <si>
    <t>MOT250 + 1xLUC603+</t>
  </si>
  <si>
    <t>501-9136</t>
  </si>
  <si>
    <t>23.03.2011</t>
  </si>
  <si>
    <t>Białe Błota</t>
  </si>
  <si>
    <t>MC 09 + Velando 235</t>
  </si>
  <si>
    <t>501-9118</t>
  </si>
  <si>
    <t>24.03.2011</t>
  </si>
  <si>
    <t>Mrągowo</t>
  </si>
  <si>
    <t>1 Armii Wojska Polsk</t>
  </si>
  <si>
    <t>MOT25,00 (10+10) + 6xARAN805 + 4xARAN806 + kom4p + ZAM</t>
  </si>
  <si>
    <t>poprawić concorda wip - POPRAWIONE_EJ11.04.2011; otwarcie 7.04.2011, wojska polskiego, leszek domino</t>
  </si>
  <si>
    <t>501-9166</t>
  </si>
  <si>
    <t>28.03.2011</t>
  </si>
  <si>
    <t>Brwinów</t>
  </si>
  <si>
    <t>Kanie</t>
  </si>
  <si>
    <t>MOT22,50 (14+4) + 5xARAN805 + 5xARAN806 + kom6p + ZAM</t>
  </si>
  <si>
    <t>otw. 19.04.2011 z agregatu prądotwórczego</t>
  </si>
  <si>
    <t>501-9175</t>
  </si>
  <si>
    <t>odbiór urządzeń do utylizacji</t>
  </si>
  <si>
    <t>501-9220</t>
  </si>
  <si>
    <t>01.04.2011</t>
  </si>
  <si>
    <t>przerobienie instalacji chłodniczej</t>
  </si>
  <si>
    <t>501-9169</t>
  </si>
  <si>
    <t>4.04.2011</t>
  </si>
  <si>
    <t>Ełk</t>
  </si>
  <si>
    <t>1xLUC603+ #REN#, odbiór 1xLUC603-</t>
  </si>
  <si>
    <t>501-9176</t>
  </si>
  <si>
    <t>Sokółka</t>
  </si>
  <si>
    <t>mała zamrażarka na zaplecze</t>
  </si>
  <si>
    <t>501-9167</t>
  </si>
  <si>
    <t>Suwałki</t>
  </si>
  <si>
    <t>Świerkowa</t>
  </si>
  <si>
    <r>
      <t xml:space="preserve">przestawienie MOT12mod +- </t>
    </r>
    <r>
      <rPr>
        <strike/>
        <sz val="11"/>
        <color indexed="8"/>
        <rFont val="Czcionka tekstu podstawowego"/>
        <charset val="238"/>
      </rPr>
      <t>MOT500 (2+2)</t>
    </r>
    <r>
      <rPr>
        <sz val="11"/>
        <color indexed="8"/>
        <rFont val="Czcionka tekstu podstawowego"/>
        <family val="2"/>
        <charset val="238"/>
      </rPr>
      <t xml:space="preserve"> + MOT375 + 2xLUC603- + 3xLUC603+ + powiększenie na kom9p</t>
    </r>
  </si>
  <si>
    <t>dostawienie + przestawienie regałów i komory; 6.04. zabranie zawiezionych 2x250, dostawa 1x375 + 1xLUC603+, 9.04. otwarcie</t>
  </si>
  <si>
    <t>501-9216</t>
  </si>
  <si>
    <t>05.04.2011</t>
  </si>
  <si>
    <t>Ustrzyki Dolne</t>
  </si>
  <si>
    <t>29 Listopada</t>
  </si>
  <si>
    <t>dem + montaż komory 9 palet</t>
  </si>
  <si>
    <t>501-9215</t>
  </si>
  <si>
    <t>06.04.2011</t>
  </si>
  <si>
    <t>Sokołów Malopolski</t>
  </si>
  <si>
    <t>501-9180</t>
  </si>
  <si>
    <t>8.04.2011</t>
  </si>
  <si>
    <t>Raabego</t>
  </si>
  <si>
    <t>MOT250 + 3xLUC603+ / zabieramy --1xLUC603- --2xARAN606+</t>
  </si>
  <si>
    <t xml:space="preserve"> + obudowa na agregat</t>
  </si>
  <si>
    <t>501-9181</t>
  </si>
  <si>
    <t>Korotyńskiego</t>
  </si>
  <si>
    <t>MOT250 + 1xARAN805 + 2xARAN806 + wszystkie blachy + 20xListewCen. EH / zabrać --1x706- --2x706+</t>
  </si>
  <si>
    <t>POPRAWIĆ CONCORDE po rozliczeniu+wszystko oprócz motarasa dostawka w nocy + obudowa na agregat</t>
  </si>
  <si>
    <t>501-9213</t>
  </si>
  <si>
    <t>08.04.2011</t>
  </si>
  <si>
    <t>501-9214</t>
  </si>
  <si>
    <t>09.04.2011</t>
  </si>
  <si>
    <t>Kańczuga</t>
  </si>
  <si>
    <t>Węgierska</t>
  </si>
  <si>
    <t>501-9173</t>
  </si>
  <si>
    <t>11.04.2011</t>
  </si>
  <si>
    <t xml:space="preserve">MOT 23,75(13+6) + 6xARAN805 + 6xARAN806 + kom6p + ZAM ///// + vent.Panel + 2xPompkiSkr. </t>
  </si>
  <si>
    <t>501-9070</t>
  </si>
  <si>
    <t>MOT 22,50(15+3) + 12xARAN805 + 4xARAN806 +1xXTREEM706 + kom8p + ZAM</t>
  </si>
  <si>
    <t>501-9164</t>
  </si>
  <si>
    <t>DEMONTAŻ 13.03.2011</t>
  </si>
  <si>
    <t>12.04.2011</t>
  </si>
  <si>
    <t>MOT25,00 (12+8) + 12xLUC603-#REN# + 4xARAN806 + kom8p + ZAM</t>
  </si>
  <si>
    <t>planowane otwarcie 18.04 8564,- demontaż 10800,-</t>
  </si>
  <si>
    <t>501-9199</t>
  </si>
  <si>
    <t>14.04.2011</t>
  </si>
  <si>
    <t>wymiana 3 przeszklonych endwalli: WarszawaŚwiatowida, WyszkówSerocka, OtwockKołłątaja.</t>
  </si>
  <si>
    <t>501-9221</t>
  </si>
  <si>
    <t>15-04-2011</t>
  </si>
  <si>
    <t>Nowaka Jeziorańskiego</t>
  </si>
  <si>
    <t>501-9201</t>
  </si>
  <si>
    <t>19.04.2011</t>
  </si>
  <si>
    <t>Jana Nowaka-Jeziorańskiego</t>
  </si>
  <si>
    <t>1xARAN805#REN# / transport łączony do Kielc</t>
  </si>
  <si>
    <t>dawna ul. Manifestu lipcowego</t>
  </si>
  <si>
    <t>501-9200</t>
  </si>
  <si>
    <t>2x chłodziarki po renowacji</t>
  </si>
  <si>
    <t>501-9137</t>
  </si>
  <si>
    <t>styczeń???</t>
  </si>
  <si>
    <t>Bogusławskiego</t>
  </si>
  <si>
    <t>dostawka MOT375, ????</t>
  </si>
  <si>
    <t>501-9230</t>
  </si>
  <si>
    <t>4.05.2011?</t>
  </si>
  <si>
    <t>przeniesienie skraplacza</t>
  </si>
  <si>
    <t>501-9223</t>
  </si>
  <si>
    <t>04/05.05.2011</t>
  </si>
  <si>
    <t>po 21</t>
  </si>
  <si>
    <t>1x MONAXIS 83-R C3.DL (zamiana MOT250 na M83-R)</t>
  </si>
  <si>
    <t>501-9225</t>
  </si>
  <si>
    <t>5.05.2011</t>
  </si>
  <si>
    <t>1x 603-</t>
  </si>
  <si>
    <t>501-9179</t>
  </si>
  <si>
    <t>6.05.2011</t>
  </si>
  <si>
    <t>Piotra Skargi</t>
  </si>
  <si>
    <t>MOT22,50 (14+4) + 6xARAN805 + 6xARAN806 + kom4p + ZAM</t>
  </si>
  <si>
    <t>501-9222</t>
  </si>
  <si>
    <t>Szadkowskiego</t>
  </si>
  <si>
    <t>R</t>
  </si>
  <si>
    <t>1x XTREEM706+ po renowacji</t>
  </si>
  <si>
    <t>501-9237</t>
  </si>
  <si>
    <t>05.05.2011</t>
  </si>
  <si>
    <t>Lesko</t>
  </si>
  <si>
    <t>Stawowa</t>
  </si>
  <si>
    <t>demontaż + montaż komory 9 palet</t>
  </si>
  <si>
    <t>do 6.05.2011</t>
  </si>
  <si>
    <t>1x XTREEM706+</t>
  </si>
  <si>
    <t>501-9236</t>
  </si>
  <si>
    <t>11.05.2011</t>
  </si>
  <si>
    <t>Łochow, Bielsk Podlaski,Tomaszów Lubelski, Warszawa</t>
  </si>
  <si>
    <t>półki do regałow chłodniczych</t>
  </si>
  <si>
    <t>501-9224</t>
  </si>
  <si>
    <t>14/15.05.2011</t>
  </si>
  <si>
    <t>Florecistów</t>
  </si>
  <si>
    <t>dostawka 375 po renowacji</t>
  </si>
  <si>
    <t>501-9234</t>
  </si>
  <si>
    <t>15-05-2011</t>
  </si>
  <si>
    <t>komora</t>
  </si>
  <si>
    <t>501-9227</t>
  </si>
  <si>
    <t>15.05.2011</t>
  </si>
  <si>
    <t>Jana Kazimierza</t>
  </si>
  <si>
    <t>MOT375 + 2xLUC603+ + 1xOptimer 2356 z instalacją i uruchomieniem --2xXTREEM</t>
  </si>
  <si>
    <t>zam 57823</t>
  </si>
  <si>
    <t>501-9178</t>
  </si>
  <si>
    <t>16.05.2011</t>
  </si>
  <si>
    <t>MOT18,75 (13+2) + 6xLUC603- + 4xLUC603+ kom6p + ZAM</t>
  </si>
  <si>
    <t xml:space="preserve"> +zamiana 1xA606 na 2xLUC+ (transport dodatkowy 17.05.2011)</t>
  </si>
  <si>
    <t>501-9229</t>
  </si>
  <si>
    <t>13.05.2011</t>
  </si>
  <si>
    <t>SK</t>
  </si>
  <si>
    <t>G</t>
  </si>
  <si>
    <t>rolety dla Roszak</t>
  </si>
  <si>
    <t>501-9232</t>
  </si>
  <si>
    <t>19-05-2011</t>
  </si>
  <si>
    <t xml:space="preserve">CD MSZCZONÓW </t>
  </si>
  <si>
    <t>rozwózka</t>
  </si>
  <si>
    <t>11 x ARAN 806 + 2 x ARAN 606 +2 x LUC 603 + 601 ren</t>
  </si>
  <si>
    <t>501-9228</t>
  </si>
  <si>
    <t>ok19.05.2011</t>
  </si>
  <si>
    <t>Montaż nowej komory kom4p</t>
  </si>
  <si>
    <t>501-9233</t>
  </si>
  <si>
    <t>20.05.2011</t>
  </si>
  <si>
    <t>Nowe Miasto n.Pilicą</t>
  </si>
  <si>
    <t>sz</t>
  </si>
  <si>
    <t>501-9182</t>
  </si>
  <si>
    <t>21.05.2011</t>
  </si>
  <si>
    <t>MOT23,75 (14+5) + 6xARAN805 + 6xARAN806 + kom12p + ZAM</t>
  </si>
  <si>
    <t>po MarcPol</t>
  </si>
  <si>
    <t>501-9177</t>
  </si>
  <si>
    <t>24.05.2011</t>
  </si>
  <si>
    <t>Dąbrowskiego 8</t>
  </si>
  <si>
    <t>MOT 23,75(3+7+5+4) + 9xLUC603- +1xARAN605 + 4xARAN806 + 1xXTREEM706 + kom6p + ZAM</t>
  </si>
  <si>
    <t>poprawić ceny kilku regałów 250 - powinny być niższe</t>
  </si>
  <si>
    <t>501-9231</t>
  </si>
  <si>
    <t>28.05.2011</t>
  </si>
  <si>
    <t>Grochowska</t>
  </si>
  <si>
    <t>1xMOT250 + 1xMOT250 z depozytu + 1x 606 dep radz. + 1xOpt.2536 z holandii --1x603+</t>
  </si>
  <si>
    <t>2x250 - 1 linia, 375 na koniec ciągu i zamieniamy kolejność ciągu. Wyższy 2,5 stawiamy obok nowych. Od tego 250 co jest na sklepie zaczynamy dłuższy ciąg. Przynajmniej 2 pary boków.</t>
  </si>
  <si>
    <t>501-9219</t>
  </si>
  <si>
    <t>30.05.2011</t>
  </si>
  <si>
    <t>Turka</t>
  </si>
  <si>
    <t>Sosnowa</t>
  </si>
  <si>
    <t>MOT26,25(14+7) + 6xARAN805 + 4xARAN806 + 1xARAN706 + kom6p + ZAM</t>
  </si>
  <si>
    <t>501-9242</t>
  </si>
  <si>
    <t>31.05.2011</t>
  </si>
  <si>
    <t>Łańcut Podzwierzyniec</t>
  </si>
  <si>
    <t>Powiększenie chłodni z 4 na 8 palet</t>
  </si>
  <si>
    <t>501-9189</t>
  </si>
  <si>
    <t>MOT 25,00 + 9xARAN805 + 5xARAN806 + kom9p + ZAM</t>
  </si>
  <si>
    <t>OT30.06.2011/ 10A805 i 4A806</t>
  </si>
  <si>
    <t>501-9240</t>
  </si>
  <si>
    <t>05.2011</t>
  </si>
  <si>
    <t>rozwózka półek</t>
  </si>
  <si>
    <t>zafakturowany</t>
  </si>
  <si>
    <t>501-9239</t>
  </si>
  <si>
    <t>zamrażarki Wyszków - 4 sklepy</t>
  </si>
  <si>
    <t>501-9243</t>
  </si>
  <si>
    <t>01.06.2011</t>
  </si>
  <si>
    <t>5x kratki do chłodziarki ARAN806 020762</t>
  </si>
  <si>
    <t>501-9247</t>
  </si>
  <si>
    <t>01-06-2011</t>
  </si>
  <si>
    <t>Podzwierzyniecka</t>
  </si>
  <si>
    <t>komora 9 palet + przeniesienie agregatu od regalu</t>
  </si>
  <si>
    <t>501-9244</t>
  </si>
  <si>
    <t>wszystkie półki do regałow chłodniczych 06.2011</t>
  </si>
  <si>
    <t>projekt na wszystkie półki CZERWIEC</t>
  </si>
  <si>
    <t>501-9248</t>
  </si>
  <si>
    <t>03-06-2011</t>
  </si>
  <si>
    <t>501-9252</t>
  </si>
  <si>
    <t>pozostałe chłodziarki po renowacji 06.2011</t>
  </si>
  <si>
    <t>501-9191</t>
  </si>
  <si>
    <t>6.06.2011</t>
  </si>
  <si>
    <t>Goldoniego 1</t>
  </si>
  <si>
    <t>OT17.07.2011</t>
  </si>
  <si>
    <t>501-9202</t>
  </si>
  <si>
    <t>7.06.2011</t>
  </si>
  <si>
    <t>Powstańców Wielkopolskich</t>
  </si>
  <si>
    <t>MOT27,50(22) +10x 805 + 3x 606+ +2x 706+ +kom9p + ZAM</t>
  </si>
  <si>
    <t>501-9184</t>
  </si>
  <si>
    <t>9.06.2011</t>
  </si>
  <si>
    <t>Barkocińska 6</t>
  </si>
  <si>
    <t>MOT30,00 (6+6+8+4) + 5xARAN805 + 6xARAN806 + kom9p + ZAM +1xOptimer</t>
  </si>
  <si>
    <t>po MarcPol Optimer będzie CW25, Op dostarczony 1.07.2011</t>
  </si>
  <si>
    <t>501-9188</t>
  </si>
  <si>
    <t>13.06.2011</t>
  </si>
  <si>
    <t>Myszyniec</t>
  </si>
  <si>
    <t>Stefanowicza</t>
  </si>
  <si>
    <t>MOT22,50(11+4+3) + 6xARAN805 + 4xARAN806 + 1xXtreem706#REN# + kom8p + ZAM</t>
  </si>
  <si>
    <t>OT30.06.2011</t>
  </si>
  <si>
    <t>501-9245</t>
  </si>
  <si>
    <t>Rocha</t>
  </si>
  <si>
    <t>MOT 21,25 + 6xARAN805 + 4xARAN806 + 1xXtreem706 + kom10p + ZAM</t>
  </si>
  <si>
    <t>501-9241</t>
  </si>
  <si>
    <t>18.06.2011</t>
  </si>
  <si>
    <t>Słoneczna/Postępu</t>
  </si>
  <si>
    <t>8.00</t>
  </si>
  <si>
    <t>MOT16,25 (6+7) + 5xLUC603- + 3xLUC603+ + 1xARAN606 + kom8p + ZAM + 4xKratki</t>
  </si>
  <si>
    <t>w projekcie cena za XTREEM 706, powinno być ARAN606</t>
  </si>
  <si>
    <t>501-9187</t>
  </si>
  <si>
    <t>20.06.2011</t>
  </si>
  <si>
    <t>Popiełuszki</t>
  </si>
  <si>
    <t>MOT18,75 (12+3) + 6xARAN805 + 4xARAN806 + kom8p + ZAM</t>
  </si>
  <si>
    <t>501-9238</t>
  </si>
  <si>
    <t>22.06.2011</t>
  </si>
  <si>
    <t>Rynkowa</t>
  </si>
  <si>
    <t>MOT23,75 + 6xARAN805 + 4xARAN806 + 1xXtreem706#REN# + kom6?/8p + ZAM</t>
  </si>
  <si>
    <t>501-9249</t>
  </si>
  <si>
    <t>25.06.2011</t>
  </si>
  <si>
    <t>Stary Rynek 1/5</t>
  </si>
  <si>
    <t>montaż komory 4p</t>
  </si>
  <si>
    <t>501-9256</t>
  </si>
  <si>
    <t>1.07.2011</t>
  </si>
  <si>
    <t>Płocka</t>
  </si>
  <si>
    <t>1x ARAN606+</t>
  </si>
  <si>
    <t>501-9255</t>
  </si>
  <si>
    <t>3.07.2011</t>
  </si>
  <si>
    <t>wieczorem</t>
  </si>
  <si>
    <t>5 x ARAN 806 + przeniesienie 4xmodułów + 1x Optimer 2536+ 2 x Motaras 250</t>
  </si>
  <si>
    <t>501-9278</t>
  </si>
  <si>
    <t>06-07-2011</t>
  </si>
  <si>
    <t>501-9259</t>
  </si>
  <si>
    <t>8.07.2011</t>
  </si>
  <si>
    <t>1x LUC603-, --1x LUC603+ zamiana</t>
  </si>
  <si>
    <t>501-9279</t>
  </si>
  <si>
    <t>10-07-2011</t>
  </si>
  <si>
    <t>501-9183</t>
  </si>
  <si>
    <t>11.07.2011</t>
  </si>
  <si>
    <t>17 Stycznia</t>
  </si>
  <si>
    <t>MOT26,25(17+4) + 8xA805 + 4xA806 + 1xX706+ + k12p + ZAM</t>
  </si>
  <si>
    <t>zlecenie dla serwisu na ontaż paneli i kratek.</t>
  </si>
  <si>
    <t>501-9264</t>
  </si>
  <si>
    <t>12.07.2011</t>
  </si>
  <si>
    <t>Sławinkowska</t>
  </si>
  <si>
    <t>Mot 26,25 (14+7) + 6x A805 + 4x A806 + 1x X706+ + k6p + ZAM</t>
  </si>
  <si>
    <t>501-9203</t>
  </si>
  <si>
    <t>Okulickiego 2</t>
  </si>
  <si>
    <t>MOT 25,00 (14+6) + 10xA805 + 4xA806 + k9p + ZAM + 1LodSocjal</t>
  </si>
  <si>
    <t>501-9250</t>
  </si>
  <si>
    <t>Rzgów</t>
  </si>
  <si>
    <t xml:space="preserve">MOT22,50 (14+4) + 7xA805 + 5xA806 + k10p + ZAM obudowa na agregat </t>
  </si>
  <si>
    <t>501-9246</t>
  </si>
  <si>
    <t>15.06.2011</t>
  </si>
  <si>
    <t>13.07.2011</t>
  </si>
  <si>
    <t>Rędzińska</t>
  </si>
  <si>
    <t>MOT21,25 (15+2) + 6xLUC603- + 6xLUC603+ + k6p + ZAM</t>
  </si>
  <si>
    <t>501-9277</t>
  </si>
  <si>
    <t>14-07-2011</t>
  </si>
  <si>
    <t>501-9258</t>
  </si>
  <si>
    <t>15.07.2011</t>
  </si>
  <si>
    <t>Kowale Oleckie</t>
  </si>
  <si>
    <t>MOT21,25 (14+3) + 6xA805+ + 4xA806 + k8p + ZAM</t>
  </si>
  <si>
    <t>501-9280</t>
  </si>
  <si>
    <t>17-07-2011</t>
  </si>
  <si>
    <t>Wojska polskiego, Rynkowa</t>
  </si>
  <si>
    <t>półki do regałow chłodniczych 18 + 15</t>
  </si>
  <si>
    <t>501-9251</t>
  </si>
  <si>
    <t>19.07.2011</t>
  </si>
  <si>
    <t>Płochocin</t>
  </si>
  <si>
    <t>Długa</t>
  </si>
  <si>
    <t>MOT26,25 (14+7) + 6xA805 + 4xA806 + 1xX706+ + k8p + ZAM</t>
  </si>
  <si>
    <t>501-9260</t>
  </si>
  <si>
    <t>Szczucin</t>
  </si>
  <si>
    <t>Topolowa</t>
  </si>
  <si>
    <t>3mod EH po renowacji jeśli możliwe</t>
  </si>
  <si>
    <t>501-9257</t>
  </si>
  <si>
    <t>20.07.2011</t>
  </si>
  <si>
    <t>..Zabłudowska (Szosa..)</t>
  </si>
  <si>
    <t>MOT 25,00 (14+6) + 6xA805 + 4xA806 + k9p + ZAM + 1xGORENJE dodatkowy transport</t>
  </si>
  <si>
    <t>501-9274</t>
  </si>
  <si>
    <t>dostawka 3 mod EH po renowacji</t>
  </si>
  <si>
    <t>501-9254</t>
  </si>
  <si>
    <t>21.07.2011</t>
  </si>
  <si>
    <r>
      <t>Białostocka/</t>
    </r>
    <r>
      <rPr>
        <b/>
        <sz val="11"/>
        <color indexed="8"/>
        <rFont val="Czcionka tekstu podstawowego"/>
        <charset val="238"/>
      </rPr>
      <t>Targowa</t>
    </r>
  </si>
  <si>
    <t>MOT21,25 (14+3) + 6xA805+ + 4xA806 + k8p + ZAM + 1xGORENJE dodatkowy transport</t>
  </si>
  <si>
    <t>501-9273</t>
  </si>
  <si>
    <t>21-07-2011</t>
  </si>
  <si>
    <t>Okulickiego stary</t>
  </si>
  <si>
    <t>dostawka Motaras 5 mb + 2 x ARAN 805 + 2 x ARAN 806</t>
  </si>
  <si>
    <t>501-9265</t>
  </si>
  <si>
    <t>22.07.2011</t>
  </si>
  <si>
    <t>rozwózka DM65 Wojnicz</t>
  </si>
  <si>
    <t>2 x 603(+) +7 x 706 + 16 x 806 + 2 x 805</t>
  </si>
  <si>
    <t>501-9276</t>
  </si>
  <si>
    <t>25.07.2011</t>
  </si>
  <si>
    <t>dostawka 3,75 po renowacji</t>
  </si>
  <si>
    <t>501-9261</t>
  </si>
  <si>
    <t>26.07.2011</t>
  </si>
  <si>
    <t>MOT 5,00 (4) nowy</t>
  </si>
  <si>
    <t>501-9262</t>
  </si>
  <si>
    <t>27.07.2011</t>
  </si>
  <si>
    <t>Połaniec</t>
  </si>
  <si>
    <t>MOT 6,25 (5) / za słaba konstrukcja pod agregat - KKowalik</t>
  </si>
  <si>
    <t>501-9263</t>
  </si>
  <si>
    <t>28.07.2011</t>
  </si>
  <si>
    <t>Opatów</t>
  </si>
  <si>
    <t>Kopernika</t>
  </si>
  <si>
    <t>MOT5,00 (4)</t>
  </si>
  <si>
    <t>501-9253</t>
  </si>
  <si>
    <t>07.2011</t>
  </si>
  <si>
    <t>przeniesienie skraplacza, wygłuszenie  agregatu</t>
  </si>
  <si>
    <t>zafakturowane</t>
  </si>
  <si>
    <t>501-9296</t>
  </si>
  <si>
    <t>03-08-2011</t>
  </si>
  <si>
    <t>Zakopane</t>
  </si>
  <si>
    <t>Nowotarska</t>
  </si>
  <si>
    <t>komora 6 palet+demontaz</t>
  </si>
  <si>
    <t>501-9275</t>
  </si>
  <si>
    <t>4.08.2011</t>
  </si>
  <si>
    <t>10 x ARAN 805 + 4 x ARAN 806+ blachy</t>
  </si>
  <si>
    <t>marta błądek 600 444 364 / zastępuje kr // środa targ - nie ma możliwości wjazdu</t>
  </si>
  <si>
    <t>501-9300</t>
  </si>
  <si>
    <t>06-08-2011</t>
  </si>
  <si>
    <t>501-9205</t>
  </si>
  <si>
    <t>8.08.2011</t>
  </si>
  <si>
    <t>Krasnobród</t>
  </si>
  <si>
    <t>Mot 21,25 + 8xARAN805 + 4xARAN806 + kom8p + ZAM+ Gorenje</t>
  </si>
  <si>
    <t>501-9212</t>
  </si>
  <si>
    <t>DEMONTAŻ4.05.2011</t>
  </si>
  <si>
    <t>9.08.2011</t>
  </si>
  <si>
    <t>Nowy Sącz</t>
  </si>
  <si>
    <t>Pl. Dąbrowskiego 1a</t>
  </si>
  <si>
    <t>MOT25,00 + 8xLUC603- + 4xLUC603+ + 1xARAN606+ + kom9p + ZAM</t>
  </si>
  <si>
    <t>regał+zam. Likwidacja, chł - na inny sklep lub do wykorzystania / małe auta + rozłożenie w czasie bo mały parking / Anna Orzechowska 600444572</t>
  </si>
  <si>
    <t>501-9204</t>
  </si>
  <si>
    <t>16.08.2011</t>
  </si>
  <si>
    <t>Żabno</t>
  </si>
  <si>
    <t>Tarnowska</t>
  </si>
  <si>
    <t>MOT 20mod + 10xA805 + 4xA806+ + k8 +1xGorenje</t>
  </si>
  <si>
    <t>501-9282</t>
  </si>
  <si>
    <t>16-08-2011</t>
  </si>
  <si>
    <t>Skrzetuskiego</t>
  </si>
  <si>
    <t>1 xLUC 603(+) + 1 x LUC 603(-)</t>
  </si>
  <si>
    <t>501-9271</t>
  </si>
  <si>
    <t>17.08.2011</t>
  </si>
  <si>
    <t>Szamoty 42</t>
  </si>
  <si>
    <t>MOT25,00 (12+6+2) + 5xA805 + 5xA806 + k4p + ZAM + 1xGorenje</t>
  </si>
  <si>
    <t>501-9269</t>
  </si>
  <si>
    <t>Kostromska</t>
  </si>
  <si>
    <t xml:space="preserve">MOT10+8 + 6xA805 + 4xA806 + 1xX706 + k12 + ZAM + </t>
  </si>
  <si>
    <t>501-9270</t>
  </si>
  <si>
    <t>Dęblin</t>
  </si>
  <si>
    <t>Rynek</t>
  </si>
  <si>
    <t>MOT9+10 + 6xA805 + 4xA806 + k</t>
  </si>
  <si>
    <t>501-9121</t>
  </si>
  <si>
    <t>18.08.2011</t>
  </si>
  <si>
    <t>MOT 25,00 (12+8) + 8xA805 + 6xA806 + kom12p + ZAM + 1xOptimer + 1xGorenje</t>
  </si>
  <si>
    <t>OT26.05.2011</t>
  </si>
  <si>
    <t>501-9272</t>
  </si>
  <si>
    <t>MOT27,50 (10+10+2) +6xA805 + 6xA806 + kom9p + ZAM + 1xGorenje</t>
  </si>
  <si>
    <t>501-9281</t>
  </si>
  <si>
    <t>ARAN 806 po renowacji</t>
  </si>
  <si>
    <t>501-9303</t>
  </si>
  <si>
    <t>18-08-2011</t>
  </si>
  <si>
    <t xml:space="preserve">Zwoleń </t>
  </si>
  <si>
    <t>706 po renowacji</t>
  </si>
  <si>
    <t>501-9268</t>
  </si>
  <si>
    <t>23.08.2011</t>
  </si>
  <si>
    <t>Markuszów</t>
  </si>
  <si>
    <t>Lubelska 76</t>
  </si>
  <si>
    <t>stary lay-out</t>
  </si>
  <si>
    <t>501-9209</t>
  </si>
  <si>
    <t>1.08.2011</t>
  </si>
  <si>
    <t>Dąbrowa Tarnowska</t>
  </si>
  <si>
    <t>EH26,25 (12+4+3+2)ren + 4xA806ren + 10xA805ren + ZAM</t>
  </si>
  <si>
    <t>ROLETY ELEKTRYCZNE do regału po renowacji</t>
  </si>
  <si>
    <t>501-9266</t>
  </si>
  <si>
    <t>24.08.2011</t>
  </si>
  <si>
    <t>MOT (14+4) + 6xLUC603- + 4xLUC603+ + 1xA606+ + k10p</t>
  </si>
  <si>
    <t>wymiana ARANów na LUC!!!!!!!!</t>
  </si>
  <si>
    <t>501-9207</t>
  </si>
  <si>
    <t>25.08.2011</t>
  </si>
  <si>
    <t>Na Dole 2</t>
  </si>
  <si>
    <t>501-9192</t>
  </si>
  <si>
    <t>Paderewskiego</t>
  </si>
  <si>
    <t>MOT27,50 (16+3+3) + 8xA805 + 6xA806 + kom10p + ZAM + 1xGorenje</t>
  </si>
  <si>
    <t>501-9294</t>
  </si>
  <si>
    <t>29-08-2011</t>
  </si>
  <si>
    <t>Dobczyce</t>
  </si>
  <si>
    <t>Zarabie</t>
  </si>
  <si>
    <t>dostawka Motaras 6,25 + 1 x ARAN 805 + 3 x ARAN 806 + Optimer 2536+przestawienie regałow</t>
  </si>
  <si>
    <t>501-9295</t>
  </si>
  <si>
    <t>26-08-2011</t>
  </si>
  <si>
    <t>Sowińskiego</t>
  </si>
  <si>
    <t xml:space="preserve">Monaxis 250 kontener + Motaras 250 </t>
  </si>
  <si>
    <t>501-9301</t>
  </si>
  <si>
    <t>26.08.2011</t>
  </si>
  <si>
    <t>Barkocińska</t>
  </si>
  <si>
    <t>1 x Xtreem 706(-) + 1 x Xtreem 706(+), zabrać A806</t>
  </si>
  <si>
    <t>501-9297</t>
  </si>
  <si>
    <t>501-9298</t>
  </si>
  <si>
    <t>11-08-2011</t>
  </si>
  <si>
    <t>odbiór zamrażarek</t>
  </si>
  <si>
    <t>501-9299</t>
  </si>
  <si>
    <t>Zbrowskiego</t>
  </si>
  <si>
    <t>501-9302</t>
  </si>
  <si>
    <t>30.08.2011</t>
  </si>
  <si>
    <t>Łuków</t>
  </si>
  <si>
    <t>MOT25 (14+3+3) + 10xA805 + 6xA806 + kom9p + ZAM + 1xGorenje</t>
  </si>
  <si>
    <t>501-9322</t>
  </si>
  <si>
    <t>przewiezienie zamrażarek z Parczewa</t>
  </si>
  <si>
    <t>501-9310</t>
  </si>
  <si>
    <t>Matki Bożej Bolesnej 20</t>
  </si>
  <si>
    <t>26x listew cenowych + 2x półki</t>
  </si>
  <si>
    <t>501-9311</t>
  </si>
  <si>
    <t>1x panel boczny 805/806 + 2x vent 805/Xtreem + 1x vent 805/806</t>
  </si>
  <si>
    <t>501-9344</t>
  </si>
  <si>
    <t>1-09-2011</t>
  </si>
  <si>
    <t>501-9343</t>
  </si>
  <si>
    <t>6-09-2011</t>
  </si>
  <si>
    <t xml:space="preserve">Kurów </t>
  </si>
  <si>
    <t>18 półek 500</t>
  </si>
  <si>
    <t>501-9312</t>
  </si>
  <si>
    <t>8.09.2011</t>
  </si>
  <si>
    <t>Czerwonych Klonów 9</t>
  </si>
  <si>
    <t>MOT7,50 (6)</t>
  </si>
  <si>
    <t>501-9313</t>
  </si>
  <si>
    <t>Dąbrówki</t>
  </si>
  <si>
    <t>MOT3,75 (3) Dostawka</t>
  </si>
  <si>
    <t>501-9315</t>
  </si>
  <si>
    <t>MOT 375 (3)</t>
  </si>
  <si>
    <t>501-9319</t>
  </si>
  <si>
    <t>CD Wyszków komory</t>
  </si>
  <si>
    <t xml:space="preserve">7 komór :Pułtusk,2004 SIEDLCE 3047 Czarna Białostocka 2991 WASILKÓW
2349 Ełk1295 BIAŁYSTOK, Ostrołeka Steyera
</t>
  </si>
  <si>
    <t>501-9320</t>
  </si>
  <si>
    <t>12-09-2011</t>
  </si>
  <si>
    <t>Bema 3</t>
  </si>
  <si>
    <t>Mot 2,50 Dostawka</t>
  </si>
  <si>
    <t>501-9197</t>
  </si>
  <si>
    <t>12.09.2011</t>
  </si>
  <si>
    <t>Modzelewskiego</t>
  </si>
  <si>
    <t>Motaras 23,75 + 5 x 805 + 5 x 806 + komora 4 palety + zamraż</t>
  </si>
  <si>
    <t>501-9285</t>
  </si>
  <si>
    <t>Heleny</t>
  </si>
  <si>
    <t>501-9325</t>
  </si>
  <si>
    <t>13.09.2011</t>
  </si>
  <si>
    <t>Reja 61</t>
  </si>
  <si>
    <t>M375 dostawka</t>
  </si>
  <si>
    <t>501-9326</t>
  </si>
  <si>
    <t>14.09.2011</t>
  </si>
  <si>
    <t>Noniewicza 22</t>
  </si>
  <si>
    <t>501-9289</t>
  </si>
  <si>
    <t>Łącko</t>
  </si>
  <si>
    <t>MOT 25,00 (14+6) + 10A805 + 4A806 + k6p + ZAM + 1Gorenje</t>
  </si>
  <si>
    <t>501-9330</t>
  </si>
  <si>
    <t>15.09.2011</t>
  </si>
  <si>
    <t>MOT375 dostawka</t>
  </si>
  <si>
    <t>501-9321</t>
  </si>
  <si>
    <t>17-09-2011</t>
  </si>
  <si>
    <t>Wolborska</t>
  </si>
  <si>
    <t>Przestawienie sklepu / M8,75 (7)</t>
  </si>
  <si>
    <t>501-9327</t>
  </si>
  <si>
    <t>17.09.2011</t>
  </si>
  <si>
    <t>M5,00 (4) dostawka + 6L603- + 4L603+</t>
  </si>
  <si>
    <t>501-9316</t>
  </si>
  <si>
    <t>18.09.2011</t>
  </si>
  <si>
    <t>501-9329</t>
  </si>
  <si>
    <t>501-9306</t>
  </si>
  <si>
    <t>19.09.2011</t>
  </si>
  <si>
    <t>Warszawska/ Orzeszkowej</t>
  </si>
  <si>
    <t>M23,75 (14+5) + 6xA805- + 6xA806+ + k9p? + 1xGorenje</t>
  </si>
  <si>
    <t>501-9284</t>
  </si>
  <si>
    <t>5.09.2011</t>
  </si>
  <si>
    <t>Sucharskiego 7</t>
  </si>
  <si>
    <t>MOT (11+3+6) + 10A805- + 4A806+ + k8p + ZAM + 1Gorenje</t>
  </si>
  <si>
    <t>501-9196</t>
  </si>
  <si>
    <t>M500 (4)</t>
  </si>
  <si>
    <t>501-9341</t>
  </si>
  <si>
    <t>20.09.2011</t>
  </si>
  <si>
    <t>Kolejowa 1</t>
  </si>
  <si>
    <t>501-9206</t>
  </si>
  <si>
    <t>MOT 27,50 (14+5+3) + 8A805 + 4A806 + 1Xtr706 + k6p + ZAM + 1Gorenje</t>
  </si>
  <si>
    <t>501-9324</t>
  </si>
  <si>
    <t>MOT 25,00 (14+6) + 10A805 + 6A806 + k9 +ZAM + 1Gorenje</t>
  </si>
  <si>
    <t>501-9317</t>
  </si>
  <si>
    <t>22.09.2011</t>
  </si>
  <si>
    <t>Borowej Góry</t>
  </si>
  <si>
    <t>MOT 23,75 (9+6+4) + 6A805 + 6A806 + k8p + ZAM + 1Gorenje</t>
  </si>
  <si>
    <t>501-9335</t>
  </si>
  <si>
    <t>24-09-2011</t>
  </si>
  <si>
    <t>Czarnoleska</t>
  </si>
  <si>
    <t>Optimer +7,5 Motaras + 2 x 805 renowacja+4 x 806 +blachy</t>
  </si>
  <si>
    <t>501-9336</t>
  </si>
  <si>
    <t>Jadwigi</t>
  </si>
  <si>
    <t>Optimer + 8,75 Motaras + 2 x 806 + blachy</t>
  </si>
  <si>
    <t>501-9328</t>
  </si>
  <si>
    <t>25.09.2011</t>
  </si>
  <si>
    <t>Głębocka</t>
  </si>
  <si>
    <t>M7,50 (3+3) + 5A806 + 1A805 -- 2Xtreem</t>
  </si>
  <si>
    <t>501-9345</t>
  </si>
  <si>
    <t>25-09-2011</t>
  </si>
  <si>
    <t>Strzelecka</t>
  </si>
  <si>
    <t>Moy 5,00 + 2 x 805 ren + komora 10 palet + blachy</t>
  </si>
  <si>
    <t>501-9332</t>
  </si>
  <si>
    <t>26-09-2011</t>
  </si>
  <si>
    <t>Mot 6,25 + Optimer + 2 x 806 + blachy -     zabrać 2 x 805 +XTREEM 706</t>
  </si>
  <si>
    <t>501-9333</t>
  </si>
  <si>
    <t xml:space="preserve">Wojnicz </t>
  </si>
  <si>
    <t>Wolicka</t>
  </si>
  <si>
    <t>Mot 3,75 + Optimer + zabudowa boku+ 2 x 806 +blachy    - zabrać 2 x 805</t>
  </si>
  <si>
    <t>501-9334</t>
  </si>
  <si>
    <t>Dębica</t>
  </si>
  <si>
    <t xml:space="preserve">Mot 5,00 + Optimer + 2 x 806 + blachy </t>
  </si>
  <si>
    <t>501-9323</t>
  </si>
  <si>
    <t>09.2011</t>
  </si>
  <si>
    <t>26.09.2011</t>
  </si>
  <si>
    <t>M18,75 (15) + 6LUC603- + 4LUC603+ + k9 + ZAM + 1Gorenje</t>
  </si>
  <si>
    <t>501-9318</t>
  </si>
  <si>
    <t>Świetlików</t>
  </si>
  <si>
    <t xml:space="preserve">demontaż montaż EH 27,50 + </t>
  </si>
  <si>
    <t>501-9346</t>
  </si>
  <si>
    <t>28-09-2011</t>
  </si>
  <si>
    <t>Lublin  Diamentowa, Skierniewice Rawska, Góra Kalwaria Pijarska</t>
  </si>
  <si>
    <t>2 x LUC 603 + 3 x ARAN 806</t>
  </si>
  <si>
    <t>501-9408</t>
  </si>
  <si>
    <t>30-09-2011</t>
  </si>
  <si>
    <t>wyciszenie agregatu przeniesienie skraplacza</t>
  </si>
  <si>
    <t>501-9290</t>
  </si>
  <si>
    <t>01-10-2011</t>
  </si>
  <si>
    <t>Szkotnik 1a</t>
  </si>
  <si>
    <t>MOT 25,00 (20?) + 10A805 + 4A806 + 1ZAM + k9 + 1Gorenje</t>
  </si>
  <si>
    <t>501-9347</t>
  </si>
  <si>
    <t>Sapiechy</t>
  </si>
  <si>
    <t>3 x Motaras 250 + wymiana agregatu do całego ciągu (CAR 40)</t>
  </si>
  <si>
    <t>501-9331</t>
  </si>
  <si>
    <t>06-09-2011</t>
  </si>
  <si>
    <t>4.10.2011</t>
  </si>
  <si>
    <t>Bartoka</t>
  </si>
  <si>
    <t>M25,00 (16+4) + A805ren + 6A806+ + k18 + ZAM + 1Gorenje</t>
  </si>
  <si>
    <t>501-9349</t>
  </si>
  <si>
    <t>04-10-2011</t>
  </si>
  <si>
    <t xml:space="preserve">Sikorskiego </t>
  </si>
  <si>
    <t>Mot 3,75 + 2 x ARAN 805</t>
  </si>
  <si>
    <t>501-9342</t>
  </si>
  <si>
    <t>5.10.2011</t>
  </si>
  <si>
    <t>M23,75 (15+4) + 6A805 + 6A806 + k9 + ZAM + 1Optimer + 1Gorenje</t>
  </si>
  <si>
    <t>501-9350</t>
  </si>
  <si>
    <t>06-10-2011</t>
  </si>
  <si>
    <t>Oscara Lange</t>
  </si>
  <si>
    <t>501-9267</t>
  </si>
  <si>
    <t>11-10-2011</t>
  </si>
  <si>
    <t>Mot 25mb + 10 x 805 + 4 x 806 + kom 16 pal+gorenje + zamr.+ 2,5 Mot o/w</t>
  </si>
  <si>
    <t>501-9371</t>
  </si>
  <si>
    <t>Mińsk Mazowiecki -Fresch</t>
  </si>
  <si>
    <t>Optimer + 2 x Mot 250 + przestawienie sklepu</t>
  </si>
  <si>
    <t>501-9286</t>
  </si>
  <si>
    <t>29.08.2011</t>
  </si>
  <si>
    <r>
      <t xml:space="preserve">M18,75 (15) + 8L603- + 4L603+ + 1A606- + ZAM + k4 + 1Gorenje + </t>
    </r>
    <r>
      <rPr>
        <sz val="11"/>
        <color indexed="10"/>
        <rFont val="Czcionka tekstu podstawowego"/>
        <charset val="238"/>
      </rPr>
      <t>ZAM. KRAKÓW POWSTAŃCÓW_kratki dział. + Zam. KRAKÓW POWSTAŃCÓW WLKP 3x kosze A806</t>
    </r>
  </si>
  <si>
    <t>501-9348</t>
  </si>
  <si>
    <t>13-09-2011</t>
  </si>
  <si>
    <t>501-9373</t>
  </si>
  <si>
    <t>16-10-2011</t>
  </si>
  <si>
    <t>Wyszogród</t>
  </si>
  <si>
    <t>Mot 5,00 + 2 x ARAN 805</t>
  </si>
  <si>
    <t>brak kratki 020771</t>
  </si>
  <si>
    <t>501-9382</t>
  </si>
  <si>
    <t>17-10-2011</t>
  </si>
  <si>
    <t>Monaxis 2,5 kontenerowiec</t>
  </si>
  <si>
    <t>501-9372</t>
  </si>
  <si>
    <t>4 x 603 LUC chłodziarka + 8 x LUC 603 zamrażarka</t>
  </si>
  <si>
    <t>501-9383</t>
  </si>
  <si>
    <t>18-10-2011</t>
  </si>
  <si>
    <t>Batorego</t>
  </si>
  <si>
    <t>Monaxis 2,5 kontenerowiec + Motaras 2,5</t>
  </si>
  <si>
    <t>501-9308</t>
  </si>
  <si>
    <t>Obywatelska</t>
  </si>
  <si>
    <t>M25,00 (16+4) + 5xA805- + 5xA806+ + k10p + 1Gorenje</t>
  </si>
  <si>
    <t>501-9288</t>
  </si>
  <si>
    <t>18.10.2011</t>
  </si>
  <si>
    <t>MOT 26,25 + 10 x 805 + 4 x 806 + 1 x 706(+) +kom8+zam+ Gorenje+ 2 x półk 600 na Limanową Piłsudskiego</t>
  </si>
  <si>
    <t>501-9292</t>
  </si>
  <si>
    <t>19-10-2011</t>
  </si>
  <si>
    <t>Peowiaków</t>
  </si>
  <si>
    <t>Mot 25mb + 10 x 805 + 4 x 806 + kom 8 pal+gorenje + zamr.+ Mot 2,5 o/w</t>
  </si>
  <si>
    <t>501-9389</t>
  </si>
  <si>
    <t>21-10-2011</t>
  </si>
  <si>
    <t>Aleksandrowska</t>
  </si>
  <si>
    <t>501-9386</t>
  </si>
  <si>
    <t>23-10-2011</t>
  </si>
  <si>
    <t>Witraczna</t>
  </si>
  <si>
    <t>Motaras 5,00</t>
  </si>
  <si>
    <t>501-9374</t>
  </si>
  <si>
    <t xml:space="preserve">Nasielsk </t>
  </si>
  <si>
    <t>501-9387</t>
  </si>
  <si>
    <t>25-10-2011</t>
  </si>
  <si>
    <t>Trzciana</t>
  </si>
  <si>
    <t>Trzciana 32-733</t>
  </si>
  <si>
    <t>Mot 18,75 + 6 x LUC 603 (-)+ 4 x LUC 603(+)+ kom 8 p + Optimer + zam + Gorenje</t>
  </si>
  <si>
    <t>501-9304</t>
  </si>
  <si>
    <t>25.10.2011</t>
  </si>
  <si>
    <t>Sochaczewska</t>
  </si>
  <si>
    <t>M25,00 (14+3+3) + 10xA805- + 6xA806+ + k12p + 1Gorenje+ zamr</t>
  </si>
  <si>
    <t>501-9396</t>
  </si>
  <si>
    <t>cd wyszków komory2</t>
  </si>
  <si>
    <t>5-7 komór</t>
  </si>
  <si>
    <t>501-9337</t>
  </si>
  <si>
    <t>20-09-2011</t>
  </si>
  <si>
    <t>02-11-2011</t>
  </si>
  <si>
    <t>Goldoniego</t>
  </si>
  <si>
    <t>Mot 20mb+ 6 x LUC 603 renowacja + 4 x LUC 603 + 1 x ARAN 606+ kom 9 + zam + gorenje +optimer</t>
  </si>
  <si>
    <t>501-9388</t>
  </si>
  <si>
    <t>03-11-2011</t>
  </si>
  <si>
    <t>Bł. Karoliny</t>
  </si>
  <si>
    <t>Mot 27,50 + 8 x 805 +6 x 806 + 1xOptimer + kom 9 + zam + Gorenje</t>
  </si>
  <si>
    <t>2x kosze do chłodziarek tomaszewska 600444585 otw17.11.2011</t>
  </si>
  <si>
    <t>501-9352</t>
  </si>
  <si>
    <t>M25,00(14+6) + 5x 805 + 5x 806 + 1xOptimer + k9 + ZAM + Gorenje</t>
  </si>
  <si>
    <t>501-9193</t>
  </si>
  <si>
    <t>04.11.2011</t>
  </si>
  <si>
    <t>Mot 26,25 + 8 x 805 +6 x 806 + 1xOptimer + kom8 + zam + Gorenje</t>
  </si>
  <si>
    <t>501-9401</t>
  </si>
  <si>
    <t>06-11-2011</t>
  </si>
  <si>
    <t xml:space="preserve">Mot 2,50 </t>
  </si>
  <si>
    <t>501-9370</t>
  </si>
  <si>
    <t>03-10-2011</t>
  </si>
  <si>
    <t>7.11.2011</t>
  </si>
  <si>
    <t xml:space="preserve">Rzeszów </t>
  </si>
  <si>
    <t>M21,25(11+6) + 6x LUC603- + 6x LUC603+  + k6 + ZAM + 1xGorenje</t>
  </si>
  <si>
    <t>501-9367</t>
  </si>
  <si>
    <t>07-11-2011</t>
  </si>
  <si>
    <t>Mot 26,25 + Mot 2,5 o/w+8 x 805 + 6 x 806+zam+Gorenje+kom 15p</t>
  </si>
  <si>
    <t>501-9379</t>
  </si>
  <si>
    <t>24-10-2011</t>
  </si>
  <si>
    <t xml:space="preserve">Nałęczów </t>
  </si>
  <si>
    <t>Kolonia Bochotnicka</t>
  </si>
  <si>
    <t>Mot 23,75 + Mot 2,5 o/w+8 x 603(-) + 6 x 603(+)+zam+Gorenje+kom 12p( NOWE TYLKO 2,5 Mot + 3,75 Mot + 2 x 602(+)}</t>
  </si>
  <si>
    <t>501-9305</t>
  </si>
  <si>
    <t>08-11-2011</t>
  </si>
  <si>
    <t>Rokiciny</t>
  </si>
  <si>
    <t>M21,25 (13+4) + 6xL603- + 4xL603+ + k10p + 1Gorenje</t>
  </si>
  <si>
    <t>501-9353</t>
  </si>
  <si>
    <t>Piłsudskiego 119</t>
  </si>
  <si>
    <t>M26,25(7+4+5+5) + 5x 805 + 5x 806 + k9 +Optimer + ZAM + Gorenje</t>
  </si>
  <si>
    <t>501-9186</t>
  </si>
  <si>
    <t>M26,25(11+10) + 8xA805 + 6xA806 + 1xOptimer + k14 + ZAM + Gorenje</t>
  </si>
  <si>
    <t>501-9376</t>
  </si>
  <si>
    <t>8.11.2011</t>
  </si>
  <si>
    <t xml:space="preserve">Końskie </t>
  </si>
  <si>
    <t>Mot 21,25 + Mot 2,5 o/w+6 x 603(-) + 6 x 603(+)+zam+Gorenje+kom 12p</t>
  </si>
  <si>
    <t>501-9358</t>
  </si>
  <si>
    <t>09-11-2011</t>
  </si>
  <si>
    <t>Wał Miedzeszyński 106</t>
  </si>
  <si>
    <t>M27,50(15+7) + 7xA805- + 7xA806+ + 1xOptimer + k9 + ZAM</t>
  </si>
  <si>
    <t>501-9208</t>
  </si>
  <si>
    <t>Mot 25 + 8 x 805 + 6 x 806 + 706 zamrażarka +706 chłodziarka+ kom9 + zam+Gorenje+ Optimer</t>
  </si>
  <si>
    <t>501-9291</t>
  </si>
  <si>
    <t>14-11-2011</t>
  </si>
  <si>
    <t>Lipska</t>
  </si>
  <si>
    <t>Mot 25 + 8 x 805 + 6 x 806 + kom9 + zam+Gorenje+ Optimer</t>
  </si>
  <si>
    <t>501-9375</t>
  </si>
  <si>
    <t>15-11-2011</t>
  </si>
  <si>
    <t>Świrskiego</t>
  </si>
  <si>
    <t>EH 5,00 renowacja + przestawienie + 2 x 806  zabrać 706</t>
  </si>
  <si>
    <t>501-9368</t>
  </si>
  <si>
    <t>Choiny</t>
  </si>
  <si>
    <t>Mot 23,75 + Mot 2,5 o/w+6 x 805 + 6 x 806+zam+Gorenje+kom 12p</t>
  </si>
  <si>
    <t>501-9377</t>
  </si>
  <si>
    <t>15.11.2011</t>
  </si>
  <si>
    <t>Limanowskiego</t>
  </si>
  <si>
    <t>501-9402</t>
  </si>
  <si>
    <t>17-11-2011</t>
  </si>
  <si>
    <t>Mot 2,50 + przestawienie regałów + 2 x 806 chiller  zabrać 706</t>
  </si>
  <si>
    <t>501-9309</t>
  </si>
  <si>
    <t>Milejów</t>
  </si>
  <si>
    <t>Partyzancka</t>
  </si>
  <si>
    <t>M23,75 (13+6) + 6xA805- + 6xA806+ + 1xX706+ + k16p + 1Gorenje</t>
  </si>
  <si>
    <t>501-9351</t>
  </si>
  <si>
    <t>21-11-2011</t>
  </si>
  <si>
    <t>Mot 26,25 + 6x 805 + 6x 806 + k9+ ZAM + Optimer + Gorenje</t>
  </si>
  <si>
    <t>501-9195</t>
  </si>
  <si>
    <t>Bukowińska</t>
  </si>
  <si>
    <t>M26,25(6+9+6) + 8A806- + 8A806+ + Optimer + Gorenje +k9 + ZAM</t>
  </si>
  <si>
    <t>OT23.09.2011</t>
  </si>
  <si>
    <t>501-9357</t>
  </si>
  <si>
    <t>Drohiczyn</t>
  </si>
  <si>
    <t>Mieszka I</t>
  </si>
  <si>
    <t>501-9366</t>
  </si>
  <si>
    <t>22-11-2011</t>
  </si>
  <si>
    <t>Baniocha</t>
  </si>
  <si>
    <t>Puławska</t>
  </si>
  <si>
    <t>Mot 26,25 + Mot 2,5 o/w+8 x 805 + 6 x 806+zam+Gorenje+kom 16p</t>
  </si>
  <si>
    <t>501-9307</t>
  </si>
  <si>
    <t>22.11.2011</t>
  </si>
  <si>
    <t>Kwiatowa</t>
  </si>
  <si>
    <t>M23,75 (13+6) + 6xA805- + 5xA806+ + 1xX706+ + k14p + 1Gorenje</t>
  </si>
  <si>
    <t>501-9381</t>
  </si>
  <si>
    <t>Grota-Roweckiego</t>
  </si>
  <si>
    <t>501-9378</t>
  </si>
  <si>
    <t>Wojsławicka</t>
  </si>
  <si>
    <t>M23,75(12+7) + 8xA805-REN + 6xA806+REN + k18p + 1Gorenje?\</t>
  </si>
  <si>
    <t>501-9355</t>
  </si>
  <si>
    <t>23-11-2011</t>
  </si>
  <si>
    <t>Wisznice</t>
  </si>
  <si>
    <t>Mot 30 mb + Optimer + ARAN 805 x 8 + ARAN 806 x 6 + kom 9+ zam + Gorenje</t>
  </si>
  <si>
    <t>501-9364</t>
  </si>
  <si>
    <t>23.11.2011</t>
  </si>
  <si>
    <t>M31,25(25) + 6xA806- + 6xA806+ + k8p + ZAM + 1Gorenje + 1Optimer</t>
  </si>
  <si>
    <t>501-9399</t>
  </si>
  <si>
    <t>501-9404</t>
  </si>
  <si>
    <t>28-11-2011</t>
  </si>
  <si>
    <t>Dzieci Zamojszczyzny</t>
  </si>
  <si>
    <t>M25,00 + 8A806- + 6A806+ + Optimer + Gorenje +k9 + ZAM</t>
  </si>
  <si>
    <t>501-9403</t>
  </si>
  <si>
    <t>29-11-2011</t>
  </si>
  <si>
    <t>montaż komory w piwnicy</t>
  </si>
  <si>
    <t>501-9380</t>
  </si>
  <si>
    <t>Skarżyńskiego</t>
  </si>
  <si>
    <t>501-9359</t>
  </si>
  <si>
    <t>30-11-2011</t>
  </si>
  <si>
    <t xml:space="preserve">Brańsk </t>
  </si>
  <si>
    <t>Mot 26,25 + Optimer + 8 x 805 + 8 x 806 + zam + kom 9 + Gorenje</t>
  </si>
  <si>
    <t>501-9395</t>
  </si>
  <si>
    <t>11.2011</t>
  </si>
  <si>
    <t>Łyszkowice</t>
  </si>
  <si>
    <t>501-9226</t>
  </si>
  <si>
    <t>Warszawa/ Ząbki</t>
  </si>
  <si>
    <t>17 półek z konsolami i listwami - regał EH</t>
  </si>
  <si>
    <t>501-9235</t>
  </si>
  <si>
    <t>zamrażarka na zaplecze</t>
  </si>
  <si>
    <t>501-9210</t>
  </si>
  <si>
    <t>01-12-2011</t>
  </si>
  <si>
    <t>Koseły / Słowackiego</t>
  </si>
  <si>
    <t>Fricony od Koxki</t>
  </si>
  <si>
    <t>501-9415</t>
  </si>
  <si>
    <t>2 x LUC 603 chłodziarki zabrać 2 x gondola Koxka+1 x LUC 603</t>
  </si>
  <si>
    <t>501-9338</t>
  </si>
  <si>
    <t>05-12-2011</t>
  </si>
  <si>
    <t>Marynarki Wojennej/Weterplatte</t>
  </si>
  <si>
    <t>M26,25(21) + 8xA806- + 4xA806+ + k8p + ZAM + 1Gorenje + 1Optimer</t>
  </si>
  <si>
    <t>501-9409</t>
  </si>
  <si>
    <t>Szopena</t>
  </si>
  <si>
    <r>
      <t xml:space="preserve">Mot 25 mb + ARAN 806(-) x 8 + ARAN 806(+) x 6 kom 9 p+ Optimer + zam+ </t>
    </r>
    <r>
      <rPr>
        <sz val="11"/>
        <color indexed="10"/>
        <rFont val="Czcionka tekstu podstawowego"/>
        <charset val="238"/>
      </rPr>
      <t>Gorenje?</t>
    </r>
  </si>
  <si>
    <t>501-9211</t>
  </si>
  <si>
    <t>7.09.2011</t>
  </si>
  <si>
    <t>06-12-2011</t>
  </si>
  <si>
    <t>Krakowska 2</t>
  </si>
  <si>
    <t>501-9417</t>
  </si>
  <si>
    <t>Optimer + transport do Pułtuska 2 x ARAN 805 z NDM</t>
  </si>
  <si>
    <t>501-9365</t>
  </si>
  <si>
    <t>Jawczyce</t>
  </si>
  <si>
    <t>Poznańska</t>
  </si>
  <si>
    <t>501-9354</t>
  </si>
  <si>
    <t>07-12-2011</t>
  </si>
  <si>
    <t>Łaskarzew</t>
  </si>
  <si>
    <t>501-9185</t>
  </si>
  <si>
    <t>Terespolska 4</t>
  </si>
  <si>
    <t>OT2.06.2011 po MarcPol</t>
  </si>
  <si>
    <t>501-9393</t>
  </si>
  <si>
    <t>09-12-2011</t>
  </si>
  <si>
    <t>M26,25(15+6) + M250o/w + 8x806- + 6x806+ + k15p + ZAM + 1Gorenje</t>
  </si>
  <si>
    <t>501-9361</t>
  </si>
  <si>
    <t>Czarodzieja 28</t>
  </si>
  <si>
    <t>501-9397</t>
  </si>
  <si>
    <t>37-110 Żołynia</t>
  </si>
  <si>
    <t>M 27,50(14+5+3) + 8A805 + 6A806 + Optimrt + k10</t>
  </si>
  <si>
    <t>501-9400</t>
  </si>
  <si>
    <t>12.12.2011</t>
  </si>
  <si>
    <t>Łepkowskiego</t>
  </si>
  <si>
    <r>
      <t>Mot 18,75 + Optimer  2546+ 3 x LUC 602(-) + 3 x LUC 602(+) + ARAN 606 +</t>
    </r>
    <r>
      <rPr>
        <sz val="11"/>
        <rFont val="Czcionka tekstu podstawowego"/>
        <charset val="238"/>
      </rPr>
      <t>Optimer 1936</t>
    </r>
    <r>
      <rPr>
        <sz val="11"/>
        <color indexed="8"/>
        <rFont val="Czcionka tekstu podstawowego"/>
        <family val="2"/>
        <charset val="238"/>
      </rPr>
      <t>+kom 5 p+zam+</t>
    </r>
    <r>
      <rPr>
        <sz val="11"/>
        <rFont val="Czcionka tekstu podstawowego"/>
        <charset val="238"/>
      </rPr>
      <t>gorenje+2 x Velando 3D</t>
    </r>
  </si>
  <si>
    <t>501-9398</t>
  </si>
  <si>
    <t>12-12-2011</t>
  </si>
  <si>
    <t>Mot 22,50(9+3+3+3) + 8A806- + 6A806+ + ZAM + k10 + Optimer + Gorenje</t>
  </si>
  <si>
    <t>501-9405</t>
  </si>
  <si>
    <t>Solidarności 20</t>
  </si>
  <si>
    <t>M26,25 + 7LUC603- + 5LUC603+ + Gorenje + Optimer + ZAM + k9</t>
  </si>
  <si>
    <t>kratki</t>
  </si>
  <si>
    <t>501-9293</t>
  </si>
  <si>
    <t>Niedomice</t>
  </si>
  <si>
    <t>Niedomicka 2</t>
  </si>
  <si>
    <t>demontaż i likwidacja sklepu, komora zostaje, meble po ren. Na Tarnobrzeg</t>
  </si>
  <si>
    <t>501-9412</t>
  </si>
  <si>
    <t>13-12-2011</t>
  </si>
  <si>
    <t>Korczowa</t>
  </si>
  <si>
    <t>Młyny 90</t>
  </si>
  <si>
    <t>m22,50(18) + 8A806- + 4A806+ + k8 + ZAM + 1Gje + 1Opt</t>
  </si>
  <si>
    <t>501-9394</t>
  </si>
  <si>
    <t>M26,25(15+6) + M250o/w + 8x806- + 6x806+ + k15p + ZAM + 1Gje</t>
  </si>
  <si>
    <t>501-9390</t>
  </si>
  <si>
    <t>13.12.2011</t>
  </si>
  <si>
    <t>m17,50(5+5+4) + 4LUC603- + 4LUC603+ + k9 + ZAM + 1Gje + 1Op</t>
  </si>
  <si>
    <t>501-9194</t>
  </si>
  <si>
    <t>14-12-2011</t>
  </si>
  <si>
    <t>Skoroszewska</t>
  </si>
  <si>
    <t>m25,00(14+6) + 8A806- + 8A806+ + k9 + ZAM + 1Gje + 1Opt</t>
  </si>
  <si>
    <t>501-9356</t>
  </si>
  <si>
    <t>14.12.2011</t>
  </si>
  <si>
    <t>m26,25(13+8) + 8A806- + 8A806+ + k9 + ZAM + 1Gje + 1Opt</t>
  </si>
  <si>
    <t>501-9410</t>
  </si>
  <si>
    <t>15-12-2011</t>
  </si>
  <si>
    <t>Dębowiec</t>
  </si>
  <si>
    <t>38-220 Dębowiec</t>
  </si>
  <si>
    <t>m22,50(8+4+4+2) + 7LUC603- + 5LUC603+ + k4 + ZAM + 1Gje + 1Opt</t>
  </si>
  <si>
    <t>kratki + dławik</t>
  </si>
  <si>
    <t>501-9391</t>
  </si>
  <si>
    <t>15.12.2011</t>
  </si>
  <si>
    <t>Ząbki (/warszawa)</t>
  </si>
  <si>
    <t>Wolności 3/ Radzymińska</t>
  </si>
  <si>
    <t>m23,75(13+6) + 5A806- + 5A806+ + k7 + ZAM + 1Gje + 1Opt</t>
  </si>
  <si>
    <t>501-9416</t>
  </si>
  <si>
    <t>15.12.2012</t>
  </si>
  <si>
    <t>Kruczkowskiego</t>
  </si>
  <si>
    <t>501-9411</t>
  </si>
  <si>
    <t>16.12.2011</t>
  </si>
  <si>
    <t>m22,50(6+9+3) + 6A806- + 4A806+ + ZAM + k6 +1Gje + 1Opt</t>
  </si>
  <si>
    <t>501-9413</t>
  </si>
  <si>
    <t>17-12-2011</t>
  </si>
  <si>
    <t>M27,50(16+6) +  8A806- + 6A806+ + k10 + ZAM + 1Gje + 1Opt</t>
  </si>
  <si>
    <t>501-9419</t>
  </si>
  <si>
    <t>20.12.2011</t>
  </si>
  <si>
    <t>Waryńskiego</t>
  </si>
  <si>
    <t>M26,25 (18+3) + 8A806- + 6A806+ + ZAM + 1Gorenje + k18 + 1Opt</t>
  </si>
  <si>
    <t>501-9418</t>
  </si>
  <si>
    <t>28.12.2011</t>
  </si>
  <si>
    <t>Montaż komory chłodniczej.</t>
  </si>
  <si>
    <t>501-9369</t>
  </si>
  <si>
    <t>501-9362</t>
  </si>
  <si>
    <t>501-9384</t>
  </si>
  <si>
    <t>Radzyń Podlaski</t>
  </si>
  <si>
    <t>Motaras 3,75</t>
  </si>
  <si>
    <t>501-9198</t>
  </si>
  <si>
    <t>10-11-2011</t>
  </si>
  <si>
    <t>Xtreem 706 po renowacji</t>
  </si>
  <si>
    <t>501-9406</t>
  </si>
  <si>
    <t>9-11-2011</t>
  </si>
  <si>
    <t>18 półek do regału</t>
  </si>
  <si>
    <t>501-9407</t>
  </si>
  <si>
    <t>3-11-2011</t>
  </si>
  <si>
    <t>Wiatraczna</t>
  </si>
  <si>
    <t>ARAN 606 po renowacji</t>
  </si>
  <si>
    <t>501-9414</t>
  </si>
  <si>
    <t>16-11-2011</t>
  </si>
  <si>
    <t>Extra</t>
  </si>
  <si>
    <t>501-9190</t>
  </si>
  <si>
    <t>Racławicka 148</t>
  </si>
  <si>
    <t>MOT18,75 (9+6) + 4xLUC603- + 4xLUC603+ + kom8p + ZAM + 1xOptimer + 1xGorenje</t>
  </si>
  <si>
    <t>???????????????????\</t>
  </si>
  <si>
    <t>Ł</t>
  </si>
  <si>
    <t>501-9420</t>
  </si>
  <si>
    <t>Czerwonych Klonów</t>
  </si>
  <si>
    <t>montaż 1x020770 v806 + 1x020773 pb806 + 2x020771 v805 + 1x0207772 v805</t>
  </si>
  <si>
    <t>Regał o/w [mb]</t>
  </si>
  <si>
    <t>Komora - mroźnia</t>
  </si>
  <si>
    <t>08.01</t>
  </si>
  <si>
    <t xml:space="preserve">Dzieci Polskich </t>
  </si>
  <si>
    <t>W</t>
  </si>
  <si>
    <t>robocizna</t>
  </si>
  <si>
    <t>dostawienie Optimera po umyciu</t>
  </si>
  <si>
    <t>Miejska Gorka</t>
  </si>
  <si>
    <t>15+4</t>
  </si>
  <si>
    <t>8+ 6 x Fricon po renowacji</t>
  </si>
  <si>
    <t>1 x ARAN 806 freezer + 1 x ARAN 806 chiller</t>
  </si>
  <si>
    <t>wrócil używany</t>
  </si>
  <si>
    <t>15.01</t>
  </si>
  <si>
    <t>M</t>
  </si>
  <si>
    <t>Okopy</t>
  </si>
  <si>
    <t>LU</t>
  </si>
  <si>
    <t>Tak</t>
  </si>
  <si>
    <t>CAR 40 W Profroid</t>
  </si>
  <si>
    <t>Ostrów Lubelski</t>
  </si>
  <si>
    <t>Lubartowska</t>
  </si>
  <si>
    <t>Chotomów</t>
  </si>
  <si>
    <t>CAR 40 W Roszak</t>
  </si>
  <si>
    <t>13.01</t>
  </si>
  <si>
    <t>S</t>
  </si>
  <si>
    <t>nie</t>
  </si>
  <si>
    <t>501-3011</t>
  </si>
  <si>
    <t>Strzegom</t>
  </si>
  <si>
    <t>Legnicka</t>
  </si>
  <si>
    <t>ren. zamrażarka</t>
  </si>
  <si>
    <t>Przejście graniczne</t>
  </si>
  <si>
    <t>T</t>
  </si>
  <si>
    <t>Tarnowskie Gory</t>
  </si>
  <si>
    <t>Ułańska</t>
  </si>
  <si>
    <t>CAR 35 Profroid</t>
  </si>
  <si>
    <t>501-3003</t>
  </si>
  <si>
    <t>wymiana 6 modułów na kontenerowiec, przestawienie 2 modułów</t>
  </si>
  <si>
    <t>X</t>
  </si>
  <si>
    <t>TECHCOLD</t>
  </si>
  <si>
    <t>20.01</t>
  </si>
  <si>
    <t xml:space="preserve">Nowa Sól </t>
  </si>
  <si>
    <t>Głowackiego 1B</t>
  </si>
  <si>
    <t>03.02</t>
  </si>
  <si>
    <t xml:space="preserve">Bełchatów </t>
  </si>
  <si>
    <t xml:space="preserve">11  </t>
  </si>
  <si>
    <t>Nastrojowa</t>
  </si>
  <si>
    <t>Polkowice</t>
  </si>
  <si>
    <t>Głogowska 19</t>
  </si>
  <si>
    <t>Gubin</t>
  </si>
  <si>
    <t>Żymierskiego</t>
  </si>
  <si>
    <t>19.02</t>
  </si>
  <si>
    <t>CAR 40 W + ROSZAK</t>
  </si>
  <si>
    <t>501-3005</t>
  </si>
  <si>
    <t>Sternfelda</t>
  </si>
  <si>
    <t>8+6</t>
  </si>
  <si>
    <t>10.02</t>
  </si>
  <si>
    <t>wrócił używany</t>
  </si>
  <si>
    <t>17.02</t>
  </si>
  <si>
    <t>Sierpc</t>
  </si>
  <si>
    <t>Tułodzieckich</t>
  </si>
  <si>
    <t>Torzym</t>
  </si>
  <si>
    <t>Oś. Lecha</t>
  </si>
  <si>
    <t>Śniadeckich</t>
  </si>
  <si>
    <t>CAR 40  Profroid</t>
  </si>
  <si>
    <t>Glogera</t>
  </si>
  <si>
    <t>K</t>
  </si>
  <si>
    <t>17+7</t>
  </si>
  <si>
    <t>501-3004</t>
  </si>
  <si>
    <t>Szajnowicza</t>
  </si>
  <si>
    <t>Kalisz</t>
  </si>
  <si>
    <t>Babina 16</t>
  </si>
  <si>
    <t>7+5</t>
  </si>
  <si>
    <t>501-3018</t>
  </si>
  <si>
    <t>Bursztynowa</t>
  </si>
  <si>
    <t>5+5</t>
  </si>
  <si>
    <t>501-3034</t>
  </si>
  <si>
    <t>6 + 3</t>
  </si>
  <si>
    <t>CAR 40 ROSZAK</t>
  </si>
  <si>
    <t>Matki Boskiej Fatimskiej</t>
  </si>
  <si>
    <t>Yuka</t>
  </si>
  <si>
    <t>7+14</t>
  </si>
  <si>
    <t>8 + 6</t>
  </si>
  <si>
    <t>501-3012</t>
  </si>
  <si>
    <t>Proszówki 389</t>
  </si>
  <si>
    <t>4+11+5</t>
  </si>
  <si>
    <t>10+ 6</t>
  </si>
  <si>
    <t>501-3026</t>
  </si>
  <si>
    <t>Żabiniec 4</t>
  </si>
  <si>
    <t>501-3020</t>
  </si>
  <si>
    <t xml:space="preserve">Węgierska Górka </t>
  </si>
  <si>
    <t>Wyspiańskiego</t>
  </si>
  <si>
    <t>8+4</t>
  </si>
  <si>
    <t>501-3076</t>
  </si>
  <si>
    <t>Białka Tatrzańska</t>
  </si>
  <si>
    <t>Środkowa</t>
  </si>
  <si>
    <t>4+3+14</t>
  </si>
  <si>
    <t>9+7</t>
  </si>
  <si>
    <t>501-3038</t>
  </si>
  <si>
    <t>17+3</t>
  </si>
  <si>
    <t>501-3079</t>
  </si>
  <si>
    <t>15+5</t>
  </si>
  <si>
    <t>501-3041</t>
  </si>
  <si>
    <t>Opole Lubelskie</t>
  </si>
  <si>
    <t>Fabryczna</t>
  </si>
  <si>
    <t>6+15</t>
  </si>
  <si>
    <t>Wierzbica</t>
  </si>
  <si>
    <t>5+11</t>
  </si>
  <si>
    <t>6+6</t>
  </si>
  <si>
    <t>501-3117</t>
  </si>
  <si>
    <t>Maress 3,75 dostawka</t>
  </si>
  <si>
    <t>501-3116</t>
  </si>
  <si>
    <t>2 + 2 LUC 602 + zabudowa</t>
  </si>
  <si>
    <t>06.05.2014</t>
  </si>
  <si>
    <t>501-3039</t>
  </si>
  <si>
    <t>CAR 35 Roszak</t>
  </si>
  <si>
    <t>501-3042</t>
  </si>
  <si>
    <t>Łaszczów</t>
  </si>
  <si>
    <t>Dworcowa</t>
  </si>
  <si>
    <t>501-3044</t>
  </si>
  <si>
    <t>Lubaczów</t>
  </si>
  <si>
    <t>Plk. Dąbka</t>
  </si>
  <si>
    <t>23.04.2014</t>
  </si>
  <si>
    <t>501-3037</t>
  </si>
  <si>
    <t xml:space="preserve">  </t>
  </si>
  <si>
    <t>501-3088</t>
  </si>
  <si>
    <t>Okrzei</t>
  </si>
  <si>
    <t>501-3090</t>
  </si>
  <si>
    <t>Smocza</t>
  </si>
  <si>
    <t>501-3043</t>
  </si>
  <si>
    <t>Gęsia</t>
  </si>
  <si>
    <t>501-3045</t>
  </si>
  <si>
    <t>Karolowska</t>
  </si>
  <si>
    <t>25.05.2014</t>
  </si>
  <si>
    <t>501-3046</t>
  </si>
  <si>
    <t>501-3057</t>
  </si>
  <si>
    <t>Nowolipie</t>
  </si>
  <si>
    <t>9+3</t>
  </si>
  <si>
    <t>501-3128</t>
  </si>
  <si>
    <t xml:space="preserve">Częstochowa </t>
  </si>
  <si>
    <t>5+2</t>
  </si>
  <si>
    <t>501-3091</t>
  </si>
  <si>
    <t xml:space="preserve">Piątek </t>
  </si>
  <si>
    <t>Stodolniana</t>
  </si>
  <si>
    <t>501-3134</t>
  </si>
  <si>
    <t>Rajdowa</t>
  </si>
  <si>
    <t>10+6</t>
  </si>
  <si>
    <t>501-3135</t>
  </si>
  <si>
    <t>Brzeźnicka</t>
  </si>
  <si>
    <t>3+4+11</t>
  </si>
  <si>
    <t>501-3160</t>
  </si>
  <si>
    <t>501-3125</t>
  </si>
  <si>
    <t>Czackiego</t>
  </si>
  <si>
    <t>13+3</t>
  </si>
  <si>
    <t>20.05.2014</t>
  </si>
  <si>
    <t>501-3040</t>
  </si>
  <si>
    <t>renowacja + 5 nowych</t>
  </si>
  <si>
    <t>501-3124</t>
  </si>
  <si>
    <t>501-3133</t>
  </si>
  <si>
    <t>Maress 3,75 o/w wymiana z 2,5 mb</t>
  </si>
  <si>
    <t>501-3147</t>
  </si>
  <si>
    <t xml:space="preserve">Chrzanów </t>
  </si>
  <si>
    <t>Śląska</t>
  </si>
  <si>
    <t xml:space="preserve">Maress 2,5 + 2 x 3,75 + mroźnia             + 2 x ARAN 806 zamrażarka  </t>
  </si>
  <si>
    <t>LH135/F302H</t>
  </si>
  <si>
    <t>501-3087</t>
  </si>
  <si>
    <t>Straszęcin/k Dębicy</t>
  </si>
  <si>
    <t>7+5 LUC</t>
  </si>
  <si>
    <t>501-3107</t>
  </si>
  <si>
    <t>Zagań</t>
  </si>
  <si>
    <t>501-3146</t>
  </si>
  <si>
    <t>Grabownica Starzeńska</t>
  </si>
  <si>
    <t>36-207</t>
  </si>
  <si>
    <t>14+7</t>
  </si>
  <si>
    <t>501-3123</t>
  </si>
  <si>
    <t>Komorowska</t>
  </si>
  <si>
    <t>501-3158</t>
  </si>
  <si>
    <t>501-3181</t>
  </si>
  <si>
    <t>Laski</t>
  </si>
  <si>
    <t>Trenów</t>
  </si>
  <si>
    <t>2+3+7+9</t>
  </si>
  <si>
    <t xml:space="preserve">Sierpień </t>
  </si>
  <si>
    <t>501-3149</t>
  </si>
  <si>
    <t>Wierzchosławice</t>
  </si>
  <si>
    <t>33-122</t>
  </si>
  <si>
    <t>8+12</t>
  </si>
  <si>
    <t>501-3226</t>
  </si>
  <si>
    <t>przestawienie regałów x 6</t>
  </si>
  <si>
    <t>CO2</t>
  </si>
  <si>
    <t>501-3070</t>
  </si>
  <si>
    <t>Sosnkowskiego</t>
  </si>
  <si>
    <t>6+14</t>
  </si>
  <si>
    <t>14  x  R290</t>
  </si>
  <si>
    <t>CCP 255.32.AO+GASCO.SO90 CO2 1 MSC EC M2SV</t>
  </si>
  <si>
    <t>21.07.2014</t>
  </si>
  <si>
    <t>501-3152</t>
  </si>
  <si>
    <t>Juka</t>
  </si>
  <si>
    <t>6+5 renowacja + 3 x ARAN 806 (-)</t>
  </si>
  <si>
    <t>CAR 28 Profroid</t>
  </si>
  <si>
    <t>28.07.2014</t>
  </si>
  <si>
    <t>501-3161</t>
  </si>
  <si>
    <t>Miłkowskiego</t>
  </si>
  <si>
    <t>2,5 Arneg po renowacji</t>
  </si>
  <si>
    <t>wrócił poprzedni</t>
  </si>
  <si>
    <t>30.06.2014</t>
  </si>
  <si>
    <t>501-3118</t>
  </si>
  <si>
    <t>renowacja 13+3</t>
  </si>
  <si>
    <t>2,5 ren</t>
  </si>
  <si>
    <t>501-3225</t>
  </si>
  <si>
    <t>Bohaterów Września</t>
  </si>
  <si>
    <t>4+2+14</t>
  </si>
  <si>
    <t>501-3216</t>
  </si>
  <si>
    <t>Kłomnice</t>
  </si>
  <si>
    <t>11+7</t>
  </si>
  <si>
    <t>501-3213</t>
  </si>
  <si>
    <t>11+5</t>
  </si>
  <si>
    <t>2 x Burren Mor</t>
  </si>
  <si>
    <t>501-3187</t>
  </si>
  <si>
    <t>Milanówek</t>
  </si>
  <si>
    <t>Królewska</t>
  </si>
  <si>
    <t>półki faktura</t>
  </si>
  <si>
    <t>501-3150</t>
  </si>
  <si>
    <t>Żołnierska</t>
  </si>
  <si>
    <t>501-3247</t>
  </si>
  <si>
    <t>Zakładowa</t>
  </si>
  <si>
    <t>501-3242</t>
  </si>
  <si>
    <t>501-3154</t>
  </si>
  <si>
    <t>501-3205</t>
  </si>
  <si>
    <t>Frampol</t>
  </si>
  <si>
    <t>Biłgorajska</t>
  </si>
  <si>
    <t>01.09.2014</t>
  </si>
  <si>
    <t>501-3157</t>
  </si>
  <si>
    <t>Sokołow Malopolski</t>
  </si>
  <si>
    <t>501-3168</t>
  </si>
  <si>
    <t>Skała</t>
  </si>
  <si>
    <t>Cianowice</t>
  </si>
  <si>
    <t>501-3166</t>
  </si>
  <si>
    <t>Jeleśnia</t>
  </si>
  <si>
    <t>Omłotowa</t>
  </si>
  <si>
    <t>501-3269</t>
  </si>
  <si>
    <t>Sędziszów Młp.</t>
  </si>
  <si>
    <t>25.08.2014</t>
  </si>
  <si>
    <t>501-3243</t>
  </si>
  <si>
    <t>Miechów</t>
  </si>
  <si>
    <t>Daneckiej</t>
  </si>
  <si>
    <t>09.09.2014</t>
  </si>
  <si>
    <t>501-3300</t>
  </si>
  <si>
    <t>Wadowice</t>
  </si>
  <si>
    <t>501-3240</t>
  </si>
  <si>
    <t>Wolbrom</t>
  </si>
  <si>
    <t>Szosa Olkuska</t>
  </si>
  <si>
    <t>501-3248</t>
  </si>
  <si>
    <t>Łodź</t>
  </si>
  <si>
    <t>Starorudzka</t>
  </si>
  <si>
    <t>501-3151</t>
  </si>
  <si>
    <t>Bobowa</t>
  </si>
  <si>
    <t>501-3261</t>
  </si>
  <si>
    <t>Jodłowa</t>
  </si>
  <si>
    <t>08.09.2014</t>
  </si>
  <si>
    <t>501-3094</t>
  </si>
  <si>
    <t>Tarnowskie Góry</t>
  </si>
  <si>
    <t>04.08.2014</t>
  </si>
  <si>
    <t>501-3155</t>
  </si>
  <si>
    <t>Boh. Westerplatte</t>
  </si>
  <si>
    <t>501-3163</t>
  </si>
  <si>
    <t>Jeziorańskiego</t>
  </si>
  <si>
    <t>501-3165</t>
  </si>
  <si>
    <t>Koniecpol</t>
  </si>
  <si>
    <t xml:space="preserve">Armii Krajowej </t>
  </si>
  <si>
    <t>501-3206</t>
  </si>
  <si>
    <t>501-3167</t>
  </si>
  <si>
    <t>Wrzosowa</t>
  </si>
  <si>
    <t>501-3185</t>
  </si>
  <si>
    <t>Dabrówki</t>
  </si>
  <si>
    <t>501-3235</t>
  </si>
  <si>
    <t>Radziejów</t>
  </si>
  <si>
    <t>Komunalna</t>
  </si>
  <si>
    <t>8.10.2014</t>
  </si>
  <si>
    <t>501-3271</t>
  </si>
  <si>
    <t>501-3246</t>
  </si>
  <si>
    <t>Hutnicza</t>
  </si>
  <si>
    <t>501-3208</t>
  </si>
  <si>
    <t>501-3201</t>
  </si>
  <si>
    <t>Zwierzyniec</t>
  </si>
  <si>
    <t>501-3230</t>
  </si>
  <si>
    <t>Rychwałd</t>
  </si>
  <si>
    <t>501-3169</t>
  </si>
  <si>
    <t>Libertów</t>
  </si>
  <si>
    <t>30-444</t>
  </si>
  <si>
    <t>501-3270</t>
  </si>
  <si>
    <t>Błażowa</t>
  </si>
  <si>
    <t>501-3194</t>
  </si>
  <si>
    <t>Maszewo</t>
  </si>
  <si>
    <t>Lipnowska</t>
  </si>
  <si>
    <t>501-3252</t>
  </si>
  <si>
    <t>501-3209</t>
  </si>
  <si>
    <t>Łęczna</t>
  </si>
  <si>
    <t>15.09.2014</t>
  </si>
  <si>
    <t>501-3236</t>
  </si>
  <si>
    <t>Zgierz</t>
  </si>
  <si>
    <t>29.09.2014</t>
  </si>
  <si>
    <t>501-3294</t>
  </si>
  <si>
    <t>Mszana Dolna</t>
  </si>
  <si>
    <t>501-3299</t>
  </si>
  <si>
    <t>501-3321</t>
  </si>
  <si>
    <t>Szerokie</t>
  </si>
  <si>
    <t>Konopnica</t>
  </si>
  <si>
    <t>501-3232</t>
  </si>
  <si>
    <t>Jasło</t>
  </si>
  <si>
    <t>501-3231</t>
  </si>
  <si>
    <t>Muszyna</t>
  </si>
  <si>
    <t>Kity</t>
  </si>
  <si>
    <t>501-3200</t>
  </si>
  <si>
    <t>Łęczyńska</t>
  </si>
  <si>
    <t>501-3338</t>
  </si>
  <si>
    <t>Frioarte</t>
  </si>
  <si>
    <t>501-3262</t>
  </si>
  <si>
    <t>Złotno</t>
  </si>
  <si>
    <t>501-3093</t>
  </si>
  <si>
    <t>Zawiercie</t>
  </si>
  <si>
    <t>Obrońców Poczty Gdańskiej</t>
  </si>
  <si>
    <t>501-3342</t>
  </si>
  <si>
    <t>dostawki</t>
  </si>
  <si>
    <t>5 x Mivit 250</t>
  </si>
  <si>
    <t>31</t>
  </si>
  <si>
    <t>501-3356</t>
  </si>
  <si>
    <t>FRIOARTE</t>
  </si>
  <si>
    <t>4 x regal Mivit</t>
  </si>
  <si>
    <t>501-3265</t>
  </si>
  <si>
    <t>Olkusz</t>
  </si>
  <si>
    <t>Sławkowska</t>
  </si>
  <si>
    <t>5+12</t>
  </si>
  <si>
    <t>501-3156</t>
  </si>
  <si>
    <t>Czchów</t>
  </si>
  <si>
    <t>501-3349</t>
  </si>
  <si>
    <t>Żywiec</t>
  </si>
  <si>
    <t>1 x Mivit 250</t>
  </si>
  <si>
    <t>501-3263</t>
  </si>
  <si>
    <t>22.09.2014</t>
  </si>
  <si>
    <t>501-3285</t>
  </si>
  <si>
    <t>Siemiatycze</t>
  </si>
  <si>
    <t>Nadrzeczna</t>
  </si>
  <si>
    <t>501-3153</t>
  </si>
  <si>
    <t>Miejsce Piastowe</t>
  </si>
  <si>
    <t>Handlowa</t>
  </si>
  <si>
    <t>501-3322</t>
  </si>
  <si>
    <t>Niemce</t>
  </si>
  <si>
    <t>6.10.2014</t>
  </si>
  <si>
    <t>501-3089</t>
  </si>
  <si>
    <t>Koło</t>
  </si>
  <si>
    <t>Włocławska</t>
  </si>
  <si>
    <t>13.10.2014</t>
  </si>
  <si>
    <t>501-3234</t>
  </si>
  <si>
    <t>Brzeziny</t>
  </si>
  <si>
    <t>Modrzewskiego</t>
  </si>
  <si>
    <t>501-3127</t>
  </si>
  <si>
    <t>2+2+4+4+4+7</t>
  </si>
  <si>
    <t>Listopada</t>
  </si>
  <si>
    <t>501-3164</t>
  </si>
  <si>
    <t>Wysłouchów</t>
  </si>
  <si>
    <t>501-3273</t>
  </si>
  <si>
    <t>501-3274</t>
  </si>
  <si>
    <t>Żarki</t>
  </si>
  <si>
    <t>Myszkowska</t>
  </si>
  <si>
    <t>SOS</t>
  </si>
  <si>
    <t>501-3189</t>
  </si>
  <si>
    <t>Wyszogrodzka</t>
  </si>
  <si>
    <t>501-3272</t>
  </si>
  <si>
    <t>501-3195</t>
  </si>
  <si>
    <t>Zakroczym</t>
  </si>
  <si>
    <t>Doranta</t>
  </si>
  <si>
    <t>Święcichowska</t>
  </si>
  <si>
    <t>ZEN-MAR</t>
  </si>
  <si>
    <t>Pańska</t>
  </si>
  <si>
    <t>roleta paskowa</t>
  </si>
  <si>
    <t xml:space="preserve">Grójec </t>
  </si>
  <si>
    <t xml:space="preserve">Grodzisk Mazowiecki </t>
  </si>
  <si>
    <t>Tarczyn</t>
  </si>
  <si>
    <t>wymiana agregatu od komory</t>
  </si>
  <si>
    <t>Edesa x 1</t>
  </si>
  <si>
    <t>BWA Topolski</t>
  </si>
  <si>
    <t>1 x ARAN 606 chiller</t>
  </si>
  <si>
    <t>Orląt Lewowskich</t>
  </si>
  <si>
    <t>Zadumy</t>
  </si>
  <si>
    <t>501-3001</t>
  </si>
  <si>
    <t>29-go listopada</t>
  </si>
  <si>
    <t>LUC 602</t>
  </si>
  <si>
    <t xml:space="preserve">Puławy </t>
  </si>
  <si>
    <t xml:space="preserve">CD Wojnicz </t>
  </si>
  <si>
    <t>zamrażarki po umyciu x 6</t>
  </si>
  <si>
    <t>mycie zamrażarek</t>
  </si>
  <si>
    <t>501-3002</t>
  </si>
  <si>
    <t>ren LUC 603 chł + LUC 603 zamr.</t>
  </si>
  <si>
    <t>Boh. Warszawy</t>
  </si>
  <si>
    <t>501-3006</t>
  </si>
  <si>
    <t>501-3007</t>
  </si>
  <si>
    <t>501-3008</t>
  </si>
  <si>
    <t>Narodowych Sił Zbrojnych</t>
  </si>
  <si>
    <t>501-3009</t>
  </si>
  <si>
    <t>Horodniany</t>
  </si>
  <si>
    <t>Przeworsk</t>
  </si>
  <si>
    <t>komora Juka na odpadki</t>
  </si>
  <si>
    <t>501-3019</t>
  </si>
  <si>
    <t>Kalwaria Zebrzydowska</t>
  </si>
  <si>
    <t>wymiana komory chłodniczej</t>
  </si>
  <si>
    <t>501-3016</t>
  </si>
  <si>
    <t>! Maja 98</t>
  </si>
  <si>
    <t>501-3014</t>
  </si>
  <si>
    <t>501-3015</t>
  </si>
  <si>
    <t>Miejska Górka</t>
  </si>
  <si>
    <t>Plac 700 lecia</t>
  </si>
  <si>
    <t>501-3010</t>
  </si>
  <si>
    <t>ks. Meiera</t>
  </si>
  <si>
    <t>szafa mrożnicza</t>
  </si>
  <si>
    <t>501-3021</t>
  </si>
  <si>
    <t xml:space="preserve">Jabłonna </t>
  </si>
  <si>
    <t>Parkowa</t>
  </si>
  <si>
    <t>501-3022</t>
  </si>
  <si>
    <t xml:space="preserve">Legionowo </t>
  </si>
  <si>
    <t>501-3047</t>
  </si>
  <si>
    <t>przestawienie i zabudowa zamrażarek</t>
  </si>
  <si>
    <t>501-3023</t>
  </si>
  <si>
    <t xml:space="preserve">13 </t>
  </si>
  <si>
    <t>501-3024</t>
  </si>
  <si>
    <t>501-3013</t>
  </si>
  <si>
    <t>zamrażarka ARAN nowa</t>
  </si>
  <si>
    <t>501-3017</t>
  </si>
  <si>
    <t>Św.Ducha</t>
  </si>
  <si>
    <t>501-3027</t>
  </si>
  <si>
    <t>Polna 6</t>
  </si>
  <si>
    <t>501-3028</t>
  </si>
  <si>
    <t>501-3029</t>
  </si>
  <si>
    <t>501-3030</t>
  </si>
  <si>
    <t>Weteranów</t>
  </si>
  <si>
    <t>501-3055</t>
  </si>
  <si>
    <t>CD Lubartów FF</t>
  </si>
  <si>
    <t xml:space="preserve">przestawienie plug-in </t>
  </si>
  <si>
    <t>501-3056</t>
  </si>
  <si>
    <t>zamrażarki po renowacji</t>
  </si>
  <si>
    <t>501-3032</t>
  </si>
  <si>
    <t>demontaż urządzeń chłodniczych</t>
  </si>
  <si>
    <t>501-3053</t>
  </si>
  <si>
    <t>501-3052</t>
  </si>
  <si>
    <t>501-3025</t>
  </si>
  <si>
    <t>CD Kraków</t>
  </si>
  <si>
    <t>4 x Edesa</t>
  </si>
  <si>
    <t>501-3054</t>
  </si>
  <si>
    <t>501-3051</t>
  </si>
  <si>
    <t>501-3050</t>
  </si>
  <si>
    <t>501-3048</t>
  </si>
  <si>
    <t xml:space="preserve">Gąbin </t>
  </si>
  <si>
    <t>Jana Pawła</t>
  </si>
  <si>
    <t>501-3049</t>
  </si>
  <si>
    <t xml:space="preserve">Włocławek </t>
  </si>
  <si>
    <t>501-3033</t>
  </si>
  <si>
    <t>Lwówek Śląski</t>
  </si>
  <si>
    <t>Jaśkiewicza</t>
  </si>
  <si>
    <t>po ren. zamrażarka + chłodziarka</t>
  </si>
  <si>
    <t>501-3035</t>
  </si>
  <si>
    <t xml:space="preserve">CD Lubartów </t>
  </si>
  <si>
    <t>8 x EDESA</t>
  </si>
  <si>
    <t>501-3031</t>
  </si>
  <si>
    <t>Kaczówkowska</t>
  </si>
  <si>
    <t>501-3058</t>
  </si>
  <si>
    <t>chłodziarka ARAN 806 szt 1</t>
  </si>
  <si>
    <t>501-3059</t>
  </si>
  <si>
    <t xml:space="preserve">Moszczenica </t>
  </si>
  <si>
    <t>501-3060</t>
  </si>
  <si>
    <t>501-3061</t>
  </si>
  <si>
    <t>501-3062</t>
  </si>
  <si>
    <t>501-3063</t>
  </si>
  <si>
    <t>Wola Krzysztoporska</t>
  </si>
  <si>
    <t>501-3075</t>
  </si>
  <si>
    <t>Kusocińskiego</t>
  </si>
  <si>
    <t>501-3078</t>
  </si>
  <si>
    <t>komora chłodnicza</t>
  </si>
  <si>
    <t>501-3064</t>
  </si>
  <si>
    <t xml:space="preserve">zamrażarka ARAN 806 </t>
  </si>
  <si>
    <t>501-3066</t>
  </si>
  <si>
    <t>Suchedniów</t>
  </si>
  <si>
    <t>Warszawska/Kielecka</t>
  </si>
  <si>
    <t>Szafa EDESA</t>
  </si>
  <si>
    <t>501-3071</t>
  </si>
  <si>
    <t>501-3077</t>
  </si>
  <si>
    <t>501-3072</t>
  </si>
  <si>
    <t>501-3067</t>
  </si>
  <si>
    <t>501-3074</t>
  </si>
  <si>
    <t>demontaż - likwidacja</t>
  </si>
  <si>
    <t>501-3080</t>
  </si>
  <si>
    <t>Żabiniec</t>
  </si>
  <si>
    <t>501-3098</t>
  </si>
  <si>
    <t>501-3081</t>
  </si>
  <si>
    <t>501-3068</t>
  </si>
  <si>
    <t>501-3065</t>
  </si>
  <si>
    <t>501-3073</t>
  </si>
  <si>
    <t>Ożarów , Klobuck</t>
  </si>
  <si>
    <t>EDESA + Gorenje</t>
  </si>
  <si>
    <t>501-3097</t>
  </si>
  <si>
    <t>501-3100</t>
  </si>
  <si>
    <t>Jutrzenki</t>
  </si>
  <si>
    <t>501-3101</t>
  </si>
  <si>
    <t>Warszawa Wesoła</t>
  </si>
  <si>
    <t>501-3102</t>
  </si>
  <si>
    <t>Kraśnicka</t>
  </si>
  <si>
    <t>501-3103</t>
  </si>
  <si>
    <t>501-3096</t>
  </si>
  <si>
    <t>Nowe Miasto n/Pilica</t>
  </si>
  <si>
    <t>501-3111</t>
  </si>
  <si>
    <t>przewiezienie komór na odpadki</t>
  </si>
  <si>
    <t>501-3082</t>
  </si>
  <si>
    <t>Długa/Grabowiecka</t>
  </si>
  <si>
    <t>501-3099</t>
  </si>
  <si>
    <t>600- lecia</t>
  </si>
  <si>
    <t>szafa Edesa</t>
  </si>
  <si>
    <t>501-3083</t>
  </si>
  <si>
    <t>Stawki</t>
  </si>
  <si>
    <t>501-3108</t>
  </si>
  <si>
    <t>501-3084</t>
  </si>
  <si>
    <t>501-3109</t>
  </si>
  <si>
    <t xml:space="preserve"> Oś. Lecha</t>
  </si>
  <si>
    <t>501-3110</t>
  </si>
  <si>
    <t>Głogowska</t>
  </si>
  <si>
    <t>501-3085</t>
  </si>
  <si>
    <t>501-3086</t>
  </si>
  <si>
    <t>Optimer 2536</t>
  </si>
  <si>
    <t>501-3105</t>
  </si>
  <si>
    <t>Kozienice, Siedlce</t>
  </si>
  <si>
    <t>2 x EDESA</t>
  </si>
  <si>
    <t xml:space="preserve">Maj </t>
  </si>
  <si>
    <t>501-3104</t>
  </si>
  <si>
    <t>Kłobuck,Myślenice</t>
  </si>
  <si>
    <t>2 x Gorenje</t>
  </si>
  <si>
    <t>501-3122</t>
  </si>
  <si>
    <t>501-3120</t>
  </si>
  <si>
    <t>501-3121</t>
  </si>
  <si>
    <t>501-3113</t>
  </si>
  <si>
    <t>1 x LUC 602+ 1 x komora Juka</t>
  </si>
  <si>
    <t>501-3119</t>
  </si>
  <si>
    <t xml:space="preserve">Dorohusk  </t>
  </si>
  <si>
    <t>Ma</t>
  </si>
  <si>
    <t>501-3132</t>
  </si>
  <si>
    <t>501-3131</t>
  </si>
  <si>
    <t>Kolonia</t>
  </si>
  <si>
    <t>501-3130</t>
  </si>
  <si>
    <t>501-3106</t>
  </si>
  <si>
    <t>16 x EDESA</t>
  </si>
  <si>
    <t>501-3137</t>
  </si>
  <si>
    <t>Transport urządzeń</t>
  </si>
  <si>
    <t>Kozy, Radzymin</t>
  </si>
  <si>
    <t>501-3126</t>
  </si>
  <si>
    <t>1 X EDESA</t>
  </si>
  <si>
    <t>501-3112</t>
  </si>
  <si>
    <t>Przejście Graniczne</t>
  </si>
  <si>
    <t>501-3140</t>
  </si>
  <si>
    <t>501-3114</t>
  </si>
  <si>
    <t>Mertki</t>
  </si>
  <si>
    <t>501-3141</t>
  </si>
  <si>
    <t>501-3142</t>
  </si>
  <si>
    <t>Babina</t>
  </si>
  <si>
    <t>501-3129</t>
  </si>
  <si>
    <t xml:space="preserve">Konstancin Jeziorna </t>
  </si>
  <si>
    <t xml:space="preserve">Warszawska </t>
  </si>
  <si>
    <t>501-3144</t>
  </si>
  <si>
    <t>501-3143</t>
  </si>
  <si>
    <t>501-3138</t>
  </si>
  <si>
    <t>Czaniec</t>
  </si>
  <si>
    <t>Kęcka</t>
  </si>
  <si>
    <t>501-3145</t>
  </si>
  <si>
    <t>501-3148</t>
  </si>
  <si>
    <t xml:space="preserve">Bochnia </t>
  </si>
  <si>
    <t>Proszówki</t>
  </si>
  <si>
    <t>501-3175</t>
  </si>
  <si>
    <t>501-3174</t>
  </si>
  <si>
    <t>501-3173</t>
  </si>
  <si>
    <t>501-3136</t>
  </si>
  <si>
    <t>501-3172</t>
  </si>
  <si>
    <t xml:space="preserve">Ostrów Maz </t>
  </si>
  <si>
    <t>501-3171</t>
  </si>
  <si>
    <t>Jana Bosko</t>
  </si>
  <si>
    <t>501-3170</t>
  </si>
  <si>
    <t>Elbląg</t>
  </si>
  <si>
    <t>Odzieżowa</t>
  </si>
  <si>
    <t>ARAN 806 zamrażarka x 2</t>
  </si>
  <si>
    <t>501-3178</t>
  </si>
  <si>
    <t>501-3179</t>
  </si>
  <si>
    <t>501-3180</t>
  </si>
  <si>
    <t>Węgierska Górka</t>
  </si>
  <si>
    <t>501-3176</t>
  </si>
  <si>
    <t>Raciąż</t>
  </si>
  <si>
    <t>Błonie</t>
  </si>
  <si>
    <t>501-3177</t>
  </si>
  <si>
    <t>Gorlice</t>
  </si>
  <si>
    <t>Garncarska</t>
  </si>
  <si>
    <t>501-3191</t>
  </si>
  <si>
    <t>501-3192</t>
  </si>
  <si>
    <t>501-3193</t>
  </si>
  <si>
    <t>501-3182</t>
  </si>
  <si>
    <t>501-3183</t>
  </si>
  <si>
    <t>501-3184</t>
  </si>
  <si>
    <t xml:space="preserve">CD LUBARTÓW </t>
  </si>
  <si>
    <t>zamrażarki na zaplecze</t>
  </si>
  <si>
    <t>501-3198</t>
  </si>
  <si>
    <t>Braci Tułodzieckich</t>
  </si>
  <si>
    <t>501-3197</t>
  </si>
  <si>
    <t>501-3190</t>
  </si>
  <si>
    <t xml:space="preserve">Łańcut, Przeworsk, Blachownia </t>
  </si>
  <si>
    <t>2 x EDESA + Gorenje</t>
  </si>
  <si>
    <t>501-3218</t>
  </si>
  <si>
    <t>501-3219</t>
  </si>
  <si>
    <t>Ostrowiec Lubelski</t>
  </si>
  <si>
    <t>501-3220</t>
  </si>
  <si>
    <t>501-3223</t>
  </si>
  <si>
    <t>1 x ARAN 806 (+)</t>
  </si>
  <si>
    <t>501-3211</t>
  </si>
  <si>
    <t>Na Zakręcie</t>
  </si>
  <si>
    <t>501-3212</t>
  </si>
  <si>
    <t>4 x ARAN 806 +1 x ARAN 806 chłodziarka</t>
  </si>
  <si>
    <t>501-3214</t>
  </si>
  <si>
    <t>501-3233</t>
  </si>
  <si>
    <t>Srodkowa</t>
  </si>
  <si>
    <t>501-3222</t>
  </si>
  <si>
    <t>1 x komora Juka</t>
  </si>
  <si>
    <t>501-3215</t>
  </si>
  <si>
    <t>501-3217</t>
  </si>
  <si>
    <t>501-3253</t>
  </si>
  <si>
    <t>przeniesienia agregatów komór</t>
  </si>
  <si>
    <t>501-3224</t>
  </si>
  <si>
    <t xml:space="preserve">Szczekociny </t>
  </si>
  <si>
    <t>1 x ARAN 806 (+)+ 1 x ARAN 806 (-)  + EDESA</t>
  </si>
  <si>
    <t>501-3229</t>
  </si>
  <si>
    <t xml:space="preserve">1 x ARAN 806 (+)+ 1 x ARAN 806 (-)  </t>
  </si>
  <si>
    <t>501-3251</t>
  </si>
  <si>
    <t>Zywiec</t>
  </si>
  <si>
    <t>501-3237</t>
  </si>
  <si>
    <t>501-3238</t>
  </si>
  <si>
    <t>Płk. Dąbka</t>
  </si>
  <si>
    <t>501-3239</t>
  </si>
  <si>
    <t>501-3241</t>
  </si>
  <si>
    <t>501-3249</t>
  </si>
  <si>
    <t>Nowa Sól</t>
  </si>
  <si>
    <t>Głowackiego</t>
  </si>
  <si>
    <t>501-3250</t>
  </si>
  <si>
    <t>501-3307</t>
  </si>
  <si>
    <t xml:space="preserve">Andrychów </t>
  </si>
  <si>
    <t>przerobienie zamrażarki na chłodziarkę</t>
  </si>
  <si>
    <t>501-3227</t>
  </si>
  <si>
    <t xml:space="preserve">Medyka </t>
  </si>
  <si>
    <t>1 x ARAN 806(-)</t>
  </si>
  <si>
    <t>501-3245</t>
  </si>
  <si>
    <t>501-3244</t>
  </si>
  <si>
    <t>Łotewska</t>
  </si>
  <si>
    <t>2 x LUC 602 chłodziarka</t>
  </si>
  <si>
    <t>501-3295</t>
  </si>
  <si>
    <t>501-3287</t>
  </si>
  <si>
    <t>CD Kraków zamrażarki</t>
  </si>
  <si>
    <t>1 x ARAN 806(-)+ 1 x ARAN 806(+)</t>
  </si>
  <si>
    <t>501-3312</t>
  </si>
  <si>
    <t>szafa Igloo po umyciu</t>
  </si>
  <si>
    <t>501-3288</t>
  </si>
  <si>
    <t>Biłgoraj</t>
  </si>
  <si>
    <t>Krzeszowska</t>
  </si>
  <si>
    <t>501-3289</t>
  </si>
  <si>
    <t>501-3290</t>
  </si>
  <si>
    <t>501-3291</t>
  </si>
  <si>
    <t>501-3311</t>
  </si>
  <si>
    <t>501-3292</t>
  </si>
  <si>
    <t>1 x LUC 602(-) + 1 x LUC 602(+)</t>
  </si>
  <si>
    <t>501-3301</t>
  </si>
  <si>
    <t>501-3314</t>
  </si>
  <si>
    <t>Klodawa</t>
  </si>
  <si>
    <t>przestawienie zamrażarek</t>
  </si>
  <si>
    <t>501-3286</t>
  </si>
  <si>
    <t>zamrażarki</t>
  </si>
  <si>
    <t>8 x ARAN 806(-) + 6 x ARAN 806(+)</t>
  </si>
  <si>
    <t>501-3313</t>
  </si>
  <si>
    <t>przesunięcie regału</t>
  </si>
  <si>
    <t>501-3303</t>
  </si>
  <si>
    <t>Korolowska</t>
  </si>
  <si>
    <t>501-3304</t>
  </si>
  <si>
    <t>501-3305</t>
  </si>
  <si>
    <t>501-3306</t>
  </si>
  <si>
    <t>501-3296</t>
  </si>
  <si>
    <t>Małkinia</t>
  </si>
  <si>
    <t>Biegańskiego</t>
  </si>
  <si>
    <t>4 x ARAN 806 (+)</t>
  </si>
  <si>
    <t>501-3293</t>
  </si>
  <si>
    <t>CD SIERADZ</t>
  </si>
  <si>
    <t>5 x EDESA</t>
  </si>
  <si>
    <t>501-3298</t>
  </si>
  <si>
    <t>2 x ARAN 806(-) + 2 x ARAN 806(+)</t>
  </si>
  <si>
    <t>501-3302</t>
  </si>
  <si>
    <t>1 x ARAN 806(+) zabieramy ARAN 806(-)</t>
  </si>
  <si>
    <t>501-3308</t>
  </si>
  <si>
    <t>EDESA x 18</t>
  </si>
  <si>
    <t>501-3309</t>
  </si>
  <si>
    <t xml:space="preserve">Marees 3,75 o/w zamiast Maress 2,5 </t>
  </si>
  <si>
    <t>501-3317</t>
  </si>
  <si>
    <t>501-3315</t>
  </si>
  <si>
    <t>1 x ARAN 806(+)</t>
  </si>
  <si>
    <t>501-3316</t>
  </si>
  <si>
    <t>CD KRAKÓW</t>
  </si>
  <si>
    <t>501-3318</t>
  </si>
  <si>
    <t>Pawia</t>
  </si>
  <si>
    <t>501-3319</t>
  </si>
  <si>
    <t>Jordanów</t>
  </si>
  <si>
    <t>501-3328</t>
  </si>
  <si>
    <t>501-3320</t>
  </si>
  <si>
    <t>Piaskowa</t>
  </si>
  <si>
    <t>501-3329</t>
  </si>
  <si>
    <t xml:space="preserve">Pruszków </t>
  </si>
  <si>
    <t>501-3323</t>
  </si>
  <si>
    <t>CD Lubartów</t>
  </si>
  <si>
    <t>EDESA x 6 + 2 x używana</t>
  </si>
  <si>
    <t>501-3331</t>
  </si>
  <si>
    <t>501-3332</t>
  </si>
  <si>
    <t>501-3333</t>
  </si>
  <si>
    <t>501-3324</t>
  </si>
  <si>
    <t>EDESA x 1</t>
  </si>
  <si>
    <t>501-3334</t>
  </si>
  <si>
    <t>Pomorska</t>
  </si>
  <si>
    <t>501-3325</t>
  </si>
  <si>
    <t>Sucharskiego</t>
  </si>
  <si>
    <t>501-3326</t>
  </si>
  <si>
    <t xml:space="preserve">Kolbuszowa </t>
  </si>
  <si>
    <t>1 x ARAN 806(-) + 1 x ARAN 806(+)</t>
  </si>
  <si>
    <t>501-3330</t>
  </si>
  <si>
    <t>2 x komora Juka</t>
  </si>
  <si>
    <t>501-3337</t>
  </si>
  <si>
    <t>501-3339</t>
  </si>
  <si>
    <t>501-3341</t>
  </si>
  <si>
    <t>501-3335</t>
  </si>
  <si>
    <t>CD Kraków chłodziarki</t>
  </si>
  <si>
    <t>2 x ARAN 806 (+)</t>
  </si>
  <si>
    <t>501-3340</t>
  </si>
  <si>
    <t>501-3345</t>
  </si>
  <si>
    <t>501-3346</t>
  </si>
  <si>
    <t>501-3347</t>
  </si>
  <si>
    <t>501-3348</t>
  </si>
  <si>
    <t>501-3336</t>
  </si>
  <si>
    <t>EDESA x 2</t>
  </si>
  <si>
    <t>EDESA x 3</t>
  </si>
  <si>
    <t>501-3344</t>
  </si>
  <si>
    <t>6 x ARAN 806 chiller</t>
  </si>
  <si>
    <t>501-3350</t>
  </si>
  <si>
    <t>7 x ARAN 806 chiller</t>
  </si>
  <si>
    <t>501-3353</t>
  </si>
  <si>
    <t>501-3355</t>
  </si>
  <si>
    <t>501-3351</t>
  </si>
  <si>
    <t>501-3354</t>
  </si>
  <si>
    <t>501-3343</t>
  </si>
  <si>
    <t>Gdańsk</t>
  </si>
  <si>
    <t>Kartuska</t>
  </si>
  <si>
    <t>GD</t>
  </si>
  <si>
    <t>501-3359</t>
  </si>
  <si>
    <t>501-3361</t>
  </si>
  <si>
    <t>501-3352</t>
  </si>
  <si>
    <t>1 x ARAN 806(-)+1 x ARAN 806(+)</t>
  </si>
  <si>
    <t>501-3358</t>
  </si>
  <si>
    <t>501-3363</t>
  </si>
  <si>
    <t>501-3360</t>
  </si>
  <si>
    <t>2 x EDESA + 1 x EDESA po umyciu</t>
  </si>
  <si>
    <t>501-3362</t>
  </si>
  <si>
    <t>501-3357</t>
  </si>
  <si>
    <t>dostawka 2,5 Motaras + 5 x ARAN 806 chlodziarka renowacja</t>
  </si>
  <si>
    <t>501-3367</t>
  </si>
  <si>
    <t>501-3368</t>
  </si>
  <si>
    <t>501-3365</t>
  </si>
  <si>
    <t xml:space="preserve">Terespol, Chełm,Kielce, </t>
  </si>
  <si>
    <t>Wolbrom,Rzeszów, Biecz, Kraków</t>
  </si>
  <si>
    <t>501-3369</t>
  </si>
  <si>
    <t>501-3364</t>
  </si>
  <si>
    <t>Konstancin - Jeziorna</t>
  </si>
  <si>
    <t>przestawienie chłodnictwa</t>
  </si>
  <si>
    <t>501-3379</t>
  </si>
  <si>
    <t>Słomniki</t>
  </si>
  <si>
    <t>501-3366</t>
  </si>
  <si>
    <t>Dęblin,Siedlce, Stoczek</t>
  </si>
  <si>
    <t>3 x EDESA</t>
  </si>
  <si>
    <t>TERMOPROCES</t>
  </si>
  <si>
    <t>501-3370</t>
  </si>
  <si>
    <t>Górka Libertowska</t>
  </si>
  <si>
    <t>501-3372</t>
  </si>
  <si>
    <t>501-3371</t>
  </si>
  <si>
    <t xml:space="preserve">Zwierzyniec </t>
  </si>
  <si>
    <t>501-3373</t>
  </si>
  <si>
    <t>501-3374</t>
  </si>
  <si>
    <t>501-3375</t>
  </si>
  <si>
    <t>501-3376</t>
  </si>
  <si>
    <t>501-3377</t>
  </si>
  <si>
    <t>Żelechów</t>
  </si>
  <si>
    <t>1 x ARAN 806 (-)</t>
  </si>
  <si>
    <t>501-3378</t>
  </si>
  <si>
    <t>501-3380</t>
  </si>
  <si>
    <t>CD WOJNICZ komory</t>
  </si>
  <si>
    <t>komory mroźnicze</t>
  </si>
  <si>
    <t>501-3381</t>
  </si>
  <si>
    <t>CD Wojnicz EDESA x 2</t>
  </si>
  <si>
    <t>501-3382</t>
  </si>
  <si>
    <t>CD Wojnicz EDESA x 5</t>
  </si>
  <si>
    <t>501-3202</t>
  </si>
  <si>
    <t>Izbica</t>
  </si>
  <si>
    <t>LPG</t>
  </si>
  <si>
    <t>501-3203</t>
  </si>
  <si>
    <t>Hrebenne</t>
  </si>
  <si>
    <t>501-3204</t>
  </si>
  <si>
    <t>Hrubieszów</t>
  </si>
  <si>
    <t>501-3188</t>
  </si>
  <si>
    <t>501-3196</t>
  </si>
  <si>
    <t>Kozienicka</t>
  </si>
  <si>
    <t>501-3264</t>
  </si>
  <si>
    <t>Jerozolimskie</t>
  </si>
  <si>
    <t>501-3281</t>
  </si>
  <si>
    <t>Głowno</t>
  </si>
  <si>
    <t>501-3282</t>
  </si>
  <si>
    <t>Wólka Kosowska</t>
  </si>
  <si>
    <t>Al.. Krakowska</t>
  </si>
  <si>
    <t>501-3254</t>
  </si>
  <si>
    <t>Zalesie</t>
  </si>
  <si>
    <t>501-3255</t>
  </si>
  <si>
    <t>Agatowa</t>
  </si>
  <si>
    <t>501-3256</t>
  </si>
  <si>
    <t>Sołtysowska</t>
  </si>
  <si>
    <t>501-3257</t>
  </si>
  <si>
    <t>20.10.2014</t>
  </si>
  <si>
    <t>501-3186</t>
  </si>
  <si>
    <t>501-3162</t>
  </si>
  <si>
    <t>501-3159</t>
  </si>
  <si>
    <t>501-3207</t>
  </si>
  <si>
    <t>Pińczów</t>
  </si>
  <si>
    <t>Batalionów Chłopskich</t>
  </si>
  <si>
    <t>Rejonowa</t>
  </si>
  <si>
    <t>501-3279</t>
  </si>
  <si>
    <t>501-3280</t>
  </si>
  <si>
    <t>Żółkiewskiego</t>
  </si>
  <si>
    <t>Listopad/Grudzień</t>
  </si>
  <si>
    <t>501-3267</t>
  </si>
  <si>
    <t>Siódmy</t>
  </si>
  <si>
    <t>501-3268</t>
  </si>
  <si>
    <t>Ósmy</t>
  </si>
  <si>
    <t>501-3199</t>
  </si>
  <si>
    <t>501-3275</t>
  </si>
  <si>
    <t>501-3276</t>
  </si>
  <si>
    <t>501-3277</t>
  </si>
  <si>
    <t>501-3278</t>
  </si>
  <si>
    <t>501-3283</t>
  </si>
  <si>
    <t>501-3284</t>
  </si>
  <si>
    <t>501-3327</t>
  </si>
  <si>
    <t>501-3258</t>
  </si>
  <si>
    <t>501-3259</t>
  </si>
  <si>
    <t>501-3260</t>
  </si>
  <si>
    <t>Płowiecka</t>
  </si>
  <si>
    <t>501-3221</t>
  </si>
  <si>
    <t>Maress 3,75 o/w</t>
  </si>
  <si>
    <t>501-3266</t>
  </si>
  <si>
    <t>Wola Rzędzińska</t>
  </si>
  <si>
    <t xml:space="preserve">AIFO </t>
  </si>
  <si>
    <t>501-3383</t>
  </si>
  <si>
    <t>Siewierz</t>
  </si>
  <si>
    <t>501-3384</t>
  </si>
  <si>
    <t>Rudniki</t>
  </si>
  <si>
    <t>Wieluńska</t>
  </si>
  <si>
    <t>501-3397</t>
  </si>
  <si>
    <t>501-3385</t>
  </si>
  <si>
    <t>Tarnogród</t>
  </si>
  <si>
    <t>Nadstawna</t>
  </si>
  <si>
    <t>LUB</t>
  </si>
  <si>
    <t>FRICON</t>
  </si>
  <si>
    <t>501-3408</t>
  </si>
  <si>
    <t>Tymbark</t>
  </si>
  <si>
    <t>20.02.2015</t>
  </si>
  <si>
    <t>501-3419</t>
  </si>
  <si>
    <t>Kołaczyce</t>
  </si>
  <si>
    <t>Wiejowskiego</t>
  </si>
  <si>
    <t>KLIMORS/ROSZAK</t>
  </si>
  <si>
    <t>501-3432</t>
  </si>
  <si>
    <t xml:space="preserve">Tomaszów Lubelski </t>
  </si>
  <si>
    <t>dostawka 5 m  Arneg po renowacji (R)    komora mroźnicza (K)</t>
  </si>
  <si>
    <t>501-3409</t>
  </si>
  <si>
    <t>20.04.2015</t>
  </si>
  <si>
    <t>501-3447</t>
  </si>
  <si>
    <t xml:space="preserve">Jasło </t>
  </si>
  <si>
    <t>Baczyńskiego</t>
  </si>
  <si>
    <t>Świątniki Górne</t>
  </si>
  <si>
    <t>Brunchalskiego</t>
  </si>
  <si>
    <t>13.04.2015</t>
  </si>
  <si>
    <t>ren.</t>
  </si>
  <si>
    <t>05.05.2015</t>
  </si>
  <si>
    <t>501-3448</t>
  </si>
  <si>
    <t>27.05.2015</t>
  </si>
  <si>
    <t>501-3466</t>
  </si>
  <si>
    <t>06.05.2015</t>
  </si>
  <si>
    <t>501-3456</t>
  </si>
  <si>
    <t>Woronicza</t>
  </si>
  <si>
    <t>501-3406</t>
  </si>
  <si>
    <t>501-3443</t>
  </si>
  <si>
    <t>Katarzynów</t>
  </si>
  <si>
    <t>29.06.2015</t>
  </si>
  <si>
    <t>501-3545</t>
  </si>
  <si>
    <t>Zduńska</t>
  </si>
  <si>
    <t>26.05.2015</t>
  </si>
  <si>
    <t>501-3462</t>
  </si>
  <si>
    <t>Haszka</t>
  </si>
  <si>
    <t>10.06.2015</t>
  </si>
  <si>
    <t>1.06.2015</t>
  </si>
  <si>
    <t>501-3467</t>
  </si>
  <si>
    <t>08.07.2015</t>
  </si>
  <si>
    <t>501-3543</t>
  </si>
  <si>
    <t>Pokoju</t>
  </si>
  <si>
    <t>15.06.2015</t>
  </si>
  <si>
    <t>501-3474</t>
  </si>
  <si>
    <t>501-3552</t>
  </si>
  <si>
    <t>Polonijna</t>
  </si>
  <si>
    <t>501-3475</t>
  </si>
  <si>
    <t>Jarocin</t>
  </si>
  <si>
    <t>Śródmiejska</t>
  </si>
  <si>
    <t>27.07.2015</t>
  </si>
  <si>
    <t>501-3542</t>
  </si>
  <si>
    <t xml:space="preserve">Wieliczka </t>
  </si>
  <si>
    <t>31.07.2015</t>
  </si>
  <si>
    <t>501-3525</t>
  </si>
  <si>
    <t xml:space="preserve">Sandomierz </t>
  </si>
  <si>
    <t>06.07.2015</t>
  </si>
  <si>
    <t>501-3493</t>
  </si>
  <si>
    <t>Alwernia</t>
  </si>
  <si>
    <t>GTB</t>
  </si>
  <si>
    <t>13.07.2015</t>
  </si>
  <si>
    <t>501-3438</t>
  </si>
  <si>
    <t>Bema</t>
  </si>
  <si>
    <t>14.07.2015</t>
  </si>
  <si>
    <t>501-3439</t>
  </si>
  <si>
    <t>501-3497</t>
  </si>
  <si>
    <t>Zabierzów</t>
  </si>
  <si>
    <t>501-3441</t>
  </si>
  <si>
    <t>20.07.2015</t>
  </si>
  <si>
    <t>501-3502</t>
  </si>
  <si>
    <t>NSE</t>
  </si>
  <si>
    <t>501-3555</t>
  </si>
  <si>
    <t>BATUTY</t>
  </si>
  <si>
    <t>przestawienie 5 sklepów</t>
  </si>
  <si>
    <t>16.04.2015</t>
  </si>
  <si>
    <t>501-3446</t>
  </si>
  <si>
    <t>501-3557</t>
  </si>
  <si>
    <t xml:space="preserve">Krakow </t>
  </si>
  <si>
    <t>JUKA RYGA</t>
  </si>
  <si>
    <t>Agatowa/Półanki</t>
  </si>
  <si>
    <t>501-3500</t>
  </si>
  <si>
    <t>Skawina</t>
  </si>
  <si>
    <t>Przemysłowa</t>
  </si>
  <si>
    <t>501-3468</t>
  </si>
  <si>
    <t>501-3478</t>
  </si>
  <si>
    <t>Podmiejska</t>
  </si>
  <si>
    <t xml:space="preserve"> Sierpień</t>
  </si>
  <si>
    <t>501-3479</t>
  </si>
  <si>
    <t>03.08.2015</t>
  </si>
  <si>
    <t>501-3507</t>
  </si>
  <si>
    <t>17.08.2015</t>
  </si>
  <si>
    <t>501-3470</t>
  </si>
  <si>
    <t>11.08.2015</t>
  </si>
  <si>
    <t>501-3442</t>
  </si>
  <si>
    <t>16 Stycznia</t>
  </si>
  <si>
    <t>501-3460</t>
  </si>
  <si>
    <t>Kielecka</t>
  </si>
  <si>
    <t>24.08.2015</t>
  </si>
  <si>
    <t>501-3471</t>
  </si>
  <si>
    <t>Trzebinia</t>
  </si>
  <si>
    <t>Młoszczowska</t>
  </si>
  <si>
    <t>31.08.2015</t>
  </si>
  <si>
    <t>501-3458</t>
  </si>
  <si>
    <t>18.08.2015</t>
  </si>
  <si>
    <t>501-3477</t>
  </si>
  <si>
    <t>501-3480</t>
  </si>
  <si>
    <t>Kowalska</t>
  </si>
  <si>
    <t>07.09.2015</t>
  </si>
  <si>
    <t>501-3511</t>
  </si>
  <si>
    <t>501-3540</t>
  </si>
  <si>
    <t>Sadowa</t>
  </si>
  <si>
    <t>501-3541</t>
  </si>
  <si>
    <t>Lotnicza</t>
  </si>
  <si>
    <t>AIFO</t>
  </si>
  <si>
    <t>ASO</t>
  </si>
  <si>
    <t>501-3568</t>
  </si>
  <si>
    <t xml:space="preserve">Biała Rawska </t>
  </si>
  <si>
    <t>501-3571</t>
  </si>
  <si>
    <t>501-3563</t>
  </si>
  <si>
    <t>Pomorska 58</t>
  </si>
  <si>
    <t>501-3564</t>
  </si>
  <si>
    <t>06.09.2015</t>
  </si>
  <si>
    <t>501-3504</t>
  </si>
  <si>
    <t xml:space="preserve">Lubartów </t>
  </si>
  <si>
    <t>GTB/AIFO</t>
  </si>
  <si>
    <t>501-3569</t>
  </si>
  <si>
    <t>501-3565</t>
  </si>
  <si>
    <t>501-3570</t>
  </si>
  <si>
    <t>Warszawska 66</t>
  </si>
  <si>
    <t>_</t>
  </si>
  <si>
    <t>14.09.2015</t>
  </si>
  <si>
    <t>501-3498</t>
  </si>
  <si>
    <t>13.09.2015</t>
  </si>
  <si>
    <t>501-3505</t>
  </si>
  <si>
    <t>Bilgoraj</t>
  </si>
  <si>
    <t>POŚWIATA</t>
  </si>
  <si>
    <t>501-3509</t>
  </si>
  <si>
    <t>11 Listopada</t>
  </si>
  <si>
    <t>501-3469</t>
  </si>
  <si>
    <t>501-3476</t>
  </si>
  <si>
    <t>Kępno</t>
  </si>
  <si>
    <t>Solidarności</t>
  </si>
  <si>
    <t>501-3484</t>
  </si>
  <si>
    <t>501-3566</t>
  </si>
  <si>
    <t>501-3567</t>
  </si>
  <si>
    <t>501-3513</t>
  </si>
  <si>
    <t>Gostynin</t>
  </si>
  <si>
    <t>501-3527</t>
  </si>
  <si>
    <t>Kudyba</t>
  </si>
  <si>
    <t>23 nocka</t>
  </si>
  <si>
    <t>501-3526</t>
  </si>
  <si>
    <t>Rymanów</t>
  </si>
  <si>
    <t>19.10.2015</t>
  </si>
  <si>
    <t>501-3459</t>
  </si>
  <si>
    <t>600 lecia</t>
  </si>
  <si>
    <t>21 nocka</t>
  </si>
  <si>
    <t>21.09.2015</t>
  </si>
  <si>
    <t>501-3472</t>
  </si>
  <si>
    <t>Nagawczyna</t>
  </si>
  <si>
    <t>28.09.2015</t>
  </si>
  <si>
    <t>501-3515</t>
  </si>
  <si>
    <t>Spółdzielcza</t>
  </si>
  <si>
    <t>KUDYBA</t>
  </si>
  <si>
    <t>501-3528</t>
  </si>
  <si>
    <t>Dukla</t>
  </si>
  <si>
    <t>Słowacka</t>
  </si>
  <si>
    <t>POSWIATA</t>
  </si>
  <si>
    <t>501-3529</t>
  </si>
  <si>
    <t>Reytana</t>
  </si>
  <si>
    <t>501-3487</t>
  </si>
  <si>
    <t>Powstańców Wielkopoplskich</t>
  </si>
  <si>
    <t>501-3531</t>
  </si>
  <si>
    <t>Nowe Brzesko</t>
  </si>
  <si>
    <t>05.10.2015</t>
  </si>
  <si>
    <t>501-3473</t>
  </si>
  <si>
    <t>Przemyska</t>
  </si>
  <si>
    <t>12.10.2015</t>
  </si>
  <si>
    <t>501-3485</t>
  </si>
  <si>
    <t>Kutno</t>
  </si>
  <si>
    <t>Poświata</t>
  </si>
  <si>
    <t>501-3530</t>
  </si>
  <si>
    <t>10.11</t>
  </si>
  <si>
    <t>501-3457</t>
  </si>
  <si>
    <t>501-3489</t>
  </si>
  <si>
    <t>Przędzalniana</t>
  </si>
  <si>
    <t>26.10.2015</t>
  </si>
  <si>
    <t>501-3486</t>
  </si>
  <si>
    <t>501-3482</t>
  </si>
  <si>
    <t>Gogola</t>
  </si>
  <si>
    <t>501-3532</t>
  </si>
  <si>
    <t>Nowa Słupia</t>
  </si>
  <si>
    <t>501-3393</t>
  </si>
  <si>
    <t>501-3394</t>
  </si>
  <si>
    <t>501-3395</t>
  </si>
  <si>
    <t>501-3396</t>
  </si>
  <si>
    <t>Sokołów Małopolski</t>
  </si>
  <si>
    <t>501-3386</t>
  </si>
  <si>
    <t>Gajcego</t>
  </si>
  <si>
    <t>XTREEM 706</t>
  </si>
  <si>
    <t>501-3398</t>
  </si>
  <si>
    <t>501-3405</t>
  </si>
  <si>
    <t xml:space="preserve">Koło </t>
  </si>
  <si>
    <t>501-3404</t>
  </si>
  <si>
    <t>501-3403</t>
  </si>
  <si>
    <t>501-3392</t>
  </si>
  <si>
    <t>1 x chłodziarka ARAN 806</t>
  </si>
  <si>
    <t>501-3402</t>
  </si>
  <si>
    <t>501-3401</t>
  </si>
  <si>
    <t>501-3400</t>
  </si>
  <si>
    <t>501-3411</t>
  </si>
  <si>
    <t>501-3412</t>
  </si>
  <si>
    <t>501-3399</t>
  </si>
  <si>
    <t>EDESA x 4</t>
  </si>
  <si>
    <t>501-3413</t>
  </si>
  <si>
    <t>Starżacka</t>
  </si>
  <si>
    <t>501-3414</t>
  </si>
  <si>
    <t>501-3415</t>
  </si>
  <si>
    <t>501-3416</t>
  </si>
  <si>
    <t>501-3420</t>
  </si>
  <si>
    <t>501-3410</t>
  </si>
  <si>
    <t>Maków Podhalański</t>
  </si>
  <si>
    <t>501-3421</t>
  </si>
  <si>
    <t>501-3422</t>
  </si>
  <si>
    <t>501-3423</t>
  </si>
  <si>
    <t>501-3424</t>
  </si>
  <si>
    <t>501-3417</t>
  </si>
  <si>
    <t>CD Sosnowiec</t>
  </si>
  <si>
    <t>4 x ARAN 806 chłodziarka</t>
  </si>
  <si>
    <t>501-3418</t>
  </si>
  <si>
    <t>501-3426</t>
  </si>
  <si>
    <t>Zachodnia/Drukarska</t>
  </si>
  <si>
    <t>501-3425</t>
  </si>
  <si>
    <t>501-3427</t>
  </si>
  <si>
    <t>501-3431</t>
  </si>
  <si>
    <t>501-3429</t>
  </si>
  <si>
    <t>Dmowskiego</t>
  </si>
  <si>
    <t>501-3430</t>
  </si>
  <si>
    <t>501-3428</t>
  </si>
  <si>
    <t>501-3433</t>
  </si>
  <si>
    <t>501-3434</t>
  </si>
  <si>
    <t>501-3435</t>
  </si>
  <si>
    <t>Al..Krakowska</t>
  </si>
  <si>
    <t>501-3436</t>
  </si>
  <si>
    <t>501-3445</t>
  </si>
  <si>
    <t>501-3444</t>
  </si>
  <si>
    <t>3 x XTREEM renowacja</t>
  </si>
  <si>
    <t>501-3437</t>
  </si>
  <si>
    <t>Obozowa</t>
  </si>
  <si>
    <t>4 x EXTREEM renowacja</t>
  </si>
  <si>
    <t>501-3451</t>
  </si>
  <si>
    <t>501-3449</t>
  </si>
  <si>
    <t>Tarnów, Nowy Sącz</t>
  </si>
  <si>
    <t>2 x komora mroźnicza</t>
  </si>
  <si>
    <t>501-3453</t>
  </si>
  <si>
    <t>501-3455</t>
  </si>
  <si>
    <t>501-3452</t>
  </si>
  <si>
    <t>501-3450</t>
  </si>
  <si>
    <t>Chmielnik, Krynica Zdrój</t>
  </si>
  <si>
    <t>501-3454</t>
  </si>
  <si>
    <t>Skorupki</t>
  </si>
  <si>
    <t>komora mroźnicza</t>
  </si>
  <si>
    <t>501-3461</t>
  </si>
  <si>
    <t>501-3463</t>
  </si>
  <si>
    <t>2 x zamrażarka + szafa Myslenice + zamrazarka Miechów(renowacja)</t>
  </si>
  <si>
    <t>501-3465</t>
  </si>
  <si>
    <t>2 x LUC 602 zamrażarka</t>
  </si>
  <si>
    <t>501-3464</t>
  </si>
  <si>
    <t>Juka Praga II + zamrażarka do Wadowic.</t>
  </si>
  <si>
    <t>501-3518</t>
  </si>
  <si>
    <t>zamrażarka AHT po renowacji</t>
  </si>
  <si>
    <t>501-3510</t>
  </si>
  <si>
    <t>Siedlecka</t>
  </si>
  <si>
    <t>501-3547</t>
  </si>
  <si>
    <t>501-3548</t>
  </si>
  <si>
    <t>501-3516</t>
  </si>
  <si>
    <t>dostawka &lt;Mivit 2,5 mb</t>
  </si>
  <si>
    <t>501-3517</t>
  </si>
  <si>
    <t>dostawka  Motaras 3,75 renowacja</t>
  </si>
  <si>
    <t>501-3519</t>
  </si>
  <si>
    <t>dostawki szt 3  i plug-in szt16</t>
  </si>
  <si>
    <t>501-3558</t>
  </si>
  <si>
    <t>przestawienie agregatu</t>
  </si>
  <si>
    <t>501-3549</t>
  </si>
  <si>
    <t>przesunięcie regału chłodniczego</t>
  </si>
  <si>
    <t>501-3550</t>
  </si>
  <si>
    <t>501-3553</t>
  </si>
  <si>
    <t>501-3554</t>
  </si>
  <si>
    <t>501-3546</t>
  </si>
  <si>
    <t>30 x ARAN 806 freezer</t>
  </si>
  <si>
    <t>501-3556</t>
  </si>
  <si>
    <t>przewiezienie zamrażarek</t>
  </si>
  <si>
    <t>501-3551</t>
  </si>
  <si>
    <t>501-3559</t>
  </si>
  <si>
    <t>szafa EDESA</t>
  </si>
  <si>
    <t>501-3561</t>
  </si>
  <si>
    <t>ARAN 806 zamrażarka</t>
  </si>
  <si>
    <t>501-3562</t>
  </si>
  <si>
    <t>501-3520</t>
  </si>
  <si>
    <t>Solec Kujawski</t>
  </si>
  <si>
    <t>Powstańców</t>
  </si>
  <si>
    <t>501-3573</t>
  </si>
  <si>
    <t>501-3574</t>
  </si>
  <si>
    <t xml:space="preserve">Trzebinia </t>
  </si>
  <si>
    <t>501-3575</t>
  </si>
  <si>
    <t>501-3576</t>
  </si>
  <si>
    <t>501-3577</t>
  </si>
  <si>
    <t>501-3578</t>
  </si>
  <si>
    <t>Zółkiewskiego</t>
  </si>
  <si>
    <t>501-3579</t>
  </si>
  <si>
    <t xml:space="preserve">Toruń </t>
  </si>
  <si>
    <t>Kosynierów</t>
  </si>
  <si>
    <t>1 x ARAN 806</t>
  </si>
  <si>
    <t>501-3580</t>
  </si>
  <si>
    <t>Malbork</t>
  </si>
  <si>
    <t>6 x ARAN 806</t>
  </si>
  <si>
    <t>501-3581</t>
  </si>
  <si>
    <t>501-3582</t>
  </si>
  <si>
    <t>501-3583</t>
  </si>
  <si>
    <t>501-3584</t>
  </si>
  <si>
    <t>501-3585</t>
  </si>
  <si>
    <t xml:space="preserve">Dębica </t>
  </si>
  <si>
    <t>501-3587</t>
  </si>
  <si>
    <t>501-3586</t>
  </si>
  <si>
    <t>501-3588</t>
  </si>
  <si>
    <t>501-3589</t>
  </si>
  <si>
    <t>501-3590</t>
  </si>
  <si>
    <t>501-3591</t>
  </si>
  <si>
    <t xml:space="preserve">Przemyśł </t>
  </si>
  <si>
    <t>501-3592</t>
  </si>
  <si>
    <t>501-3593</t>
  </si>
  <si>
    <t>501-3494</t>
  </si>
  <si>
    <t>Łódź x 4, Biała Podlaska, Wolbrom, Kraków</t>
  </si>
  <si>
    <t>szafy i zamrażarki po renowacji</t>
  </si>
  <si>
    <t>501-3594</t>
  </si>
  <si>
    <t>Rejtana</t>
  </si>
  <si>
    <t>501-3496</t>
  </si>
  <si>
    <t>501-3501</t>
  </si>
  <si>
    <t>501-3391</t>
  </si>
  <si>
    <t>Nałęczowska</t>
  </si>
  <si>
    <t>501-3499</t>
  </si>
  <si>
    <t>501-3495</t>
  </si>
  <si>
    <t>501-3389</t>
  </si>
  <si>
    <t>501-3390</t>
  </si>
  <si>
    <t>501-3388</t>
  </si>
  <si>
    <t>501-3387</t>
  </si>
  <si>
    <t>501-3560</t>
  </si>
  <si>
    <t>Projekt LED</t>
  </si>
  <si>
    <t>Zator</t>
  </si>
  <si>
    <t>Rabka Zdrój</t>
  </si>
  <si>
    <t>Zakopiańska</t>
  </si>
  <si>
    <t>Czarnkowska</t>
  </si>
  <si>
    <t>19 Stycznia</t>
  </si>
  <si>
    <t xml:space="preserve">Luty </t>
  </si>
  <si>
    <t>Włosiankarska</t>
  </si>
  <si>
    <t>501-3491</t>
  </si>
  <si>
    <t>Włoszczowa</t>
  </si>
  <si>
    <t>Wiśniowa</t>
  </si>
  <si>
    <t>501-3488</t>
  </si>
  <si>
    <t>501-3483</t>
  </si>
  <si>
    <t>Kłobuck</t>
  </si>
  <si>
    <t>Różana</t>
  </si>
  <si>
    <t>501-3481</t>
  </si>
  <si>
    <t>Starowiejska</t>
  </si>
  <si>
    <t>501-3508</t>
  </si>
  <si>
    <t>501-3533</t>
  </si>
  <si>
    <t>501-3534</t>
  </si>
  <si>
    <t>501-3535</t>
  </si>
  <si>
    <t>501-3536</t>
  </si>
  <si>
    <t>501-3538</t>
  </si>
  <si>
    <t>???????</t>
  </si>
  <si>
    <t>501-3572</t>
  </si>
  <si>
    <t>Backlog USD</t>
  </si>
  <si>
    <t>501-3524</t>
  </si>
  <si>
    <t>Przekorna</t>
  </si>
  <si>
    <t>8+6 test</t>
  </si>
  <si>
    <t>501-3539</t>
  </si>
  <si>
    <t>Nowe Skalmierzyce</t>
  </si>
  <si>
    <t>501-3521</t>
  </si>
  <si>
    <t>Sompolno</t>
  </si>
  <si>
    <t>501-3522</t>
  </si>
  <si>
    <t>18.01.2016</t>
  </si>
  <si>
    <t>Ostrów Wielkopolski</t>
  </si>
  <si>
    <t>Bąka</t>
  </si>
  <si>
    <t>501-3523</t>
  </si>
  <si>
    <t>Kasprowicza</t>
  </si>
  <si>
    <t>11.01.2016</t>
  </si>
  <si>
    <t>501-3440</t>
  </si>
  <si>
    <t>11.01.2015</t>
  </si>
  <si>
    <t>501-3512</t>
  </si>
  <si>
    <t>501-3514</t>
  </si>
  <si>
    <t>Jedlicze</t>
  </si>
  <si>
    <t>501-3503</t>
  </si>
  <si>
    <t xml:space="preserve">Klobuck </t>
  </si>
  <si>
    <t>501-3490</t>
  </si>
  <si>
    <t>Niepołomice</t>
  </si>
  <si>
    <t>Na Tamie</t>
  </si>
  <si>
    <t>25.01.2016</t>
  </si>
  <si>
    <t>501-3506</t>
  </si>
  <si>
    <t>501-3537</t>
  </si>
  <si>
    <t xml:space="preserve">          </t>
  </si>
  <si>
    <t>501-3210</t>
  </si>
  <si>
    <t>Modlnica</t>
  </si>
  <si>
    <t>Częstochowska</t>
  </si>
  <si>
    <t>501-3492</t>
  </si>
  <si>
    <t>32-412</t>
  </si>
  <si>
    <t>10+6+2</t>
  </si>
  <si>
    <t>01.02.2016</t>
  </si>
  <si>
    <t xml:space="preserve">Konin </t>
  </si>
  <si>
    <t>08.02.2015</t>
  </si>
  <si>
    <t>501-3599</t>
  </si>
  <si>
    <t>Warneńczyka</t>
  </si>
  <si>
    <t>501-3600</t>
  </si>
  <si>
    <t>501-3671</t>
  </si>
  <si>
    <t>501-3617</t>
  </si>
  <si>
    <t>501-3618</t>
  </si>
  <si>
    <t>Wojsławice</t>
  </si>
  <si>
    <t>Grabowiecka</t>
  </si>
  <si>
    <t>501-3634</t>
  </si>
  <si>
    <t>Białka</t>
  </si>
  <si>
    <t>k/Makowa Podhalańskiego</t>
  </si>
  <si>
    <t>30.03.2016</t>
  </si>
  <si>
    <t>501-3601</t>
  </si>
  <si>
    <t>Tuchów</t>
  </si>
  <si>
    <t>501-3602</t>
  </si>
  <si>
    <t>Głogów Małopolski</t>
  </si>
  <si>
    <t>501-3603</t>
  </si>
  <si>
    <t>Pilica</t>
  </si>
  <si>
    <t>04.04.2016</t>
  </si>
  <si>
    <t>501-3615</t>
  </si>
  <si>
    <t>Poniatowa</t>
  </si>
  <si>
    <t>05.04.2016</t>
  </si>
  <si>
    <t>501-3672</t>
  </si>
  <si>
    <t>9-maj</t>
  </si>
  <si>
    <t>501-3655</t>
  </si>
  <si>
    <t>Dołhobyczów</t>
  </si>
  <si>
    <t>501-3616</t>
  </si>
  <si>
    <t>501-3673</t>
  </si>
  <si>
    <t>501-3674</t>
  </si>
  <si>
    <t>Mszczonowska</t>
  </si>
  <si>
    <t>501-3644</t>
  </si>
  <si>
    <t>Łokietka</t>
  </si>
  <si>
    <t>501-3648</t>
  </si>
  <si>
    <t>23.05.2016</t>
  </si>
  <si>
    <t>501-3704</t>
  </si>
  <si>
    <t>31.03.2016</t>
  </si>
  <si>
    <t>09.05.2016</t>
  </si>
  <si>
    <t>501-3621</t>
  </si>
  <si>
    <t>Jagiellonki</t>
  </si>
  <si>
    <t>ROS-ZAK </t>
  </si>
  <si>
    <t>501-3607</t>
  </si>
  <si>
    <t>Bochnia</t>
  </si>
  <si>
    <t>Wiśnicka</t>
  </si>
  <si>
    <t>501-3681</t>
  </si>
  <si>
    <t>KLIMORS </t>
  </si>
  <si>
    <t>FRIVEN </t>
  </si>
  <si>
    <t>10.05.2016</t>
  </si>
  <si>
    <t>Toruńska</t>
  </si>
  <si>
    <t>17.05.2016</t>
  </si>
  <si>
    <t>501-3609</t>
  </si>
  <si>
    <t>Pilzno</t>
  </si>
  <si>
    <t>Bujnowskiego</t>
  </si>
  <si>
    <t>06.06.2016</t>
  </si>
  <si>
    <t>501-3637</t>
  </si>
  <si>
    <t>501-3620</t>
  </si>
  <si>
    <t>501-3623</t>
  </si>
  <si>
    <t>30.05.2016</t>
  </si>
  <si>
    <t>Zelów</t>
  </si>
  <si>
    <t>Koścuszki</t>
  </si>
  <si>
    <t>501-3619</t>
  </si>
  <si>
    <t>501-3608</t>
  </si>
  <si>
    <t>Krynica Zdrój</t>
  </si>
  <si>
    <t>Carny Potok</t>
  </si>
  <si>
    <t>SZRON </t>
  </si>
  <si>
    <t>501-3678</t>
  </si>
  <si>
    <t>501-3676</t>
  </si>
  <si>
    <t>501-3622</t>
  </si>
  <si>
    <t>501-3613</t>
  </si>
  <si>
    <t>FRIVEN</t>
  </si>
  <si>
    <t>501-3730</t>
  </si>
  <si>
    <t>Pabianicka</t>
  </si>
  <si>
    <t xml:space="preserve">x </t>
  </si>
  <si>
    <t>13.06.2016</t>
  </si>
  <si>
    <t>501-3720</t>
  </si>
  <si>
    <t>Chopina</t>
  </si>
  <si>
    <t>27.06.2016</t>
  </si>
  <si>
    <t>501-3721</t>
  </si>
  <si>
    <t>11.07.2016</t>
  </si>
  <si>
    <t>501-3605</t>
  </si>
  <si>
    <t>Medyka 405</t>
  </si>
  <si>
    <t>501-3749</t>
  </si>
  <si>
    <t>25.07.2016</t>
  </si>
  <si>
    <t>501-3610</t>
  </si>
  <si>
    <t>Ropczyce</t>
  </si>
  <si>
    <t>Konarskiego</t>
  </si>
  <si>
    <t>501-3611</t>
  </si>
  <si>
    <t>04.07.2016</t>
  </si>
  <si>
    <t>501-3722</t>
  </si>
  <si>
    <t>18.07.2016</t>
  </si>
  <si>
    <t>501-3723</t>
  </si>
  <si>
    <t>Tamka</t>
  </si>
  <si>
    <t>22.08.2016</t>
  </si>
  <si>
    <t>501-3625</t>
  </si>
  <si>
    <t>501-3757</t>
  </si>
  <si>
    <t>Rogozińskiego</t>
  </si>
  <si>
    <t>Tymczasowo Optimery , docelowo Juka</t>
  </si>
  <si>
    <t>501-3752</t>
  </si>
  <si>
    <t>Poddęby</t>
  </si>
  <si>
    <t>29.08.2016</t>
  </si>
  <si>
    <t>501-3725</t>
  </si>
  <si>
    <t>Przedborska</t>
  </si>
  <si>
    <t>05.09.2016</t>
  </si>
  <si>
    <t>501-3626</t>
  </si>
  <si>
    <t>Ożarów</t>
  </si>
  <si>
    <t>Pl. Wolności 14</t>
  </si>
  <si>
    <t>501-3624</t>
  </si>
  <si>
    <t>Bychawa</t>
  </si>
  <si>
    <t>501-3675</t>
  </si>
  <si>
    <t>Blonie</t>
  </si>
  <si>
    <t>przerabiamy oświetlenie w dwóch Xtreem na białe.</t>
  </si>
  <si>
    <t>501-3597</t>
  </si>
  <si>
    <t>jest wszystko</t>
  </si>
  <si>
    <t>12.09.2016</t>
  </si>
  <si>
    <t>501-3731</t>
  </si>
  <si>
    <t>Ostrzeszów</t>
  </si>
  <si>
    <t>Zamkowa</t>
  </si>
  <si>
    <t>501-3701</t>
  </si>
  <si>
    <t>Biecz</t>
  </si>
  <si>
    <t>501-3636</t>
  </si>
  <si>
    <t>Czarnowska</t>
  </si>
  <si>
    <t>jest wszystko przerabiamy oświetlenie w 6 chlodziarkach na zamrażarki</t>
  </si>
  <si>
    <t>19.09.2016</t>
  </si>
  <si>
    <t>501-3647</t>
  </si>
  <si>
    <t>501-3604</t>
  </si>
  <si>
    <t>501-3735</t>
  </si>
  <si>
    <t>501-3679</t>
  </si>
  <si>
    <t>brak 2 Burren Mor dajemy dwie zamrażarki na chwilę.</t>
  </si>
  <si>
    <t>501-3628</t>
  </si>
  <si>
    <t>Sidorska 100</t>
  </si>
  <si>
    <t>501-3598</t>
  </si>
  <si>
    <t>niski Motaras do wymiany na nowy</t>
  </si>
  <si>
    <t>501-3734</t>
  </si>
  <si>
    <t>Łąkoszyńska</t>
  </si>
  <si>
    <t>501-3733</t>
  </si>
  <si>
    <t>Wodna</t>
  </si>
  <si>
    <t>501-3639</t>
  </si>
  <si>
    <t>501-3746</t>
  </si>
  <si>
    <t>Brak 2 x 2,50</t>
  </si>
  <si>
    <t>501-3750</t>
  </si>
  <si>
    <t>Łokietka bis</t>
  </si>
  <si>
    <t>dostawa regałów 22 października</t>
  </si>
  <si>
    <t>SIGMA</t>
  </si>
  <si>
    <t>501-3627</t>
  </si>
  <si>
    <t>Wolska</t>
  </si>
  <si>
    <t>501-3724</t>
  </si>
  <si>
    <t>501-3726</t>
  </si>
  <si>
    <t>Wał Tarejwy</t>
  </si>
  <si>
    <t>nowe</t>
  </si>
  <si>
    <t>501-3680</t>
  </si>
  <si>
    <t>Nowe Miaso nad Pilica</t>
  </si>
  <si>
    <t>nowe dostawa</t>
  </si>
  <si>
    <t>501-3638</t>
  </si>
  <si>
    <t>Myślenice</t>
  </si>
  <si>
    <t>Listapad</t>
  </si>
  <si>
    <t xml:space="preserve">Sędziszów </t>
  </si>
  <si>
    <t>Majowa</t>
  </si>
  <si>
    <t>501-3682</t>
  </si>
  <si>
    <t>501-3800</t>
  </si>
  <si>
    <t>501-3596</t>
  </si>
  <si>
    <t>Cegłów</t>
  </si>
  <si>
    <t>Dobrzyckiego</t>
  </si>
  <si>
    <t>501-3753</t>
  </si>
  <si>
    <t xml:space="preserve">Tarnobrzeg </t>
  </si>
  <si>
    <t>501-3755</t>
  </si>
  <si>
    <t>Piwniczna</t>
  </si>
  <si>
    <t>Krynicka</t>
  </si>
  <si>
    <t xml:space="preserve">Listopad </t>
  </si>
  <si>
    <t>501-3629</t>
  </si>
  <si>
    <t>501-3728</t>
  </si>
  <si>
    <t>Kotlin</t>
  </si>
  <si>
    <t>501-3612</t>
  </si>
  <si>
    <t>uchylne</t>
  </si>
  <si>
    <t>501-3595</t>
  </si>
  <si>
    <t>Chrobrego</t>
  </si>
  <si>
    <t>501-3696</t>
  </si>
  <si>
    <t>Jędrzejów</t>
  </si>
  <si>
    <t>Jasionka</t>
  </si>
  <si>
    <t>501-3697</t>
  </si>
  <si>
    <t>Leśniówka</t>
  </si>
  <si>
    <t>501-3769</t>
  </si>
  <si>
    <t>501-3773</t>
  </si>
  <si>
    <t>Piwniczna Zdrój</t>
  </si>
  <si>
    <t>501-3632</t>
  </si>
  <si>
    <t>501-3631</t>
  </si>
  <si>
    <t>501-3630</t>
  </si>
  <si>
    <t>501-3640</t>
  </si>
  <si>
    <t xml:space="preserve">Olkusz </t>
  </si>
  <si>
    <t>501-3643</t>
  </si>
  <si>
    <t>501-3662</t>
  </si>
  <si>
    <t>501-3663</t>
  </si>
  <si>
    <t>Miłonowska Wólka</t>
  </si>
  <si>
    <t>501-3657</t>
  </si>
  <si>
    <t>9 x LUC 602 freezer</t>
  </si>
  <si>
    <t>501-3664</t>
  </si>
  <si>
    <t>501-3665</t>
  </si>
  <si>
    <t>501-3666</t>
  </si>
  <si>
    <t>1 x Bolarus</t>
  </si>
  <si>
    <t>501-3667</t>
  </si>
  <si>
    <t>501-3684</t>
  </si>
  <si>
    <t>501-3685</t>
  </si>
  <si>
    <t>501-3668</t>
  </si>
  <si>
    <t>Stargard Szczeciński</t>
  </si>
  <si>
    <t>Gdańska</t>
  </si>
  <si>
    <t>KOSZ</t>
  </si>
  <si>
    <t>501-3683</t>
  </si>
  <si>
    <t>501-3635</t>
  </si>
  <si>
    <t>501-3686</t>
  </si>
  <si>
    <t>501-3687</t>
  </si>
  <si>
    <t xml:space="preserve">Sompolno </t>
  </si>
  <si>
    <t>501-3688</t>
  </si>
  <si>
    <t>501-3649</t>
  </si>
  <si>
    <t>501-3650</t>
  </si>
  <si>
    <t>501-3642</t>
  </si>
  <si>
    <t>Rejowiec Fabryczny</t>
  </si>
  <si>
    <t>501-3646</t>
  </si>
  <si>
    <t>501-3653</t>
  </si>
  <si>
    <t>501-3652</t>
  </si>
  <si>
    <t>501-3654</t>
  </si>
  <si>
    <t>501-3660</t>
  </si>
  <si>
    <t>naprawa drzwi</t>
  </si>
  <si>
    <t>501-3708</t>
  </si>
  <si>
    <t>501-3702</t>
  </si>
  <si>
    <t>501-3703</t>
  </si>
  <si>
    <t>501-3705</t>
  </si>
  <si>
    <t>501-3706</t>
  </si>
  <si>
    <t>501-3707</t>
  </si>
  <si>
    <t>Głogów Malopolski</t>
  </si>
  <si>
    <t>Pilsudskiego</t>
  </si>
  <si>
    <t>501-3709</t>
  </si>
  <si>
    <t>CD Krakow zamrażarki</t>
  </si>
  <si>
    <t>501-3711</t>
  </si>
  <si>
    <t>501-3710</t>
  </si>
  <si>
    <t>501-3712</t>
  </si>
  <si>
    <t>501-3714</t>
  </si>
  <si>
    <t>501-3715</t>
  </si>
  <si>
    <t>501-3718</t>
  </si>
  <si>
    <t>Szczekociny</t>
  </si>
  <si>
    <t>dostawka 3,75 z agregatem</t>
  </si>
  <si>
    <t>501-3716</t>
  </si>
  <si>
    <t>501-3713</t>
  </si>
  <si>
    <t>Wymiana 12 modułów regału na nowy Mivit - instalacja zostaje</t>
  </si>
  <si>
    <t>501-3717</t>
  </si>
  <si>
    <t xml:space="preserve">Wymiana drzwi w komorze chłodniczej </t>
  </si>
  <si>
    <t>501-3739</t>
  </si>
  <si>
    <t>Krynica</t>
  </si>
  <si>
    <t>Czarny Potok</t>
  </si>
  <si>
    <t>501-3738</t>
  </si>
  <si>
    <t>Bujnarowicza</t>
  </si>
  <si>
    <t>501-3737</t>
  </si>
  <si>
    <t>6 x ARAN 806 chłodziarka na Sieradz Jana Pawła II</t>
  </si>
  <si>
    <t>501-3743</t>
  </si>
  <si>
    <t>501-3742</t>
  </si>
  <si>
    <t>501-3741</t>
  </si>
  <si>
    <t>501-3740</t>
  </si>
  <si>
    <t>Stara  Iwiczna</t>
  </si>
  <si>
    <t>2 x ARAN 806 zamrazarka</t>
  </si>
  <si>
    <t>501-3744</t>
  </si>
  <si>
    <t>5 x Bolarus</t>
  </si>
  <si>
    <t>501-3747</t>
  </si>
  <si>
    <t xml:space="preserve">Zelów </t>
  </si>
  <si>
    <t>501-3748</t>
  </si>
  <si>
    <t>Kolo</t>
  </si>
  <si>
    <t>501-3751</t>
  </si>
  <si>
    <t xml:space="preserve">Słomniki </t>
  </si>
  <si>
    <t>501-3719</t>
  </si>
  <si>
    <t>NSE Kraków</t>
  </si>
  <si>
    <t>501-3792</t>
  </si>
  <si>
    <t>501-3793</t>
  </si>
  <si>
    <t>501-3794</t>
  </si>
  <si>
    <t>WÓJCIK</t>
  </si>
  <si>
    <t>501-3807</t>
  </si>
  <si>
    <t>transport regału na ciasto</t>
  </si>
  <si>
    <t>501-3795</t>
  </si>
  <si>
    <t>501-3796</t>
  </si>
  <si>
    <t>501-3759</t>
  </si>
  <si>
    <t>501-3803</t>
  </si>
  <si>
    <t xml:space="preserve">Krzepice </t>
  </si>
  <si>
    <t>ARAN 806 chiller</t>
  </si>
  <si>
    <t>501-3760</t>
  </si>
  <si>
    <t>501-3798</t>
  </si>
  <si>
    <t>501-3801</t>
  </si>
  <si>
    <t>Na Dole</t>
  </si>
  <si>
    <t>501-3758</t>
  </si>
  <si>
    <t xml:space="preserve">Łódż </t>
  </si>
  <si>
    <t>501-3762</t>
  </si>
  <si>
    <t>501-3797</t>
  </si>
  <si>
    <t xml:space="preserve">Turek </t>
  </si>
  <si>
    <t>4 x ARAN 806 zamrażarka-Sieradz Jana Pawła II</t>
  </si>
  <si>
    <t>501-3799</t>
  </si>
  <si>
    <t>16 x ARAN 806 zamrażarka</t>
  </si>
  <si>
    <t>501-3802</t>
  </si>
  <si>
    <t>501-3764</t>
  </si>
  <si>
    <t>501-3804</t>
  </si>
  <si>
    <t>501-3761</t>
  </si>
  <si>
    <t>501-3805</t>
  </si>
  <si>
    <t>501-3766</t>
  </si>
  <si>
    <t xml:space="preserve">Ożarów </t>
  </si>
  <si>
    <t>501-3767</t>
  </si>
  <si>
    <t>501-3789</t>
  </si>
  <si>
    <t>501-3771</t>
  </si>
  <si>
    <t>501-3774</t>
  </si>
  <si>
    <t>501-3787</t>
  </si>
  <si>
    <t>ROS-ZAS</t>
  </si>
  <si>
    <t>501-3765</t>
  </si>
  <si>
    <t>501-3783</t>
  </si>
  <si>
    <t>501-3781</t>
  </si>
  <si>
    <t>501-3777</t>
  </si>
  <si>
    <t>regał 3,75 Arneg</t>
  </si>
  <si>
    <t>501-3768</t>
  </si>
  <si>
    <t>501-3790</t>
  </si>
  <si>
    <t>501-3779</t>
  </si>
  <si>
    <t xml:space="preserve">Kryspinów </t>
  </si>
  <si>
    <t>Liszki</t>
  </si>
  <si>
    <t>przestawienie plug-in</t>
  </si>
  <si>
    <t>501-3780</t>
  </si>
  <si>
    <t>501-3778</t>
  </si>
  <si>
    <t>501-3775</t>
  </si>
  <si>
    <t>501-3776</t>
  </si>
  <si>
    <t>501-3782</t>
  </si>
  <si>
    <t>501-3809</t>
  </si>
  <si>
    <t>Pompa ciepła</t>
  </si>
  <si>
    <t>POC 12</t>
  </si>
  <si>
    <t>501-3772</t>
  </si>
  <si>
    <t>44 x Bolarus</t>
  </si>
  <si>
    <t>501-3806</t>
  </si>
  <si>
    <t>7 x Bolarus</t>
  </si>
  <si>
    <t>501-3810</t>
  </si>
  <si>
    <t>ExpressTrans</t>
  </si>
  <si>
    <t>501-3811</t>
  </si>
  <si>
    <t>Komora na odpady</t>
  </si>
  <si>
    <t>501-3633</t>
  </si>
  <si>
    <t>Projekt LED 2016</t>
  </si>
  <si>
    <t>501-3658</t>
  </si>
  <si>
    <t>CD Sieradz Klimatyzacja</t>
  </si>
  <si>
    <t>34 sklepy</t>
  </si>
  <si>
    <t>501-3659</t>
  </si>
  <si>
    <t>CD Mszczonów Klimatyzacja</t>
  </si>
  <si>
    <t>45 sklepów</t>
  </si>
  <si>
    <t>501-3661</t>
  </si>
  <si>
    <t>CD Lubartów Klimatyzacja</t>
  </si>
  <si>
    <t>40 sklepów</t>
  </si>
  <si>
    <t>501-3770</t>
  </si>
  <si>
    <t xml:space="preserve">Wykonawca </t>
  </si>
  <si>
    <t>CSP</t>
  </si>
  <si>
    <t>odboje</t>
  </si>
  <si>
    <t>Zafakturowane</t>
  </si>
  <si>
    <t>Start montażu</t>
  </si>
  <si>
    <t>Miesiac montażu</t>
  </si>
  <si>
    <t>Miesiąc fakturowania</t>
  </si>
  <si>
    <t>Typ czynnika</t>
  </si>
  <si>
    <t>Drzwi</t>
  </si>
  <si>
    <t>Data montażu drzwi</t>
  </si>
  <si>
    <t>Data otwarcia sklepu</t>
  </si>
  <si>
    <t>Długośc regału nabiał[mb]</t>
  </si>
  <si>
    <t>PLUG-in</t>
  </si>
  <si>
    <t>Certyfikacja DEKRA</t>
  </si>
  <si>
    <t>501-3784</t>
  </si>
  <si>
    <t>R407F</t>
  </si>
  <si>
    <t>GTB przesuwne</t>
  </si>
  <si>
    <t>4+2</t>
  </si>
  <si>
    <t>Odboje Budowlanka</t>
  </si>
  <si>
    <t>501-3785</t>
  </si>
  <si>
    <t>Mickiewicza 14A</t>
  </si>
  <si>
    <t>6+0</t>
  </si>
  <si>
    <t>501-3788</t>
  </si>
  <si>
    <t>Gorzyce</t>
  </si>
  <si>
    <t>Ul. Sandomierska 100</t>
  </si>
  <si>
    <t>AIFO uchylne</t>
  </si>
  <si>
    <t>501-3791</t>
  </si>
  <si>
    <t>Zwoleń</t>
  </si>
  <si>
    <t xml:space="preserve">Ul. Jana Pawła II </t>
  </si>
  <si>
    <t>501-3863</t>
  </si>
  <si>
    <t>Rynek Główny 34</t>
  </si>
  <si>
    <t>10+4</t>
  </si>
  <si>
    <t>501-3763</t>
  </si>
  <si>
    <t>ul. Otolińska</t>
  </si>
  <si>
    <t>AIFO przesuwne</t>
  </si>
  <si>
    <t>myte</t>
  </si>
  <si>
    <t>501-3699</t>
  </si>
  <si>
    <t>ul. Jana Pawła II</t>
  </si>
  <si>
    <t>17+</t>
  </si>
  <si>
    <t>501-3732</t>
  </si>
  <si>
    <t>ul. Okulickiego 6</t>
  </si>
  <si>
    <t>9+4</t>
  </si>
  <si>
    <t>501-3727</t>
  </si>
  <si>
    <t>ul. Karczówkowska 1</t>
  </si>
  <si>
    <t xml:space="preserve">GTB </t>
  </si>
  <si>
    <t>4+4</t>
  </si>
  <si>
    <t>501-3729</t>
  </si>
  <si>
    <t>Zduńska Wola</t>
  </si>
  <si>
    <t>ul. Długa 3</t>
  </si>
  <si>
    <t>TAK</t>
  </si>
  <si>
    <t>501-3897</t>
  </si>
  <si>
    <t>Jawoszka</t>
  </si>
  <si>
    <t>ul. Lwowska 12f</t>
  </si>
  <si>
    <t>11+4</t>
  </si>
  <si>
    <t>501-3689</t>
  </si>
  <si>
    <t>ul. Piaskowa 2</t>
  </si>
  <si>
    <t>KOWALCZYK</t>
  </si>
  <si>
    <t>501-3864</t>
  </si>
  <si>
    <t>Samborzec</t>
  </si>
  <si>
    <t>k/Sandomierza</t>
  </si>
  <si>
    <t>501-3669</t>
  </si>
  <si>
    <t>Grybów</t>
  </si>
  <si>
    <t>ul. Kolejowa 2</t>
  </si>
  <si>
    <t>501-3698</t>
  </si>
  <si>
    <t>ul. Armii Wojska Polskiego 7</t>
  </si>
  <si>
    <t xml:space="preserve">     </t>
  </si>
  <si>
    <t>501-3645</t>
  </si>
  <si>
    <t>ul. Zamkowa 3D</t>
  </si>
  <si>
    <t>501-3736</t>
  </si>
  <si>
    <t>ul. Czerwonych Klonów 9</t>
  </si>
  <si>
    <t>501-3866</t>
  </si>
  <si>
    <t>501-3835</t>
  </si>
  <si>
    <t>Gdów</t>
  </si>
  <si>
    <t>ul. Krakowska 1019</t>
  </si>
  <si>
    <t>9+2</t>
  </si>
  <si>
    <t xml:space="preserve">ARMA </t>
  </si>
  <si>
    <t>501-3901</t>
  </si>
  <si>
    <t>8+9</t>
  </si>
  <si>
    <t>501-3606</t>
  </si>
  <si>
    <t>ul. Górska 11</t>
  </si>
  <si>
    <t>Bolarus</t>
  </si>
  <si>
    <t>2+2</t>
  </si>
  <si>
    <t>501-3756</t>
  </si>
  <si>
    <t>ul. Św. Ducha 7</t>
  </si>
  <si>
    <t>6+4</t>
  </si>
  <si>
    <t>501-3700</t>
  </si>
  <si>
    <t>ul. Węgierska 39</t>
  </si>
  <si>
    <t>501-3871</t>
  </si>
  <si>
    <t>Strzyżów</t>
  </si>
  <si>
    <t>Łukasiewicza</t>
  </si>
  <si>
    <t>501-3818</t>
  </si>
  <si>
    <t>Rudnik nad Sanem</t>
  </si>
  <si>
    <t>ul. Sanowa 11</t>
  </si>
  <si>
    <t>IT2</t>
  </si>
  <si>
    <t>501-3614</t>
  </si>
  <si>
    <t>u. Żeromskiego</t>
  </si>
  <si>
    <t>501-3836</t>
  </si>
  <si>
    <t>ul. Aleja 3 Maja 9</t>
  </si>
  <si>
    <t>3+0</t>
  </si>
  <si>
    <t>Cool Control</t>
  </si>
  <si>
    <t>501-3903</t>
  </si>
  <si>
    <t>TERMOUNIVERSAL</t>
  </si>
  <si>
    <t>501-3815</t>
  </si>
  <si>
    <t>al. Wojska Polskiego 116</t>
  </si>
  <si>
    <t>501-3902</t>
  </si>
  <si>
    <t>Bochotnica</t>
  </si>
  <si>
    <t>501-3817</t>
  </si>
  <si>
    <t>Ul. Warszawska 34-38</t>
  </si>
  <si>
    <t>10+10</t>
  </si>
  <si>
    <t xml:space="preserve">     ren.</t>
  </si>
  <si>
    <t>501-3754</t>
  </si>
  <si>
    <t>ul. Zygmuntowska 8</t>
  </si>
  <si>
    <t>0+4</t>
  </si>
  <si>
    <t>501-3867</t>
  </si>
  <si>
    <t>18+8</t>
  </si>
  <si>
    <t>501-3918</t>
  </si>
  <si>
    <t>KASZUBA</t>
  </si>
  <si>
    <t>501-3914</t>
  </si>
  <si>
    <t>Ul. Armii Krajowej 18a</t>
  </si>
  <si>
    <t>11+6</t>
  </si>
  <si>
    <t>501-3842</t>
  </si>
  <si>
    <t>501-3819</t>
  </si>
  <si>
    <t>ul. Łęczycką</t>
  </si>
  <si>
    <t>8+8</t>
  </si>
  <si>
    <t>501-3813</t>
  </si>
  <si>
    <t>ul. Skrowaczewskiego</t>
  </si>
  <si>
    <t>WESTFROST</t>
  </si>
  <si>
    <t>501-3919</t>
  </si>
  <si>
    <t>Krokusowa</t>
  </si>
  <si>
    <t>501-3868</t>
  </si>
  <si>
    <t>Żółkiewka</t>
  </si>
  <si>
    <t>501-3912</t>
  </si>
  <si>
    <t>501-3860</t>
  </si>
  <si>
    <t>Ul. Biernackiego 13</t>
  </si>
  <si>
    <t>501-3920</t>
  </si>
  <si>
    <t>501-3825</t>
  </si>
  <si>
    <t>Ul. Pachońskiego 8</t>
  </si>
  <si>
    <t>E2V</t>
  </si>
  <si>
    <t>501-3823</t>
  </si>
  <si>
    <t>ul. Wyszyńskiego 26</t>
  </si>
  <si>
    <t>501-3841</t>
  </si>
  <si>
    <t>ul. Beskidzka</t>
  </si>
  <si>
    <t>501-3831</t>
  </si>
  <si>
    <t>ul. Kwiatkowskiego</t>
  </si>
  <si>
    <t>501-3908</t>
  </si>
  <si>
    <t>Sędziszów Malopolski</t>
  </si>
  <si>
    <t>ul. Wesoła 12</t>
  </si>
  <si>
    <t>501-3849</t>
  </si>
  <si>
    <t>ul. Czarnieckiego</t>
  </si>
  <si>
    <t>501-3812</t>
  </si>
  <si>
    <t>ul. Słowackiego 12</t>
  </si>
  <si>
    <t>4+0</t>
  </si>
  <si>
    <t>501-3862</t>
  </si>
  <si>
    <t>ul. Mickiewicza 10</t>
  </si>
  <si>
    <t>501-3832</t>
  </si>
  <si>
    <t>ul. Kolejowa 38A</t>
  </si>
  <si>
    <t>2 meble z AKVH</t>
  </si>
  <si>
    <t>IT 2</t>
  </si>
  <si>
    <t>501-3855</t>
  </si>
  <si>
    <t>ul. Powstańców Śląskich 8</t>
  </si>
  <si>
    <t>3 meble z AKVH</t>
  </si>
  <si>
    <t>501-3826</t>
  </si>
  <si>
    <t>Koluszki</t>
  </si>
  <si>
    <t>Piękna 1</t>
  </si>
  <si>
    <t>Miesiąc</t>
  </si>
  <si>
    <t>501-3827</t>
  </si>
  <si>
    <t>Strzelecka 16</t>
  </si>
  <si>
    <t>501-3843</t>
  </si>
  <si>
    <t>ul. Rynkowa</t>
  </si>
  <si>
    <t>AKVH</t>
  </si>
  <si>
    <t>4+7+2</t>
  </si>
  <si>
    <t>8+8+4</t>
  </si>
  <si>
    <t>18+9</t>
  </si>
  <si>
    <t>501-3848</t>
  </si>
  <si>
    <t>Ul. Armii Krajowej 13</t>
  </si>
  <si>
    <t>7+3+2</t>
  </si>
  <si>
    <t>8+6+4</t>
  </si>
  <si>
    <t>12+6</t>
  </si>
  <si>
    <t>501-3829</t>
  </si>
  <si>
    <t>ul. Ogrodowa 18</t>
  </si>
  <si>
    <t>5+3+1</t>
  </si>
  <si>
    <t>6+3</t>
  </si>
  <si>
    <t>501-3828</t>
  </si>
  <si>
    <t>Krośniewice</t>
  </si>
  <si>
    <t>ul. Toruńska 10</t>
  </si>
  <si>
    <t>4+3+1</t>
  </si>
  <si>
    <t>8+3</t>
  </si>
  <si>
    <t>501-3916</t>
  </si>
  <si>
    <t>ul. Unii Lubelskiej</t>
  </si>
  <si>
    <t>6+4+2</t>
  </si>
  <si>
    <t>501-3907</t>
  </si>
  <si>
    <t xml:space="preserve">    </t>
  </si>
  <si>
    <t>501-3865</t>
  </si>
  <si>
    <t>Siewna</t>
  </si>
  <si>
    <t>6+4+1</t>
  </si>
  <si>
    <t>501-3839</t>
  </si>
  <si>
    <t>ul. Czerwona 1</t>
  </si>
  <si>
    <t>6+5+2</t>
  </si>
  <si>
    <t>501-3854</t>
  </si>
  <si>
    <t>6+2+1</t>
  </si>
  <si>
    <t>501-3923</t>
  </si>
  <si>
    <t>ul. Podzwierzyniec</t>
  </si>
  <si>
    <t>501-3745</t>
  </si>
  <si>
    <t>Ul. Lwowska 35</t>
  </si>
  <si>
    <t>501-3925</t>
  </si>
  <si>
    <t>ul. Mariacka/Wyzwolenia</t>
  </si>
  <si>
    <t>7+3</t>
  </si>
  <si>
    <t>10+9</t>
  </si>
  <si>
    <t>501-3915</t>
  </si>
  <si>
    <t>ul. Lubelska 10</t>
  </si>
  <si>
    <t>501-3816</t>
  </si>
  <si>
    <t>Stary Sącz</t>
  </si>
  <si>
    <t>ul. Piłsudskiego 166</t>
  </si>
  <si>
    <t>501-3926</t>
  </si>
  <si>
    <t>Proszowice</t>
  </si>
  <si>
    <t>ul. Mikołaja Kopernika</t>
  </si>
  <si>
    <t>501-3850</t>
  </si>
  <si>
    <t xml:space="preserve">Strzyżów </t>
  </si>
  <si>
    <t>8+2</t>
  </si>
  <si>
    <t>501-3857</t>
  </si>
  <si>
    <t>UL. Kwiatowa 18</t>
  </si>
  <si>
    <t>501-3873</t>
  </si>
  <si>
    <t>4+7</t>
  </si>
  <si>
    <t>9+8+2</t>
  </si>
  <si>
    <t>501-3858</t>
  </si>
  <si>
    <t>ul. Długa 38</t>
  </si>
  <si>
    <t>DOROZIK</t>
  </si>
  <si>
    <t>501-3834</t>
  </si>
  <si>
    <t>ul. Oskara Lange/Wandy Panfil</t>
  </si>
  <si>
    <t>7+2</t>
  </si>
  <si>
    <t>18+6</t>
  </si>
  <si>
    <t>501-3852</t>
  </si>
  <si>
    <t>Jeżów</t>
  </si>
  <si>
    <t>ul. Brzezińska</t>
  </si>
  <si>
    <t>501-3833</t>
  </si>
  <si>
    <t>ul. Gwardii Ludowej 244</t>
  </si>
  <si>
    <t>501-3844</t>
  </si>
  <si>
    <t>ul. Piłsudskiego 15</t>
  </si>
  <si>
    <t>501-3929</t>
  </si>
  <si>
    <t>ul. Jana Pawła II 92</t>
  </si>
  <si>
    <t>501-3846</t>
  </si>
  <si>
    <t>Ul. Powstania Styczniowego 6</t>
  </si>
  <si>
    <t>5+6</t>
  </si>
  <si>
    <t>10+10+4</t>
  </si>
  <si>
    <t>501-3870</t>
  </si>
  <si>
    <t>Gromnik</t>
  </si>
  <si>
    <t>8+4+4</t>
  </si>
  <si>
    <t>501-3874</t>
  </si>
  <si>
    <t>ul. Wrocławska 28</t>
  </si>
  <si>
    <t>501-3940</t>
  </si>
  <si>
    <t>ul. Wałowa</t>
  </si>
  <si>
    <t>501-3935</t>
  </si>
  <si>
    <t>ul. Matki Boskiej Bolesnej</t>
  </si>
  <si>
    <t>6+1</t>
  </si>
  <si>
    <t>8+6 FRICON 1700</t>
  </si>
  <si>
    <t>501-3847</t>
  </si>
  <si>
    <t>ul. Rejowiecka 120</t>
  </si>
  <si>
    <t>501-3945</t>
  </si>
  <si>
    <t>ul. 1 Maja</t>
  </si>
  <si>
    <t>JP</t>
  </si>
  <si>
    <t>501-3851</t>
  </si>
  <si>
    <t>Szydłowiec</t>
  </si>
  <si>
    <t>ul. Staszica</t>
  </si>
  <si>
    <t>501-3941</t>
  </si>
  <si>
    <t>ul. Czarnoleska 9</t>
  </si>
  <si>
    <t>501-3830</t>
  </si>
  <si>
    <t>Biała</t>
  </si>
  <si>
    <t>Parcela</t>
  </si>
  <si>
    <t>6+4+4</t>
  </si>
  <si>
    <t>TAk</t>
  </si>
  <si>
    <t>501-3927</t>
  </si>
  <si>
    <t>12+4</t>
  </si>
  <si>
    <t>501-3917</t>
  </si>
  <si>
    <t>Józefów k/Bilgoraja</t>
  </si>
  <si>
    <t>ul. Armii Krajowej</t>
  </si>
  <si>
    <t>501-3909</t>
  </si>
  <si>
    <t>Osmeckiego</t>
  </si>
  <si>
    <t>15+9</t>
  </si>
  <si>
    <t>501-3934</t>
  </si>
  <si>
    <t>ul. Kwiatkowskiego/Lipowa</t>
  </si>
  <si>
    <t>501-3946</t>
  </si>
  <si>
    <t>Wolbórz</t>
  </si>
  <si>
    <t>501-3882</t>
  </si>
  <si>
    <t>501-3928</t>
  </si>
  <si>
    <t>ul. Lubelska 40</t>
  </si>
  <si>
    <t>23.10.32017</t>
  </si>
  <si>
    <t>501-3877</t>
  </si>
  <si>
    <t>ul. Tysiąclecia</t>
  </si>
  <si>
    <t>501-3936</t>
  </si>
  <si>
    <t>501-3942</t>
  </si>
  <si>
    <t xml:space="preserve">Nowy Sącz </t>
  </si>
  <si>
    <t>ul. Batalionów Chłopskich</t>
  </si>
  <si>
    <t>4+3</t>
  </si>
  <si>
    <t>501-3869</t>
  </si>
  <si>
    <t>Partyzantów 9</t>
  </si>
  <si>
    <t>4+5</t>
  </si>
  <si>
    <t>Grudnia</t>
  </si>
  <si>
    <t>501-3890</t>
  </si>
  <si>
    <t>Wieruszów</t>
  </si>
  <si>
    <t>9+8</t>
  </si>
  <si>
    <t>501-3820</t>
  </si>
  <si>
    <t xml:space="preserve">15 Stycznia </t>
  </si>
  <si>
    <t>6+2</t>
  </si>
  <si>
    <t>501-3948</t>
  </si>
  <si>
    <t>Paradna</t>
  </si>
  <si>
    <t>501-3951</t>
  </si>
  <si>
    <t>Bielsk</t>
  </si>
  <si>
    <t>5+3</t>
  </si>
  <si>
    <t>501-3879</t>
  </si>
  <si>
    <t>5+5+4</t>
  </si>
  <si>
    <t>16+4</t>
  </si>
  <si>
    <t>501-3949</t>
  </si>
  <si>
    <t>ul. Stojałowskiego</t>
  </si>
  <si>
    <t>501-3845</t>
  </si>
  <si>
    <t>Stara Kornica</t>
  </si>
  <si>
    <t>8+4+2 FRICIN 1700 + 2</t>
  </si>
  <si>
    <t>501-3872</t>
  </si>
  <si>
    <t>ul. Zwierzyniecka</t>
  </si>
  <si>
    <t>ul. Polna</t>
  </si>
  <si>
    <t>501-3958</t>
  </si>
  <si>
    <t>Konstruktorska</t>
  </si>
  <si>
    <t>WAW</t>
  </si>
  <si>
    <t>3+9</t>
  </si>
  <si>
    <t>8+8+6</t>
  </si>
  <si>
    <t>16+8</t>
  </si>
  <si>
    <t>501-3938</t>
  </si>
  <si>
    <t>Zakliczyn</t>
  </si>
  <si>
    <t>ul. Polna 2</t>
  </si>
  <si>
    <t>6 ren +0+2</t>
  </si>
  <si>
    <t>501-3933</t>
  </si>
  <si>
    <t xml:space="preserve">Ostrowiec Świętokrzyski </t>
  </si>
  <si>
    <t>ul. Sandomierska</t>
  </si>
  <si>
    <t>501-3950</t>
  </si>
  <si>
    <t>501-3821</t>
  </si>
  <si>
    <t xml:space="preserve">Kamieńsk </t>
  </si>
  <si>
    <t>ul. Słowackiego</t>
  </si>
  <si>
    <t>501-3955</t>
  </si>
  <si>
    <t>8+7</t>
  </si>
  <si>
    <t>501-3947</t>
  </si>
  <si>
    <t>ul. Wyszyńskiego</t>
  </si>
  <si>
    <t>501-3937</t>
  </si>
  <si>
    <t>Brzostek</t>
  </si>
  <si>
    <t>ul. Mysłowskiego</t>
  </si>
  <si>
    <t>10+5</t>
  </si>
  <si>
    <t>501-3952</t>
  </si>
  <si>
    <t>Łazowskiego</t>
  </si>
  <si>
    <t>501-3878</t>
  </si>
  <si>
    <t>Prądnicka</t>
  </si>
  <si>
    <t>8+6+3</t>
  </si>
  <si>
    <t>501-3880</t>
  </si>
  <si>
    <t>ul. Budziwojska</t>
  </si>
  <si>
    <t>BOLARUS</t>
  </si>
  <si>
    <t>1 x 3,75</t>
  </si>
  <si>
    <t>501-3953</t>
  </si>
  <si>
    <t>Andrespol</t>
  </si>
  <si>
    <t>501-3910</t>
  </si>
  <si>
    <t>ul. Tęczowa</t>
  </si>
  <si>
    <t>501-3884</t>
  </si>
  <si>
    <t>501-3885</t>
  </si>
  <si>
    <t>501-3887</t>
  </si>
  <si>
    <t>501-3886</t>
  </si>
  <si>
    <t>501-3888</t>
  </si>
  <si>
    <t>501-3889</t>
  </si>
  <si>
    <t>501-3893</t>
  </si>
  <si>
    <t>501-3895</t>
  </si>
  <si>
    <t>TEST</t>
  </si>
  <si>
    <t>501-3894</t>
  </si>
  <si>
    <t>501-3896</t>
  </si>
  <si>
    <t>Bydgoszcz</t>
  </si>
  <si>
    <t>4 x XTREEM 706 chłodziarka</t>
  </si>
  <si>
    <t>501-3898</t>
  </si>
  <si>
    <t>Bażyńskich</t>
  </si>
  <si>
    <t>501-3899</t>
  </si>
  <si>
    <t>rozwózka plug-in</t>
  </si>
  <si>
    <t>501-3900</t>
  </si>
  <si>
    <t>501-3921</t>
  </si>
  <si>
    <t xml:space="preserve">Kutno </t>
  </si>
  <si>
    <t>501-3905</t>
  </si>
  <si>
    <t xml:space="preserve">Gorzyce </t>
  </si>
  <si>
    <t>501-3906</t>
  </si>
  <si>
    <t>501-3911</t>
  </si>
  <si>
    <t>501-3913</t>
  </si>
  <si>
    <t>ul. Kraszewskiego</t>
  </si>
  <si>
    <t xml:space="preserve">regały Bolarus </t>
  </si>
  <si>
    <t>drzwi</t>
  </si>
  <si>
    <t>501-3922</t>
  </si>
  <si>
    <t>Nowe Miasto nad Pilicą</t>
  </si>
  <si>
    <t>ul.Armii Krajowej</t>
  </si>
  <si>
    <t>Rental</t>
  </si>
  <si>
    <t>501-3891</t>
  </si>
  <si>
    <t xml:space="preserve"> Parzniew</t>
  </si>
  <si>
    <t>Św Jerzego</t>
  </si>
  <si>
    <t>CD</t>
  </si>
  <si>
    <t>AP THERM</t>
  </si>
  <si>
    <t>501-3892</t>
  </si>
  <si>
    <t>Kostrzyn</t>
  </si>
  <si>
    <t>Żniwna 5</t>
  </si>
  <si>
    <t>Szafa mroźnicza</t>
  </si>
  <si>
    <t>501-3904</t>
  </si>
  <si>
    <t xml:space="preserve">Leżajsk </t>
  </si>
  <si>
    <t>ul. Mickiewicza</t>
  </si>
  <si>
    <t>501-3939</t>
  </si>
  <si>
    <t>skraplacze zewn etrzne</t>
  </si>
  <si>
    <t>501-3957</t>
  </si>
  <si>
    <t>Czysta</t>
  </si>
  <si>
    <t>501-3954</t>
  </si>
  <si>
    <t>Dwikozy</t>
  </si>
  <si>
    <t>ul. Sandomierska 106</t>
  </si>
  <si>
    <t>501-3956</t>
  </si>
  <si>
    <t>Szafera</t>
  </si>
  <si>
    <t>skasować</t>
  </si>
  <si>
    <t>501-3943</t>
  </si>
  <si>
    <t>501-3944</t>
  </si>
  <si>
    <t>Traktorowa</t>
  </si>
  <si>
    <t>Wierzbinek</t>
  </si>
  <si>
    <t>ul. 15 Stycznia</t>
  </si>
  <si>
    <t>Konstantynów łódzki</t>
  </si>
  <si>
    <t>501-3856</t>
  </si>
  <si>
    <t>propozycja A. Rodzik</t>
  </si>
  <si>
    <t xml:space="preserve">Dostawa materiałów- lista podstawowa </t>
  </si>
  <si>
    <t>Start montażu - dostawa listy zmiennej i mebli</t>
  </si>
  <si>
    <t>Uwagi</t>
  </si>
  <si>
    <t xml:space="preserve">Ilośc regałów na ciasto </t>
  </si>
  <si>
    <t>Regały długie+krótkie</t>
  </si>
  <si>
    <t>Zamrażarki+ chłodziarki + szczytówki</t>
  </si>
  <si>
    <t>Komory - palety</t>
  </si>
  <si>
    <t>ul. Rokicińska 125</t>
  </si>
  <si>
    <t>5+4</t>
  </si>
  <si>
    <t>6+6+4</t>
  </si>
  <si>
    <t>AW</t>
  </si>
  <si>
    <t>Tęczowa</t>
  </si>
  <si>
    <t>2+9</t>
  </si>
  <si>
    <t>DK</t>
  </si>
  <si>
    <t>501-3991</t>
  </si>
  <si>
    <t>Sawickiej</t>
  </si>
  <si>
    <t>501-3974</t>
  </si>
  <si>
    <t>PLUG-IN</t>
  </si>
  <si>
    <t>1+10</t>
  </si>
  <si>
    <t>8+4+2(+)</t>
  </si>
  <si>
    <t>501-3975</t>
  </si>
  <si>
    <t>501-3976</t>
  </si>
  <si>
    <t>501-3973</t>
  </si>
  <si>
    <t>nowe chłodziarki/ zamrażarki renowacja</t>
  </si>
  <si>
    <t>6+2(1700)+8+4</t>
  </si>
  <si>
    <t>501-3981</t>
  </si>
  <si>
    <t>8+5</t>
  </si>
  <si>
    <t>501-3982</t>
  </si>
  <si>
    <t>Grodzka</t>
  </si>
  <si>
    <t>501-3995</t>
  </si>
  <si>
    <t>Piotrkow Trybunalski</t>
  </si>
  <si>
    <t>Bełzacka</t>
  </si>
  <si>
    <t>501-3996</t>
  </si>
  <si>
    <t>Zielonka Parcela</t>
  </si>
  <si>
    <t>Warszawska 291</t>
  </si>
  <si>
    <t>501-3924</t>
  </si>
  <si>
    <t>Konstatantynów Łódzki</t>
  </si>
  <si>
    <t>501-3931</t>
  </si>
  <si>
    <t>Kock</t>
  </si>
  <si>
    <t>ul. Kleberga</t>
  </si>
  <si>
    <t>501-3985</t>
  </si>
  <si>
    <t>Rafineryjna</t>
  </si>
  <si>
    <t>501-3986</t>
  </si>
  <si>
    <t>501-3992</t>
  </si>
  <si>
    <t>501-3972</t>
  </si>
  <si>
    <t>Szczerców</t>
  </si>
  <si>
    <t>Praga</t>
  </si>
  <si>
    <t>501-3965</t>
  </si>
  <si>
    <t>501-3988</t>
  </si>
  <si>
    <t>501-3984</t>
  </si>
  <si>
    <t>Lipińskiego</t>
  </si>
  <si>
    <t>501-3987</t>
  </si>
  <si>
    <t>Lipsko</t>
  </si>
  <si>
    <t>501-4035</t>
  </si>
  <si>
    <t>12+8</t>
  </si>
  <si>
    <t>501-3837</t>
  </si>
  <si>
    <t>Nadarzynska</t>
  </si>
  <si>
    <t>501-3966</t>
  </si>
  <si>
    <t>Drobin</t>
  </si>
  <si>
    <t>Płońska</t>
  </si>
  <si>
    <t>501-3990</t>
  </si>
  <si>
    <t xml:space="preserve">Płochocin </t>
  </si>
  <si>
    <t>501-3977</t>
  </si>
  <si>
    <t>501-3967</t>
  </si>
  <si>
    <t>Jabłonka</t>
  </si>
  <si>
    <t>501-3959</t>
  </si>
  <si>
    <t>Pomianowska</t>
  </si>
  <si>
    <t>lada mięso</t>
  </si>
  <si>
    <t>501-3980</t>
  </si>
  <si>
    <t>Medweckiego</t>
  </si>
  <si>
    <t>501-4014</t>
  </si>
  <si>
    <t>Liska</t>
  </si>
  <si>
    <t>501-3930</t>
  </si>
  <si>
    <t>Tyczyn</t>
  </si>
  <si>
    <t>Orkana</t>
  </si>
  <si>
    <t>501-3963</t>
  </si>
  <si>
    <t>namiot</t>
  </si>
  <si>
    <t>501-4043</t>
  </si>
  <si>
    <t>501-4004</t>
  </si>
  <si>
    <t>501-4001</t>
  </si>
  <si>
    <t>501-4003</t>
  </si>
  <si>
    <t>Placowa</t>
  </si>
  <si>
    <t>501-4002</t>
  </si>
  <si>
    <t>Korczyna</t>
  </si>
  <si>
    <t>501-4008</t>
  </si>
  <si>
    <t>Plac Evry 1</t>
  </si>
  <si>
    <t>6+5</t>
  </si>
  <si>
    <t>501-4085</t>
  </si>
  <si>
    <t>501-3840</t>
  </si>
  <si>
    <t>Koźmin</t>
  </si>
  <si>
    <t>ul. Poznańska 1</t>
  </si>
  <si>
    <t>4+6</t>
  </si>
  <si>
    <t>501-3883</t>
  </si>
  <si>
    <t>Kutnowska</t>
  </si>
  <si>
    <t>501-3881</t>
  </si>
  <si>
    <t>1+1</t>
  </si>
  <si>
    <t>7+4</t>
  </si>
  <si>
    <t>501-3997</t>
  </si>
  <si>
    <t>Piaski</t>
  </si>
  <si>
    <t>501-3979</t>
  </si>
  <si>
    <t>LIPCA</t>
  </si>
  <si>
    <t>501-4065</t>
  </si>
  <si>
    <t>501-4050</t>
  </si>
  <si>
    <t xml:space="preserve">Sierpc </t>
  </si>
  <si>
    <t>OM</t>
  </si>
  <si>
    <t>501-4023</t>
  </si>
  <si>
    <t>Getta Żydowskiego</t>
  </si>
  <si>
    <t>zamrażarki nowe/ chłodziarki ren.</t>
  </si>
  <si>
    <t xml:space="preserve">Kaszuba </t>
  </si>
  <si>
    <t>501-4087</t>
  </si>
  <si>
    <t>Stoczek Łukowski</t>
  </si>
  <si>
    <t>2 po umyciu</t>
  </si>
  <si>
    <t>Westfrost</t>
  </si>
  <si>
    <t>501-4010</t>
  </si>
  <si>
    <t xml:space="preserve">Ostrów Wielkopolski </t>
  </si>
  <si>
    <t>Konopnickiej</t>
  </si>
  <si>
    <t>nowe zamrażarki/chłodziarki renowacja</t>
  </si>
  <si>
    <t>2+3(Mivit)+4+1        (Motaras B3)</t>
  </si>
  <si>
    <t>8+6+2</t>
  </si>
  <si>
    <t>501-3961</t>
  </si>
  <si>
    <t>Chmielnik</t>
  </si>
  <si>
    <t>renowacja/nowe</t>
  </si>
  <si>
    <t>1+1 plug-in nowe</t>
  </si>
  <si>
    <t>501-4086</t>
  </si>
  <si>
    <t>9+9</t>
  </si>
  <si>
    <t>3 Maj/Długa</t>
  </si>
  <si>
    <t>501-3989</t>
  </si>
  <si>
    <t>501-3998</t>
  </si>
  <si>
    <t>Harcerska</t>
  </si>
  <si>
    <t>501-3983</t>
  </si>
  <si>
    <t>Brzeżna</t>
  </si>
  <si>
    <t>33-386 Brzeżna</t>
  </si>
  <si>
    <t>renowacja/nowe 2 x ARAN 606</t>
  </si>
  <si>
    <t>4+4( renowacja)</t>
  </si>
  <si>
    <t>8 x LUC 602 renowacja+ 2 x ARAN 606 + 2 x Xtreem ren</t>
  </si>
  <si>
    <t>501-3962</t>
  </si>
  <si>
    <t>501-4088</t>
  </si>
  <si>
    <t>501-4007</t>
  </si>
  <si>
    <t>501-4053</t>
  </si>
  <si>
    <t>501-4027</t>
  </si>
  <si>
    <t>Piłsudskiego 64</t>
  </si>
  <si>
    <t>501-4084</t>
  </si>
  <si>
    <t>Krakowska 112</t>
  </si>
  <si>
    <t>501-4032</t>
  </si>
  <si>
    <t>Nowa Sarzyna</t>
  </si>
  <si>
    <t>Korczaka 5</t>
  </si>
  <si>
    <t>501-4026</t>
  </si>
  <si>
    <t>Leżajsk</t>
  </si>
  <si>
    <t>Mickiewicza 40a/ Sanowa</t>
  </si>
  <si>
    <t>501-4015</t>
  </si>
  <si>
    <t>1+1 plug-in po umyciu</t>
  </si>
  <si>
    <t>501-4011</t>
  </si>
  <si>
    <t>501-4038</t>
  </si>
  <si>
    <t>501-4057</t>
  </si>
  <si>
    <t>501-4042</t>
  </si>
  <si>
    <t>501-4005</t>
  </si>
  <si>
    <t>nowe/renowacja</t>
  </si>
  <si>
    <t>501-4040</t>
  </si>
  <si>
    <t>Ciechanowiecka 33</t>
  </si>
  <si>
    <t>2+10</t>
  </si>
  <si>
    <t>501-4009</t>
  </si>
  <si>
    <t xml:space="preserve">Ujazd </t>
  </si>
  <si>
    <t>501-4013</t>
  </si>
  <si>
    <t>501-4028</t>
  </si>
  <si>
    <t>Raszyn</t>
  </si>
  <si>
    <t>Sportowa</t>
  </si>
  <si>
    <t>501-4021</t>
  </si>
  <si>
    <t>501-4018</t>
  </si>
  <si>
    <t>4+4+2</t>
  </si>
  <si>
    <t>501-3978</t>
  </si>
  <si>
    <t>501-4051</t>
  </si>
  <si>
    <t>Staszica</t>
  </si>
  <si>
    <t>501-4037</t>
  </si>
  <si>
    <t>regały renowacja</t>
  </si>
  <si>
    <t>1 plug-in</t>
  </si>
  <si>
    <t>501-4047</t>
  </si>
  <si>
    <t>501-4059</t>
  </si>
  <si>
    <t>8 Pułku Ułanów</t>
  </si>
  <si>
    <t>501-4017</t>
  </si>
  <si>
    <t>501-4044</t>
  </si>
  <si>
    <t>Książenice - Marynin</t>
  </si>
  <si>
    <t>501-4041</t>
  </si>
  <si>
    <t>Dynów</t>
  </si>
  <si>
    <t>501-4031</t>
  </si>
  <si>
    <t>501-4025</t>
  </si>
  <si>
    <t>30.10.2018 GRAMAR</t>
  </si>
  <si>
    <t>501-4092</t>
  </si>
  <si>
    <t>501-4062</t>
  </si>
  <si>
    <t>Zielona</t>
  </si>
  <si>
    <t>501-4046</t>
  </si>
  <si>
    <t>Gen. J. Kowalskiego</t>
  </si>
  <si>
    <t>501-4016</t>
  </si>
  <si>
    <t>Jana Pawła II 77</t>
  </si>
  <si>
    <t>501-3964</t>
  </si>
  <si>
    <t>Budowlanych</t>
  </si>
  <si>
    <t>501-4030</t>
  </si>
  <si>
    <t>6+8</t>
  </si>
  <si>
    <t>501-4060</t>
  </si>
  <si>
    <t>Politechniki</t>
  </si>
  <si>
    <t>501-4029</t>
  </si>
  <si>
    <t>Aleksandrów Łódzki</t>
  </si>
  <si>
    <t>Konstantynowska</t>
  </si>
  <si>
    <t>501-4063</t>
  </si>
  <si>
    <t>Padew Narodowa</t>
  </si>
  <si>
    <t>501-4049</t>
  </si>
  <si>
    <t>Al.. Jana Pawła II 20</t>
  </si>
  <si>
    <t>501-4079</t>
  </si>
  <si>
    <t>Liściasta</t>
  </si>
  <si>
    <t>3+7</t>
  </si>
  <si>
    <t>501-4070</t>
  </si>
  <si>
    <t>Słowackiego 24</t>
  </si>
  <si>
    <t>501-4006</t>
  </si>
  <si>
    <t>Nowe Babice</t>
  </si>
  <si>
    <t>501-4036</t>
  </si>
  <si>
    <t>501-4052</t>
  </si>
  <si>
    <t>Sulmierzyce</t>
  </si>
  <si>
    <t>Ogrodowa 6</t>
  </si>
  <si>
    <t>501-4064</t>
  </si>
  <si>
    <t>Grębów</t>
  </si>
  <si>
    <t>501-4066</t>
  </si>
  <si>
    <t>Stańczyka</t>
  </si>
  <si>
    <t>6*1700 FRICON+ XTREEM*1</t>
  </si>
  <si>
    <t>501-4067</t>
  </si>
  <si>
    <t>8+8+2(-)</t>
  </si>
  <si>
    <t>501-4093</t>
  </si>
  <si>
    <t>10+8 są już +4</t>
  </si>
  <si>
    <t>501-4048</t>
  </si>
  <si>
    <t>501-4069</t>
  </si>
  <si>
    <t>Grodziska</t>
  </si>
  <si>
    <t>ROS-ZAk</t>
  </si>
  <si>
    <t>501-4058</t>
  </si>
  <si>
    <t>Niebylec</t>
  </si>
  <si>
    <t>R 407 F</t>
  </si>
  <si>
    <t>renowacja regałów</t>
  </si>
  <si>
    <t>501-4045</t>
  </si>
  <si>
    <t>Wólka Cycowska</t>
  </si>
  <si>
    <t>501-3960</t>
  </si>
  <si>
    <t>Jagiellończyka</t>
  </si>
  <si>
    <t>uruchomienie 27.12.2018</t>
  </si>
  <si>
    <t>501-4034</t>
  </si>
  <si>
    <t>Legionów</t>
  </si>
  <si>
    <t>501-4068</t>
  </si>
  <si>
    <t>Chodkiewicza</t>
  </si>
  <si>
    <t>501-4061</t>
  </si>
  <si>
    <t>Pruchnicka</t>
  </si>
  <si>
    <t>501-4054</t>
  </si>
  <si>
    <t>Warszawska 20</t>
  </si>
  <si>
    <t>501-4055</t>
  </si>
  <si>
    <t>501-4019</t>
  </si>
  <si>
    <t>Góra Libertowska</t>
  </si>
  <si>
    <t>501-4039</t>
  </si>
  <si>
    <t>501-4078</t>
  </si>
  <si>
    <t>zwroty</t>
  </si>
  <si>
    <t>Zwrot materiałów</t>
  </si>
  <si>
    <t>industrial</t>
  </si>
  <si>
    <t>501-3999</t>
  </si>
  <si>
    <t>CD POZNAŃ</t>
  </si>
  <si>
    <t>Janikowska</t>
  </si>
  <si>
    <t>501-3994</t>
  </si>
  <si>
    <t>501-3970</t>
  </si>
  <si>
    <t xml:space="preserve">Ciechocinek </t>
  </si>
  <si>
    <t>ul. Zdrojowa</t>
  </si>
  <si>
    <t>2 +2 XTREEM</t>
  </si>
  <si>
    <t>501-3968</t>
  </si>
  <si>
    <t>WYSZ</t>
  </si>
  <si>
    <t>501-4000</t>
  </si>
  <si>
    <t>Klepacka</t>
  </si>
  <si>
    <t>HVAC</t>
  </si>
  <si>
    <t>501-3969</t>
  </si>
  <si>
    <t>501-3993</t>
  </si>
  <si>
    <t>501-4080</t>
  </si>
  <si>
    <t>501-4081</t>
  </si>
  <si>
    <t>501-4083</t>
  </si>
  <si>
    <t>Konstantynów łodzki</t>
  </si>
  <si>
    <t>501-4074</t>
  </si>
  <si>
    <t>Szpitalna</t>
  </si>
  <si>
    <t>501-4089</t>
  </si>
  <si>
    <t>501-4071</t>
  </si>
  <si>
    <t>klinatyzacja</t>
  </si>
  <si>
    <t>501-4090</t>
  </si>
  <si>
    <t>CD MSZCZONÓW</t>
  </si>
  <si>
    <t>501-4082</t>
  </si>
  <si>
    <t>501-4073</t>
  </si>
  <si>
    <t>501-4020</t>
  </si>
  <si>
    <t>Wojska Polskiego 118</t>
  </si>
  <si>
    <t>501-4075</t>
  </si>
  <si>
    <t xml:space="preserve">Supervisior </t>
  </si>
  <si>
    <t>Odboje USD</t>
  </si>
  <si>
    <t>odboje PLN</t>
  </si>
  <si>
    <t>Miesiąc montażu</t>
  </si>
  <si>
    <t xml:space="preserve">Ilość regałów na ciasto </t>
  </si>
  <si>
    <t>Lady + stoły + szafy chłodnicze + szafy mroźnicze</t>
  </si>
  <si>
    <t xml:space="preserve">A.Drzewakowski </t>
  </si>
  <si>
    <t>501-4099</t>
  </si>
  <si>
    <t>ul. Sucharskiego 7</t>
  </si>
  <si>
    <t>501-4096</t>
  </si>
  <si>
    <t>ul. Tarnowska 147</t>
  </si>
  <si>
    <t>501-4102</t>
  </si>
  <si>
    <t>ul. Ignacego Krasickiego 4</t>
  </si>
  <si>
    <t>0+6+2</t>
  </si>
  <si>
    <t>501-4146</t>
  </si>
  <si>
    <t>ul. Portowa 33</t>
  </si>
  <si>
    <t xml:space="preserve">brak </t>
  </si>
  <si>
    <t>501-4103</t>
  </si>
  <si>
    <t>ul. Ludźmierska 26a</t>
  </si>
  <si>
    <t xml:space="preserve">M. Swiadek </t>
  </si>
  <si>
    <t>501-4106</t>
  </si>
  <si>
    <t>dwoje drzwi w mroźni</t>
  </si>
  <si>
    <t>501-4108</t>
  </si>
  <si>
    <t>Nowy Dwór Maz</t>
  </si>
  <si>
    <t>501-4101</t>
  </si>
  <si>
    <t>Ul. Zamoyskiego 6</t>
  </si>
  <si>
    <t>3 regały Bolarus + Motaras C3 po renowacji nie ma szczytówek</t>
  </si>
  <si>
    <t xml:space="preserve">M.Rosiński </t>
  </si>
  <si>
    <t>501-4125</t>
  </si>
  <si>
    <t>501-4127</t>
  </si>
  <si>
    <t>18+4</t>
  </si>
  <si>
    <t>501-4098</t>
  </si>
  <si>
    <t xml:space="preserve">Piaseczno </t>
  </si>
  <si>
    <t>Julianowska 45</t>
  </si>
  <si>
    <t>regały Motaras renowacja, nie ma szczytówek</t>
  </si>
  <si>
    <t>501-4105</t>
  </si>
  <si>
    <t>Wólczańska</t>
  </si>
  <si>
    <t>8+8+2</t>
  </si>
  <si>
    <t>501-4141</t>
  </si>
  <si>
    <t>ul. Okulickiego 51</t>
  </si>
  <si>
    <t>8+6+2 x FRICON 1700+4</t>
  </si>
  <si>
    <t>501-4100</t>
  </si>
  <si>
    <t>os. II Pułku Lotniczego 1</t>
  </si>
  <si>
    <t>bez szczytówek i skorupy komory chłodniczej</t>
  </si>
  <si>
    <t>7+1</t>
  </si>
  <si>
    <t>6r+6r + ( nowe 2 x ch+2 x fr.)</t>
  </si>
  <si>
    <t>7ren+6</t>
  </si>
  <si>
    <t>501-4104</t>
  </si>
  <si>
    <t xml:space="preserve">Pabianice </t>
  </si>
  <si>
    <t>501-4119</t>
  </si>
  <si>
    <t>ul. Lwowska 79</t>
  </si>
  <si>
    <t>501-4111</t>
  </si>
  <si>
    <t>Bora-Komorowskiego</t>
  </si>
  <si>
    <t>501-4121</t>
  </si>
  <si>
    <t>Łącko  862</t>
  </si>
  <si>
    <t>8r+8re+4n</t>
  </si>
  <si>
    <t>501-4162</t>
  </si>
  <si>
    <t>4n+4r+4n+4re+4n</t>
  </si>
  <si>
    <t>501-4135</t>
  </si>
  <si>
    <t>6n+2r+6n+2re+4n</t>
  </si>
  <si>
    <t>501-4175</t>
  </si>
  <si>
    <t>ul. Jagiellońska 39B</t>
  </si>
  <si>
    <t>501-4123</t>
  </si>
  <si>
    <t>Stopnica</t>
  </si>
  <si>
    <t>Doktora Piotrowskiego</t>
  </si>
  <si>
    <t>EF</t>
  </si>
  <si>
    <t>501-4217</t>
  </si>
  <si>
    <t>Kocierzew</t>
  </si>
  <si>
    <t>wymiana na mobile</t>
  </si>
  <si>
    <t>1+6+1(1,25)</t>
  </si>
  <si>
    <t>6 x FRICON 2500</t>
  </si>
  <si>
    <t>lady,stoły ,szafy</t>
  </si>
  <si>
    <t>501-4107</t>
  </si>
  <si>
    <t>Czarna Tarnowska</t>
  </si>
  <si>
    <t>501-4145</t>
  </si>
  <si>
    <t>ul. Narutowicza 11</t>
  </si>
  <si>
    <t>501-4139</t>
  </si>
  <si>
    <t>Pilawa</t>
  </si>
  <si>
    <t>al. Wyzwolenia 29</t>
  </si>
  <si>
    <t>8r+6r+2n+4n</t>
  </si>
  <si>
    <t>501-4129</t>
  </si>
  <si>
    <t>regał Motaras C3 renowacja na CO2</t>
  </si>
  <si>
    <t>501-4136</t>
  </si>
  <si>
    <t>ul. Długa 2B</t>
  </si>
  <si>
    <t>8+6 + 2r+4</t>
  </si>
  <si>
    <t>501-4149</t>
  </si>
  <si>
    <t>Mińsk Maz</t>
  </si>
  <si>
    <t>ul. Orzeszkowej 23</t>
  </si>
  <si>
    <t>501-4163</t>
  </si>
  <si>
    <t>ul. 15 Sierpnia 87</t>
  </si>
  <si>
    <t>8 nowe +3 nowe + 5 ren+4</t>
  </si>
  <si>
    <t>501-4161</t>
  </si>
  <si>
    <t>501-4155</t>
  </si>
  <si>
    <t>ul. Lubelska</t>
  </si>
  <si>
    <t>501-4143</t>
  </si>
  <si>
    <t xml:space="preserve">Stara Iwiczna </t>
  </si>
  <si>
    <t>501-4109</t>
  </si>
  <si>
    <t>ul. Okulickiego 2</t>
  </si>
  <si>
    <t>8ren + 8ren + 4</t>
  </si>
  <si>
    <t>501-4118</t>
  </si>
  <si>
    <t>ul. Starowiejska</t>
  </si>
  <si>
    <t>Coolcontrol</t>
  </si>
  <si>
    <t>COOLCONTROL</t>
  </si>
  <si>
    <t>501-4154</t>
  </si>
  <si>
    <t>ul. Wojska Polskiego</t>
  </si>
  <si>
    <t>8ren +8 ren+4</t>
  </si>
  <si>
    <t>501-4157</t>
  </si>
  <si>
    <t>ul. Mała Góra 97</t>
  </si>
  <si>
    <t>8+1</t>
  </si>
  <si>
    <t>501-4186</t>
  </si>
  <si>
    <t>8+4+3</t>
  </si>
  <si>
    <t>9+12</t>
  </si>
  <si>
    <t>501-4117</t>
  </si>
  <si>
    <t>Przysucha</t>
  </si>
  <si>
    <t>ul. Legionów Polskich</t>
  </si>
  <si>
    <t>501-4156</t>
  </si>
  <si>
    <t>ul. Łańcucka 7</t>
  </si>
  <si>
    <t>8ren+8ren+4</t>
  </si>
  <si>
    <t>501-4128</t>
  </si>
  <si>
    <t>ul. Domarasiewicza 3/5</t>
  </si>
  <si>
    <t>8+1+1 x 1,25</t>
  </si>
  <si>
    <t>501-4151</t>
  </si>
  <si>
    <t>5+5+1(1,25)</t>
  </si>
  <si>
    <t>501-4140</t>
  </si>
  <si>
    <t xml:space="preserve">Garwolin </t>
  </si>
  <si>
    <t>501-4134</t>
  </si>
  <si>
    <t>ul. Rydlówka 10</t>
  </si>
  <si>
    <t>2+6ren++2+6ren+4</t>
  </si>
  <si>
    <t>501-4168</t>
  </si>
  <si>
    <t>Busko-Zdrój</t>
  </si>
  <si>
    <t>ul. Nadole 2</t>
  </si>
  <si>
    <t>501-4124</t>
  </si>
  <si>
    <t>Poleska</t>
  </si>
  <si>
    <t>501-4148</t>
  </si>
  <si>
    <t>ul. Mieszka  23</t>
  </si>
  <si>
    <t>501-4176</t>
  </si>
  <si>
    <t>Gołąbowice</t>
  </si>
  <si>
    <t>7+1 x FRICON 1700(-) + 2+ 4</t>
  </si>
  <si>
    <t>lady, stoły, szafy</t>
  </si>
  <si>
    <t>501-4153</t>
  </si>
  <si>
    <t>Niedrzwica Duża</t>
  </si>
  <si>
    <t>call-off</t>
  </si>
  <si>
    <t xml:space="preserve">        </t>
  </si>
  <si>
    <t>501-4165</t>
  </si>
  <si>
    <t>ul. Zamoyskiego 26</t>
  </si>
  <si>
    <t>FREON</t>
  </si>
  <si>
    <t>6+3(renowacja)</t>
  </si>
  <si>
    <t>5+5+2 x FRICON 1700(+)+ 2 x FRICON 1700(-)</t>
  </si>
  <si>
    <t>501-4114</t>
  </si>
  <si>
    <t>os. Na Stoku 53</t>
  </si>
  <si>
    <t xml:space="preserve">           </t>
  </si>
  <si>
    <t>501-4112</t>
  </si>
  <si>
    <t>501-4122</t>
  </si>
  <si>
    <t>Mokrzyska</t>
  </si>
  <si>
    <t>Parafialna</t>
  </si>
  <si>
    <t>6 x VISOR 2500</t>
  </si>
  <si>
    <t>5+0</t>
  </si>
  <si>
    <t>501-4110</t>
  </si>
  <si>
    <t>Ul. Fieldorfa 12</t>
  </si>
  <si>
    <t>501-4183</t>
  </si>
  <si>
    <t>Rokicińska</t>
  </si>
  <si>
    <t>501-4236</t>
  </si>
  <si>
    <t>501-4132</t>
  </si>
  <si>
    <t>5+3ren+5+3ren+4</t>
  </si>
  <si>
    <t>12+9</t>
  </si>
  <si>
    <t>Kaszuba</t>
  </si>
  <si>
    <t>501-4173</t>
  </si>
  <si>
    <t>8+8(2 drzwi)</t>
  </si>
  <si>
    <t>501-4138</t>
  </si>
  <si>
    <t>Skłodowskiej</t>
  </si>
  <si>
    <t>501-4147</t>
  </si>
  <si>
    <t xml:space="preserve">Piotrków Trybunalski </t>
  </si>
  <si>
    <t>501-4203</t>
  </si>
  <si>
    <t>501-4150</t>
  </si>
  <si>
    <t>ul. Kolberga 1</t>
  </si>
  <si>
    <t>501-4097</t>
  </si>
  <si>
    <t>Wieluń</t>
  </si>
  <si>
    <t>Lecha Kaczyńskiego 37</t>
  </si>
  <si>
    <t>501-4167</t>
  </si>
  <si>
    <t>ul. Piłsudskiego 26</t>
  </si>
  <si>
    <t>501-4159</t>
  </si>
  <si>
    <t>Sitkówka Nowiny</t>
  </si>
  <si>
    <t>501-4184</t>
  </si>
  <si>
    <t xml:space="preserve">Krotoszyn </t>
  </si>
  <si>
    <t>Ostrowska</t>
  </si>
  <si>
    <t>1 plug-in mobile</t>
  </si>
  <si>
    <t>501-4174</t>
  </si>
  <si>
    <t>Żychlin</t>
  </si>
  <si>
    <t>Chabanow</t>
  </si>
  <si>
    <t>501-4126</t>
  </si>
  <si>
    <t>Wawerska</t>
  </si>
  <si>
    <t>501-4223</t>
  </si>
  <si>
    <t>PCK</t>
  </si>
  <si>
    <t>Plug-in</t>
  </si>
  <si>
    <t>Bolarus plug-in R 290</t>
  </si>
  <si>
    <t>Fricon Combi 3 +2</t>
  </si>
  <si>
    <t>2+1</t>
  </si>
  <si>
    <t>501-4226</t>
  </si>
  <si>
    <t>Podkarpacka</t>
  </si>
  <si>
    <t>501-4130</t>
  </si>
  <si>
    <t>ul. Lubelska 69A</t>
  </si>
  <si>
    <t>501-4133</t>
  </si>
  <si>
    <t>ul. Warszawska</t>
  </si>
  <si>
    <t>501-4166</t>
  </si>
  <si>
    <t>Al.. Niepodległości 13</t>
  </si>
  <si>
    <t>4ren+4+4ren +4+4</t>
  </si>
  <si>
    <t>501-4152</t>
  </si>
  <si>
    <t>ul. Jerzmanowskiego 12A</t>
  </si>
  <si>
    <t>501-4225</t>
  </si>
  <si>
    <t>8 ren+8 ren +4</t>
  </si>
  <si>
    <t>9+6(dwoje drzwi)</t>
  </si>
  <si>
    <t>501-4218</t>
  </si>
  <si>
    <t>Mrozy</t>
  </si>
  <si>
    <t>Graniczna</t>
  </si>
  <si>
    <t>501-4191</t>
  </si>
  <si>
    <t xml:space="preserve">Grabów nad Prosną </t>
  </si>
  <si>
    <t>Ostrzeszowska</t>
  </si>
  <si>
    <t>501-4178</t>
  </si>
  <si>
    <t>ul. Tuwima 4</t>
  </si>
  <si>
    <t>8 ren+8 ren+4</t>
  </si>
  <si>
    <t>501-4214</t>
  </si>
  <si>
    <t>Al.. J. Piłsudskiego</t>
  </si>
  <si>
    <t>8+6( para drzwi)</t>
  </si>
  <si>
    <t>SERAFIN</t>
  </si>
  <si>
    <t>501-4190</t>
  </si>
  <si>
    <t>Rzochowska</t>
  </si>
  <si>
    <t>501-4169</t>
  </si>
  <si>
    <t xml:space="preserve">ul. Jagiellońska </t>
  </si>
  <si>
    <t>nie jadą Xtreem</t>
  </si>
  <si>
    <t>4 +4 ren +4ren +4 x FRICON 1700</t>
  </si>
  <si>
    <t>501-4158</t>
  </si>
  <si>
    <t xml:space="preserve">ul. Lipska </t>
  </si>
  <si>
    <t>4+4ren+4+4ren +4</t>
  </si>
  <si>
    <t>501-4144</t>
  </si>
  <si>
    <t>501-4204</t>
  </si>
  <si>
    <t>Zaklików</t>
  </si>
  <si>
    <t>501-4113</t>
  </si>
  <si>
    <t>Okuniewska</t>
  </si>
  <si>
    <t>8+6(2 x drzwi)</t>
  </si>
  <si>
    <t>501-4131</t>
  </si>
  <si>
    <t>ul. Kościelna 3</t>
  </si>
  <si>
    <t>4 + 4 ren+4 +4 ren +4</t>
  </si>
  <si>
    <t>501-4202</t>
  </si>
  <si>
    <t>Zarzecze</t>
  </si>
  <si>
    <t>DK 17</t>
  </si>
  <si>
    <t>Serafin</t>
  </si>
  <si>
    <t>501-4181</t>
  </si>
  <si>
    <t>501-4160</t>
  </si>
  <si>
    <t>Korzenna</t>
  </si>
  <si>
    <t>501-4215</t>
  </si>
  <si>
    <t>Błędów</t>
  </si>
  <si>
    <t>Sadurkowska</t>
  </si>
  <si>
    <t>8+6(para drzwi)</t>
  </si>
  <si>
    <t>CHABANOW</t>
  </si>
  <si>
    <t>501-4241</t>
  </si>
  <si>
    <t>7+7</t>
  </si>
  <si>
    <t>501-4233</t>
  </si>
  <si>
    <t>Gomunice</t>
  </si>
  <si>
    <t>Wojska Polskiego 7A</t>
  </si>
  <si>
    <t>1*1,25+3+3</t>
  </si>
  <si>
    <t>501-4180</t>
  </si>
  <si>
    <t>Lubraniec</t>
  </si>
  <si>
    <t>Lipowa 1A</t>
  </si>
  <si>
    <t>1 mycie + 7+8+4</t>
  </si>
  <si>
    <t>501-4137</t>
  </si>
  <si>
    <t>ul. Grota Roweckiego 18A</t>
  </si>
  <si>
    <t>0+13</t>
  </si>
  <si>
    <t>6+12</t>
  </si>
  <si>
    <t>501-4195</t>
  </si>
  <si>
    <t>Tarnobrzeska</t>
  </si>
  <si>
    <t xml:space="preserve">                         </t>
  </si>
  <si>
    <t>501-4234</t>
  </si>
  <si>
    <t>Szczawnica</t>
  </si>
  <si>
    <t>501-4116</t>
  </si>
  <si>
    <t>Lubostroń</t>
  </si>
  <si>
    <t>501-4231</t>
  </si>
  <si>
    <t>Pajęczno</t>
  </si>
  <si>
    <t>501-4120</t>
  </si>
  <si>
    <t>ul. 28 Pułku Strzelców Kaniowskich 1</t>
  </si>
  <si>
    <t>1+1(plug-in po renowacji)</t>
  </si>
  <si>
    <t>10+8+1 chiller</t>
  </si>
  <si>
    <t>501-4197</t>
  </si>
  <si>
    <t>Różańskiego</t>
  </si>
  <si>
    <t>501-4192</t>
  </si>
  <si>
    <t>501-4164</t>
  </si>
  <si>
    <t>Szczebrzeszyn</t>
  </si>
  <si>
    <t>ul. Targowa 8</t>
  </si>
  <si>
    <t>15+8</t>
  </si>
  <si>
    <t>501-4216</t>
  </si>
  <si>
    <t>501-4189</t>
  </si>
  <si>
    <t>1+12</t>
  </si>
  <si>
    <t>8ren+8ren+2 ren+2 freezer</t>
  </si>
  <si>
    <t>18 + 9</t>
  </si>
  <si>
    <t>501-4142</t>
  </si>
  <si>
    <t>Wschodnia</t>
  </si>
  <si>
    <t>10+8(dwoje drzwi)+6(dwoje drzwi)</t>
  </si>
  <si>
    <t>501-4182</t>
  </si>
  <si>
    <t>10+8(dwoje drzwi)</t>
  </si>
  <si>
    <t>501-4224</t>
  </si>
  <si>
    <t>501-4242</t>
  </si>
  <si>
    <t>Sikorskiego/Grunwaldzka</t>
  </si>
  <si>
    <t>2+7</t>
  </si>
  <si>
    <t>501-4177</t>
  </si>
  <si>
    <t>ul.Kolejowa 48</t>
  </si>
  <si>
    <t>501-4187</t>
  </si>
  <si>
    <t>501-4238</t>
  </si>
  <si>
    <t>Jerzmanowice</t>
  </si>
  <si>
    <t>Ojcowska</t>
  </si>
  <si>
    <t>501-4228</t>
  </si>
  <si>
    <t>NIKARO</t>
  </si>
  <si>
    <t>501-4188</t>
  </si>
  <si>
    <t>Oleszyce</t>
  </si>
  <si>
    <t>501-4243</t>
  </si>
  <si>
    <t>Fredropol</t>
  </si>
  <si>
    <t>1*1,25+2+2</t>
  </si>
  <si>
    <t>4 x FRICON 2500</t>
  </si>
  <si>
    <t>501-4219</t>
  </si>
  <si>
    <t>Paradyż</t>
  </si>
  <si>
    <t>call-off regał 1,25 zamiast 3,75 Gizałki</t>
  </si>
  <si>
    <t>501-4198</t>
  </si>
  <si>
    <t>501-4095</t>
  </si>
  <si>
    <t>GRAMAR</t>
  </si>
  <si>
    <t>501-4185</t>
  </si>
  <si>
    <t>501-4207</t>
  </si>
  <si>
    <t>501-4209</t>
  </si>
  <si>
    <t>Grębów,Kije</t>
  </si>
  <si>
    <t>501-4211</t>
  </si>
  <si>
    <t>Dzieci Polskich</t>
  </si>
  <si>
    <t>501-4229</t>
  </si>
  <si>
    <t>501-4245</t>
  </si>
  <si>
    <t>501-4094</t>
  </si>
  <si>
    <t>MODLNICA</t>
  </si>
  <si>
    <t>Podchruście 9</t>
  </si>
  <si>
    <t>501-4220</t>
  </si>
  <si>
    <t>Skarbimierz</t>
  </si>
  <si>
    <t>Biedronkowa 1</t>
  </si>
  <si>
    <t>501-4221</t>
  </si>
  <si>
    <t>Wolicka 12</t>
  </si>
  <si>
    <t>501-4222</t>
  </si>
  <si>
    <t>Biały Bór 4</t>
  </si>
  <si>
    <t>Propozycja A. Rodzik</t>
  </si>
  <si>
    <t>Kod pocztowy</t>
  </si>
  <si>
    <t xml:space="preserve">Regały  </t>
  </si>
  <si>
    <t>Regały na ciasto</t>
  </si>
  <si>
    <t>Komory</t>
  </si>
  <si>
    <t>Lady ,stoły szafy</t>
  </si>
  <si>
    <t>Bok prawy</t>
  </si>
  <si>
    <t>Bok lewy</t>
  </si>
  <si>
    <t>Regały 3,75</t>
  </si>
  <si>
    <t>Regały 2,50</t>
  </si>
  <si>
    <t>Regały 1,25</t>
  </si>
  <si>
    <t>Regały inne</t>
  </si>
  <si>
    <t>Regały regenerowane 3,75</t>
  </si>
  <si>
    <t>Regały regenerowane 2,50</t>
  </si>
  <si>
    <t xml:space="preserve">Regałna ciasto systemowy </t>
  </si>
  <si>
    <t>Regał na pączek neutralny</t>
  </si>
  <si>
    <t>Regał na ciasto/pączek 50/50%</t>
  </si>
  <si>
    <t>Regał plug in Mobile 1300</t>
  </si>
  <si>
    <t>Zamrażarki FRICON 2500</t>
  </si>
  <si>
    <t>Zamrażarki FRICON 1700</t>
  </si>
  <si>
    <t>FRICON COMBI UDP zamrażarka</t>
  </si>
  <si>
    <t>FRICON COMBI UDP chłodziarka</t>
  </si>
  <si>
    <t>Zamrażarki ARAN</t>
  </si>
  <si>
    <t>Chłodziarki ARAN</t>
  </si>
  <si>
    <t>Szczytówki zamrażarki</t>
  </si>
  <si>
    <t>Szczytówki chłodziarki</t>
  </si>
  <si>
    <t>Zamrażarki regenerowane ARAN</t>
  </si>
  <si>
    <t>Chłodziarki regenerowane ARAN</t>
  </si>
  <si>
    <t>Szczytówki regenerowane zamrażarki XTREEM</t>
  </si>
  <si>
    <t>Szczytówki regenerowane chłodziarkii XTREEM</t>
  </si>
  <si>
    <t>Lady</t>
  </si>
  <si>
    <t>Stoły</t>
  </si>
  <si>
    <t>Szafy chłodnicze</t>
  </si>
  <si>
    <t>Szafy mroźnicze</t>
  </si>
  <si>
    <t xml:space="preserve">Komory              ( miejsca paletowe  )    chłodnia </t>
  </si>
  <si>
    <t>Komory              ( miejsca paletowe  )    mroźnia</t>
  </si>
  <si>
    <t>Uwagi mroźnia</t>
  </si>
  <si>
    <t>Agregat MINI CCP</t>
  </si>
  <si>
    <t>QiuetCool QC MT</t>
  </si>
  <si>
    <t>Komora na odpadki Mawi</t>
  </si>
  <si>
    <t>Lodówka na socjal Gorenje</t>
  </si>
  <si>
    <t>501-4237</t>
  </si>
  <si>
    <t>Strawczyn</t>
  </si>
  <si>
    <t>1 Mobile</t>
  </si>
  <si>
    <t>lady,stoły,szafy</t>
  </si>
  <si>
    <t>501-4072</t>
  </si>
  <si>
    <t>Leska 2</t>
  </si>
  <si>
    <t>8 ren+8 ren+ 4</t>
  </si>
  <si>
    <t>501-4171</t>
  </si>
  <si>
    <t>Chojny</t>
  </si>
  <si>
    <t>FRIWEN</t>
  </si>
  <si>
    <t xml:space="preserve">Łuków </t>
  </si>
  <si>
    <t>Sienkiewicza 1</t>
  </si>
  <si>
    <t>Belwederska 77</t>
  </si>
  <si>
    <t xml:space="preserve">2 x Mobile </t>
  </si>
  <si>
    <t>501-4303</t>
  </si>
  <si>
    <t>Siedlce (Białki)</t>
  </si>
  <si>
    <t>Łukowska</t>
  </si>
  <si>
    <t>501-4299</t>
  </si>
  <si>
    <t>Żurawica</t>
  </si>
  <si>
    <t>501-4076</t>
  </si>
  <si>
    <t>Miśnieńska</t>
  </si>
  <si>
    <t>14-6 (dwoje drzwi)</t>
  </si>
  <si>
    <t>dwoje drzwi</t>
  </si>
  <si>
    <t>501-4210</t>
  </si>
  <si>
    <t>501-4077</t>
  </si>
  <si>
    <t>Piotrkowska 62 D</t>
  </si>
  <si>
    <t>501-4213</t>
  </si>
  <si>
    <t>Boguchwała</t>
  </si>
  <si>
    <t>Przemysłowa 3B</t>
  </si>
  <si>
    <t>501-4208</t>
  </si>
  <si>
    <t>Konopnickiej 4</t>
  </si>
  <si>
    <t>6+8 ( dwoje drzwi)</t>
  </si>
  <si>
    <t>501-4212</t>
  </si>
  <si>
    <t>Słowackiego  29</t>
  </si>
  <si>
    <t>3 x Bolarus 2,50 R 290</t>
  </si>
  <si>
    <t>1+7+ 3 x Bolarus 2,50</t>
  </si>
  <si>
    <t>4 freezer ren + 4 x FRICON 1700</t>
  </si>
  <si>
    <t>COOL CONTROL</t>
  </si>
  <si>
    <t>501-4290</t>
  </si>
  <si>
    <t>501-4291</t>
  </si>
  <si>
    <t>Chopina 10</t>
  </si>
  <si>
    <t>momoblok R 290</t>
  </si>
  <si>
    <t>501-4115</t>
  </si>
  <si>
    <t>Krasickiego 5</t>
  </si>
  <si>
    <t>8+9 (dwoje drzwi)</t>
  </si>
  <si>
    <t>501-4312</t>
  </si>
  <si>
    <t>Skłodowskiej 45</t>
  </si>
  <si>
    <t>4 + 4 ren+4 + 4 ren+ 4</t>
  </si>
  <si>
    <t>Brzozów</t>
  </si>
  <si>
    <t>Bema 2</t>
  </si>
  <si>
    <t>501-4316</t>
  </si>
  <si>
    <t>Stary Dzików</t>
  </si>
  <si>
    <t>Motaras C3</t>
  </si>
  <si>
    <t>501-4335</t>
  </si>
  <si>
    <t>501-4235</t>
  </si>
  <si>
    <t>Kokotów</t>
  </si>
  <si>
    <t>Kokotowska</t>
  </si>
  <si>
    <t>501-4275</t>
  </si>
  <si>
    <t>Fałków</t>
  </si>
  <si>
    <t>Motaras C3, Lada Bolarus R290</t>
  </si>
  <si>
    <t>501-4194</t>
  </si>
  <si>
    <t>Gizałki</t>
  </si>
  <si>
    <t>Kaliska 128/7</t>
  </si>
  <si>
    <t>501-4325</t>
  </si>
  <si>
    <t>7+2+1</t>
  </si>
  <si>
    <t>501-4297</t>
  </si>
  <si>
    <t>Ks. Ruczki 1A</t>
  </si>
  <si>
    <t>501-4253</t>
  </si>
  <si>
    <t>Moszczenica</t>
  </si>
  <si>
    <t>Piotrkowska 15A</t>
  </si>
  <si>
    <t>501-4292</t>
  </si>
  <si>
    <t>Międzyrzecka</t>
  </si>
  <si>
    <t>drzwi przesuwne</t>
  </si>
  <si>
    <t>4+4 FRICON COMBI</t>
  </si>
  <si>
    <t>501-4302</t>
  </si>
  <si>
    <t>501-4199</t>
  </si>
  <si>
    <t>Reformacka</t>
  </si>
  <si>
    <t>8+1+1</t>
  </si>
  <si>
    <t>501-4260</t>
  </si>
  <si>
    <t>Racławicka</t>
  </si>
  <si>
    <t>501-4196</t>
  </si>
  <si>
    <t>Kłodawa</t>
  </si>
  <si>
    <t>501-4296</t>
  </si>
  <si>
    <t>Stawowa 16</t>
  </si>
  <si>
    <t>8+1+2</t>
  </si>
  <si>
    <t>15+7</t>
  </si>
  <si>
    <t>501-4305</t>
  </si>
  <si>
    <t>1 x plug in renowacja</t>
  </si>
  <si>
    <t>3+3 FRICON COMBI</t>
  </si>
  <si>
    <t>4+1 x szafa+ 1 x zamrażarka ren</t>
  </si>
  <si>
    <t>1 x szafa mroźnicza + 1 x ARAN 806 zamrażarka po renowacji.</t>
  </si>
  <si>
    <t>501-4319</t>
  </si>
  <si>
    <t>Radomyśl Wielki</t>
  </si>
  <si>
    <t>501-4341</t>
  </si>
  <si>
    <t>Łukasińskiego 9</t>
  </si>
  <si>
    <t>501-4340</t>
  </si>
  <si>
    <t>Kwiatkowskiego 1</t>
  </si>
  <si>
    <t>4+4 ren +4+4</t>
  </si>
  <si>
    <t>501-4262</t>
  </si>
  <si>
    <t>Gojawiczyńskiej 20</t>
  </si>
  <si>
    <t>4+8</t>
  </si>
  <si>
    <t>501-4249</t>
  </si>
  <si>
    <t>Pułaskiego 5</t>
  </si>
  <si>
    <t>501-4248</t>
  </si>
  <si>
    <t>Królewska 51</t>
  </si>
  <si>
    <t>lifting</t>
  </si>
  <si>
    <t>501-4353</t>
  </si>
  <si>
    <t xml:space="preserve">Józefosław </t>
  </si>
  <si>
    <t>1 x 1,25</t>
  </si>
  <si>
    <t>0+1 ren+3(-)</t>
  </si>
  <si>
    <t>501-4337</t>
  </si>
  <si>
    <t>Chełmońskiego</t>
  </si>
  <si>
    <t>1 +0</t>
  </si>
  <si>
    <t>501-4278</t>
  </si>
  <si>
    <t>Białobłocka 1</t>
  </si>
  <si>
    <t>8+11</t>
  </si>
  <si>
    <t>501-4339</t>
  </si>
  <si>
    <t>Orzechowa</t>
  </si>
  <si>
    <t>8 ren +4 ren+4</t>
  </si>
  <si>
    <t>501-4266</t>
  </si>
  <si>
    <t>Czesława Majorka 1</t>
  </si>
  <si>
    <t>501-4273</t>
  </si>
  <si>
    <t>Spółdzielców</t>
  </si>
  <si>
    <t>501-4343</t>
  </si>
  <si>
    <t>Na Zakręcie 2F</t>
  </si>
  <si>
    <t>8+4 +4 ren+4</t>
  </si>
  <si>
    <t>501-4269</t>
  </si>
  <si>
    <t>34-240</t>
  </si>
  <si>
    <t>501-4284</t>
  </si>
  <si>
    <t xml:space="preserve">Waryńskiego </t>
  </si>
  <si>
    <t>501-4256</t>
  </si>
  <si>
    <t>501-4306</t>
  </si>
  <si>
    <t>Dobrego Pasterza</t>
  </si>
  <si>
    <t>501-4255</t>
  </si>
  <si>
    <t>Pomorska 585</t>
  </si>
  <si>
    <t>8+4+2</t>
  </si>
  <si>
    <t>501-4326</t>
  </si>
  <si>
    <t>Jeżowe</t>
  </si>
  <si>
    <t>37-430</t>
  </si>
  <si>
    <t>4+ 4ren + 4+4</t>
  </si>
  <si>
    <t>501-4172</t>
  </si>
  <si>
    <t>Brzezińska</t>
  </si>
  <si>
    <t>501-4232</t>
  </si>
  <si>
    <t>Godziesze Wielkie</t>
  </si>
  <si>
    <t>62-872</t>
  </si>
  <si>
    <t>501-4350</t>
  </si>
  <si>
    <t>501-4363</t>
  </si>
  <si>
    <t>Sosnowa 2</t>
  </si>
  <si>
    <t>501-4349</t>
  </si>
  <si>
    <t>501-4300</t>
  </si>
  <si>
    <t>Nowy Żmigród</t>
  </si>
  <si>
    <t>Mytarz</t>
  </si>
  <si>
    <t>38-230</t>
  </si>
  <si>
    <t>R290</t>
  </si>
  <si>
    <t>501-4345</t>
  </si>
  <si>
    <t>Sławinkowska 49B</t>
  </si>
  <si>
    <t>lada CO2</t>
  </si>
  <si>
    <t>RALCO</t>
  </si>
  <si>
    <t>501-4288</t>
  </si>
  <si>
    <t>Dobrzyca</t>
  </si>
  <si>
    <t>Krotoszyńska</t>
  </si>
  <si>
    <t>63-330</t>
  </si>
  <si>
    <t>501-4369</t>
  </si>
  <si>
    <t>Poznańska 74</t>
  </si>
  <si>
    <t>10+6(para drzwi)</t>
  </si>
  <si>
    <t>2 x drzwi</t>
  </si>
  <si>
    <t>501-4272</t>
  </si>
  <si>
    <t xml:space="preserve">Nowy Targ </t>
  </si>
  <si>
    <t>Lotników</t>
  </si>
  <si>
    <t>501-4247</t>
  </si>
  <si>
    <t>Hubala 1</t>
  </si>
  <si>
    <t>501-4259</t>
  </si>
  <si>
    <t>Młodzieżowa 28H</t>
  </si>
  <si>
    <t>501-4324</t>
  </si>
  <si>
    <t>6 ren +6+4</t>
  </si>
  <si>
    <t>501-4304</t>
  </si>
  <si>
    <t>Oś Jagiellońskie</t>
  </si>
  <si>
    <t>31-836</t>
  </si>
  <si>
    <t>4+4ren+4+4ren</t>
  </si>
  <si>
    <t>501-4342</t>
  </si>
  <si>
    <t>Kościelna 23</t>
  </si>
  <si>
    <t>501-4295</t>
  </si>
  <si>
    <t>98-240</t>
  </si>
  <si>
    <t>501-4280</t>
  </si>
  <si>
    <t>25-362</t>
  </si>
  <si>
    <t>6 ren + 6 ren +4</t>
  </si>
  <si>
    <t>501-4251</t>
  </si>
  <si>
    <t>501-4310</t>
  </si>
  <si>
    <t>Wojska Polskiego 81/83</t>
  </si>
  <si>
    <t>501-4227</t>
  </si>
  <si>
    <t>Cieszanów</t>
  </si>
  <si>
    <t>Sienkiewicza 4</t>
  </si>
  <si>
    <t>37-611</t>
  </si>
  <si>
    <t>remont/EF</t>
  </si>
  <si>
    <t>501-4270</t>
  </si>
  <si>
    <t>Langiewicza 4</t>
  </si>
  <si>
    <t>27-220</t>
  </si>
  <si>
    <t>5+1</t>
  </si>
  <si>
    <t>501-4362</t>
  </si>
  <si>
    <t>Zielińskiego</t>
  </si>
  <si>
    <t>501-4244</t>
  </si>
  <si>
    <t>Lututów</t>
  </si>
  <si>
    <t>98-360</t>
  </si>
  <si>
    <t>501-4370</t>
  </si>
  <si>
    <t>Kolejowa 85</t>
  </si>
  <si>
    <t>8 ren+4+4 ren+4</t>
  </si>
  <si>
    <t>501-4333</t>
  </si>
  <si>
    <t>501-4263</t>
  </si>
  <si>
    <t>Chęciny</t>
  </si>
  <si>
    <t>26-060</t>
  </si>
  <si>
    <t>501-4359</t>
  </si>
  <si>
    <t>Łaszczowiecka 1B</t>
  </si>
  <si>
    <t>501-4276</t>
  </si>
  <si>
    <t>Niemcewicza</t>
  </si>
  <si>
    <t>30-424</t>
  </si>
  <si>
    <t>501-4308</t>
  </si>
  <si>
    <t>32-310</t>
  </si>
  <si>
    <t>8 ren +8+4</t>
  </si>
  <si>
    <t>501-4268</t>
  </si>
  <si>
    <t>501-4344</t>
  </si>
  <si>
    <t>501-4327</t>
  </si>
  <si>
    <t>6+2 ren+6 + 2 ren+4</t>
  </si>
  <si>
    <t>501-4277</t>
  </si>
  <si>
    <t xml:space="preserve">Góra Kalwaria </t>
  </si>
  <si>
    <t>Wojska Polskiego 37</t>
  </si>
  <si>
    <t>8+6 + 2 ren +4</t>
  </si>
  <si>
    <t>8+6(dwoje drzwi)</t>
  </si>
  <si>
    <t>501-4283</t>
  </si>
  <si>
    <t>Wandy Malczewskiej 5</t>
  </si>
  <si>
    <t>26-601</t>
  </si>
  <si>
    <t>501-4334</t>
  </si>
  <si>
    <t>62-570</t>
  </si>
  <si>
    <t>501-4201</t>
  </si>
  <si>
    <t>501-4307</t>
  </si>
  <si>
    <t>Księdza Meiera</t>
  </si>
  <si>
    <t>31-236</t>
  </si>
  <si>
    <t>501-4271</t>
  </si>
  <si>
    <t>63-200</t>
  </si>
  <si>
    <t>501-4250</t>
  </si>
  <si>
    <t>Kościuszki 149</t>
  </si>
  <si>
    <t>26-120</t>
  </si>
  <si>
    <t>5+1+1,25</t>
  </si>
  <si>
    <t>6 ren+6 ren +4</t>
  </si>
  <si>
    <t>,</t>
  </si>
  <si>
    <t>501-4348</t>
  </si>
  <si>
    <t>Plac Dąbrowskiego</t>
  </si>
  <si>
    <t>10 ren+8</t>
  </si>
  <si>
    <t>501-4261</t>
  </si>
  <si>
    <t>Konopnickiej 33</t>
  </si>
  <si>
    <t>62-800</t>
  </si>
  <si>
    <t>501-4309</t>
  </si>
  <si>
    <t>Skarżyńskiego 1</t>
  </si>
  <si>
    <t>501-4358</t>
  </si>
  <si>
    <t>Biskupice</t>
  </si>
  <si>
    <t>przegroda z plexi</t>
  </si>
  <si>
    <t>501-4375</t>
  </si>
  <si>
    <t>Sucha Beskidzka</t>
  </si>
  <si>
    <t>34-200</t>
  </si>
  <si>
    <t>LIstopad</t>
  </si>
  <si>
    <t>501-4379</t>
  </si>
  <si>
    <t>32-085</t>
  </si>
  <si>
    <t>1 regeneracja</t>
  </si>
  <si>
    <t>4 x XTREEM (-)</t>
  </si>
  <si>
    <t>501-4360</t>
  </si>
  <si>
    <t>Kleeberga 2</t>
  </si>
  <si>
    <t>3 + 2 x szafa mroźnicza</t>
  </si>
  <si>
    <t>501-4311</t>
  </si>
  <si>
    <t>501-4331</t>
  </si>
  <si>
    <t>63-400</t>
  </si>
  <si>
    <t>501-4267</t>
  </si>
  <si>
    <t>501-4373</t>
  </si>
  <si>
    <t>Bieszczadzka</t>
  </si>
  <si>
    <t>05-090</t>
  </si>
  <si>
    <t>0+11+3(1,25)</t>
  </si>
  <si>
    <t>501-4346</t>
  </si>
  <si>
    <t>Rozwadowska 37A</t>
  </si>
  <si>
    <t>501-4254</t>
  </si>
  <si>
    <t>95-082</t>
  </si>
  <si>
    <t>501-4371</t>
  </si>
  <si>
    <t>Kaczorowskiego</t>
  </si>
  <si>
    <t>501-4279</t>
  </si>
  <si>
    <t>Łęczycka 66</t>
  </si>
  <si>
    <t>501-4205</t>
  </si>
  <si>
    <t>Kazimierz Biskupi</t>
  </si>
  <si>
    <t>Golińska 10</t>
  </si>
  <si>
    <t>62-530</t>
  </si>
  <si>
    <t>501-4367</t>
  </si>
  <si>
    <t>63-300</t>
  </si>
  <si>
    <t>501-4365</t>
  </si>
  <si>
    <t>Gnojnik</t>
  </si>
  <si>
    <t>32-864</t>
  </si>
  <si>
    <t>501-4282</t>
  </si>
  <si>
    <t>26-612</t>
  </si>
  <si>
    <t>501-4330</t>
  </si>
  <si>
    <t>4+2 x szafa mroźnicza</t>
  </si>
  <si>
    <t>501-4257</t>
  </si>
  <si>
    <t>Kleczewska 29</t>
  </si>
  <si>
    <t>62-561</t>
  </si>
  <si>
    <t>501-4298</t>
  </si>
  <si>
    <t>Warszawska 1</t>
  </si>
  <si>
    <t>0+6</t>
  </si>
  <si>
    <t>jest już komora chłodnicza</t>
  </si>
  <si>
    <t>501-4336</t>
  </si>
  <si>
    <t>Prusa</t>
  </si>
  <si>
    <t>20-064</t>
  </si>
  <si>
    <t>501-4374</t>
  </si>
  <si>
    <t>501-4286</t>
  </si>
  <si>
    <t>Janki</t>
  </si>
  <si>
    <t>Al.. Krakowska 24</t>
  </si>
  <si>
    <t>6+2+4</t>
  </si>
  <si>
    <t>501-4354</t>
  </si>
  <si>
    <t>Luszowice</t>
  </si>
  <si>
    <t>33-206</t>
  </si>
  <si>
    <t>501-4200</t>
  </si>
  <si>
    <t>Maciejowice</t>
  </si>
  <si>
    <t>08-480</t>
  </si>
  <si>
    <t>501-4380</t>
  </si>
  <si>
    <t>Tuszynek Majoracki</t>
  </si>
  <si>
    <t>Jagiełły</t>
  </si>
  <si>
    <t>95-080</t>
  </si>
  <si>
    <t>501-4338</t>
  </si>
  <si>
    <t>35-210</t>
  </si>
  <si>
    <t>501-4378</t>
  </si>
  <si>
    <t>Zakrzówek</t>
  </si>
  <si>
    <t>23-213</t>
  </si>
  <si>
    <t>501-4383</t>
  </si>
  <si>
    <t>Jasienica Rosielna</t>
  </si>
  <si>
    <t>36-220</t>
  </si>
  <si>
    <t>501-4384</t>
  </si>
  <si>
    <t>Przeciszów</t>
  </si>
  <si>
    <t xml:space="preserve">Oświęcimska </t>
  </si>
  <si>
    <t>32-641</t>
  </si>
  <si>
    <t>3+3+2</t>
  </si>
  <si>
    <t>501-4382</t>
  </si>
  <si>
    <t>Bronisłałów</t>
  </si>
  <si>
    <t>98-275</t>
  </si>
  <si>
    <t>501-4287</t>
  </si>
  <si>
    <t>Kuczów</t>
  </si>
  <si>
    <t>Ostrowiecka</t>
  </si>
  <si>
    <t>93-457</t>
  </si>
  <si>
    <t>501-4274</t>
  </si>
  <si>
    <t>501-4355</t>
  </si>
  <si>
    <t>Oś. Młodości</t>
  </si>
  <si>
    <t>31-0908</t>
  </si>
  <si>
    <t>501-4357</t>
  </si>
  <si>
    <t>Maniowy</t>
  </si>
  <si>
    <t>Ks. Antoniego Siudy</t>
  </si>
  <si>
    <t>34-436</t>
  </si>
  <si>
    <t>501-4294</t>
  </si>
  <si>
    <t>08-521</t>
  </si>
  <si>
    <t>501-4347</t>
  </si>
  <si>
    <t>501-4281</t>
  </si>
  <si>
    <t>Jastrzębia</t>
  </si>
  <si>
    <t>501-4313</t>
  </si>
  <si>
    <t>Pruszkowska</t>
  </si>
  <si>
    <t>Dębe Wielkie</t>
  </si>
  <si>
    <t>Skrzyneckiego</t>
  </si>
  <si>
    <t>501-4265</t>
  </si>
  <si>
    <t>501-4285</t>
  </si>
  <si>
    <t>Inowłodzka</t>
  </si>
  <si>
    <t>501-4314</t>
  </si>
  <si>
    <t>Worcella</t>
  </si>
  <si>
    <t>501-4317</t>
  </si>
  <si>
    <t>501-4329</t>
  </si>
  <si>
    <t>3-go Maja</t>
  </si>
  <si>
    <t>501-4376</t>
  </si>
  <si>
    <t>FRiWEN</t>
  </si>
  <si>
    <t>2 x FRICON 2500</t>
  </si>
  <si>
    <t>501-4386</t>
  </si>
  <si>
    <t>501-4387</t>
  </si>
  <si>
    <t>501-4388</t>
  </si>
  <si>
    <t>501-4389</t>
  </si>
  <si>
    <t>501-4390</t>
  </si>
  <si>
    <t>501-4391</t>
  </si>
  <si>
    <t>501-4392</t>
  </si>
  <si>
    <t>501-4393</t>
  </si>
  <si>
    <t>501-4394</t>
  </si>
  <si>
    <t>501-4395</t>
  </si>
  <si>
    <t>501-4396</t>
  </si>
  <si>
    <t>501-4328</t>
  </si>
  <si>
    <t>`</t>
  </si>
  <si>
    <t>Dokumenty z demontażu</t>
  </si>
  <si>
    <t>Potwierdzony backlog z finansami</t>
  </si>
  <si>
    <t>Regały  nabiał /ow</t>
  </si>
  <si>
    <t>Regały na mięso</t>
  </si>
  <si>
    <t xml:space="preserve">R. Jeziorski </t>
  </si>
  <si>
    <t>501-4475</t>
  </si>
  <si>
    <t>Adamów</t>
  </si>
  <si>
    <t>21-412</t>
  </si>
  <si>
    <t>AIFO ren</t>
  </si>
  <si>
    <t xml:space="preserve">GTB 695 </t>
  </si>
  <si>
    <t>4 x FRICON 2500+ 2 x FRICON 1900</t>
  </si>
  <si>
    <t>501-4451</t>
  </si>
  <si>
    <t>Andrychów</t>
  </si>
  <si>
    <t>ul. Krakowska 83</t>
  </si>
  <si>
    <t>34-120</t>
  </si>
  <si>
    <t>8 ren +2(tylko freezers)</t>
  </si>
  <si>
    <t>WEGA</t>
  </si>
  <si>
    <t>501-4579</t>
  </si>
  <si>
    <t>Okrzei 35/39</t>
  </si>
  <si>
    <t>0+1</t>
  </si>
  <si>
    <t>9+1+4+1</t>
  </si>
  <si>
    <t>COOL-CONTROL</t>
  </si>
  <si>
    <t>nowy cenik</t>
  </si>
  <si>
    <t>501-4488</t>
  </si>
  <si>
    <t>ul. Przechodnia 8</t>
  </si>
  <si>
    <t>udt tabelka</t>
  </si>
  <si>
    <t>1+0</t>
  </si>
  <si>
    <t>ren R 404A</t>
  </si>
  <si>
    <t>7 ren+1 ren+3+1</t>
  </si>
  <si>
    <t>regały Taselli Plus agregaty SCM</t>
  </si>
  <si>
    <t>501-4499</t>
  </si>
  <si>
    <t>37-114</t>
  </si>
  <si>
    <t>na koniec października</t>
  </si>
  <si>
    <t>0+9</t>
  </si>
  <si>
    <t>GTB 695</t>
  </si>
  <si>
    <t>501-4366</t>
  </si>
  <si>
    <t>Krzeczkowska</t>
  </si>
  <si>
    <t>0+2</t>
  </si>
  <si>
    <t>7+1+3+1</t>
  </si>
  <si>
    <t>????? - brak gas coolera</t>
  </si>
  <si>
    <t>501-4575</t>
  </si>
  <si>
    <t>Bodzentyn</t>
  </si>
  <si>
    <t>Opatowska</t>
  </si>
  <si>
    <t>26-010</t>
  </si>
  <si>
    <t>501-4447</t>
  </si>
  <si>
    <t>Solskiego</t>
  </si>
  <si>
    <t>regały Carrier</t>
  </si>
  <si>
    <t>501-4562</t>
  </si>
  <si>
    <t>GTB 1350</t>
  </si>
  <si>
    <t>501-4473</t>
  </si>
  <si>
    <t>501-4400</t>
  </si>
  <si>
    <t>Chmielów</t>
  </si>
  <si>
    <t>Chmielów 602</t>
  </si>
  <si>
    <t>39-442</t>
  </si>
  <si>
    <t>501-4544</t>
  </si>
  <si>
    <t>Chocz</t>
  </si>
  <si>
    <t>Pleszewska</t>
  </si>
  <si>
    <t>63-313</t>
  </si>
  <si>
    <t>501-4412</t>
  </si>
  <si>
    <t>Czosnów</t>
  </si>
  <si>
    <t>05-152</t>
  </si>
  <si>
    <t>501-4469</t>
  </si>
  <si>
    <t>Dąbrowa Rzeczycka/Wola Rzeczycka, </t>
  </si>
  <si>
    <t>nr dz. 143</t>
  </si>
  <si>
    <t>37-455</t>
  </si>
  <si>
    <t>501-4524</t>
  </si>
  <si>
    <t>05-311</t>
  </si>
  <si>
    <t>501-4401</t>
  </si>
  <si>
    <t>Kraszewskiego 59</t>
  </si>
  <si>
    <t>7ren+1ren+3+1</t>
  </si>
  <si>
    <t>501-4485</t>
  </si>
  <si>
    <t>ul. Rynek 4</t>
  </si>
  <si>
    <t>6+3 (tylko freezers)</t>
  </si>
  <si>
    <t>501-4504</t>
  </si>
  <si>
    <t>38-220</t>
  </si>
  <si>
    <t>501-4516</t>
  </si>
  <si>
    <t>Frysztak</t>
  </si>
  <si>
    <t>ul. Rzeszowska 11A</t>
  </si>
  <si>
    <t>38-130</t>
  </si>
  <si>
    <t>regały Taselli</t>
  </si>
  <si>
    <t>501-4420</t>
  </si>
  <si>
    <t>Jana Pawła II 4</t>
  </si>
  <si>
    <t>09-530</t>
  </si>
  <si>
    <t>3+10</t>
  </si>
  <si>
    <t>501-4512</t>
  </si>
  <si>
    <t>ul. Biecka 64</t>
  </si>
  <si>
    <t>2+0</t>
  </si>
  <si>
    <t>(10+2) ren+3freezers</t>
  </si>
  <si>
    <t>REFRA</t>
  </si>
  <si>
    <t>501-4528</t>
  </si>
  <si>
    <t>501-4561</t>
  </si>
  <si>
    <t>rzeszó</t>
  </si>
  <si>
    <t>501-4416</t>
  </si>
  <si>
    <t>Matejki 6B</t>
  </si>
  <si>
    <t>501-4500</t>
  </si>
  <si>
    <t>Haczów</t>
  </si>
  <si>
    <t>Haczów 103</t>
  </si>
  <si>
    <t>36-213</t>
  </si>
  <si>
    <t>501-4406</t>
  </si>
  <si>
    <t>ul. Siedzikówny 46</t>
  </si>
  <si>
    <t>05-092</t>
  </si>
  <si>
    <t>O.K.</t>
  </si>
  <si>
    <t>5 ren+2 nowe +1 ren+3+1</t>
  </si>
  <si>
    <t>501-4454</t>
  </si>
  <si>
    <t>Inwałd</t>
  </si>
  <si>
    <t>Wadowicka</t>
  </si>
  <si>
    <t>Sienkiewicza 46</t>
  </si>
  <si>
    <t>2 x 2,50 z Mawi</t>
  </si>
  <si>
    <t>2 x Mawi 2,50</t>
  </si>
  <si>
    <t>501-4509</t>
  </si>
  <si>
    <t>ul. Pełkińska 63</t>
  </si>
  <si>
    <t>8+2( tylko freezers)</t>
  </si>
  <si>
    <t>501-4456</t>
  </si>
  <si>
    <t>Jaroszowice</t>
  </si>
  <si>
    <t>DK 28</t>
  </si>
  <si>
    <t>34-100</t>
  </si>
  <si>
    <t>HOME TRADE</t>
  </si>
  <si>
    <t>nie ma plug-in Novum</t>
  </si>
  <si>
    <t>501-4552</t>
  </si>
  <si>
    <t>k/Rzeszowa</t>
  </si>
  <si>
    <t>Kazimierza Wielkiego 23</t>
  </si>
  <si>
    <t>9ren+1ren+4+1</t>
  </si>
  <si>
    <t xml:space="preserve">Jędrzejów </t>
  </si>
  <si>
    <t>Reymonta 24</t>
  </si>
  <si>
    <t>28-300</t>
  </si>
  <si>
    <t>2 x 2,50 Mawi</t>
  </si>
  <si>
    <t>501-4411</t>
  </si>
  <si>
    <t>Świderska 31</t>
  </si>
  <si>
    <t>9 ren+1 ren+4+1</t>
  </si>
  <si>
    <t>501-4438</t>
  </si>
  <si>
    <t>Jagiellońska 25</t>
  </si>
  <si>
    <t>25-606</t>
  </si>
  <si>
    <t>8+2(tylko freezers)</t>
  </si>
  <si>
    <t>regały JBG II ,  lista podstawowa na 11-10-2021</t>
  </si>
  <si>
    <t>501-4442</t>
  </si>
  <si>
    <t>30-149</t>
  </si>
  <si>
    <t>JBG II</t>
  </si>
  <si>
    <t>8 + 2 ( freezers)</t>
  </si>
  <si>
    <t>JBG 2</t>
  </si>
  <si>
    <t>501-4450</t>
  </si>
  <si>
    <t>Wapiennikowa</t>
  </si>
  <si>
    <t>42-440</t>
  </si>
  <si>
    <t>8 po renowacji +2 tylko freezers</t>
  </si>
  <si>
    <t>501-4542</t>
  </si>
  <si>
    <t>Kleczew</t>
  </si>
  <si>
    <t xml:space="preserve">Al 600-lecia </t>
  </si>
  <si>
    <t>62-540</t>
  </si>
  <si>
    <t>501-4569</t>
  </si>
  <si>
    <t>Zachodnia 1</t>
  </si>
  <si>
    <t>98-270</t>
  </si>
  <si>
    <t>501-4351</t>
  </si>
  <si>
    <t>Kocmyrzów</t>
  </si>
  <si>
    <t>Gościnna</t>
  </si>
  <si>
    <t>32-010</t>
  </si>
  <si>
    <t>501-4433</t>
  </si>
  <si>
    <t>Jana Pawła II 78</t>
  </si>
  <si>
    <t>62-510</t>
  </si>
  <si>
    <t>7 + 1ren +3+1</t>
  </si>
  <si>
    <t>501-4423</t>
  </si>
  <si>
    <t>Łaska 12</t>
  </si>
  <si>
    <t>501-4540</t>
  </si>
  <si>
    <t>Zgierska 21a</t>
  </si>
  <si>
    <t>8(-) FRICON renowacja +2 XTREEM (+)</t>
  </si>
  <si>
    <t>regały Carrier plus agregaty SCM</t>
  </si>
  <si>
    <t>501-4407</t>
  </si>
  <si>
    <t>3+4</t>
  </si>
  <si>
    <t>501-4409</t>
  </si>
  <si>
    <t>Warszawska 34</t>
  </si>
  <si>
    <t>7 + 1 ren +3 +1</t>
  </si>
  <si>
    <t>Księcia Józefa 52</t>
  </si>
  <si>
    <t>30-243</t>
  </si>
  <si>
    <t>501-4445</t>
  </si>
  <si>
    <t>ul. Powstańców Wielkopolskich 18</t>
  </si>
  <si>
    <t>501-4440</t>
  </si>
  <si>
    <t>ul. Kamieńskiego 43</t>
  </si>
  <si>
    <t>30-524</t>
  </si>
  <si>
    <t>501-4548</t>
  </si>
  <si>
    <t>30-244</t>
  </si>
  <si>
    <t>501-4444</t>
  </si>
  <si>
    <t>os. Strusia 23</t>
  </si>
  <si>
    <t>31-809</t>
  </si>
  <si>
    <t>501-4441</t>
  </si>
  <si>
    <t>ul. Piastowska 49</t>
  </si>
  <si>
    <t>7 ren+1ren +3+1</t>
  </si>
  <si>
    <t>P</t>
  </si>
  <si>
    <t>regały carrier</t>
  </si>
  <si>
    <t>501-4439</t>
  </si>
  <si>
    <t>Łużycka 43 F</t>
  </si>
  <si>
    <t>30-658</t>
  </si>
  <si>
    <t>O.K. przegroda z plexi zamiast boczka</t>
  </si>
  <si>
    <t>9+0</t>
  </si>
  <si>
    <t>7 +1 ren +3+1</t>
  </si>
  <si>
    <t>501-4460</t>
  </si>
  <si>
    <t>Krasocin</t>
  </si>
  <si>
    <t>29-130</t>
  </si>
  <si>
    <t>501-4452</t>
  </si>
  <si>
    <t>Kryspinów</t>
  </si>
  <si>
    <t>Kryspinów 428</t>
  </si>
  <si>
    <t>32-060</t>
  </si>
  <si>
    <t>501-4510</t>
  </si>
  <si>
    <t>ul. Mickiewicza 80</t>
  </si>
  <si>
    <t>501-4550</t>
  </si>
  <si>
    <t>Lisia Góra</t>
  </si>
  <si>
    <t>Tarnowska 7A</t>
  </si>
  <si>
    <t>33-140</t>
  </si>
  <si>
    <t>Zemborzycka 78-80</t>
  </si>
  <si>
    <t>20-450</t>
  </si>
  <si>
    <t>501-4361</t>
  </si>
  <si>
    <t>Spółdzielczości Pracy 88</t>
  </si>
  <si>
    <t>20-160</t>
  </si>
  <si>
    <t>501-4491</t>
  </si>
  <si>
    <t>ul. Główna 1-3</t>
  </si>
  <si>
    <t>20-829</t>
  </si>
  <si>
    <t>regały JBG II</t>
  </si>
  <si>
    <t>501-4487</t>
  </si>
  <si>
    <t>Abramowicka 10A</t>
  </si>
  <si>
    <t>20-209</t>
  </si>
  <si>
    <t>GTB 1350 - brak</t>
  </si>
  <si>
    <t>(7 ren+1 ren)FRICON+3+1</t>
  </si>
  <si>
    <t>501-4566</t>
  </si>
  <si>
    <t>501-4557</t>
  </si>
  <si>
    <t>7 ren +1 ren+3+1</t>
  </si>
  <si>
    <t>501-4501</t>
  </si>
  <si>
    <t>Łagów</t>
  </si>
  <si>
    <t>Kwarcytowa</t>
  </si>
  <si>
    <t>brak agregatów i FRICON 1900</t>
  </si>
  <si>
    <t>501-4381</t>
  </si>
  <si>
    <t>Łapanów</t>
  </si>
  <si>
    <t>32-740</t>
  </si>
  <si>
    <t>501-4397</t>
  </si>
  <si>
    <t>Jodłowa 13</t>
  </si>
  <si>
    <t>501-4495</t>
  </si>
  <si>
    <t xml:space="preserve">Łęczna </t>
  </si>
  <si>
    <t>Szkolna  8</t>
  </si>
  <si>
    <t>7 +1 ren+3+1</t>
  </si>
  <si>
    <t>501-4432</t>
  </si>
  <si>
    <t>93-209</t>
  </si>
  <si>
    <t>9+1</t>
  </si>
  <si>
    <t>501-4515</t>
  </si>
  <si>
    <t>Łoniów</t>
  </si>
  <si>
    <t>Łoniów 19</t>
  </si>
  <si>
    <t>27-670</t>
  </si>
  <si>
    <t>501-4507</t>
  </si>
  <si>
    <t>Łososina Dolna</t>
  </si>
  <si>
    <t>Łososina Dolna 290</t>
  </si>
  <si>
    <t>501-4567</t>
  </si>
  <si>
    <t>05-410</t>
  </si>
  <si>
    <t>8+0</t>
  </si>
  <si>
    <t>6+10</t>
  </si>
  <si>
    <t>501-4541</t>
  </si>
  <si>
    <t>Goplańska</t>
  </si>
  <si>
    <t>91-463</t>
  </si>
  <si>
    <t xml:space="preserve">Pabianicka </t>
  </si>
  <si>
    <t>93-490</t>
  </si>
  <si>
    <t>6+ 6</t>
  </si>
  <si>
    <t>501-4421</t>
  </si>
  <si>
    <t>Nastrojowa 8</t>
  </si>
  <si>
    <t>91-946</t>
  </si>
  <si>
    <t>501-4422</t>
  </si>
  <si>
    <t>Dąbrowskiego 17F</t>
  </si>
  <si>
    <t>93-231</t>
  </si>
  <si>
    <t>9+1+2+1</t>
  </si>
  <si>
    <t>501-4427</t>
  </si>
  <si>
    <t>Zakładowa 65</t>
  </si>
  <si>
    <t>17+10</t>
  </si>
  <si>
    <t>501-4431</t>
  </si>
  <si>
    <t>Sternfelda 24</t>
  </si>
  <si>
    <t>93-325</t>
  </si>
  <si>
    <t>brak XTREEM</t>
  </si>
  <si>
    <t>501-4426</t>
  </si>
  <si>
    <t>Starorudzka 2</t>
  </si>
  <si>
    <t>92-547</t>
  </si>
  <si>
    <t>7 ren+1ren+3+1</t>
  </si>
  <si>
    <t>gas cooler NARS</t>
  </si>
  <si>
    <t>501-4553</t>
  </si>
  <si>
    <t>Łużna 895</t>
  </si>
  <si>
    <t>38-322</t>
  </si>
  <si>
    <t>501-4449</t>
  </si>
  <si>
    <t>ul. Chęcińska 78M</t>
  </si>
  <si>
    <t>28-366</t>
  </si>
  <si>
    <t>501-4453</t>
  </si>
  <si>
    <t>501-4424</t>
  </si>
  <si>
    <t>Mianowice(Kępno)</t>
  </si>
  <si>
    <t>Mianowice 2i</t>
  </si>
  <si>
    <t>63-600</t>
  </si>
  <si>
    <t>501-4459</t>
  </si>
  <si>
    <t>Michałowice</t>
  </si>
  <si>
    <t>32-091</t>
  </si>
  <si>
    <t xml:space="preserve">Zamiana 1 x  FRICON 2500 + 2 x Xtreem 706 </t>
  </si>
  <si>
    <t>501-4483</t>
  </si>
  <si>
    <t>Michów</t>
  </si>
  <si>
    <t>Warszawska 36</t>
  </si>
  <si>
    <t>501-4246</t>
  </si>
  <si>
    <t>Mikstat</t>
  </si>
  <si>
    <t>Zakole/Wrocławska</t>
  </si>
  <si>
    <t>63-510</t>
  </si>
  <si>
    <t>7 x VISOR</t>
  </si>
  <si>
    <t>501-4468</t>
  </si>
  <si>
    <t>21-020</t>
  </si>
  <si>
    <t>501-4466</t>
  </si>
  <si>
    <t>Modliborzyce</t>
  </si>
  <si>
    <t>23-310</t>
  </si>
  <si>
    <t>GTB 695 - brak</t>
  </si>
  <si>
    <t>501-4414</t>
  </si>
  <si>
    <t>Kościelna 2</t>
  </si>
  <si>
    <t>05-640</t>
  </si>
  <si>
    <t>10+12</t>
  </si>
  <si>
    <t>501-4523</t>
  </si>
  <si>
    <t>Mościska</t>
  </si>
  <si>
    <t>05-080</t>
  </si>
  <si>
    <t>uruchomienie</t>
  </si>
  <si>
    <t>renowacja R 407 F</t>
  </si>
  <si>
    <t>501-4620</t>
  </si>
  <si>
    <t>drzwi po renowacji</t>
  </si>
  <si>
    <t>501-4503</t>
  </si>
  <si>
    <t>Nienadowa</t>
  </si>
  <si>
    <t>DW 878</t>
  </si>
  <si>
    <t>37-750</t>
  </si>
  <si>
    <t>uruchomienie 10-12</t>
  </si>
  <si>
    <t>stary cennik</t>
  </si>
  <si>
    <t>501-4443</t>
  </si>
  <si>
    <t>ul. Płaszowska 2</t>
  </si>
  <si>
    <t>501-4520</t>
  </si>
  <si>
    <t>ul. Jasna</t>
  </si>
  <si>
    <t>gas cooler z NARS</t>
  </si>
  <si>
    <t>501-4551</t>
  </si>
  <si>
    <t>Ks. Łogockiego 79A</t>
  </si>
  <si>
    <t>501-4402</t>
  </si>
  <si>
    <t>Leśna 2</t>
  </si>
  <si>
    <t>05-100</t>
  </si>
  <si>
    <t>14+8</t>
  </si>
  <si>
    <t>501-4513</t>
  </si>
  <si>
    <t>ul. Krakowska 49</t>
  </si>
  <si>
    <t>501-4532</t>
  </si>
  <si>
    <t>8+10</t>
  </si>
  <si>
    <t>brakuje 3 x ARAN 806 freezer</t>
  </si>
  <si>
    <t>501-4408</t>
  </si>
  <si>
    <t>7 +1+3+1</t>
  </si>
  <si>
    <t>Fabryczna 38C</t>
  </si>
  <si>
    <t>501-4465</t>
  </si>
  <si>
    <t>Ostrowiec Świetokrzyski</t>
  </si>
  <si>
    <t>Bałtowska</t>
  </si>
  <si>
    <t>gas cooler Mucold w piątek do odbioru</t>
  </si>
  <si>
    <t>501-4472</t>
  </si>
  <si>
    <t>Mickiewicza  </t>
  </si>
  <si>
    <t>501-4398</t>
  </si>
  <si>
    <t>Kołłątaja 61A</t>
  </si>
  <si>
    <t>05-402</t>
  </si>
  <si>
    <t>Południowa 10</t>
  </si>
  <si>
    <t>95-035</t>
  </si>
  <si>
    <t>501-4418</t>
  </si>
  <si>
    <t>Dworcowa 21</t>
  </si>
  <si>
    <t>9 ren+1 ren+ 4+1</t>
  </si>
  <si>
    <t>Piekoszów</t>
  </si>
  <si>
    <t>Czarnowska 54</t>
  </si>
  <si>
    <t>26-065</t>
  </si>
  <si>
    <t>501-4417</t>
  </si>
  <si>
    <t>Radomska 4</t>
  </si>
  <si>
    <t>26-670</t>
  </si>
  <si>
    <t>5+1+2+1</t>
  </si>
  <si>
    <t>501-4471</t>
  </si>
  <si>
    <t>Piszczac</t>
  </si>
  <si>
    <t>Włodawska</t>
  </si>
  <si>
    <t>21-530</t>
  </si>
  <si>
    <t>501-4437</t>
  </si>
  <si>
    <t>Wojska Polskiego 46</t>
  </si>
  <si>
    <t>regały JBG II plus agregaty SCM</t>
  </si>
  <si>
    <t>501-4558</t>
  </si>
  <si>
    <t>Pławno</t>
  </si>
  <si>
    <t>Gidelska</t>
  </si>
  <si>
    <t>501-4385</t>
  </si>
  <si>
    <t>Bielska 45</t>
  </si>
  <si>
    <t>09-402</t>
  </si>
  <si>
    <t>lady rozdzielone słupem</t>
  </si>
  <si>
    <t>4 + 4 + 1,25</t>
  </si>
  <si>
    <t>Mawi 1,25 CO2</t>
  </si>
  <si>
    <t>501-4522</t>
  </si>
  <si>
    <t>Pomiechówek</t>
  </si>
  <si>
    <t>05-180</t>
  </si>
  <si>
    <t>501-4492</t>
  </si>
  <si>
    <t>ul. Włostowicka 154</t>
  </si>
  <si>
    <t>7 ren+1 ren + 3 + 1</t>
  </si>
  <si>
    <t>501-4415</t>
  </si>
  <si>
    <t>Sobótki</t>
  </si>
  <si>
    <t>501-4428</t>
  </si>
  <si>
    <t>501-4410</t>
  </si>
  <si>
    <t>Słoneczna 6</t>
  </si>
  <si>
    <t>96-325</t>
  </si>
  <si>
    <t>nie dajemy szyb nowych w plug-in nowe do 2 sztuk tylko</t>
  </si>
  <si>
    <t>7 ren + 1 ren+ 3 +1</t>
  </si>
  <si>
    <t>501-4404</t>
  </si>
  <si>
    <t>Konstytucji 3 Maja 3</t>
  </si>
  <si>
    <t>agregat i komora chłodnicza Daikin</t>
  </si>
  <si>
    <t>501-4571</t>
  </si>
  <si>
    <t>Rozdrażew</t>
  </si>
  <si>
    <t>501-4430</t>
  </si>
  <si>
    <t>Swierczewskiego 40 D</t>
  </si>
  <si>
    <t>501-4490</t>
  </si>
  <si>
    <t>Stary Rynek1/5</t>
  </si>
  <si>
    <t>3 x FRICON COMBI FREEZER + regał mroźniczy</t>
  </si>
  <si>
    <t>501-4494</t>
  </si>
  <si>
    <t>Żytnia 10</t>
  </si>
  <si>
    <t>501-4514</t>
  </si>
  <si>
    <t>Siemieńskiego</t>
  </si>
  <si>
    <t>10+2+2 fr</t>
  </si>
  <si>
    <t>501-4572</t>
  </si>
  <si>
    <t>4 ren + 2 tylko freezer</t>
  </si>
  <si>
    <t>501-4511</t>
  </si>
  <si>
    <t>ul. Krakowska 194</t>
  </si>
  <si>
    <t>nie ma prądu</t>
  </si>
  <si>
    <t>501-4526</t>
  </si>
  <si>
    <t>Siennica</t>
  </si>
  <si>
    <t>05-332</t>
  </si>
  <si>
    <t xml:space="preserve">regały Taselli </t>
  </si>
  <si>
    <t>501-4536</t>
  </si>
  <si>
    <t xml:space="preserve">Sieradz  </t>
  </si>
  <si>
    <t>Składowa</t>
  </si>
  <si>
    <t>98-200</t>
  </si>
  <si>
    <t>501-4419</t>
  </si>
  <si>
    <t>26-640</t>
  </si>
  <si>
    <t>9+2 ren+2+1</t>
  </si>
  <si>
    <t>501-4518</t>
  </si>
  <si>
    <t>Skopanie</t>
  </si>
  <si>
    <t>Os. Skopanie</t>
  </si>
  <si>
    <t>501-4476</t>
  </si>
  <si>
    <t>Skórzec</t>
  </si>
  <si>
    <t>ul.Garwolińska</t>
  </si>
  <si>
    <t>08-114</t>
  </si>
  <si>
    <t>regały Carrier agregaty SCM</t>
  </si>
  <si>
    <t>501-4525</t>
  </si>
  <si>
    <t>Smyków</t>
  </si>
  <si>
    <t>Królewiec</t>
  </si>
  <si>
    <t>26-212</t>
  </si>
  <si>
    <t>501-4493</t>
  </si>
  <si>
    <t>ul. Jana Bosko 5</t>
  </si>
  <si>
    <t>0+12</t>
  </si>
  <si>
    <t>501-4497</t>
  </si>
  <si>
    <t>Stara Bircza</t>
  </si>
  <si>
    <t>37-740</t>
  </si>
  <si>
    <t>501-4535</t>
  </si>
  <si>
    <t>Stare Miasto</t>
  </si>
  <si>
    <t>62-571</t>
  </si>
  <si>
    <t>501-4403</t>
  </si>
  <si>
    <t>Krakowska 49</t>
  </si>
  <si>
    <t>28-204</t>
  </si>
  <si>
    <t>2 x 2,50 z Radzymina</t>
  </si>
  <si>
    <t>lady,stoły, szafy</t>
  </si>
  <si>
    <t>501-4521</t>
  </si>
  <si>
    <t>501-4545</t>
  </si>
  <si>
    <t>63-750</t>
  </si>
  <si>
    <t>Śląska 6</t>
  </si>
  <si>
    <t>42-445</t>
  </si>
  <si>
    <t>7+0</t>
  </si>
  <si>
    <t>3 ren + 3 +3 ( zamrażarki)</t>
  </si>
  <si>
    <t>501-4502</t>
  </si>
  <si>
    <t>Szczurowa</t>
  </si>
  <si>
    <t>dz. 812, 813</t>
  </si>
  <si>
    <t>32-820</t>
  </si>
  <si>
    <t>501-4498</t>
  </si>
  <si>
    <t>Szydłów</t>
  </si>
  <si>
    <t>Kielecka 88</t>
  </si>
  <si>
    <t>28-225</t>
  </si>
  <si>
    <t>501-4467</t>
  </si>
  <si>
    <t>Piasecka</t>
  </si>
  <si>
    <t>501-4413</t>
  </si>
  <si>
    <t>Grójecka 21A</t>
  </si>
  <si>
    <t>05-555</t>
  </si>
  <si>
    <t>501-4508</t>
  </si>
  <si>
    <t>ul. Marynarki Wojennej 5A</t>
  </si>
  <si>
    <t>33-101</t>
  </si>
  <si>
    <t>501-4519</t>
  </si>
  <si>
    <t xml:space="preserve">ul. Tuchowska </t>
  </si>
  <si>
    <t>39-111</t>
  </si>
  <si>
    <t>2+11</t>
  </si>
  <si>
    <t>7 ren+1 ren +3+1</t>
  </si>
  <si>
    <t>501-4364</t>
  </si>
  <si>
    <t>Wody</t>
  </si>
  <si>
    <t>501-4531</t>
  </si>
  <si>
    <t>Farbiarska 19/23</t>
  </si>
  <si>
    <t>(7 ren +1 ren) FRICON +3+1</t>
  </si>
  <si>
    <t>501-4484</t>
  </si>
  <si>
    <t>ul. Lubelska 274A</t>
  </si>
  <si>
    <t>21-044</t>
  </si>
  <si>
    <t>8+2 x 706 chiller</t>
  </si>
  <si>
    <t>501-4399</t>
  </si>
  <si>
    <t>Tuszyma</t>
  </si>
  <si>
    <t>Tuszyma 138B</t>
  </si>
  <si>
    <t>39-321</t>
  </si>
  <si>
    <t>501-4479</t>
  </si>
  <si>
    <t>Urszulin</t>
  </si>
  <si>
    <t>22-234</t>
  </si>
  <si>
    <t>501-4464</t>
  </si>
  <si>
    <t>Waśniów</t>
  </si>
  <si>
    <t>CH SZAROTKA</t>
  </si>
  <si>
    <t>27-425</t>
  </si>
  <si>
    <t xml:space="preserve">JBG 2   </t>
  </si>
  <si>
    <t>501-4563</t>
  </si>
  <si>
    <t>ul. Nowy Swiat</t>
  </si>
  <si>
    <t>501-4425</t>
  </si>
  <si>
    <t>Traugutta 1</t>
  </si>
  <si>
    <t>98-300</t>
  </si>
  <si>
    <t>9 ren+1ren+4+1</t>
  </si>
  <si>
    <t>501-4505</t>
  </si>
  <si>
    <t>Wiślica</t>
  </si>
  <si>
    <t>Tysiąclecia Państwa Polskiego</t>
  </si>
  <si>
    <t>28-160</t>
  </si>
  <si>
    <t>501-4556</t>
  </si>
  <si>
    <t xml:space="preserve">Włodawa </t>
  </si>
  <si>
    <t>Długa 2</t>
  </si>
  <si>
    <t>501-4448</t>
  </si>
  <si>
    <t>ul. Józefa Piłsudskiego 20A</t>
  </si>
  <si>
    <t>6+3 freezers</t>
  </si>
  <si>
    <t>501-4405</t>
  </si>
  <si>
    <t>Zakrzew-Natalin</t>
  </si>
  <si>
    <t>501-4489</t>
  </si>
  <si>
    <t>Ul. Wierzbowa 3</t>
  </si>
  <si>
    <t>6+1( tylko freezers)</t>
  </si>
  <si>
    <t>501-4461</t>
  </si>
  <si>
    <t>ul. Dzieci Zamojszczyzny 2</t>
  </si>
  <si>
    <t>501-4372</t>
  </si>
  <si>
    <t>Zarzecze k. Przeworska</t>
  </si>
  <si>
    <t>37-205</t>
  </si>
  <si>
    <t>501-4496</t>
  </si>
  <si>
    <t>Zbylitowska Góra</t>
  </si>
  <si>
    <t>33-113</t>
  </si>
  <si>
    <t>501-4457</t>
  </si>
  <si>
    <t>Zembrzyce</t>
  </si>
  <si>
    <t>Radziszowska</t>
  </si>
  <si>
    <t>501-4436</t>
  </si>
  <si>
    <t>501-4463</t>
  </si>
  <si>
    <t>Żarnowiec</t>
  </si>
  <si>
    <t>42-439</t>
  </si>
  <si>
    <t>501-4543</t>
  </si>
  <si>
    <t>Żerków</t>
  </si>
  <si>
    <t>63-210</t>
  </si>
  <si>
    <t>501-4474</t>
  </si>
  <si>
    <t>Tarłów</t>
  </si>
  <si>
    <t>22-437</t>
  </si>
  <si>
    <t>27-01-20222</t>
  </si>
  <si>
    <t>501-4462</t>
  </si>
  <si>
    <t>501-4539</t>
  </si>
  <si>
    <t>Kleszczów</t>
  </si>
  <si>
    <t>501-4534</t>
  </si>
  <si>
    <t>Sanniki</t>
  </si>
  <si>
    <t>09-150</t>
  </si>
  <si>
    <t>501-4527</t>
  </si>
  <si>
    <t>501-4517</t>
  </si>
  <si>
    <t>Podkarpacka 8A</t>
  </si>
  <si>
    <t>35-302</t>
  </si>
  <si>
    <t>wypadło z tego roku</t>
  </si>
  <si>
    <t>501-4529</t>
  </si>
  <si>
    <t>Stara Niedziałka</t>
  </si>
  <si>
    <t>501-4538</t>
  </si>
  <si>
    <t>Stawiszyńska</t>
  </si>
  <si>
    <t>501-4429</t>
  </si>
  <si>
    <t>Wrocławska 22</t>
  </si>
  <si>
    <t>501-4434</t>
  </si>
  <si>
    <t>501-4533</t>
  </si>
  <si>
    <t>Klwów</t>
  </si>
  <si>
    <t>Opoczyńska</t>
  </si>
  <si>
    <t>26-414</t>
  </si>
  <si>
    <t>501-4530</t>
  </si>
  <si>
    <t>Staroźreby</t>
  </si>
  <si>
    <t>08-445</t>
  </si>
  <si>
    <t>501-4377</t>
  </si>
  <si>
    <t>Chopina 42</t>
  </si>
  <si>
    <t>501-4506</t>
  </si>
  <si>
    <t>Bolimów</t>
  </si>
  <si>
    <t>99-417</t>
  </si>
  <si>
    <t>501-4368</t>
  </si>
  <si>
    <t>Limanowskiego 93</t>
  </si>
  <si>
    <t>501-4470</t>
  </si>
  <si>
    <t>ul. Janowska</t>
  </si>
  <si>
    <t>501-4477</t>
  </si>
  <si>
    <t>Gościeradów</t>
  </si>
  <si>
    <t>23-275</t>
  </si>
  <si>
    <t>501-4478</t>
  </si>
  <si>
    <t>Jabłonna- Majątek</t>
  </si>
  <si>
    <t>23-114</t>
  </si>
  <si>
    <t>501-4480</t>
  </si>
  <si>
    <t>Krzywda</t>
  </si>
  <si>
    <t>21-470</t>
  </si>
  <si>
    <t>501-4481</t>
  </si>
  <si>
    <t>Krasienin</t>
  </si>
  <si>
    <t>21-025</t>
  </si>
  <si>
    <t>501-4482</t>
  </si>
  <si>
    <t>Garbatka Letnisko</t>
  </si>
  <si>
    <t>Jana Kochanowskiego 6</t>
  </si>
  <si>
    <t>26-930</t>
  </si>
  <si>
    <t>drzwi i LED</t>
  </si>
  <si>
    <t>501-4546</t>
  </si>
  <si>
    <t xml:space="preserve">Bochotnica </t>
  </si>
  <si>
    <t>Nałeczowska</t>
  </si>
  <si>
    <t>501-4547</t>
  </si>
  <si>
    <t>Solarza 19A</t>
  </si>
  <si>
    <t>Maja</t>
  </si>
  <si>
    <t>501-4446</t>
  </si>
  <si>
    <t>Tysiąclecia 58A</t>
  </si>
  <si>
    <t>501-4549</t>
  </si>
  <si>
    <t xml:space="preserve">Brzesko </t>
  </si>
  <si>
    <t>501-4600</t>
  </si>
  <si>
    <t>prace dodatkowe</t>
  </si>
  <si>
    <t>501-4559</t>
  </si>
  <si>
    <t>501-4560</t>
  </si>
  <si>
    <t>Akcja mieso</t>
  </si>
  <si>
    <t>501-4568</t>
  </si>
  <si>
    <t>501-4578</t>
  </si>
  <si>
    <t xml:space="preserve">Rzgów </t>
  </si>
  <si>
    <t>501-4573</t>
  </si>
  <si>
    <t>gas cooler</t>
  </si>
  <si>
    <t>501-4574</t>
  </si>
  <si>
    <t>Kamieńskiego</t>
  </si>
  <si>
    <t>501-4580</t>
  </si>
  <si>
    <t xml:space="preserve">Milejów </t>
  </si>
  <si>
    <t>Partyzancka 11</t>
  </si>
  <si>
    <t>501-4582</t>
  </si>
  <si>
    <t xml:space="preserve">Stąporków </t>
  </si>
  <si>
    <t>Piłsudskiego 151</t>
  </si>
  <si>
    <t>501-4583</t>
  </si>
  <si>
    <t>501-4584</t>
  </si>
  <si>
    <t>PLT01-00-210006</t>
  </si>
  <si>
    <t>n/d</t>
  </si>
  <si>
    <t>.0006</t>
  </si>
  <si>
    <t>Nr. Proj. SAP</t>
  </si>
  <si>
    <t>Początek projektu</t>
  </si>
  <si>
    <t>Numer SO</t>
  </si>
  <si>
    <t>TOTAL Cabinates</t>
  </si>
  <si>
    <t>Regał na ciasto GTB CAKE 695</t>
  </si>
  <si>
    <t>Regał na ciasto GTB CAKE 1350</t>
  </si>
  <si>
    <t>Zamrażarki FRICON 1940</t>
  </si>
  <si>
    <t>PLT01-00-210008</t>
  </si>
  <si>
    <t>16.12.2021</t>
  </si>
  <si>
    <t>.0008</t>
  </si>
  <si>
    <t>Osjaków</t>
  </si>
  <si>
    <t>98-320</t>
  </si>
  <si>
    <t>1+AH2:AH34</t>
  </si>
  <si>
    <t>PLT01-00-210007</t>
  </si>
  <si>
    <t>gas cooler Profroid</t>
  </si>
  <si>
    <t>20.12.2021</t>
  </si>
  <si>
    <t>.0007</t>
  </si>
  <si>
    <t>PLT01-00-210005</t>
  </si>
  <si>
    <t>27.12.2021</t>
  </si>
  <si>
    <t>.0005</t>
  </si>
  <si>
    <t>PLT01-00-210002</t>
  </si>
  <si>
    <t>.0002</t>
  </si>
  <si>
    <t>PLT01-00-210003</t>
  </si>
  <si>
    <t>4.01.2022</t>
  </si>
  <si>
    <t>.0003</t>
  </si>
  <si>
    <t>wymiana Novum na Fricon</t>
  </si>
  <si>
    <t>PLT01-00-210001</t>
  </si>
  <si>
    <t>10.01.2022</t>
  </si>
  <si>
    <t>.0001</t>
  </si>
  <si>
    <t>PLT01-00-210004</t>
  </si>
  <si>
    <t>14.02.2022</t>
  </si>
  <si>
    <t>.0004</t>
  </si>
  <si>
    <t>PLT01-00-224078</t>
  </si>
  <si>
    <t>Szkotnik</t>
  </si>
  <si>
    <t>9 ren + 1 ren +4 + 1</t>
  </si>
  <si>
    <t>lada, stół, szafa</t>
  </si>
  <si>
    <t>PLT01-00-221988</t>
  </si>
  <si>
    <t xml:space="preserve">ul. Traugutta </t>
  </si>
  <si>
    <t>8 ren+2 (+)</t>
  </si>
  <si>
    <t>PLT01-00-225186</t>
  </si>
  <si>
    <t>ul. Biłgorajska</t>
  </si>
  <si>
    <t>22-470</t>
  </si>
  <si>
    <t>PLT01-00-227308</t>
  </si>
  <si>
    <t>21.02.2022</t>
  </si>
  <si>
    <t>97-410</t>
  </si>
  <si>
    <t>PLT01-00-223392</t>
  </si>
  <si>
    <t>ul. Peowiaków</t>
  </si>
  <si>
    <t>PLT01-00-224449</t>
  </si>
  <si>
    <t>10+7</t>
  </si>
  <si>
    <t>PLT01-00-225189</t>
  </si>
  <si>
    <t>ul. Nałkowskiej</t>
  </si>
  <si>
    <t>05-070</t>
  </si>
  <si>
    <t>8+2 (+)</t>
  </si>
  <si>
    <t>6+9</t>
  </si>
  <si>
    <t>PLT01-00-224503</t>
  </si>
  <si>
    <t>Kielecka 29A</t>
  </si>
  <si>
    <t>23-026</t>
  </si>
  <si>
    <t>PLT01-00-224669</t>
  </si>
  <si>
    <t>Legionów 80</t>
  </si>
  <si>
    <t>11 ren+1 ren+5+1</t>
  </si>
  <si>
    <t>PLT01-00-224872</t>
  </si>
  <si>
    <t>Piątek</t>
  </si>
  <si>
    <t>ul. Stodolniana</t>
  </si>
  <si>
    <t>99-120</t>
  </si>
  <si>
    <t>7 ren+1 ren +3 +1</t>
  </si>
  <si>
    <t>PLT01-00-223536</t>
  </si>
  <si>
    <t>ul. Rzemieślnicza</t>
  </si>
  <si>
    <t>PLT01-00-223030</t>
  </si>
  <si>
    <t>ul. Przędzalniana 124</t>
  </si>
  <si>
    <t xml:space="preserve">brak gas coolera od Narsa </t>
  </si>
  <si>
    <t>11 ren + 1 ren + 2 + 1</t>
  </si>
  <si>
    <t>PLT01-00-224530</t>
  </si>
  <si>
    <t>Spółdzielcza 3</t>
  </si>
  <si>
    <t>PLT01-00-222072</t>
  </si>
  <si>
    <t>ul. Piłsudskiego 7</t>
  </si>
  <si>
    <t>46-320</t>
  </si>
  <si>
    <t>10 + 6</t>
  </si>
  <si>
    <t>PLT01-00-221507</t>
  </si>
  <si>
    <t xml:space="preserve">brak gas coolera ok </t>
  </si>
  <si>
    <t>PLT01-00-224919</t>
  </si>
  <si>
    <t>Kościuszki 19</t>
  </si>
  <si>
    <t>ok. wymiana pózniej gascoolera -stary bez wydajnosci  WYMIENIONE 06.05.2022</t>
  </si>
  <si>
    <t>6+1+FRICON 1700 +3+1</t>
  </si>
  <si>
    <t>PLT01-00-224517</t>
  </si>
  <si>
    <t>Trytwa 6</t>
  </si>
  <si>
    <t>97-570</t>
  </si>
  <si>
    <t>ok. wymiana pózniej gascoolera -stary bez wydajnosci 35KW! WYMIENIONY 28.04.2022</t>
  </si>
  <si>
    <t>PLT01-00-221239</t>
  </si>
  <si>
    <t>ul. Bartoka 20</t>
  </si>
  <si>
    <t>LU-VE z Frioarte</t>
  </si>
  <si>
    <t>NARS</t>
  </si>
  <si>
    <t>PLT01-00-223017</t>
  </si>
  <si>
    <t>ul. Piotra Skargi 78</t>
  </si>
  <si>
    <t>ok. wymiana pózniej gascoolera -stary bez wydajnosci 35KW! WYMIENIONY 27.04.2022</t>
  </si>
  <si>
    <t>7+8</t>
  </si>
  <si>
    <t>PLT01-00-224545</t>
  </si>
  <si>
    <t>ul. Lipnowska</t>
  </si>
  <si>
    <t>ok. wymiana pózniej gascoolera -stary bez wydajnosci WYMIENIONY 04.05.2022</t>
  </si>
  <si>
    <t>PLT01-00-226941</t>
  </si>
  <si>
    <t>4.04.2022</t>
  </si>
  <si>
    <t>ul. Kochanowskiego 3</t>
  </si>
  <si>
    <t>uruchomienie w dodatkowym terminie</t>
  </si>
  <si>
    <t>PLT01-00-224765</t>
  </si>
  <si>
    <t>ul. Armii Krajowej 50B</t>
  </si>
  <si>
    <t xml:space="preserve">gascooler z Szawjcarji nowy ok 07 kwitnia dojedzie na budowe </t>
  </si>
  <si>
    <t>PLT01-00-224380</t>
  </si>
  <si>
    <t>ul. Warsdzawska 150</t>
  </si>
  <si>
    <t>PLT01-00-224864</t>
  </si>
  <si>
    <t>ul. Gęsia</t>
  </si>
  <si>
    <t>20-719</t>
  </si>
  <si>
    <t>lada, stół, szafa-ren?</t>
  </si>
  <si>
    <t>PLT01-00-227055</t>
  </si>
  <si>
    <t>11.04.2022</t>
  </si>
  <si>
    <t>Rakszawa</t>
  </si>
  <si>
    <t>37-111</t>
  </si>
  <si>
    <t xml:space="preserve">ND </t>
  </si>
  <si>
    <t>PLT01-00-227437</t>
  </si>
  <si>
    <t>Tyszowce</t>
  </si>
  <si>
    <t>Wielka</t>
  </si>
  <si>
    <t>22-630</t>
  </si>
  <si>
    <t>PLT01-00-223829</t>
  </si>
  <si>
    <t>ul. Lipska 40A</t>
  </si>
  <si>
    <t>PLT01-00-222131</t>
  </si>
  <si>
    <t>ul. Okulickiego 140</t>
  </si>
  <si>
    <t>PLT01-00-224991</t>
  </si>
  <si>
    <t>18.05.2022</t>
  </si>
  <si>
    <t>ul. Czackiego 4</t>
  </si>
  <si>
    <t>AIFOren</t>
  </si>
  <si>
    <t>PLT01-00-223877</t>
  </si>
  <si>
    <t>ul. Przybyszewskiego</t>
  </si>
  <si>
    <t>92-339</t>
  </si>
  <si>
    <t>PLT01-00-225315</t>
  </si>
  <si>
    <t>Biłgorajska 1F</t>
  </si>
  <si>
    <t>23-440</t>
  </si>
  <si>
    <t>PLT01-00-227453</t>
  </si>
  <si>
    <t>ul. Sienkiewicza 94</t>
  </si>
  <si>
    <t>PLT01-00-227203</t>
  </si>
  <si>
    <t>20.06.2022</t>
  </si>
  <si>
    <t>Wielopole Skrzyńskie</t>
  </si>
  <si>
    <t>445a</t>
  </si>
  <si>
    <t>39-110</t>
  </si>
  <si>
    <t>PLT01-00-225322</t>
  </si>
  <si>
    <t>Odolanów</t>
  </si>
  <si>
    <t>ul. Krotoszyńska 29</t>
  </si>
  <si>
    <t>63-430</t>
  </si>
  <si>
    <t>PLT01-00-224349</t>
  </si>
  <si>
    <t>PLT01-00-221379</t>
  </si>
  <si>
    <t>PLT01-00-227422</t>
  </si>
  <si>
    <t>Podkarpacka 26</t>
  </si>
  <si>
    <t>PLT01-00-226109</t>
  </si>
  <si>
    <t>PLT01-00-227206</t>
  </si>
  <si>
    <t>Nowy Wiśnicz</t>
  </si>
  <si>
    <t>Bocheńska</t>
  </si>
  <si>
    <t>32-720</t>
  </si>
  <si>
    <t>PLT01-00-221916</t>
  </si>
  <si>
    <t>ul. Rutkowskiego 1</t>
  </si>
  <si>
    <t>PLT01-00-224940</t>
  </si>
  <si>
    <t>ul. Reymonta</t>
  </si>
  <si>
    <t>PLT01-00-224839</t>
  </si>
  <si>
    <t>07.06.2022</t>
  </si>
  <si>
    <t>Nowy Świat 1</t>
  </si>
  <si>
    <t>21-110</t>
  </si>
  <si>
    <t>PLT01-00-225406</t>
  </si>
  <si>
    <t>ul. Dmowskiego 28</t>
  </si>
  <si>
    <t>PLT01-00-222799</t>
  </si>
  <si>
    <t>24.05.2022</t>
  </si>
  <si>
    <t>Kolejowa 27B</t>
  </si>
  <si>
    <t>PLT01-00-221168</t>
  </si>
  <si>
    <t>ul. Korolowska</t>
  </si>
  <si>
    <t>PLT01-00-223503</t>
  </si>
  <si>
    <t>Podmiejska 32A</t>
  </si>
  <si>
    <t>PLT01-00-221243</t>
  </si>
  <si>
    <t>Drzewieckiego 1</t>
  </si>
  <si>
    <t>PLT01-00-224507</t>
  </si>
  <si>
    <t>31.05.2022</t>
  </si>
  <si>
    <t>Pruchnik</t>
  </si>
  <si>
    <t>Kańczudzka 45</t>
  </si>
  <si>
    <t>37-560</t>
  </si>
  <si>
    <t>PLT01-00-226580</t>
  </si>
  <si>
    <t>21.11.2022</t>
  </si>
  <si>
    <t xml:space="preserve">Skarżysko Kamienna </t>
  </si>
  <si>
    <t>26-110</t>
  </si>
  <si>
    <t>PLT01-00-227028</t>
  </si>
  <si>
    <t>EF nowy</t>
  </si>
  <si>
    <t>Otfinów</t>
  </si>
  <si>
    <t>DW973</t>
  </si>
  <si>
    <t>33-250</t>
  </si>
  <si>
    <t>PLT01-00-227460</t>
  </si>
  <si>
    <t>1000 lecia  MOSTY</t>
  </si>
  <si>
    <t>09-400</t>
  </si>
  <si>
    <t>PLT01-00-221472</t>
  </si>
  <si>
    <t>Krakowska  32</t>
  </si>
  <si>
    <t>PLT01-00-224297</t>
  </si>
  <si>
    <t>ul. Kossaka 10</t>
  </si>
  <si>
    <t>PLT01-00-222695</t>
  </si>
  <si>
    <t>Lubelska 56</t>
  </si>
  <si>
    <t>PLT01-00-224638</t>
  </si>
  <si>
    <t>Szerokie 128</t>
  </si>
  <si>
    <t>ul. Nowa 22</t>
  </si>
  <si>
    <t>PLT01-00-224280</t>
  </si>
  <si>
    <t>ul. Sienkiewicza</t>
  </si>
  <si>
    <t>Rejtana 51</t>
  </si>
  <si>
    <t>Kwiatkowskiego 2A</t>
  </si>
  <si>
    <t>ul. Sienkiewicza 19</t>
  </si>
  <si>
    <t>ul. Katarzynów</t>
  </si>
  <si>
    <t>PLT01-00-221872</t>
  </si>
  <si>
    <t>ul. Powstańców</t>
  </si>
  <si>
    <t xml:space="preserve">Płock </t>
  </si>
  <si>
    <t>ul. Czwartaków</t>
  </si>
  <si>
    <t>Handlowa 4</t>
  </si>
  <si>
    <t xml:space="preserve">Międzyrzec Podlaski </t>
  </si>
  <si>
    <t>ul. Jana Sawy 1A</t>
  </si>
  <si>
    <t>ul. Lotnicza</t>
  </si>
  <si>
    <t>Lwowska 9</t>
  </si>
  <si>
    <t>ul. Mireckiego</t>
  </si>
  <si>
    <t>ul. 8 Pułku Artylerii Lekkiej</t>
  </si>
  <si>
    <t>ul. Haśka</t>
  </si>
  <si>
    <t>PLT01-00-222294</t>
  </si>
  <si>
    <t>ul. Aleksandrowska</t>
  </si>
  <si>
    <t>Kilińskiego 8</t>
  </si>
  <si>
    <t>ul. Kowalska 2</t>
  </si>
  <si>
    <t>ul. Gałczyńskiego</t>
  </si>
  <si>
    <t>18.07.2022</t>
  </si>
  <si>
    <t>powtórka 84i87</t>
  </si>
  <si>
    <t>JÓZEFÓW</t>
  </si>
  <si>
    <t>ul. Hutnicza</t>
  </si>
  <si>
    <t>ul. Łęczycka</t>
  </si>
  <si>
    <t>19.09.2022</t>
  </si>
  <si>
    <t>Koźminek</t>
  </si>
  <si>
    <t>ul. Stawiszyńska</t>
  </si>
  <si>
    <t>Ręczno</t>
  </si>
  <si>
    <t>ul. Główna</t>
  </si>
  <si>
    <t>PLT01-00-227485</t>
  </si>
  <si>
    <t>23.05.2022</t>
  </si>
  <si>
    <t>PIASECZNO/ MYSIADŁO</t>
  </si>
  <si>
    <t>KUROPATWY</t>
  </si>
  <si>
    <t>PLT01-00-226972</t>
  </si>
  <si>
    <t>Rzeczniów</t>
  </si>
  <si>
    <t>Lipinki</t>
  </si>
  <si>
    <t>Rytro</t>
  </si>
  <si>
    <t>DK87</t>
  </si>
  <si>
    <t>PLT01-00-224883</t>
  </si>
  <si>
    <t>ul. Sosnkowskiego</t>
  </si>
  <si>
    <t xml:space="preserve">Łyszkowice </t>
  </si>
  <si>
    <t>Zduny</t>
  </si>
  <si>
    <t>ul. Polna 64</t>
  </si>
  <si>
    <t>ul. Burzenińska</t>
  </si>
  <si>
    <t>remone</t>
  </si>
  <si>
    <t>ul. Woronicza 1</t>
  </si>
  <si>
    <t>ul. Śródmiejska 17A</t>
  </si>
  <si>
    <t>ul. Sikorskiego 12</t>
  </si>
  <si>
    <t>ul. Beliny-Prażmowskiego</t>
  </si>
  <si>
    <t>Wojska Polskiego 2</t>
  </si>
  <si>
    <t>Radoszyce</t>
  </si>
  <si>
    <t>Konecka</t>
  </si>
  <si>
    <t>Zagnańsk</t>
  </si>
  <si>
    <t>ul. Kielecka</t>
  </si>
  <si>
    <t>Rusinów</t>
  </si>
  <si>
    <t>Czerwińsk nad Wisłą</t>
  </si>
  <si>
    <t>Nowy</t>
  </si>
  <si>
    <t>Czudec</t>
  </si>
  <si>
    <t>ul. Jasielska</t>
  </si>
  <si>
    <t>ul. Braci Saków</t>
  </si>
  <si>
    <t>Klimontów</t>
  </si>
  <si>
    <t>DK9</t>
  </si>
  <si>
    <t>PLT01-00-227318</t>
  </si>
  <si>
    <t>Markowa</t>
  </si>
  <si>
    <t>PLT01-00-223662</t>
  </si>
  <si>
    <t>Remont</t>
  </si>
  <si>
    <t>ul. Limanowskiego 93</t>
  </si>
  <si>
    <t>ul. Torowa 2A</t>
  </si>
  <si>
    <t>501-4654</t>
  </si>
  <si>
    <t>16 lokalizacji</t>
  </si>
  <si>
    <t>K+M</t>
  </si>
  <si>
    <t>WBS</t>
  </si>
  <si>
    <t>Wydajność gascoolera</t>
  </si>
  <si>
    <t>Lista podstawowa SAP</t>
  </si>
  <si>
    <t>Chłodnice, Gascooler, agregat</t>
  </si>
  <si>
    <t>Lista dodatkowa SAP</t>
  </si>
  <si>
    <r>
      <t xml:space="preserve">Na podstawie layoutu </t>
    </r>
    <r>
      <rPr>
        <b/>
        <u/>
        <sz val="11"/>
        <color theme="1"/>
        <rFont val="Calibri"/>
        <family val="2"/>
        <charset val="238"/>
        <scheme val="minor"/>
      </rPr>
      <t>zaakceptowanego</t>
    </r>
  </si>
  <si>
    <t>ul. Warszawska 150</t>
  </si>
  <si>
    <t>8(3ren)+2+0+0</t>
  </si>
  <si>
    <t>6 ren+0+3+0</t>
  </si>
  <si>
    <t>7(6 ren)+1+3+1</t>
  </si>
  <si>
    <t>10+2+3+0</t>
  </si>
  <si>
    <t>Meble JBG !!!!</t>
  </si>
  <si>
    <t>ul. Korolowska 2</t>
  </si>
  <si>
    <t>27 (20.07)</t>
  </si>
  <si>
    <t>lada, stól, szafa</t>
  </si>
  <si>
    <t>R. Jeziorski</t>
  </si>
  <si>
    <t>8+5 ( zostają)</t>
  </si>
  <si>
    <t>K. Caputa</t>
  </si>
  <si>
    <t>Krakowska 142</t>
  </si>
  <si>
    <t>wymiana freezer na chiller</t>
  </si>
  <si>
    <t>1 ren</t>
  </si>
  <si>
    <t>brak dwóch trójdrożnych</t>
  </si>
  <si>
    <t>0+0</t>
  </si>
  <si>
    <t>37-503</t>
  </si>
  <si>
    <t>6.5v</t>
  </si>
  <si>
    <t>nowy agregat,wymiana freezer na chiller gas coler na 7v, brak trójdrożnych i 2 zaworów 60 bar</t>
  </si>
  <si>
    <t>90-001</t>
  </si>
  <si>
    <t>6,5v</t>
  </si>
  <si>
    <t>nowy agregat, wymiana freezer na chiller gas cooler na 6,5V</t>
  </si>
  <si>
    <t>20-050</t>
  </si>
  <si>
    <t>PLT01-00-224880</t>
  </si>
  <si>
    <t>Targowa 1</t>
  </si>
  <si>
    <t>nowy agregat, wymiana freezer na chiller, wymiana zaworow bezp na 60 bar</t>
  </si>
  <si>
    <t>PLT01-00-224625</t>
  </si>
  <si>
    <t>38-430</t>
  </si>
  <si>
    <t>nowy agregat, wymiana freezer na chiller, zawór trójdrożny 2 szt i 2 szt. 60bar - jeszcze do wymiany</t>
  </si>
  <si>
    <t>PLT01-00-223091</t>
  </si>
  <si>
    <t>35-311</t>
  </si>
  <si>
    <t>10ren+2ren+0+0</t>
  </si>
  <si>
    <t>PLT01-00-222204</t>
  </si>
  <si>
    <t>PLT01-00-224550</t>
  </si>
  <si>
    <t>ul. Czwartaków 9</t>
  </si>
  <si>
    <t>09-410</t>
  </si>
  <si>
    <t>PLT01-00-222314</t>
  </si>
  <si>
    <t>9+1+1+1</t>
  </si>
  <si>
    <t>PLT01-00-224766</t>
  </si>
  <si>
    <t>ul. Mireckiego 14-16</t>
  </si>
  <si>
    <t>ul. Powstańców 18A</t>
  </si>
  <si>
    <t>05-871</t>
  </si>
  <si>
    <t>12+</t>
  </si>
  <si>
    <t>PLT01-00-221584</t>
  </si>
  <si>
    <t>ul. Haśka 11</t>
  </si>
  <si>
    <t>92-501</t>
  </si>
  <si>
    <t>11ren+1ren+5+1ren</t>
  </si>
  <si>
    <t>ul. Aleksandrowska 58</t>
  </si>
  <si>
    <t>91-120</t>
  </si>
  <si>
    <t>7ren+1ren+3+1ren</t>
  </si>
  <si>
    <t>PLT01-00-222475</t>
  </si>
  <si>
    <t>PLT01-00-221421</t>
  </si>
  <si>
    <t>35-236</t>
  </si>
  <si>
    <t>4 zawory bezp do wymiany</t>
  </si>
  <si>
    <t>PLT01-00-222077</t>
  </si>
  <si>
    <t>62-703</t>
  </si>
  <si>
    <t>PLT01-00-227077</t>
  </si>
  <si>
    <t>Odrzywół</t>
  </si>
  <si>
    <t>26-425</t>
  </si>
  <si>
    <t xml:space="preserve">Bolarus mobile 1300 </t>
  </si>
  <si>
    <t>4 x FRICON 2500+ 1 x FRICON 1900</t>
  </si>
  <si>
    <t>Rzeczniów 140B</t>
  </si>
  <si>
    <t>27-353</t>
  </si>
  <si>
    <t>PLT01-00-222201</t>
  </si>
  <si>
    <t>Gas-coler 6,5v</t>
  </si>
  <si>
    <t>8+0+0+2</t>
  </si>
  <si>
    <t>PLT01-00-227093</t>
  </si>
  <si>
    <t xml:space="preserve">Firlej </t>
  </si>
  <si>
    <t>Cmentarna</t>
  </si>
  <si>
    <t>21-136</t>
  </si>
  <si>
    <t>+</t>
  </si>
  <si>
    <t>PLT01-00-225292</t>
  </si>
  <si>
    <t xml:space="preserve">Wrzesień </t>
  </si>
  <si>
    <t>ul. Lotnicza 5</t>
  </si>
  <si>
    <t>20-354</t>
  </si>
  <si>
    <t>zamrażarka NOVUM 602</t>
  </si>
  <si>
    <t>ren12</t>
  </si>
  <si>
    <t>ren8+0+4+0</t>
  </si>
  <si>
    <t>ren(lada, stół, szafa)</t>
  </si>
  <si>
    <t>PLT01-00-225183</t>
  </si>
  <si>
    <t>ul. Dworcowa 11</t>
  </si>
  <si>
    <t>22-650</t>
  </si>
  <si>
    <t>ren7+ren1+3+1</t>
  </si>
  <si>
    <t>PLT01-00-221799</t>
  </si>
  <si>
    <t>Bohaterów Westerplatte 20B</t>
  </si>
  <si>
    <t>PLT01-00-227342</t>
  </si>
  <si>
    <t>27-640</t>
  </si>
  <si>
    <t>2 bezp zawory do wymiany</t>
  </si>
  <si>
    <t>PLT01-00-224957</t>
  </si>
  <si>
    <t>Strażacka 27E</t>
  </si>
  <si>
    <t>35-312</t>
  </si>
  <si>
    <t>ren11</t>
  </si>
  <si>
    <t>ren9+ren1+4+1</t>
  </si>
  <si>
    <t>PLT01-00-221426</t>
  </si>
  <si>
    <t xml:space="preserve">zawory bezpieczestwa do wymiany </t>
  </si>
  <si>
    <t>ren8+0+2+0</t>
  </si>
  <si>
    <t>PLT01-00-227390</t>
  </si>
  <si>
    <t>ul. Przemysłowa</t>
  </si>
  <si>
    <t>PLT01-00-225067</t>
  </si>
  <si>
    <t>Grunwaldzka 50</t>
  </si>
  <si>
    <t>38-350</t>
  </si>
  <si>
    <t>PLT01-00-227438</t>
  </si>
  <si>
    <t>889b</t>
  </si>
  <si>
    <t xml:space="preserve">39-225 </t>
  </si>
  <si>
    <t>PLT01-00-224067</t>
  </si>
  <si>
    <t>Mieszka I 6</t>
  </si>
  <si>
    <t>PLT01-00-221757</t>
  </si>
  <si>
    <t>ren11+ren1+1+1</t>
  </si>
  <si>
    <t>PLT01-00-222480</t>
  </si>
  <si>
    <t>PLT01-00-223538</t>
  </si>
  <si>
    <t>PLT01-00-227582</t>
  </si>
  <si>
    <t>Dąbrowskiego 10</t>
  </si>
  <si>
    <t>PLT01-00-224613P</t>
  </si>
  <si>
    <t>Armii Krajowej 39B</t>
  </si>
  <si>
    <t>36-030</t>
  </si>
  <si>
    <t>PLT01-00-222967</t>
  </si>
  <si>
    <t>20-539</t>
  </si>
  <si>
    <t>PLT01-00-227516</t>
  </si>
  <si>
    <t>PLT01-00-227057</t>
  </si>
  <si>
    <t>EF 650</t>
  </si>
  <si>
    <t>Mordy</t>
  </si>
  <si>
    <t>08-140</t>
  </si>
  <si>
    <t>PLT01-00-227502</t>
  </si>
  <si>
    <t>Adama Mickiewicza 73</t>
  </si>
  <si>
    <t>PLT01-00-227495</t>
  </si>
  <si>
    <t>Stasin</t>
  </si>
  <si>
    <t>21-030</t>
  </si>
  <si>
    <t>PLT01-00-223714</t>
  </si>
  <si>
    <t>Diamentowa 19I-H</t>
  </si>
  <si>
    <t>20-447</t>
  </si>
  <si>
    <t>Markowa 164</t>
  </si>
  <si>
    <t>37-120</t>
  </si>
  <si>
    <t>PLT01-00-225299</t>
  </si>
  <si>
    <t>Mickiewicza 108</t>
  </si>
  <si>
    <t>38-211</t>
  </si>
  <si>
    <t>PLT01-00-225450</t>
  </si>
  <si>
    <t>Krakowska 24</t>
  </si>
  <si>
    <t>32-860</t>
  </si>
  <si>
    <t>PLT01-00-227578</t>
  </si>
  <si>
    <t>Żeromskiego 15</t>
  </si>
  <si>
    <t>Ćmielów</t>
  </si>
  <si>
    <t>27-440</t>
  </si>
  <si>
    <t>90 % przyszły rok</t>
  </si>
  <si>
    <t>Sobolew</t>
  </si>
  <si>
    <t>Maciejowicka</t>
  </si>
  <si>
    <t>08-460</t>
  </si>
  <si>
    <t>Aleje Racławickie</t>
  </si>
  <si>
    <t>20-400</t>
  </si>
  <si>
    <t>PLT01-00-221778</t>
  </si>
  <si>
    <t>ul. Sidorska 2K</t>
  </si>
  <si>
    <t>Ryglice</t>
  </si>
  <si>
    <t>Tuchowska</t>
  </si>
  <si>
    <t>Piłsudzkiego</t>
  </si>
  <si>
    <t>w razie potrzeby</t>
  </si>
  <si>
    <t>Zapas</t>
  </si>
  <si>
    <t>Zapas 1</t>
  </si>
  <si>
    <t>Zapas 2</t>
  </si>
  <si>
    <t>Zapas 3</t>
  </si>
  <si>
    <t>33-343</t>
  </si>
  <si>
    <t>ul. 11 Listopada 45</t>
  </si>
  <si>
    <t>ul. Nadstawna 4</t>
  </si>
  <si>
    <t>ul. Sadowa 8</t>
  </si>
  <si>
    <t>PLT01-00-227042</t>
  </si>
  <si>
    <t>Janów Podlaski</t>
  </si>
  <si>
    <t>Brzeska dz. Nr 905</t>
  </si>
  <si>
    <t>21-505</t>
  </si>
  <si>
    <t>PLT01-00-224633</t>
  </si>
  <si>
    <t>20-445</t>
  </si>
  <si>
    <t>Aleje AK</t>
  </si>
  <si>
    <t>21-007</t>
  </si>
  <si>
    <t>38-305</t>
  </si>
  <si>
    <t>PLT01-00-227253</t>
  </si>
  <si>
    <t>38-120</t>
  </si>
  <si>
    <t>PLT01-00-225671</t>
  </si>
  <si>
    <t>PLT01-00-225707</t>
  </si>
  <si>
    <t>PLT01-00-227400</t>
  </si>
  <si>
    <t>Ołpiny</t>
  </si>
  <si>
    <t>Słupia</t>
  </si>
  <si>
    <t>PLT01-00-227504</t>
  </si>
  <si>
    <t>Głuska</t>
  </si>
  <si>
    <t>20-380</t>
  </si>
  <si>
    <t>(Wszystko)</t>
  </si>
  <si>
    <t>Liczba z Nr sklepu</t>
  </si>
  <si>
    <t>Suma z TOTAL Cabinates</t>
  </si>
  <si>
    <t>Suma z Agregat MINI CCP</t>
  </si>
  <si>
    <t>Suma z QiuetCool QC MT</t>
  </si>
  <si>
    <t>(puste)</t>
  </si>
  <si>
    <t>Ruciana</t>
  </si>
  <si>
    <t>PLT01-00-226973</t>
  </si>
  <si>
    <t>PLT01-00-225303</t>
  </si>
  <si>
    <t>Suma końcowa</t>
  </si>
  <si>
    <t>09-12</t>
  </si>
  <si>
    <t>4m</t>
  </si>
  <si>
    <t>1. il sklepów do wyk</t>
  </si>
  <si>
    <t xml:space="preserve">2. typ sklepów </t>
  </si>
  <si>
    <t>3. Zapotrzebowanie na mat. i urządzenia</t>
  </si>
  <si>
    <t xml:space="preserve">PLAN - il potrzebujemy </t>
  </si>
  <si>
    <t>Il zamowiono</t>
  </si>
  <si>
    <t>Czy i kiedy należy zamowic kolejne</t>
  </si>
  <si>
    <t>a. Regaly chlodncze</t>
  </si>
  <si>
    <t>b. Agregaty</t>
  </si>
  <si>
    <t>c. Gascoolers</t>
  </si>
  <si>
    <t xml:space="preserve">lista mat podst &amp; dodatkowa </t>
  </si>
  <si>
    <t>Nr SAP</t>
  </si>
  <si>
    <t>Number</t>
  </si>
  <si>
    <t>MPK</t>
  </si>
  <si>
    <t>Store</t>
  </si>
  <si>
    <t>Protokół odbioru</t>
  </si>
  <si>
    <t>Wycena powykonawcza wysłana</t>
  </si>
  <si>
    <t>PO</t>
  </si>
  <si>
    <t>StoreOpeningDate</t>
  </si>
  <si>
    <t>PO22/09449</t>
  </si>
  <si>
    <t xml:space="preserve">3829      </t>
  </si>
  <si>
    <t>Zamosc (ul. Lipska 40A)</t>
  </si>
  <si>
    <t>PO22/13154</t>
  </si>
  <si>
    <t xml:space="preserve">4991      </t>
  </si>
  <si>
    <t>Siedlce (ul. Czackiego 4)</t>
  </si>
  <si>
    <t>PO22/15039</t>
  </si>
  <si>
    <t xml:space="preserve">3877      </t>
  </si>
  <si>
    <t>Lódz (ul. Przybyszewskiego 28)</t>
  </si>
  <si>
    <t>PO22/13155</t>
  </si>
  <si>
    <t xml:space="preserve">5315      </t>
  </si>
  <si>
    <t>Frampol (ul. Bilgorajska 1F)</t>
  </si>
  <si>
    <t>PO22/15925</t>
  </si>
  <si>
    <t xml:space="preserve">7453      </t>
  </si>
  <si>
    <t>Bychawa (Sienkiewicza 94)</t>
  </si>
  <si>
    <t>PO22/14514</t>
  </si>
  <si>
    <t xml:space="preserve">7422      </t>
  </si>
  <si>
    <t>Krosno (Podkarpacka 26)</t>
  </si>
  <si>
    <t>PO22/14548</t>
  </si>
  <si>
    <t xml:space="preserve">4349      </t>
  </si>
  <si>
    <t>Rzeszów (ul. Witolda 8)</t>
  </si>
  <si>
    <t>PO22/13048</t>
  </si>
  <si>
    <t xml:space="preserve">4940      </t>
  </si>
  <si>
    <t>Otwock (ul. Reymonta 43)</t>
  </si>
  <si>
    <t>PO22/13480</t>
  </si>
  <si>
    <t xml:space="preserve">6109      </t>
  </si>
  <si>
    <t>Biala Podlaska (Janowska)</t>
  </si>
  <si>
    <t>PO22/14481</t>
  </si>
  <si>
    <t xml:space="preserve">7206      </t>
  </si>
  <si>
    <t>Nowy Wisnicz (Bochenska)</t>
  </si>
  <si>
    <t>PO22/14519</t>
  </si>
  <si>
    <t xml:space="preserve">7203      </t>
  </si>
  <si>
    <t>Wielopole Skrzynskie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</si>
</sst>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#,##0\ [$USD]"/>
    <numFmt numFmtId="165" formatCode="#,##0.00_ ;[Red]\-#,##0.00\ "/>
    <numFmt numFmtId="166" formatCode="yyyy/mm/dd;@"/>
    <numFmt numFmtId="167" formatCode="#,##0.00\ &quot;zł&quot;"/>
    <numFmt numFmtId="168" formatCode="#,##0.00\ [$USD]"/>
    <numFmt numFmtId="169" formatCode="#,##0.00\ [$USD];[Red]\-#,##0.00\ [$USD]"/>
    <numFmt numFmtId="170" formatCode="#,##0.00\ _z_ł"/>
    <numFmt numFmtId="171" formatCode="_-* #,##0\ [$€-407]_-;\-* #,##0\ [$€-407]_-;_-* &quot;-&quot;??\ [$€-407]_-;_-@_-"/>
    <numFmt numFmtId="172" formatCode="d/mm/yyyy;@"/>
  </numFmts>
  <fonts count="111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8"/>
      <name val="Arial"/>
      <family val="2"/>
      <charset val="238"/>
    </font>
    <font>
      <b/>
      <sz val="11"/>
      <color indexed="8"/>
      <name val="Arial"/>
      <family val="2"/>
      <charset val="238"/>
    </font>
    <font>
      <sz val="14"/>
      <color indexed="8"/>
      <name val="Arial"/>
      <family val="2"/>
      <charset val="238"/>
    </font>
    <font>
      <sz val="8"/>
      <name val="Calibri"/>
      <family val="2"/>
      <charset val="238"/>
    </font>
    <font>
      <b/>
      <i/>
      <u/>
      <sz val="11"/>
      <color indexed="8"/>
      <name val="Calibri"/>
      <family val="2"/>
      <charset val="238"/>
    </font>
    <font>
      <strike/>
      <sz val="11"/>
      <color indexed="8"/>
      <name val="Czcionka tekstu podstawowego"/>
      <charset val="238"/>
    </font>
    <font>
      <b/>
      <sz val="11"/>
      <color indexed="8"/>
      <name val="Czcionka tekstu podstawowego"/>
      <charset val="238"/>
    </font>
    <font>
      <b/>
      <sz val="11"/>
      <color indexed="9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11"/>
      <color indexed="10"/>
      <name val="Czcionka tekstu podstawowego"/>
      <charset val="238"/>
    </font>
    <font>
      <sz val="11"/>
      <name val="Czcionka tekstu podstawowego"/>
      <charset val="238"/>
    </font>
    <font>
      <sz val="11"/>
      <color indexed="8"/>
      <name val="Calibri"/>
      <family val="2"/>
      <charset val="238"/>
    </font>
    <font>
      <b/>
      <sz val="20"/>
      <color indexed="8"/>
      <name val="Cambria"/>
      <family val="1"/>
      <charset val="238"/>
    </font>
    <font>
      <sz val="20"/>
      <color indexed="8"/>
      <name val="Cambria"/>
      <family val="1"/>
      <charset val="238"/>
    </font>
    <font>
      <b/>
      <sz val="11"/>
      <color indexed="9"/>
      <name val="Cambria"/>
      <family val="1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5"/>
      <name val="Arial"/>
      <family val="2"/>
      <charset val="238"/>
    </font>
    <font>
      <sz val="11"/>
      <color indexed="8"/>
      <name val="Czcionka tekstu podstawowego"/>
      <charset val="238"/>
    </font>
    <font>
      <b/>
      <sz val="11"/>
      <color indexed="8"/>
      <name val="Calibri"/>
      <family val="2"/>
      <charset val="238"/>
    </font>
    <font>
      <b/>
      <sz val="10"/>
      <color indexed="10"/>
      <name val="Arial"/>
      <family val="2"/>
      <charset val="238"/>
    </font>
    <font>
      <b/>
      <sz val="10"/>
      <color indexed="8"/>
      <name val="Cambria"/>
      <family val="1"/>
      <charset val="238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0"/>
      <color indexed="81"/>
      <name val="Tahoma"/>
      <family val="2"/>
      <charset val="238"/>
    </font>
    <font>
      <b/>
      <sz val="14"/>
      <color indexed="8"/>
      <name val="Arial"/>
      <family val="2"/>
      <charset val="238"/>
    </font>
    <font>
      <b/>
      <sz val="11"/>
      <color indexed="8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9"/>
      <color indexed="8"/>
      <name val="Czcionka tekstu podstawowego"/>
      <charset val="238"/>
    </font>
    <font>
      <i/>
      <sz val="11"/>
      <color indexed="8"/>
      <name val="Czcionka tekstu podstawowego"/>
      <charset val="238"/>
    </font>
    <font>
      <b/>
      <i/>
      <sz val="11"/>
      <color indexed="8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i/>
      <sz val="11"/>
      <color theme="1"/>
      <name val="Czcionka tekstu podstawowego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Cambria"/>
      <family val="1"/>
      <charset val="238"/>
    </font>
    <font>
      <sz val="11"/>
      <name val="Arial"/>
      <family val="2"/>
      <charset val="238"/>
    </font>
    <font>
      <sz val="11"/>
      <color theme="0"/>
      <name val="Czcionka tekstu podstawowego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Arial CE"/>
      <family val="2"/>
      <charset val="238"/>
    </font>
    <font>
      <sz val="9"/>
      <color theme="1"/>
      <name val="Arial"/>
      <family val="2"/>
      <charset val="238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Helv"/>
    </font>
    <font>
      <sz val="8"/>
      <name val="Calibri"/>
      <family val="2"/>
      <charset val="238"/>
      <scheme val="minor"/>
    </font>
    <font>
      <sz val="14"/>
      <color rgb="FF00000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20"/>
      <color theme="1"/>
      <name val="Cambria"/>
      <family val="1"/>
      <charset val="238"/>
    </font>
    <font>
      <sz val="11"/>
      <color theme="1"/>
      <name val="Arial"/>
      <family val="2"/>
      <charset val="238"/>
    </font>
    <font>
      <sz val="10"/>
      <color rgb="FFFF0000"/>
      <name val="Calibri"/>
      <family val="2"/>
      <scheme val="minor"/>
    </font>
    <font>
      <sz val="10"/>
      <name val="Calibri"/>
      <family val="2"/>
      <charset val="238"/>
      <scheme val="minor"/>
    </font>
    <font>
      <sz val="10"/>
      <name val="Arial CE"/>
      <charset val="23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</font>
    <font>
      <sz val="11"/>
      <color rgb="FFC00000"/>
      <name val="Calibri"/>
      <family val="2"/>
      <charset val="238"/>
      <scheme val="minor"/>
    </font>
    <font>
      <b/>
      <sz val="20"/>
      <name val="Cambria"/>
      <family val="1"/>
      <charset val="238"/>
    </font>
    <font>
      <b/>
      <sz val="11"/>
      <name val="Arial"/>
      <family val="2"/>
      <charset val="238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rgb="FF444444"/>
      <name val="Calibri"/>
      <family val="2"/>
      <charset val="238"/>
      <scheme val="minor"/>
    </font>
    <font>
      <sz val="11"/>
      <color theme="1"/>
      <name val="Czcionka tekstu podstawowego"/>
    </font>
    <font>
      <sz val="11"/>
      <color indexed="8"/>
      <name val="Czcionka tekstu podstawowego"/>
    </font>
    <font>
      <sz val="11"/>
      <name val="Czcionka tekstu podstawowego"/>
    </font>
    <font>
      <b/>
      <sz val="11"/>
      <color theme="0"/>
      <name val="Czcionka tekstu podstawowego"/>
    </font>
    <font>
      <sz val="12"/>
      <color indexed="8"/>
      <name val="Cambria"/>
      <family val="1"/>
    </font>
    <font>
      <b/>
      <sz val="20"/>
      <name val="Cambria"/>
      <family val="1"/>
    </font>
    <font>
      <b/>
      <sz val="10"/>
      <name val="Calibri"/>
      <family val="2"/>
      <charset val="238"/>
      <scheme val="minor"/>
    </font>
    <font>
      <b/>
      <sz val="20"/>
      <color indexed="8"/>
      <name val="Cambria"/>
      <family val="1"/>
    </font>
    <font>
      <sz val="10"/>
      <color rgb="FFFF0000"/>
      <name val="Calibri"/>
      <family val="2"/>
      <charset val="238"/>
      <scheme val="minor"/>
    </font>
    <font>
      <b/>
      <sz val="20"/>
      <color rgb="FFFF0000"/>
      <name val="Cambria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rgb="FF000000"/>
      <name val="Cambria"/>
      <family val="1"/>
    </font>
    <font>
      <sz val="20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b/>
      <sz val="20"/>
      <color indexed="8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mbria"/>
      <family val="1"/>
      <charset val="238"/>
    </font>
    <font>
      <sz val="11"/>
      <color indexed="8"/>
      <name val="Cambria"/>
      <family val="1"/>
      <charset val="238"/>
    </font>
    <font>
      <sz val="18"/>
      <color theme="1"/>
      <name val="Calibri"/>
      <family val="2"/>
      <scheme val="minor"/>
    </font>
    <font>
      <sz val="11"/>
      <color rgb="FF000000"/>
      <name val="Czcionka tekstu podstawowego"/>
      <family val="2"/>
      <charset val="238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indexed="8"/>
      <name val="Arial"/>
      <family val="2"/>
      <charset val="238"/>
    </font>
    <font>
      <sz val="8"/>
      <color rgb="FF000000"/>
      <name val="Calibri"/>
      <family val="2"/>
      <charset val="238"/>
    </font>
    <font>
      <sz val="11"/>
      <color rgb="FF00B0F0"/>
      <name val="Czcionka tekstu podstawowego"/>
      <family val="2"/>
      <charset val="238"/>
    </font>
    <font>
      <sz val="11"/>
      <color rgb="FF00B0F0"/>
      <name val="Czcionka tekstu podstawowego"/>
    </font>
    <font>
      <sz val="11"/>
      <color rgb="FF00B0F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7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2A2DC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BFBFBF"/>
        <bgColor rgb="FF000000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3"/>
      </bottom>
      <diagonal/>
    </border>
    <border>
      <left/>
      <right style="thin">
        <color indexed="64"/>
      </right>
      <top style="thin">
        <color indexed="64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indexed="63"/>
      </left>
      <right/>
      <top/>
      <bottom style="double">
        <color indexed="63"/>
      </bottom>
      <diagonal/>
    </border>
    <border>
      <left/>
      <right style="double">
        <color indexed="63"/>
      </right>
      <top/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7">
    <xf numFmtId="0" fontId="0" fillId="0" borderId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15" applyNumberFormat="0" applyAlignment="0" applyProtection="0"/>
    <xf numFmtId="0" fontId="18" fillId="0" borderId="0"/>
    <xf numFmtId="0" fontId="20" fillId="0" borderId="0"/>
    <xf numFmtId="43" fontId="4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0" borderId="0"/>
    <xf numFmtId="0" fontId="44" fillId="0" borderId="0"/>
    <xf numFmtId="9" fontId="44" fillId="0" borderId="0" applyFont="0" applyFill="0" applyBorder="0" applyAlignment="0" applyProtection="0"/>
    <xf numFmtId="171" fontId="52" fillId="0" borderId="0"/>
    <xf numFmtId="0" fontId="55" fillId="0" borderId="0"/>
    <xf numFmtId="0" fontId="18" fillId="0" borderId="0"/>
    <xf numFmtId="0" fontId="56" fillId="0" borderId="0"/>
    <xf numFmtId="44" fontId="18" fillId="0" borderId="0" applyFont="0" applyFill="0" applyBorder="0" applyAlignment="0" applyProtection="0"/>
    <xf numFmtId="0" fontId="18" fillId="0" borderId="0"/>
    <xf numFmtId="0" fontId="44" fillId="0" borderId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44" fontId="18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8" fillId="0" borderId="0"/>
    <xf numFmtId="0" fontId="64" fillId="0" borderId="0"/>
    <xf numFmtId="0" fontId="18" fillId="0" borderId="0"/>
    <xf numFmtId="0" fontId="18" fillId="0" borderId="0"/>
    <xf numFmtId="0" fontId="65" fillId="0" borderId="0"/>
    <xf numFmtId="0" fontId="66" fillId="0" borderId="0"/>
  </cellStyleXfs>
  <cellXfs count="109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27" fillId="21" borderId="2" xfId="6" applyBorder="1" applyAlignment="1">
      <alignment vertical="top"/>
    </xf>
    <xf numFmtId="0" fontId="27" fillId="22" borderId="2" xfId="7" applyBorder="1" applyAlignment="1">
      <alignment vertical="top"/>
    </xf>
    <xf numFmtId="0" fontId="27" fillId="20" borderId="2" xfId="5" applyBorder="1" applyAlignment="1">
      <alignment vertical="top"/>
    </xf>
    <xf numFmtId="0" fontId="30" fillId="27" borderId="15" xfId="16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5" fillId="0" borderId="2" xfId="0" applyFont="1" applyBorder="1" applyAlignment="1">
      <alignment horizontal="center" textRotation="90" wrapText="1"/>
    </xf>
    <xf numFmtId="0" fontId="5" fillId="0" borderId="2" xfId="0" applyFont="1" applyBorder="1" applyAlignment="1">
      <alignment horizontal="left" vertical="center" wrapText="1"/>
    </xf>
    <xf numFmtId="0" fontId="27" fillId="18" borderId="2" xfId="2" applyBorder="1" applyAlignment="1">
      <alignment vertical="top"/>
    </xf>
    <xf numFmtId="0" fontId="0" fillId="0" borderId="0" xfId="0" applyAlignment="1">
      <alignment horizontal="right"/>
    </xf>
    <xf numFmtId="0" fontId="30" fillId="27" borderId="15" xfId="16"/>
    <xf numFmtId="0" fontId="27" fillId="17" borderId="2" xfId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30" fillId="27" borderId="15" xfId="16" applyAlignment="1">
      <alignment vertical="top" wrapText="1"/>
    </xf>
    <xf numFmtId="0" fontId="27" fillId="22" borderId="2" xfId="7" applyBorder="1" applyAlignment="1">
      <alignment vertical="top" wrapText="1"/>
    </xf>
    <xf numFmtId="0" fontId="28" fillId="25" borderId="2" xfId="14" applyBorder="1" applyAlignment="1">
      <alignment vertical="top" wrapText="1"/>
    </xf>
    <xf numFmtId="0" fontId="27" fillId="21" borderId="2" xfId="6" applyBorder="1" applyAlignment="1">
      <alignment vertical="top" wrapText="1"/>
    </xf>
    <xf numFmtId="17" fontId="3" fillId="0" borderId="2" xfId="0" applyNumberFormat="1" applyFont="1" applyBorder="1" applyAlignment="1">
      <alignment vertical="top" wrapText="1"/>
    </xf>
    <xf numFmtId="0" fontId="29" fillId="26" borderId="1" xfId="15" applyBorder="1" applyAlignment="1">
      <alignment vertical="top"/>
    </xf>
    <xf numFmtId="0" fontId="27" fillId="23" borderId="2" xfId="8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4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0" fillId="7" borderId="15" xfId="16" applyFill="1" applyAlignment="1">
      <alignment vertical="top"/>
    </xf>
    <xf numFmtId="0" fontId="0" fillId="7" borderId="0" xfId="0" applyFill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10" fillId="27" borderId="15" xfId="16" applyFont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11" fillId="0" borderId="2" xfId="7" applyFont="1" applyFill="1" applyBorder="1" applyAlignment="1">
      <alignment vertical="top" wrapText="1"/>
    </xf>
    <xf numFmtId="0" fontId="0" fillId="10" borderId="0" xfId="0" applyFill="1"/>
    <xf numFmtId="0" fontId="28" fillId="24" borderId="2" xfId="13" applyBorder="1" applyAlignment="1">
      <alignment vertical="top" wrapText="1"/>
    </xf>
    <xf numFmtId="0" fontId="30" fillId="27" borderId="15" xfId="16" applyAlignment="1">
      <alignment horizontal="center" textRotation="90" wrapText="1"/>
    </xf>
    <xf numFmtId="0" fontId="5" fillId="11" borderId="2" xfId="0" applyFont="1" applyFill="1" applyBorder="1" applyAlignment="1">
      <alignment horizontal="center" textRotation="90" wrapText="1"/>
    </xf>
    <xf numFmtId="0" fontId="14" fillId="22" borderId="0" xfId="7" applyFont="1" applyAlignment="1">
      <alignment wrapText="1"/>
    </xf>
    <xf numFmtId="49" fontId="15" fillId="0" borderId="0" xfId="0" applyNumberFormat="1" applyFont="1" applyAlignment="1">
      <alignment horizontal="center" vertical="center"/>
    </xf>
    <xf numFmtId="0" fontId="19" fillId="0" borderId="2" xfId="17" applyFont="1" applyBorder="1" applyAlignment="1">
      <alignment horizontal="center"/>
    </xf>
    <xf numFmtId="1" fontId="19" fillId="0" borderId="2" xfId="17" applyNumberFormat="1" applyFont="1" applyBorder="1" applyAlignment="1">
      <alignment horizontal="center" wrapText="1"/>
    </xf>
    <xf numFmtId="0" fontId="19" fillId="0" borderId="2" xfId="17" applyFont="1" applyBorder="1" applyAlignment="1">
      <alignment horizontal="center" wrapText="1"/>
    </xf>
    <xf numFmtId="0" fontId="21" fillId="0" borderId="0" xfId="17" applyFont="1" applyAlignment="1">
      <alignment horizontal="center"/>
    </xf>
    <xf numFmtId="1" fontId="21" fillId="0" borderId="0" xfId="17" applyNumberFormat="1" applyFont="1" applyAlignment="1">
      <alignment horizontal="center"/>
    </xf>
    <xf numFmtId="0" fontId="22" fillId="0" borderId="2" xfId="17" applyFont="1" applyBorder="1" applyAlignment="1">
      <alignment horizontal="center" wrapText="1"/>
    </xf>
    <xf numFmtId="49" fontId="15" fillId="0" borderId="2" xfId="6" applyNumberFormat="1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 wrapText="1"/>
    </xf>
    <xf numFmtId="0" fontId="5" fillId="11" borderId="3" xfId="0" applyFont="1" applyFill="1" applyBorder="1" applyAlignment="1">
      <alignment horizontal="center" textRotation="90" wrapText="1"/>
    </xf>
    <xf numFmtId="49" fontId="15" fillId="11" borderId="2" xfId="6" applyNumberFormat="1" applyFont="1" applyFill="1" applyBorder="1" applyAlignment="1">
      <alignment horizontal="center" vertical="center" wrapText="1"/>
    </xf>
    <xf numFmtId="49" fontId="15" fillId="11" borderId="2" xfId="5" applyNumberFormat="1" applyFont="1" applyFill="1" applyBorder="1" applyAlignment="1">
      <alignment horizontal="center" vertical="center" wrapText="1"/>
    </xf>
    <xf numFmtId="49" fontId="15" fillId="11" borderId="2" xfId="0" applyNumberFormat="1" applyFont="1" applyFill="1" applyBorder="1" applyAlignment="1">
      <alignment horizontal="center" vertical="center" wrapText="1"/>
    </xf>
    <xf numFmtId="49" fontId="23" fillId="11" borderId="2" xfId="5" applyNumberFormat="1" applyFont="1" applyFill="1" applyBorder="1" applyAlignment="1">
      <alignment horizontal="center" vertical="center" wrapText="1"/>
    </xf>
    <xf numFmtId="49" fontId="23" fillId="11" borderId="2" xfId="6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0" fillId="27" borderId="15" xfId="16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12" borderId="3" xfId="0" applyFont="1" applyFill="1" applyBorder="1" applyAlignment="1">
      <alignment horizontal="center" textRotation="90" wrapText="1"/>
    </xf>
    <xf numFmtId="0" fontId="3" fillId="11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10" borderId="4" xfId="0" applyFont="1" applyFill="1" applyBorder="1" applyAlignment="1">
      <alignment horizontal="left" wrapText="1"/>
    </xf>
    <xf numFmtId="0" fontId="23" fillId="20" borderId="2" xfId="5" applyFont="1" applyBorder="1" applyAlignment="1">
      <alignment horizontal="center" vertical="center" wrapText="1"/>
    </xf>
    <xf numFmtId="0" fontId="18" fillId="0" borderId="2" xfId="17" applyBorder="1" applyAlignment="1">
      <alignment horizontal="center"/>
    </xf>
    <xf numFmtId="1" fontId="18" fillId="0" borderId="2" xfId="18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1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 wrapText="1"/>
    </xf>
    <xf numFmtId="0" fontId="18" fillId="5" borderId="2" xfId="0" applyFont="1" applyFill="1" applyBorder="1" applyAlignment="1">
      <alignment horizontal="center"/>
    </xf>
    <xf numFmtId="49" fontId="18" fillId="5" borderId="2" xfId="18" applyNumberFormat="1" applyFont="1" applyFill="1" applyBorder="1" applyAlignment="1">
      <alignment horizontal="center"/>
    </xf>
    <xf numFmtId="1" fontId="18" fillId="5" borderId="2" xfId="18" applyNumberFormat="1" applyFont="1" applyFill="1" applyBorder="1" applyAlignment="1">
      <alignment horizontal="center"/>
    </xf>
    <xf numFmtId="2" fontId="18" fillId="5" borderId="2" xfId="18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49" fontId="15" fillId="15" borderId="2" xfId="0" applyNumberFormat="1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18" fillId="11" borderId="2" xfId="17" applyFill="1" applyBorder="1" applyAlignment="1">
      <alignment horizontal="center"/>
    </xf>
    <xf numFmtId="0" fontId="18" fillId="10" borderId="2" xfId="17" applyFill="1" applyBorder="1" applyAlignment="1">
      <alignment horizontal="center"/>
    </xf>
    <xf numFmtId="0" fontId="19" fillId="0" borderId="7" xfId="17" applyFont="1" applyBorder="1" applyAlignment="1">
      <alignment horizontal="center" wrapText="1"/>
    </xf>
    <xf numFmtId="49" fontId="17" fillId="27" borderId="15" xfId="16" applyNumberFormat="1" applyFont="1" applyAlignment="1">
      <alignment horizontal="center" vertical="center" wrapText="1"/>
    </xf>
    <xf numFmtId="0" fontId="30" fillId="27" borderId="15" xfId="16" applyAlignment="1">
      <alignment horizontal="center" vertical="center" wrapText="1"/>
    </xf>
    <xf numFmtId="0" fontId="30" fillId="27" borderId="10" xfId="16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30" fillId="27" borderId="11" xfId="16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8" fillId="5" borderId="2" xfId="17" applyFill="1" applyBorder="1" applyAlignment="1">
      <alignment horizontal="center"/>
    </xf>
    <xf numFmtId="49" fontId="26" fillId="11" borderId="2" xfId="0" applyNumberFormat="1" applyFont="1" applyFill="1" applyBorder="1" applyAlignment="1">
      <alignment horizontal="center" vertical="center" wrapText="1"/>
    </xf>
    <xf numFmtId="0" fontId="2" fillId="22" borderId="2" xfId="7" applyFont="1" applyBorder="1" applyAlignment="1">
      <alignment vertical="center" wrapText="1"/>
    </xf>
    <xf numFmtId="0" fontId="2" fillId="22" borderId="2" xfId="7" applyFont="1" applyBorder="1" applyAlignment="1">
      <alignment horizontal="center" vertical="center" wrapText="1"/>
    </xf>
    <xf numFmtId="0" fontId="2" fillId="22" borderId="4" xfId="7" applyFont="1" applyBorder="1" applyAlignment="1">
      <alignment horizontal="left" vertical="center" wrapText="1"/>
    </xf>
    <xf numFmtId="0" fontId="23" fillId="22" borderId="2" xfId="7" applyFont="1" applyBorder="1" applyAlignment="1">
      <alignment vertical="center" wrapText="1"/>
    </xf>
    <xf numFmtId="0" fontId="18" fillId="28" borderId="2" xfId="17" applyFill="1" applyBorder="1" applyAlignment="1">
      <alignment horizontal="center"/>
    </xf>
    <xf numFmtId="0" fontId="18" fillId="29" borderId="2" xfId="17" applyFill="1" applyBorder="1" applyAlignment="1">
      <alignment horizontal="center"/>
    </xf>
    <xf numFmtId="0" fontId="2" fillId="20" borderId="2" xfId="5" applyFont="1" applyBorder="1" applyAlignment="1">
      <alignment horizontal="center" vertical="center" wrapText="1"/>
    </xf>
    <xf numFmtId="0" fontId="2" fillId="21" borderId="2" xfId="6" applyFont="1" applyBorder="1" applyAlignment="1">
      <alignment horizontal="center" vertical="center" wrapText="1"/>
    </xf>
    <xf numFmtId="0" fontId="2" fillId="22" borderId="3" xfId="7" applyFont="1" applyBorder="1" applyAlignment="1">
      <alignment horizontal="center" vertical="center"/>
    </xf>
    <xf numFmtId="0" fontId="9" fillId="20" borderId="2" xfId="5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textRotation="90" wrapText="1"/>
    </xf>
    <xf numFmtId="0" fontId="10" fillId="27" borderId="15" xfId="16" applyFont="1" applyAlignment="1">
      <alignment horizontal="center" vertical="center" wrapText="1"/>
    </xf>
    <xf numFmtId="0" fontId="9" fillId="21" borderId="2" xfId="6" applyFont="1" applyBorder="1" applyAlignment="1">
      <alignment horizontal="center" vertical="center" wrapText="1"/>
    </xf>
    <xf numFmtId="0" fontId="34" fillId="20" borderId="2" xfId="5" applyFont="1" applyBorder="1" applyAlignment="1">
      <alignment horizontal="center" vertical="center" wrapText="1"/>
    </xf>
    <xf numFmtId="0" fontId="34" fillId="21" borderId="2" xfId="6" applyFont="1" applyBorder="1" applyAlignment="1">
      <alignment horizontal="center" vertical="center" wrapText="1"/>
    </xf>
    <xf numFmtId="0" fontId="34" fillId="15" borderId="2" xfId="6" applyFont="1" applyFill="1" applyBorder="1" applyAlignment="1">
      <alignment horizontal="center" vertical="center" wrapText="1"/>
    </xf>
    <xf numFmtId="0" fontId="34" fillId="22" borderId="2" xfId="11" applyFont="1" applyBorder="1" applyAlignment="1">
      <alignment horizontal="center" vertical="center" wrapText="1"/>
    </xf>
    <xf numFmtId="0" fontId="34" fillId="22" borderId="2" xfId="7" applyFont="1" applyBorder="1" applyAlignment="1">
      <alignment horizontal="center" vertical="center" wrapText="1"/>
    </xf>
    <xf numFmtId="0" fontId="31" fillId="21" borderId="2" xfId="6" applyFont="1" applyBorder="1" applyAlignment="1">
      <alignment horizontal="center" vertical="center" wrapText="1"/>
    </xf>
    <xf numFmtId="0" fontId="2" fillId="20" borderId="2" xfId="5" applyFont="1" applyBorder="1" applyAlignment="1">
      <alignment vertical="center" wrapText="1"/>
    </xf>
    <xf numFmtId="14" fontId="0" fillId="0" borderId="0" xfId="0" applyNumberFormat="1"/>
    <xf numFmtId="0" fontId="23" fillId="30" borderId="2" xfId="7" applyFont="1" applyFill="1" applyBorder="1" applyAlignment="1">
      <alignment horizontal="center" vertical="center" wrapText="1"/>
    </xf>
    <xf numFmtId="0" fontId="35" fillId="21" borderId="2" xfId="6" applyFont="1" applyBorder="1" applyAlignment="1">
      <alignment horizontal="center" vertical="center" wrapText="1"/>
    </xf>
    <xf numFmtId="0" fontId="35" fillId="22" borderId="2" xfId="7" applyFont="1" applyBorder="1" applyAlignment="1">
      <alignment horizontal="center" vertical="center" wrapText="1"/>
    </xf>
    <xf numFmtId="0" fontId="2" fillId="20" borderId="3" xfId="5" applyFont="1" applyBorder="1" applyAlignment="1">
      <alignment horizontal="center" vertical="center"/>
    </xf>
    <xf numFmtId="0" fontId="2" fillId="20" borderId="4" xfId="5" applyFont="1" applyBorder="1" applyAlignment="1">
      <alignment horizontal="left" vertical="center" wrapText="1"/>
    </xf>
    <xf numFmtId="0" fontId="2" fillId="21" borderId="2" xfId="6" applyFont="1" applyBorder="1" applyAlignment="1">
      <alignment vertical="center" wrapText="1"/>
    </xf>
    <xf numFmtId="0" fontId="2" fillId="21" borderId="3" xfId="6" applyFont="1" applyBorder="1" applyAlignment="1">
      <alignment horizontal="center" vertical="center"/>
    </xf>
    <xf numFmtId="0" fontId="2" fillId="21" borderId="2" xfId="6" applyFont="1" applyBorder="1" applyAlignment="1">
      <alignment horizontal="left" vertical="center" wrapText="1"/>
    </xf>
    <xf numFmtId="0" fontId="35" fillId="20" borderId="2" xfId="5" applyFont="1" applyBorder="1" applyAlignment="1">
      <alignment horizontal="center" vertical="center" wrapText="1"/>
    </xf>
    <xf numFmtId="2" fontId="2" fillId="20" borderId="2" xfId="5" applyNumberFormat="1" applyFont="1" applyBorder="1" applyAlignment="1">
      <alignment horizontal="center" vertical="center" wrapText="1"/>
    </xf>
    <xf numFmtId="0" fontId="2" fillId="20" borderId="2" xfId="5" applyFont="1" applyBorder="1" applyAlignment="1">
      <alignment horizontal="center" vertical="center"/>
    </xf>
    <xf numFmtId="0" fontId="2" fillId="20" borderId="3" xfId="5" applyFont="1" applyBorder="1" applyAlignment="1">
      <alignment horizontal="center" vertical="center" wrapText="1"/>
    </xf>
    <xf numFmtId="0" fontId="37" fillId="20" borderId="2" xfId="5" applyFont="1" applyBorder="1" applyAlignment="1">
      <alignment horizontal="center" vertical="center" wrapText="1"/>
    </xf>
    <xf numFmtId="0" fontId="37" fillId="20" borderId="4" xfId="5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/>
    </xf>
    <xf numFmtId="0" fontId="18" fillId="0" borderId="2" xfId="18" applyFont="1" applyBorder="1" applyAlignment="1">
      <alignment horizontal="center" wrapText="1"/>
    </xf>
    <xf numFmtId="0" fontId="18" fillId="3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18" fillId="32" borderId="2" xfId="18" applyNumberFormat="1" applyFont="1" applyFill="1" applyBorder="1" applyAlignment="1">
      <alignment horizontal="center"/>
    </xf>
    <xf numFmtId="1" fontId="18" fillId="32" borderId="2" xfId="0" applyNumberFormat="1" applyFont="1" applyFill="1" applyBorder="1" applyAlignment="1">
      <alignment horizontal="center"/>
    </xf>
    <xf numFmtId="0" fontId="18" fillId="32" borderId="2" xfId="18" applyFont="1" applyFill="1" applyBorder="1" applyAlignment="1">
      <alignment horizontal="center" wrapText="1"/>
    </xf>
    <xf numFmtId="0" fontId="18" fillId="32" borderId="5" xfId="18" applyFont="1" applyFill="1" applyBorder="1" applyAlignment="1">
      <alignment horizontal="center" wrapText="1"/>
    </xf>
    <xf numFmtId="0" fontId="18" fillId="32" borderId="5" xfId="0" applyFont="1" applyFill="1" applyBorder="1" applyAlignment="1">
      <alignment horizontal="center"/>
    </xf>
    <xf numFmtId="1" fontId="18" fillId="32" borderId="5" xfId="18" applyNumberFormat="1" applyFont="1" applyFill="1" applyBorder="1" applyAlignment="1">
      <alignment horizontal="center"/>
    </xf>
    <xf numFmtId="1" fontId="18" fillId="32" borderId="5" xfId="0" applyNumberFormat="1" applyFont="1" applyFill="1" applyBorder="1" applyAlignment="1">
      <alignment horizontal="center"/>
    </xf>
    <xf numFmtId="0" fontId="23" fillId="20" borderId="2" xfId="5" applyFont="1" applyBorder="1" applyAlignment="1">
      <alignment horizontal="left" vertical="center" wrapText="1"/>
    </xf>
    <xf numFmtId="0" fontId="23" fillId="20" borderId="2" xfId="5" applyFont="1" applyBorder="1" applyAlignment="1">
      <alignment vertical="center" wrapText="1"/>
    </xf>
    <xf numFmtId="0" fontId="40" fillId="20" borderId="2" xfId="5" applyFont="1" applyBorder="1" applyAlignment="1">
      <alignment vertical="center" wrapText="1"/>
    </xf>
    <xf numFmtId="16" fontId="18" fillId="5" borderId="2" xfId="0" applyNumberFormat="1" applyFont="1" applyFill="1" applyBorder="1" applyAlignment="1">
      <alignment horizontal="center"/>
    </xf>
    <xf numFmtId="0" fontId="37" fillId="20" borderId="3" xfId="5" applyFont="1" applyBorder="1" applyAlignment="1">
      <alignment horizontal="center" vertical="center"/>
    </xf>
    <xf numFmtId="16" fontId="41" fillId="20" borderId="3" xfId="5" applyNumberFormat="1" applyFont="1" applyBorder="1" applyAlignment="1">
      <alignment horizontal="center" vertical="center"/>
    </xf>
    <xf numFmtId="0" fontId="9" fillId="20" borderId="3" xfId="5" applyFont="1" applyBorder="1" applyAlignment="1">
      <alignment horizontal="center" vertical="center"/>
    </xf>
    <xf numFmtId="0" fontId="9" fillId="21" borderId="2" xfId="6" applyFont="1" applyBorder="1" applyAlignment="1">
      <alignment horizontal="left" vertical="center" wrapText="1"/>
    </xf>
    <xf numFmtId="0" fontId="21" fillId="0" borderId="0" xfId="17" applyFont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32" borderId="5" xfId="0" applyFont="1" applyFill="1" applyBorder="1" applyAlignment="1">
      <alignment horizontal="left" vertical="top"/>
    </xf>
    <xf numFmtId="0" fontId="18" fillId="3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5" borderId="2" xfId="0" applyFont="1" applyFill="1" applyBorder="1" applyAlignment="1">
      <alignment horizontal="left" vertical="top" wrapText="1"/>
    </xf>
    <xf numFmtId="0" fontId="19" fillId="5" borderId="2" xfId="18" applyFont="1" applyFill="1" applyBorder="1" applyAlignment="1">
      <alignment horizontal="left" vertical="top" wrapText="1"/>
    </xf>
    <xf numFmtId="0" fontId="19" fillId="0" borderId="2" xfId="17" applyFont="1" applyBorder="1" applyAlignment="1">
      <alignment horizontal="center" vertical="center" wrapText="1"/>
    </xf>
    <xf numFmtId="0" fontId="18" fillId="32" borderId="8" xfId="0" applyFont="1" applyFill="1" applyBorder="1" applyAlignment="1">
      <alignment horizontal="center"/>
    </xf>
    <xf numFmtId="1" fontId="18" fillId="32" borderId="8" xfId="18" applyNumberFormat="1" applyFont="1" applyFill="1" applyBorder="1" applyAlignment="1">
      <alignment horizontal="center"/>
    </xf>
    <xf numFmtId="1" fontId="18" fillId="32" borderId="8" xfId="0" applyNumberFormat="1" applyFont="1" applyFill="1" applyBorder="1" applyAlignment="1">
      <alignment horizontal="center"/>
    </xf>
    <xf numFmtId="0" fontId="18" fillId="32" borderId="8" xfId="18" applyFont="1" applyFill="1" applyBorder="1" applyAlignment="1">
      <alignment horizontal="center" wrapText="1"/>
    </xf>
    <xf numFmtId="0" fontId="18" fillId="32" borderId="8" xfId="0" applyFont="1" applyFill="1" applyBorder="1" applyAlignment="1">
      <alignment horizontal="left" vertical="top"/>
    </xf>
    <xf numFmtId="0" fontId="18" fillId="34" borderId="18" xfId="0" applyFont="1" applyFill="1" applyBorder="1" applyAlignment="1">
      <alignment horizontal="center"/>
    </xf>
    <xf numFmtId="1" fontId="18" fillId="34" borderId="18" xfId="18" applyNumberFormat="1" applyFont="1" applyFill="1" applyBorder="1" applyAlignment="1">
      <alignment horizontal="center"/>
    </xf>
    <xf numFmtId="1" fontId="18" fillId="34" borderId="18" xfId="0" applyNumberFormat="1" applyFont="1" applyFill="1" applyBorder="1" applyAlignment="1">
      <alignment horizontal="center"/>
    </xf>
    <xf numFmtId="0" fontId="18" fillId="34" borderId="18" xfId="18" applyFont="1" applyFill="1" applyBorder="1" applyAlignment="1">
      <alignment horizontal="center" wrapText="1"/>
    </xf>
    <xf numFmtId="0" fontId="18" fillId="34" borderId="18" xfId="0" applyFont="1" applyFill="1" applyBorder="1" applyAlignment="1">
      <alignment horizontal="left" vertical="top"/>
    </xf>
    <xf numFmtId="49" fontId="18" fillId="0" borderId="2" xfId="18" applyNumberFormat="1" applyFont="1" applyBorder="1" applyAlignment="1">
      <alignment horizontal="center" vertical="center"/>
    </xf>
    <xf numFmtId="1" fontId="18" fillId="0" borderId="2" xfId="18" applyNumberFormat="1" applyFont="1" applyBorder="1" applyAlignment="1">
      <alignment horizontal="left" vertical="center"/>
    </xf>
    <xf numFmtId="49" fontId="18" fillId="0" borderId="2" xfId="18" applyNumberFormat="1" applyFont="1" applyBorder="1" applyAlignment="1">
      <alignment horizontal="left" vertical="center"/>
    </xf>
    <xf numFmtId="2" fontId="18" fillId="0" borderId="2" xfId="18" applyNumberFormat="1" applyFont="1" applyBorder="1" applyAlignment="1">
      <alignment horizontal="center" vertical="center"/>
    </xf>
    <xf numFmtId="1" fontId="18" fillId="0" borderId="2" xfId="18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8" fillId="0" borderId="5" xfId="18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8" fillId="0" borderId="5" xfId="18" applyNumberFormat="1" applyFont="1" applyBorder="1" applyAlignment="1">
      <alignment horizontal="left" vertical="center"/>
    </xf>
    <xf numFmtId="49" fontId="18" fillId="0" borderId="5" xfId="18" applyNumberFormat="1" applyFont="1" applyBorder="1" applyAlignment="1">
      <alignment horizontal="left" vertical="center"/>
    </xf>
    <xf numFmtId="2" fontId="18" fillId="0" borderId="5" xfId="18" applyNumberFormat="1" applyFont="1" applyBorder="1" applyAlignment="1">
      <alignment horizontal="center" vertical="center"/>
    </xf>
    <xf numFmtId="1" fontId="18" fillId="0" borderId="5" xfId="18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8" fillId="35" borderId="6" xfId="18" applyNumberFormat="1" applyFont="1" applyFill="1" applyBorder="1" applyAlignment="1">
      <alignment horizontal="center" vertical="center"/>
    </xf>
    <xf numFmtId="2" fontId="18" fillId="35" borderId="6" xfId="18" applyNumberFormat="1" applyFont="1" applyFill="1" applyBorder="1" applyAlignment="1">
      <alignment horizontal="center" vertical="center"/>
    </xf>
    <xf numFmtId="1" fontId="18" fillId="35" borderId="6" xfId="18" applyNumberFormat="1" applyFont="1" applyFill="1" applyBorder="1" applyAlignment="1">
      <alignment horizontal="center" vertical="center"/>
    </xf>
    <xf numFmtId="0" fontId="18" fillId="35" borderId="20" xfId="0" applyFont="1" applyFill="1" applyBorder="1" applyAlignment="1">
      <alignment horizontal="center" vertical="center"/>
    </xf>
    <xf numFmtId="0" fontId="18" fillId="35" borderId="6" xfId="0" applyFont="1" applyFill="1" applyBorder="1" applyAlignment="1">
      <alignment horizontal="center" vertical="center"/>
    </xf>
    <xf numFmtId="0" fontId="0" fillId="35" borderId="6" xfId="0" applyFill="1" applyBorder="1" applyAlignment="1">
      <alignment horizontal="center" vertical="center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6" xfId="0" applyFont="1" applyFill="1" applyBorder="1" applyAlignment="1">
      <alignment horizontal="center" vertical="center" wrapText="1"/>
    </xf>
    <xf numFmtId="49" fontId="18" fillId="16" borderId="7" xfId="18" applyNumberFormat="1" applyFont="1" applyFill="1" applyBorder="1" applyAlignment="1">
      <alignment horizontal="center" vertical="center"/>
    </xf>
    <xf numFmtId="1" fontId="18" fillId="16" borderId="7" xfId="18" applyNumberFormat="1" applyFont="1" applyFill="1" applyBorder="1" applyAlignment="1">
      <alignment horizontal="left" vertical="center"/>
    </xf>
    <xf numFmtId="49" fontId="18" fillId="16" borderId="7" xfId="18" applyNumberFormat="1" applyFont="1" applyFill="1" applyBorder="1" applyAlignment="1">
      <alignment horizontal="left" vertical="center"/>
    </xf>
    <xf numFmtId="2" fontId="18" fillId="16" borderId="7" xfId="18" applyNumberFormat="1" applyFont="1" applyFill="1" applyBorder="1" applyAlignment="1">
      <alignment horizontal="center" vertical="center"/>
    </xf>
    <xf numFmtId="1" fontId="18" fillId="16" borderId="7" xfId="18" applyNumberFormat="1" applyFont="1" applyFill="1" applyBorder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8" fillId="16" borderId="7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49" fontId="18" fillId="16" borderId="6" xfId="18" applyNumberFormat="1" applyFont="1" applyFill="1" applyBorder="1" applyAlignment="1">
      <alignment horizontal="center" vertical="center"/>
    </xf>
    <xf numFmtId="1" fontId="18" fillId="16" borderId="6" xfId="18" applyNumberFormat="1" applyFont="1" applyFill="1" applyBorder="1" applyAlignment="1">
      <alignment horizontal="left" vertical="center"/>
    </xf>
    <xf numFmtId="49" fontId="18" fillId="16" borderId="6" xfId="18" applyNumberFormat="1" applyFont="1" applyFill="1" applyBorder="1" applyAlignment="1">
      <alignment horizontal="left" vertical="center"/>
    </xf>
    <xf numFmtId="2" fontId="18" fillId="16" borderId="6" xfId="18" applyNumberFormat="1" applyFont="1" applyFill="1" applyBorder="1" applyAlignment="1">
      <alignment horizontal="center" vertical="center"/>
    </xf>
    <xf numFmtId="1" fontId="18" fillId="16" borderId="6" xfId="18" applyNumberFormat="1" applyFont="1" applyFill="1" applyBorder="1" applyAlignment="1">
      <alignment horizontal="center" vertical="center"/>
    </xf>
    <xf numFmtId="0" fontId="18" fillId="16" borderId="22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49" fontId="18" fillId="0" borderId="8" xfId="18" applyNumberFormat="1" applyFont="1" applyBorder="1" applyAlignment="1">
      <alignment horizontal="center" vertical="center"/>
    </xf>
    <xf numFmtId="1" fontId="18" fillId="0" borderId="8" xfId="18" applyNumberFormat="1" applyFont="1" applyBorder="1" applyAlignment="1">
      <alignment horizontal="left" vertical="center"/>
    </xf>
    <xf numFmtId="49" fontId="18" fillId="0" borderId="8" xfId="18" applyNumberFormat="1" applyFont="1" applyBorder="1" applyAlignment="1">
      <alignment horizontal="left" vertical="center"/>
    </xf>
    <xf numFmtId="2" fontId="18" fillId="0" borderId="8" xfId="18" applyNumberFormat="1" applyFont="1" applyBorder="1" applyAlignment="1">
      <alignment horizontal="center" vertical="center"/>
    </xf>
    <xf numFmtId="1" fontId="18" fillId="0" borderId="8" xfId="18" applyNumberFormat="1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18" fillId="0" borderId="6" xfId="18" applyNumberFormat="1" applyFont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49" fontId="18" fillId="0" borderId="7" xfId="18" applyNumberFormat="1" applyFont="1" applyBorder="1" applyAlignment="1">
      <alignment horizontal="center" vertical="center"/>
    </xf>
    <xf numFmtId="0" fontId="18" fillId="0" borderId="2" xfId="18" applyFont="1" applyBorder="1" applyAlignment="1">
      <alignment horizontal="center" vertical="center"/>
    </xf>
    <xf numFmtId="0" fontId="18" fillId="16" borderId="2" xfId="18" applyFont="1" applyFill="1" applyBorder="1" applyAlignment="1">
      <alignment horizontal="center" vertical="center"/>
    </xf>
    <xf numFmtId="1" fontId="18" fillId="16" borderId="2" xfId="18" applyNumberFormat="1" applyFont="1" applyFill="1" applyBorder="1" applyAlignment="1">
      <alignment horizontal="left" vertical="center"/>
    </xf>
    <xf numFmtId="49" fontId="18" fillId="16" borderId="2" xfId="18" applyNumberFormat="1" applyFont="1" applyFill="1" applyBorder="1" applyAlignment="1">
      <alignment horizontal="left" vertical="center"/>
    </xf>
    <xf numFmtId="2" fontId="18" fillId="16" borderId="2" xfId="18" applyNumberFormat="1" applyFont="1" applyFill="1" applyBorder="1" applyAlignment="1">
      <alignment horizontal="center" vertical="center"/>
    </xf>
    <xf numFmtId="1" fontId="18" fillId="16" borderId="2" xfId="18" applyNumberFormat="1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49" fontId="18" fillId="16" borderId="2" xfId="18" applyNumberFormat="1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1" fontId="18" fillId="0" borderId="7" xfId="18" applyNumberFormat="1" applyFont="1" applyBorder="1" applyAlignment="1">
      <alignment horizontal="left" vertical="center"/>
    </xf>
    <xf numFmtId="49" fontId="18" fillId="0" borderId="7" xfId="18" applyNumberFormat="1" applyFont="1" applyBorder="1" applyAlignment="1">
      <alignment horizontal="left" vertical="center"/>
    </xf>
    <xf numFmtId="2" fontId="18" fillId="0" borderId="7" xfId="18" applyNumberFormat="1" applyFont="1" applyBorder="1" applyAlignment="1">
      <alignment horizontal="center" vertical="center"/>
    </xf>
    <xf numFmtId="1" fontId="18" fillId="0" borderId="7" xfId="18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0" borderId="8" xfId="18" applyFont="1" applyBorder="1" applyAlignment="1">
      <alignment horizontal="center" vertical="center"/>
    </xf>
    <xf numFmtId="1" fontId="18" fillId="0" borderId="6" xfId="18" applyNumberFormat="1" applyFont="1" applyBorder="1" applyAlignment="1">
      <alignment horizontal="left" vertical="center"/>
    </xf>
    <xf numFmtId="49" fontId="18" fillId="0" borderId="6" xfId="18" applyNumberFormat="1" applyFont="1" applyBorder="1" applyAlignment="1">
      <alignment horizontal="left" vertical="center"/>
    </xf>
    <xf numFmtId="2" fontId="18" fillId="0" borderId="6" xfId="18" applyNumberFormat="1" applyFont="1" applyBorder="1" applyAlignment="1">
      <alignment horizontal="center" vertical="center"/>
    </xf>
    <xf numFmtId="1" fontId="18" fillId="0" borderId="6" xfId="18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8" fillId="16" borderId="17" xfId="0" applyFont="1" applyFill="1" applyBorder="1" applyAlignment="1">
      <alignment horizontal="center" vertical="center"/>
    </xf>
    <xf numFmtId="0" fontId="18" fillId="16" borderId="8" xfId="18" applyFont="1" applyFill="1" applyBorder="1" applyAlignment="1">
      <alignment horizontal="center" vertical="center"/>
    </xf>
    <xf numFmtId="1" fontId="18" fillId="16" borderId="8" xfId="18" applyNumberFormat="1" applyFont="1" applyFill="1" applyBorder="1" applyAlignment="1">
      <alignment horizontal="left" vertical="center"/>
    </xf>
    <xf numFmtId="49" fontId="18" fillId="16" borderId="8" xfId="18" applyNumberFormat="1" applyFont="1" applyFill="1" applyBorder="1" applyAlignment="1">
      <alignment horizontal="left" vertical="center"/>
    </xf>
    <xf numFmtId="2" fontId="18" fillId="16" borderId="8" xfId="18" applyNumberFormat="1" applyFont="1" applyFill="1" applyBorder="1" applyAlignment="1">
      <alignment horizontal="center" vertical="center"/>
    </xf>
    <xf numFmtId="1" fontId="18" fillId="16" borderId="8" xfId="18" applyNumberFormat="1" applyFont="1" applyFill="1" applyBorder="1" applyAlignment="1">
      <alignment horizontal="center" vertical="center"/>
    </xf>
    <xf numFmtId="0" fontId="18" fillId="16" borderId="25" xfId="0" applyFont="1" applyFill="1" applyBorder="1" applyAlignment="1">
      <alignment horizontal="center" vertical="center"/>
    </xf>
    <xf numFmtId="0" fontId="18" fillId="16" borderId="8" xfId="0" applyFont="1" applyFill="1" applyBorder="1" applyAlignment="1">
      <alignment horizontal="center" vertical="center"/>
    </xf>
    <xf numFmtId="2" fontId="18" fillId="16" borderId="17" xfId="18" applyNumberFormat="1" applyFont="1" applyFill="1" applyBorder="1" applyAlignment="1">
      <alignment horizontal="center" vertical="center"/>
    </xf>
    <xf numFmtId="1" fontId="18" fillId="16" borderId="17" xfId="18" applyNumberFormat="1" applyFont="1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49" fontId="18" fillId="16" borderId="26" xfId="18" applyNumberFormat="1" applyFont="1" applyFill="1" applyBorder="1" applyAlignment="1">
      <alignment horizontal="center" vertical="center"/>
    </xf>
    <xf numFmtId="0" fontId="18" fillId="16" borderId="26" xfId="0" applyFont="1" applyFill="1" applyBorder="1" applyAlignment="1">
      <alignment horizontal="center" vertical="center"/>
    </xf>
    <xf numFmtId="0" fontId="18" fillId="0" borderId="5" xfId="18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6" xfId="18" applyFont="1" applyBorder="1" applyAlignment="1">
      <alignment horizontal="center" vertical="center"/>
    </xf>
    <xf numFmtId="49" fontId="18" fillId="16" borderId="8" xfId="18" applyNumberFormat="1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2" fontId="18" fillId="36" borderId="2" xfId="18" applyNumberFormat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16" borderId="5" xfId="0" applyFont="1" applyFill="1" applyBorder="1" applyAlignment="1">
      <alignment horizontal="center" vertical="center"/>
    </xf>
    <xf numFmtId="0" fontId="18" fillId="16" borderId="20" xfId="0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0" fontId="18" fillId="16" borderId="7" xfId="18" applyFont="1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49" fontId="18" fillId="16" borderId="20" xfId="18" applyNumberFormat="1" applyFont="1" applyFill="1" applyBorder="1" applyAlignment="1">
      <alignment horizontal="center" vertical="center"/>
    </xf>
    <xf numFmtId="0" fontId="18" fillId="16" borderId="6" xfId="18" applyFont="1" applyFill="1" applyBorder="1" applyAlignment="1">
      <alignment horizontal="center" vertical="center"/>
    </xf>
    <xf numFmtId="0" fontId="18" fillId="0" borderId="7" xfId="18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49" fontId="18" fillId="0" borderId="20" xfId="18" applyNumberFormat="1" applyFont="1" applyBorder="1" applyAlignment="1">
      <alignment horizontal="center" vertical="center"/>
    </xf>
    <xf numFmtId="0" fontId="18" fillId="16" borderId="21" xfId="0" applyFont="1" applyFill="1" applyBorder="1" applyAlignment="1">
      <alignment horizontal="center" vertical="center"/>
    </xf>
    <xf numFmtId="0" fontId="18" fillId="16" borderId="20" xfId="0" applyFont="1" applyFill="1" applyBorder="1" applyAlignment="1">
      <alignment horizontal="center" vertical="center" wrapText="1"/>
    </xf>
    <xf numFmtId="0" fontId="18" fillId="16" borderId="6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/>
    </xf>
    <xf numFmtId="49" fontId="18" fillId="5" borderId="5" xfId="18" applyNumberFormat="1" applyFont="1" applyFill="1" applyBorder="1" applyAlignment="1">
      <alignment horizontal="center" vertical="center"/>
    </xf>
    <xf numFmtId="1" fontId="18" fillId="5" borderId="5" xfId="18" applyNumberFormat="1" applyFont="1" applyFill="1" applyBorder="1" applyAlignment="1">
      <alignment horizontal="center" vertical="center"/>
    </xf>
    <xf numFmtId="2" fontId="18" fillId="5" borderId="5" xfId="18" applyNumberFormat="1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16" fontId="18" fillId="5" borderId="5" xfId="0" applyNumberFormat="1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49" fontId="18" fillId="5" borderId="2" xfId="18" applyNumberFormat="1" applyFont="1" applyFill="1" applyBorder="1" applyAlignment="1">
      <alignment horizontal="center" vertical="center"/>
    </xf>
    <xf numFmtId="1" fontId="18" fillId="5" borderId="2" xfId="18" applyNumberFormat="1" applyFont="1" applyFill="1" applyBorder="1" applyAlignment="1">
      <alignment horizontal="center" vertical="center"/>
    </xf>
    <xf numFmtId="2" fontId="18" fillId="5" borderId="2" xfId="18" applyNumberFormat="1" applyFont="1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0" fontId="19" fillId="5" borderId="2" xfId="18" applyFont="1" applyFill="1" applyBorder="1" applyAlignment="1">
      <alignment horizontal="center" vertical="center" wrapText="1"/>
    </xf>
    <xf numFmtId="1" fontId="18" fillId="5" borderId="5" xfId="18" applyNumberFormat="1" applyFont="1" applyFill="1" applyBorder="1" applyAlignment="1">
      <alignment horizontal="left" vertical="center"/>
    </xf>
    <xf numFmtId="49" fontId="18" fillId="5" borderId="5" xfId="18" applyNumberFormat="1" applyFont="1" applyFill="1" applyBorder="1" applyAlignment="1">
      <alignment horizontal="left" vertical="center"/>
    </xf>
    <xf numFmtId="1" fontId="18" fillId="5" borderId="2" xfId="18" applyNumberFormat="1" applyFont="1" applyFill="1" applyBorder="1" applyAlignment="1">
      <alignment horizontal="left" vertical="center"/>
    </xf>
    <xf numFmtId="49" fontId="18" fillId="5" borderId="2" xfId="18" applyNumberFormat="1" applyFont="1" applyFill="1" applyBorder="1" applyAlignment="1">
      <alignment horizontal="left" vertical="center"/>
    </xf>
    <xf numFmtId="0" fontId="18" fillId="32" borderId="5" xfId="0" applyFont="1" applyFill="1" applyBorder="1" applyAlignment="1">
      <alignment horizontal="left"/>
    </xf>
    <xf numFmtId="0" fontId="18" fillId="32" borderId="2" xfId="0" applyFont="1" applyFill="1" applyBorder="1" applyAlignment="1">
      <alignment horizontal="left"/>
    </xf>
    <xf numFmtId="0" fontId="18" fillId="32" borderId="8" xfId="0" applyFont="1" applyFill="1" applyBorder="1" applyAlignment="1">
      <alignment horizontal="left"/>
    </xf>
    <xf numFmtId="0" fontId="18" fillId="34" borderId="18" xfId="0" applyFont="1" applyFill="1" applyBorder="1" applyAlignment="1">
      <alignment horizontal="left"/>
    </xf>
    <xf numFmtId="0" fontId="42" fillId="5" borderId="2" xfId="0" applyFont="1" applyFill="1" applyBorder="1" applyAlignment="1">
      <alignment horizontal="center" vertical="center"/>
    </xf>
    <xf numFmtId="0" fontId="0" fillId="37" borderId="2" xfId="0" applyFill="1" applyBorder="1" applyAlignment="1">
      <alignment horizontal="center" vertical="center"/>
    </xf>
    <xf numFmtId="0" fontId="42" fillId="5" borderId="6" xfId="0" applyFont="1" applyFill="1" applyBorder="1" applyAlignment="1">
      <alignment horizontal="center" vertical="center"/>
    </xf>
    <xf numFmtId="1" fontId="18" fillId="5" borderId="6" xfId="18" applyNumberFormat="1" applyFont="1" applyFill="1" applyBorder="1" applyAlignment="1">
      <alignment horizontal="center" vertical="center"/>
    </xf>
    <xf numFmtId="1" fontId="18" fillId="5" borderId="6" xfId="18" applyNumberFormat="1" applyFont="1" applyFill="1" applyBorder="1" applyAlignment="1">
      <alignment horizontal="left" vertical="center"/>
    </xf>
    <xf numFmtId="2" fontId="18" fillId="5" borderId="6" xfId="18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" fontId="0" fillId="5" borderId="6" xfId="0" applyNumberFormat="1" applyFill="1" applyBorder="1" applyAlignment="1">
      <alignment horizontal="center" vertical="center"/>
    </xf>
    <xf numFmtId="0" fontId="19" fillId="5" borderId="6" xfId="18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/>
    </xf>
    <xf numFmtId="0" fontId="18" fillId="0" borderId="2" xfId="17" applyBorder="1" applyAlignment="1">
      <alignment horizontal="center" vertical="center"/>
    </xf>
    <xf numFmtId="0" fontId="21" fillId="0" borderId="0" xfId="17" applyFont="1" applyAlignment="1">
      <alignment horizontal="center" vertical="center"/>
    </xf>
    <xf numFmtId="0" fontId="18" fillId="0" borderId="6" xfId="17" applyBorder="1" applyAlignment="1">
      <alignment horizontal="center" vertical="center"/>
    </xf>
    <xf numFmtId="0" fontId="18" fillId="0" borderId="17" xfId="17" applyBorder="1" applyAlignment="1">
      <alignment horizontal="center" vertical="center"/>
    </xf>
    <xf numFmtId="0" fontId="18" fillId="0" borderId="9" xfId="18" applyFont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0" fillId="11" borderId="5" xfId="0" applyFill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" fontId="18" fillId="0" borderId="2" xfId="0" applyNumberFormat="1" applyFont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18" fillId="11" borderId="2" xfId="18" applyNumberFormat="1" applyFont="1" applyFill="1" applyBorder="1" applyAlignment="1">
      <alignment horizontal="center" vertical="center"/>
    </xf>
    <xf numFmtId="49" fontId="18" fillId="11" borderId="6" xfId="18" applyNumberFormat="1" applyFont="1" applyFill="1" applyBorder="1" applyAlignment="1">
      <alignment horizontal="center" vertical="center"/>
    </xf>
    <xf numFmtId="49" fontId="18" fillId="11" borderId="5" xfId="18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1" fontId="18" fillId="0" borderId="5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49" fontId="18" fillId="11" borderId="8" xfId="18" applyNumberFormat="1" applyFont="1" applyFill="1" applyBorder="1" applyAlignment="1">
      <alignment horizontal="center" vertical="center"/>
    </xf>
    <xf numFmtId="49" fontId="18" fillId="11" borderId="17" xfId="18" applyNumberFormat="1" applyFont="1" applyFill="1" applyBorder="1" applyAlignment="1">
      <alignment horizontal="center" vertical="center"/>
    </xf>
    <xf numFmtId="49" fontId="18" fillId="29" borderId="7" xfId="18" applyNumberFormat="1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49" fontId="18" fillId="29" borderId="2" xfId="18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49" fontId="18" fillId="29" borderId="6" xfId="18" applyNumberFormat="1" applyFont="1" applyFill="1" applyBorder="1" applyAlignment="1">
      <alignment horizontal="center" vertical="center"/>
    </xf>
    <xf numFmtId="49" fontId="18" fillId="29" borderId="17" xfId="18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" fontId="18" fillId="0" borderId="6" xfId="0" applyNumberFormat="1" applyFont="1" applyBorder="1" applyAlignment="1">
      <alignment horizontal="center" vertical="center"/>
    </xf>
    <xf numFmtId="0" fontId="18" fillId="0" borderId="6" xfId="18" applyFont="1" applyBorder="1" applyAlignment="1">
      <alignment horizontal="center" vertical="center" wrapText="1"/>
    </xf>
    <xf numFmtId="49" fontId="18" fillId="29" borderId="5" xfId="18" applyNumberFormat="1" applyFont="1" applyFill="1" applyBorder="1" applyAlignment="1">
      <alignment horizontal="center" vertical="center"/>
    </xf>
    <xf numFmtId="1" fontId="18" fillId="0" borderId="0" xfId="18" applyNumberFormat="1" applyFont="1" applyAlignment="1">
      <alignment horizontal="center" vertical="center"/>
    </xf>
    <xf numFmtId="0" fontId="18" fillId="31" borderId="2" xfId="18" applyFont="1" applyFill="1" applyBorder="1" applyAlignment="1">
      <alignment horizontal="center" vertical="center"/>
    </xf>
    <xf numFmtId="0" fontId="18" fillId="29" borderId="5" xfId="18" applyFont="1" applyFill="1" applyBorder="1" applyAlignment="1">
      <alignment horizontal="center" vertical="center"/>
    </xf>
    <xf numFmtId="0" fontId="18" fillId="29" borderId="2" xfId="18" applyFont="1" applyFill="1" applyBorder="1" applyAlignment="1">
      <alignment horizontal="center" vertical="center"/>
    </xf>
    <xf numFmtId="0" fontId="18" fillId="0" borderId="2" xfId="18" applyFont="1" applyBorder="1" applyAlignment="1">
      <alignment horizontal="center" vertical="center" wrapText="1"/>
    </xf>
    <xf numFmtId="0" fontId="18" fillId="29" borderId="6" xfId="0" applyFont="1" applyFill="1" applyBorder="1" applyAlignment="1">
      <alignment horizontal="center" vertical="center"/>
    </xf>
    <xf numFmtId="1" fontId="18" fillId="11" borderId="5" xfId="18" applyNumberFormat="1" applyFont="1" applyFill="1" applyBorder="1" applyAlignment="1">
      <alignment horizontal="left" vertical="center"/>
    </xf>
    <xf numFmtId="49" fontId="18" fillId="11" borderId="5" xfId="18" applyNumberFormat="1" applyFont="1" applyFill="1" applyBorder="1" applyAlignment="1">
      <alignment horizontal="left" vertical="center"/>
    </xf>
    <xf numFmtId="49" fontId="18" fillId="11" borderId="2" xfId="18" applyNumberFormat="1" applyFont="1" applyFill="1" applyBorder="1" applyAlignment="1">
      <alignment horizontal="left" vertical="center"/>
    </xf>
    <xf numFmtId="1" fontId="18" fillId="11" borderId="6" xfId="18" applyNumberFormat="1" applyFont="1" applyFill="1" applyBorder="1" applyAlignment="1">
      <alignment horizontal="left" vertical="center"/>
    </xf>
    <xf numFmtId="49" fontId="18" fillId="11" borderId="6" xfId="18" applyNumberFormat="1" applyFont="1" applyFill="1" applyBorder="1" applyAlignment="1">
      <alignment horizontal="left" vertical="center"/>
    </xf>
    <xf numFmtId="49" fontId="18" fillId="11" borderId="8" xfId="18" applyNumberFormat="1" applyFont="1" applyFill="1" applyBorder="1" applyAlignment="1">
      <alignment horizontal="left" vertical="center"/>
    </xf>
    <xf numFmtId="49" fontId="18" fillId="11" borderId="17" xfId="18" applyNumberFormat="1" applyFont="1" applyFill="1" applyBorder="1" applyAlignment="1">
      <alignment horizontal="left" vertical="center"/>
    </xf>
    <xf numFmtId="1" fontId="18" fillId="29" borderId="7" xfId="18" applyNumberFormat="1" applyFont="1" applyFill="1" applyBorder="1" applyAlignment="1">
      <alignment horizontal="left" vertical="center"/>
    </xf>
    <xf numFmtId="49" fontId="18" fillId="29" borderId="7" xfId="18" applyNumberFormat="1" applyFont="1" applyFill="1" applyBorder="1" applyAlignment="1">
      <alignment horizontal="left" vertical="center"/>
    </xf>
    <xf numFmtId="1" fontId="18" fillId="29" borderId="2" xfId="18" applyNumberFormat="1" applyFont="1" applyFill="1" applyBorder="1" applyAlignment="1">
      <alignment horizontal="left" vertical="center"/>
    </xf>
    <xf numFmtId="49" fontId="18" fillId="29" borderId="2" xfId="18" applyNumberFormat="1" applyFont="1" applyFill="1" applyBorder="1" applyAlignment="1">
      <alignment horizontal="left" vertical="center"/>
    </xf>
    <xf numFmtId="1" fontId="18" fillId="29" borderId="6" xfId="18" applyNumberFormat="1" applyFont="1" applyFill="1" applyBorder="1" applyAlignment="1">
      <alignment horizontal="left" vertical="center"/>
    </xf>
    <xf numFmtId="49" fontId="18" fillId="29" borderId="6" xfId="18" applyNumberFormat="1" applyFont="1" applyFill="1" applyBorder="1" applyAlignment="1">
      <alignment horizontal="left" vertical="center"/>
    </xf>
    <xf numFmtId="49" fontId="18" fillId="29" borderId="17" xfId="18" applyNumberFormat="1" applyFont="1" applyFill="1" applyBorder="1" applyAlignment="1">
      <alignment horizontal="left" vertical="center"/>
    </xf>
    <xf numFmtId="1" fontId="18" fillId="29" borderId="5" xfId="18" applyNumberFormat="1" applyFont="1" applyFill="1" applyBorder="1" applyAlignment="1">
      <alignment horizontal="left" vertical="center"/>
    </xf>
    <xf numFmtId="49" fontId="18" fillId="29" borderId="5" xfId="18" applyNumberFormat="1" applyFont="1" applyFill="1" applyBorder="1" applyAlignment="1">
      <alignment horizontal="left" vertical="center"/>
    </xf>
    <xf numFmtId="0" fontId="18" fillId="29" borderId="6" xfId="0" applyFont="1" applyFill="1" applyBorder="1" applyAlignment="1">
      <alignment horizontal="left" vertical="center"/>
    </xf>
    <xf numFmtId="1" fontId="18" fillId="37" borderId="2" xfId="18" applyNumberFormat="1" applyFont="1" applyFill="1" applyBorder="1" applyAlignment="1">
      <alignment horizontal="center" vertical="center"/>
    </xf>
    <xf numFmtId="1" fontId="18" fillId="37" borderId="2" xfId="18" applyNumberFormat="1" applyFont="1" applyFill="1" applyBorder="1" applyAlignment="1">
      <alignment horizontal="left" vertical="center"/>
    </xf>
    <xf numFmtId="49" fontId="18" fillId="37" borderId="2" xfId="18" applyNumberFormat="1" applyFont="1" applyFill="1" applyBorder="1" applyAlignment="1">
      <alignment horizontal="left" vertical="center"/>
    </xf>
    <xf numFmtId="0" fontId="18" fillId="0" borderId="17" xfId="18" applyFont="1" applyBorder="1" applyAlignment="1">
      <alignment horizontal="center" vertical="center"/>
    </xf>
    <xf numFmtId="0" fontId="9" fillId="22" borderId="2" xfId="7" applyFont="1" applyBorder="1" applyAlignment="1">
      <alignment horizontal="center" vertical="center" wrapText="1"/>
    </xf>
    <xf numFmtId="0" fontId="9" fillId="38" borderId="2" xfId="6" applyFont="1" applyFill="1" applyBorder="1" applyAlignment="1">
      <alignment horizontal="center" vertical="center" wrapText="1"/>
    </xf>
    <xf numFmtId="0" fontId="18" fillId="0" borderId="5" xfId="17" applyBorder="1" applyAlignment="1">
      <alignment horizontal="center"/>
    </xf>
    <xf numFmtId="0" fontId="0" fillId="0" borderId="5" xfId="0" applyBorder="1" applyAlignment="1">
      <alignment horizontal="center"/>
    </xf>
    <xf numFmtId="0" fontId="18" fillId="29" borderId="5" xfId="17" applyFill="1" applyBorder="1" applyAlignment="1">
      <alignment horizontal="center"/>
    </xf>
    <xf numFmtId="1" fontId="18" fillId="0" borderId="5" xfId="0" applyNumberFormat="1" applyFont="1" applyBorder="1" applyAlignment="1">
      <alignment horizontal="center"/>
    </xf>
    <xf numFmtId="0" fontId="18" fillId="0" borderId="5" xfId="18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center"/>
    </xf>
    <xf numFmtId="0" fontId="18" fillId="0" borderId="6" xfId="17" applyBorder="1" applyAlignment="1">
      <alignment horizontal="center"/>
    </xf>
    <xf numFmtId="0" fontId="18" fillId="0" borderId="6" xfId="0" applyFont="1" applyBorder="1" applyAlignment="1">
      <alignment horizontal="center"/>
    </xf>
    <xf numFmtId="1" fontId="18" fillId="0" borderId="6" xfId="18" applyNumberFormat="1" applyFont="1" applyBorder="1" applyAlignment="1">
      <alignment horizontal="center"/>
    </xf>
    <xf numFmtId="1" fontId="18" fillId="0" borderId="6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 wrapText="1"/>
    </xf>
    <xf numFmtId="1" fontId="18" fillId="0" borderId="5" xfId="18" applyNumberFormat="1" applyFont="1" applyBorder="1" applyAlignment="1">
      <alignment horizontal="center"/>
    </xf>
    <xf numFmtId="0" fontId="18" fillId="29" borderId="6" xfId="17" applyFill="1" applyBorder="1" applyAlignment="1">
      <alignment horizontal="center"/>
    </xf>
    <xf numFmtId="0" fontId="2" fillId="38" borderId="2" xfId="6" applyFont="1" applyFill="1" applyBorder="1" applyAlignment="1">
      <alignment horizontal="left" vertical="center" wrapText="1"/>
    </xf>
    <xf numFmtId="0" fontId="23" fillId="20" borderId="4" xfId="5" applyFont="1" applyBorder="1" applyAlignment="1">
      <alignment horizontal="left" vertical="center" wrapText="1"/>
    </xf>
    <xf numFmtId="0" fontId="23" fillId="21" borderId="2" xfId="6" applyFont="1" applyBorder="1" applyAlignment="1">
      <alignment horizontal="center" vertical="center" wrapText="1"/>
    </xf>
    <xf numFmtId="0" fontId="18" fillId="0" borderId="6" xfId="18" applyFont="1" applyBorder="1" applyAlignment="1">
      <alignment horizontal="center" wrapText="1"/>
    </xf>
    <xf numFmtId="0" fontId="3" fillId="38" borderId="2" xfId="0" applyFont="1" applyFill="1" applyBorder="1" applyAlignment="1">
      <alignment horizontal="center" vertical="center" wrapText="1"/>
    </xf>
    <xf numFmtId="0" fontId="3" fillId="38" borderId="2" xfId="0" applyFont="1" applyFill="1" applyBorder="1" applyAlignment="1">
      <alignment vertical="center" wrapText="1"/>
    </xf>
    <xf numFmtId="0" fontId="4" fillId="38" borderId="2" xfId="0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/>
    </xf>
    <xf numFmtId="0" fontId="0" fillId="38" borderId="3" xfId="0" applyFill="1" applyBorder="1" applyAlignment="1">
      <alignment horizontal="center" vertical="center"/>
    </xf>
    <xf numFmtId="0" fontId="3" fillId="38" borderId="3" xfId="0" applyFont="1" applyFill="1" applyBorder="1" applyAlignment="1">
      <alignment horizontal="center" vertical="center" wrapText="1"/>
    </xf>
    <xf numFmtId="0" fontId="23" fillId="38" borderId="2" xfId="6" applyFont="1" applyFill="1" applyBorder="1" applyAlignment="1">
      <alignment horizontal="center" vertical="center" wrapText="1"/>
    </xf>
    <xf numFmtId="0" fontId="23" fillId="38" borderId="2" xfId="6" applyFont="1" applyFill="1" applyBorder="1" applyAlignment="1">
      <alignment horizontal="left" vertical="center" wrapText="1"/>
    </xf>
    <xf numFmtId="0" fontId="2" fillId="38" borderId="2" xfId="6" applyFont="1" applyFill="1" applyBorder="1" applyAlignment="1">
      <alignment horizontal="center" vertical="center" wrapText="1"/>
    </xf>
    <xf numFmtId="0" fontId="18" fillId="29" borderId="5" xfId="0" applyFont="1" applyFill="1" applyBorder="1" applyAlignment="1">
      <alignment horizontal="center"/>
    </xf>
    <xf numFmtId="0" fontId="18" fillId="29" borderId="2" xfId="0" applyFont="1" applyFill="1" applyBorder="1" applyAlignment="1">
      <alignment horizontal="center"/>
    </xf>
    <xf numFmtId="0" fontId="18" fillId="29" borderId="6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 vertical="center" wrapText="1"/>
    </xf>
    <xf numFmtId="0" fontId="40" fillId="20" borderId="2" xfId="5" applyFont="1" applyBorder="1" applyAlignment="1">
      <alignment horizontal="center" vertical="center" wrapText="1"/>
    </xf>
    <xf numFmtId="0" fontId="2" fillId="21" borderId="4" xfId="6" applyFont="1" applyBorder="1" applyAlignment="1">
      <alignment horizontal="left" vertical="center" wrapText="1"/>
    </xf>
    <xf numFmtId="0" fontId="2" fillId="21" borderId="3" xfId="6" applyFont="1" applyBorder="1" applyAlignment="1">
      <alignment horizontal="center" vertical="center" wrapText="1"/>
    </xf>
    <xf numFmtId="0" fontId="30" fillId="27" borderId="27" xfId="16" applyBorder="1" applyAlignment="1">
      <alignment horizontal="center" vertical="center" wrapText="1"/>
    </xf>
    <xf numFmtId="49" fontId="17" fillId="27" borderId="27" xfId="16" applyNumberFormat="1" applyFont="1" applyBorder="1" applyAlignment="1">
      <alignment horizontal="center" vertical="center" wrapText="1"/>
    </xf>
    <xf numFmtId="0" fontId="30" fillId="27" borderId="27" xfId="16" applyBorder="1" applyAlignment="1">
      <alignment vertical="center" wrapText="1"/>
    </xf>
    <xf numFmtId="0" fontId="10" fillId="27" borderId="27" xfId="16" applyFont="1" applyBorder="1" applyAlignment="1">
      <alignment horizontal="center" vertical="center" wrapText="1"/>
    </xf>
    <xf numFmtId="0" fontId="30" fillId="27" borderId="28" xfId="16" applyBorder="1" applyAlignment="1">
      <alignment horizontal="left" vertical="center" wrapText="1"/>
    </xf>
    <xf numFmtId="0" fontId="30" fillId="27" borderId="29" xfId="16" applyBorder="1" applyAlignment="1">
      <alignment horizontal="center" vertical="center" wrapText="1"/>
    </xf>
    <xf numFmtId="0" fontId="23" fillId="21" borderId="2" xfId="6" applyFont="1" applyBorder="1" applyAlignment="1">
      <alignment horizontal="left" vertical="center" wrapText="1"/>
    </xf>
    <xf numFmtId="0" fontId="0" fillId="40" borderId="0" xfId="0" applyFill="1" applyAlignment="1">
      <alignment horizontal="center" vertical="center"/>
    </xf>
    <xf numFmtId="0" fontId="0" fillId="40" borderId="0" xfId="0" applyFill="1" applyAlignment="1">
      <alignment vertical="center"/>
    </xf>
    <xf numFmtId="0" fontId="3" fillId="41" borderId="2" xfId="0" applyFont="1" applyFill="1" applyBorder="1" applyAlignment="1">
      <alignment horizontal="center" vertical="center" wrapText="1"/>
    </xf>
    <xf numFmtId="0" fontId="3" fillId="41" borderId="2" xfId="0" applyFont="1" applyFill="1" applyBorder="1" applyAlignment="1">
      <alignment vertical="center" wrapText="1"/>
    </xf>
    <xf numFmtId="0" fontId="4" fillId="41" borderId="2" xfId="0" applyFont="1" applyFill="1" applyBorder="1" applyAlignment="1">
      <alignment horizontal="center" vertical="center" wrapText="1"/>
    </xf>
    <xf numFmtId="0" fontId="3" fillId="41" borderId="4" xfId="0" applyFont="1" applyFill="1" applyBorder="1" applyAlignment="1">
      <alignment horizontal="left" vertical="center" wrapText="1"/>
    </xf>
    <xf numFmtId="0" fontId="0" fillId="41" borderId="2" xfId="0" applyFill="1" applyBorder="1" applyAlignment="1">
      <alignment horizontal="center" vertical="center"/>
    </xf>
    <xf numFmtId="0" fontId="0" fillId="41" borderId="3" xfId="0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 wrapText="1"/>
    </xf>
    <xf numFmtId="0" fontId="3" fillId="39" borderId="2" xfId="0" applyFont="1" applyFill="1" applyBorder="1" applyAlignment="1">
      <alignment horizontal="center" vertical="center" wrapText="1"/>
    </xf>
    <xf numFmtId="49" fontId="15" fillId="39" borderId="2" xfId="0" applyNumberFormat="1" applyFont="1" applyFill="1" applyBorder="1" applyAlignment="1">
      <alignment horizontal="center" vertical="center" wrapText="1"/>
    </xf>
    <xf numFmtId="0" fontId="35" fillId="39" borderId="2" xfId="5" applyFont="1" applyFill="1" applyBorder="1" applyAlignment="1">
      <alignment horizontal="center" vertical="center" wrapText="1"/>
    </xf>
    <xf numFmtId="0" fontId="40" fillId="39" borderId="2" xfId="5" applyFont="1" applyFill="1" applyBorder="1" applyAlignment="1">
      <alignment vertical="center" wrapText="1"/>
    </xf>
    <xf numFmtId="0" fontId="34" fillId="39" borderId="2" xfId="5" applyFont="1" applyFill="1" applyBorder="1" applyAlignment="1">
      <alignment horizontal="center" vertical="center" wrapText="1"/>
    </xf>
    <xf numFmtId="0" fontId="2" fillId="39" borderId="2" xfId="5" applyFont="1" applyFill="1" applyBorder="1" applyAlignment="1">
      <alignment vertical="center" wrapText="1"/>
    </xf>
    <xf numFmtId="0" fontId="3" fillId="38" borderId="4" xfId="0" applyFont="1" applyFill="1" applyBorder="1" applyAlignment="1">
      <alignment horizontal="left" vertical="center" wrapText="1"/>
    </xf>
    <xf numFmtId="0" fontId="2" fillId="20" borderId="2" xfId="5" applyFont="1" applyBorder="1" applyAlignment="1">
      <alignment horizontal="left" vertical="center" wrapText="1"/>
    </xf>
    <xf numFmtId="0" fontId="3" fillId="38" borderId="2" xfId="0" applyFont="1" applyFill="1" applyBorder="1" applyAlignment="1">
      <alignment horizontal="left" vertical="center" wrapText="1"/>
    </xf>
    <xf numFmtId="0" fontId="41" fillId="20" borderId="2" xfId="5" applyFont="1" applyBorder="1" applyAlignment="1">
      <alignment vertical="center" wrapText="1"/>
    </xf>
    <xf numFmtId="0" fontId="43" fillId="0" borderId="0" xfId="0" applyFont="1" applyAlignment="1">
      <alignment horizontal="center" vertical="center"/>
    </xf>
    <xf numFmtId="49" fontId="19" fillId="0" borderId="2" xfId="18" applyNumberFormat="1" applyFont="1" applyBorder="1" applyAlignment="1">
      <alignment horizontal="center" vertical="center"/>
    </xf>
    <xf numFmtId="49" fontId="19" fillId="0" borderId="5" xfId="18" applyNumberFormat="1" applyFont="1" applyBorder="1" applyAlignment="1">
      <alignment horizontal="center" vertical="center"/>
    </xf>
    <xf numFmtId="49" fontId="19" fillId="0" borderId="8" xfId="18" applyNumberFormat="1" applyFont="1" applyBorder="1" applyAlignment="1">
      <alignment horizontal="center" vertical="center"/>
    </xf>
    <xf numFmtId="49" fontId="19" fillId="0" borderId="6" xfId="18" applyNumberFormat="1" applyFont="1" applyBorder="1" applyAlignment="1">
      <alignment horizontal="center" vertical="center"/>
    </xf>
    <xf numFmtId="0" fontId="19" fillId="0" borderId="18" xfId="17" applyFont="1" applyBorder="1" applyAlignment="1">
      <alignment horizontal="center"/>
    </xf>
    <xf numFmtId="49" fontId="19" fillId="0" borderId="7" xfId="18" applyNumberFormat="1" applyFont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vertical="center"/>
    </xf>
    <xf numFmtId="0" fontId="40" fillId="22" borderId="2" xfId="7" applyFont="1" applyBorder="1" applyAlignment="1">
      <alignment horizontal="center" vertical="center" wrapText="1"/>
    </xf>
    <xf numFmtId="0" fontId="40" fillId="22" borderId="2" xfId="7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8" fillId="0" borderId="0" xfId="17" applyAlignment="1">
      <alignment horizontal="center"/>
    </xf>
    <xf numFmtId="0" fontId="19" fillId="0" borderId="0" xfId="17" applyFont="1" applyAlignment="1">
      <alignment horizontal="center"/>
    </xf>
    <xf numFmtId="0" fontId="0" fillId="0" borderId="2" xfId="0" applyBorder="1"/>
    <xf numFmtId="49" fontId="15" fillId="0" borderId="2" xfId="0" applyNumberFormat="1" applyFont="1" applyBorder="1" applyAlignment="1">
      <alignment horizontal="center" vertical="center" wrapText="1"/>
    </xf>
    <xf numFmtId="0" fontId="30" fillId="27" borderId="30" xfId="16" applyBorder="1" applyAlignment="1">
      <alignment horizontal="center" vertical="center" wrapText="1"/>
    </xf>
    <xf numFmtId="0" fontId="4" fillId="38" borderId="2" xfId="0" applyFont="1" applyFill="1" applyBorder="1" applyAlignment="1">
      <alignment vertical="center" wrapText="1"/>
    </xf>
    <xf numFmtId="0" fontId="3" fillId="42" borderId="2" xfId="0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vertical="center" wrapText="1"/>
    </xf>
    <xf numFmtId="0" fontId="4" fillId="42" borderId="2" xfId="0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horizontal="left" vertical="center" wrapText="1"/>
    </xf>
    <xf numFmtId="0" fontId="0" fillId="42" borderId="3" xfId="0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vertical="center" wrapText="1"/>
    </xf>
    <xf numFmtId="0" fontId="4" fillId="43" borderId="2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horizontal="left" vertical="center" wrapText="1"/>
    </xf>
    <xf numFmtId="0" fontId="0" fillId="43" borderId="3" xfId="0" applyFill="1" applyBorder="1" applyAlignment="1">
      <alignment horizontal="center" vertical="center"/>
    </xf>
    <xf numFmtId="0" fontId="2" fillId="21" borderId="2" xfId="6" applyFont="1" applyBorder="1" applyAlignment="1">
      <alignment vertical="top" wrapText="1"/>
    </xf>
    <xf numFmtId="0" fontId="2" fillId="20" borderId="2" xfId="5" applyFont="1" applyBorder="1" applyAlignment="1">
      <alignment vertical="top" wrapText="1"/>
    </xf>
    <xf numFmtId="0" fontId="40" fillId="22" borderId="2" xfId="7" applyFont="1" applyBorder="1" applyAlignment="1">
      <alignment vertical="center" wrapText="1"/>
    </xf>
    <xf numFmtId="0" fontId="23" fillId="21" borderId="2" xfId="6" applyFont="1" applyBorder="1" applyAlignment="1">
      <alignment vertical="center" wrapText="1"/>
    </xf>
    <xf numFmtId="0" fontId="4" fillId="44" borderId="2" xfId="0" applyFont="1" applyFill="1" applyBorder="1" applyAlignment="1">
      <alignment horizontal="center" vertical="center" wrapText="1"/>
    </xf>
    <xf numFmtId="0" fontId="3" fillId="44" borderId="2" xfId="0" applyFont="1" applyFill="1" applyBorder="1" applyAlignment="1">
      <alignment horizontal="center" vertical="center" wrapText="1"/>
    </xf>
    <xf numFmtId="0" fontId="3" fillId="44" borderId="2" xfId="0" applyFont="1" applyFill="1" applyBorder="1" applyAlignment="1">
      <alignment vertical="center" wrapText="1"/>
    </xf>
    <xf numFmtId="0" fontId="3" fillId="44" borderId="2" xfId="0" applyFont="1" applyFill="1" applyBorder="1" applyAlignment="1">
      <alignment horizontal="left" vertical="center" wrapText="1"/>
    </xf>
    <xf numFmtId="0" fontId="0" fillId="44" borderId="3" xfId="0" applyFill="1" applyBorder="1" applyAlignment="1">
      <alignment horizontal="center" vertical="center"/>
    </xf>
    <xf numFmtId="0" fontId="2" fillId="0" borderId="0" xfId="6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0" fillId="0" borderId="0" xfId="19" applyFont="1" applyAlignment="1"/>
    <xf numFmtId="43" fontId="0" fillId="0" borderId="0" xfId="19" applyFont="1" applyAlignment="1">
      <alignment vertical="center"/>
    </xf>
    <xf numFmtId="0" fontId="45" fillId="11" borderId="12" xfId="0" applyFont="1" applyFill="1" applyBorder="1" applyAlignment="1">
      <alignment wrapText="1"/>
    </xf>
    <xf numFmtId="0" fontId="45" fillId="11" borderId="13" xfId="0" applyFont="1" applyFill="1" applyBorder="1" applyAlignment="1">
      <alignment wrapText="1"/>
    </xf>
    <xf numFmtId="2" fontId="2" fillId="44" borderId="2" xfId="6" applyNumberFormat="1" applyFont="1" applyFill="1" applyBorder="1" applyAlignment="1">
      <alignment horizontal="center" vertical="center" wrapText="1"/>
    </xf>
    <xf numFmtId="0" fontId="40" fillId="22" borderId="3" xfId="7" applyFont="1" applyBorder="1" applyAlignment="1">
      <alignment horizontal="left" vertical="center" wrapText="1"/>
    </xf>
    <xf numFmtId="0" fontId="39" fillId="0" borderId="0" xfId="0" applyFont="1" applyAlignment="1">
      <alignment vertical="center"/>
    </xf>
    <xf numFmtId="0" fontId="3" fillId="45" borderId="2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left" vertical="center" wrapText="1"/>
    </xf>
    <xf numFmtId="0" fontId="2" fillId="45" borderId="2" xfId="6" applyFont="1" applyFill="1" applyBorder="1" applyAlignment="1">
      <alignment horizontal="center" vertical="center" wrapText="1"/>
    </xf>
    <xf numFmtId="0" fontId="2" fillId="45" borderId="2" xfId="6" applyFont="1" applyFill="1" applyBorder="1" applyAlignment="1">
      <alignment horizontal="left" vertical="center" wrapText="1"/>
    </xf>
    <xf numFmtId="0" fontId="2" fillId="0" borderId="2" xfId="6" applyFont="1" applyFill="1" applyBorder="1" applyAlignment="1">
      <alignment horizontal="center" vertical="center" wrapText="1"/>
    </xf>
    <xf numFmtId="0" fontId="2" fillId="0" borderId="2" xfId="6" applyFont="1" applyFill="1" applyBorder="1" applyAlignment="1">
      <alignment horizontal="left" vertical="center" wrapText="1"/>
    </xf>
    <xf numFmtId="0" fontId="30" fillId="27" borderId="30" xfId="16" applyBorder="1" applyAlignment="1">
      <alignment horizontal="center" textRotation="90" wrapText="1"/>
    </xf>
    <xf numFmtId="0" fontId="0" fillId="0" borderId="2" xfId="0" applyBorder="1" applyAlignment="1">
      <alignment vertical="center"/>
    </xf>
    <xf numFmtId="43" fontId="0" fillId="0" borderId="2" xfId="19" applyFont="1" applyBorder="1" applyAlignment="1">
      <alignment vertical="center"/>
    </xf>
    <xf numFmtId="0" fontId="2" fillId="21" borderId="3" xfId="6" applyFont="1" applyBorder="1" applyAlignment="1">
      <alignment horizontal="left" vertical="center" wrapText="1"/>
    </xf>
    <xf numFmtId="43" fontId="0" fillId="0" borderId="2" xfId="19" applyFont="1" applyBorder="1" applyAlignment="1">
      <alignment horizontal="center" vertical="center"/>
    </xf>
    <xf numFmtId="0" fontId="3" fillId="47" borderId="2" xfId="0" applyFont="1" applyFill="1" applyBorder="1" applyAlignment="1">
      <alignment horizontal="center" vertical="center" wrapText="1"/>
    </xf>
    <xf numFmtId="0" fontId="0" fillId="47" borderId="2" xfId="0" applyFill="1" applyBorder="1" applyAlignment="1">
      <alignment vertical="center"/>
    </xf>
    <xf numFmtId="2" fontId="40" fillId="22" borderId="2" xfId="7" applyNumberFormat="1" applyFont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49" fontId="15" fillId="29" borderId="2" xfId="0" applyNumberFormat="1" applyFont="1" applyFill="1" applyBorder="1" applyAlignment="1">
      <alignment horizontal="center" vertical="center" wrapText="1"/>
    </xf>
    <xf numFmtId="0" fontId="3" fillId="29" borderId="2" xfId="0" applyFont="1" applyFill="1" applyBorder="1" applyAlignment="1">
      <alignment horizontal="center" vertical="center" wrapText="1"/>
    </xf>
    <xf numFmtId="0" fontId="1" fillId="0" borderId="2" xfId="5" applyFont="1" applyFill="1" applyBorder="1" applyAlignment="1">
      <alignment vertical="center" wrapText="1"/>
    </xf>
    <xf numFmtId="0" fontId="1" fillId="0" borderId="2" xfId="5" applyFont="1" applyFill="1" applyBorder="1" applyAlignment="1">
      <alignment horizontal="center" vertical="center" wrapText="1"/>
    </xf>
    <xf numFmtId="43" fontId="0" fillId="0" borderId="2" xfId="19" applyFont="1" applyFill="1" applyBorder="1" applyAlignment="1">
      <alignment vertical="center"/>
    </xf>
    <xf numFmtId="0" fontId="1" fillId="47" borderId="2" xfId="5" applyFont="1" applyFill="1" applyBorder="1" applyAlignment="1">
      <alignment horizontal="center" vertical="center" wrapText="1"/>
    </xf>
    <xf numFmtId="0" fontId="1" fillId="47" borderId="2" xfId="5" applyFont="1" applyFill="1" applyBorder="1" applyAlignment="1">
      <alignment vertical="center" wrapText="1"/>
    </xf>
    <xf numFmtId="0" fontId="0" fillId="47" borderId="2" xfId="0" applyFill="1" applyBorder="1" applyAlignment="1">
      <alignment horizontal="center" vertical="center"/>
    </xf>
    <xf numFmtId="0" fontId="1" fillId="46" borderId="2" xfId="5" applyFont="1" applyFill="1" applyBorder="1" applyAlignment="1">
      <alignment horizontal="center" vertical="center" wrapText="1"/>
    </xf>
    <xf numFmtId="0" fontId="2" fillId="29" borderId="2" xfId="6" applyFont="1" applyFill="1" applyBorder="1" applyAlignment="1">
      <alignment horizontal="center" vertical="center" wrapText="1"/>
    </xf>
    <xf numFmtId="0" fontId="2" fillId="45" borderId="2" xfId="6" applyFont="1" applyFill="1" applyBorder="1" applyAlignment="1">
      <alignment vertical="center" wrapText="1"/>
    </xf>
    <xf numFmtId="0" fontId="2" fillId="21" borderId="3" xfId="6" applyFont="1" applyBorder="1" applyAlignment="1">
      <alignment vertical="center" wrapText="1"/>
    </xf>
    <xf numFmtId="0" fontId="1" fillId="20" borderId="3" xfId="5" applyFont="1" applyBorder="1" applyAlignment="1">
      <alignment horizontal="center" vertical="center"/>
    </xf>
    <xf numFmtId="0" fontId="9" fillId="21" borderId="3" xfId="6" applyFont="1" applyBorder="1" applyAlignment="1">
      <alignment horizontal="center" vertical="center" wrapText="1"/>
    </xf>
    <xf numFmtId="0" fontId="4" fillId="29" borderId="2" xfId="0" applyFont="1" applyFill="1" applyBorder="1" applyAlignment="1">
      <alignment horizontal="center" vertical="center" wrapText="1"/>
    </xf>
    <xf numFmtId="0" fontId="34" fillId="21" borderId="3" xfId="6" applyFont="1" applyBorder="1" applyAlignment="1">
      <alignment horizontal="center" vertical="center" wrapText="1"/>
    </xf>
    <xf numFmtId="0" fontId="34" fillId="21" borderId="3" xfId="6" applyFont="1" applyBorder="1" applyAlignment="1">
      <alignment horizontal="left" vertical="center" wrapText="1"/>
    </xf>
    <xf numFmtId="43" fontId="0" fillId="47" borderId="2" xfId="19" applyFont="1" applyFill="1" applyBorder="1" applyAlignment="1">
      <alignment horizontal="center" vertical="center"/>
    </xf>
    <xf numFmtId="43" fontId="0" fillId="0" borderId="2" xfId="19" applyFont="1" applyFill="1" applyBorder="1" applyAlignment="1">
      <alignment horizontal="center" vertical="center"/>
    </xf>
    <xf numFmtId="0" fontId="1" fillId="0" borderId="2" xfId="5" applyFont="1" applyFill="1" applyBorder="1" applyAlignment="1">
      <alignment horizontal="left" vertical="center" wrapText="1"/>
    </xf>
    <xf numFmtId="0" fontId="23" fillId="21" borderId="3" xfId="6" applyFont="1" applyBorder="1" applyAlignment="1">
      <alignment horizontal="center" vertical="center" wrapText="1"/>
    </xf>
    <xf numFmtId="0" fontId="23" fillId="21" borderId="3" xfId="6" applyFont="1" applyBorder="1" applyAlignment="1">
      <alignment horizontal="left" vertical="center" wrapText="1"/>
    </xf>
    <xf numFmtId="0" fontId="1" fillId="47" borderId="2" xfId="5" applyFont="1" applyFill="1" applyBorder="1" applyAlignment="1">
      <alignment horizontal="left" vertical="center" wrapText="1"/>
    </xf>
    <xf numFmtId="0" fontId="1" fillId="46" borderId="2" xfId="5" applyFont="1" applyFill="1" applyBorder="1" applyAlignment="1">
      <alignment horizontal="left" vertical="center" wrapText="1"/>
    </xf>
    <xf numFmtId="0" fontId="1" fillId="20" borderId="2" xfId="5" applyFont="1" applyBorder="1" applyAlignment="1">
      <alignment horizontal="center" vertical="center" wrapText="1"/>
    </xf>
    <xf numFmtId="0" fontId="23" fillId="21" borderId="3" xfId="6" applyFont="1" applyBorder="1" applyAlignment="1">
      <alignment vertical="center" wrapText="1"/>
    </xf>
    <xf numFmtId="1" fontId="0" fillId="0" borderId="2" xfId="0" applyNumberFormat="1" applyBorder="1" applyAlignment="1">
      <alignment vertical="center"/>
    </xf>
    <xf numFmtId="0" fontId="1" fillId="48" borderId="3" xfId="5" applyFont="1" applyFill="1" applyBorder="1" applyAlignment="1">
      <alignment horizontal="left" vertical="center" wrapText="1"/>
    </xf>
    <xf numFmtId="0" fontId="1" fillId="48" borderId="2" xfId="5" applyFont="1" applyFill="1" applyBorder="1" applyAlignment="1">
      <alignment horizontal="center" vertical="center" wrapText="1"/>
    </xf>
    <xf numFmtId="0" fontId="46" fillId="48" borderId="2" xfId="0" applyFont="1" applyFill="1" applyBorder="1" applyAlignment="1">
      <alignment horizontal="center" vertical="center" wrapText="1"/>
    </xf>
    <xf numFmtId="0" fontId="1" fillId="48" borderId="2" xfId="5" applyFont="1" applyFill="1" applyBorder="1" applyAlignment="1">
      <alignment vertical="center" wrapText="1"/>
    </xf>
    <xf numFmtId="0" fontId="0" fillId="0" borderId="3" xfId="0" applyBorder="1"/>
    <xf numFmtId="0" fontId="1" fillId="49" borderId="2" xfId="5" applyFont="1" applyFill="1" applyBorder="1" applyAlignment="1">
      <alignment horizontal="center" vertical="center" wrapText="1"/>
    </xf>
    <xf numFmtId="0" fontId="46" fillId="49" borderId="2" xfId="0" applyFont="1" applyFill="1" applyBorder="1" applyAlignment="1">
      <alignment horizontal="center" vertical="center" wrapText="1"/>
    </xf>
    <xf numFmtId="0" fontId="1" fillId="49" borderId="2" xfId="5" applyFont="1" applyFill="1" applyBorder="1" applyAlignment="1">
      <alignment vertical="center" wrapText="1"/>
    </xf>
    <xf numFmtId="0" fontId="0" fillId="49" borderId="2" xfId="0" applyFill="1" applyBorder="1"/>
    <xf numFmtId="0" fontId="0" fillId="49" borderId="2" xfId="0" applyFill="1" applyBorder="1" applyAlignment="1">
      <alignment horizontal="center"/>
    </xf>
    <xf numFmtId="0" fontId="15" fillId="29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0" fillId="27" borderId="30" xfId="16" applyBorder="1" applyAlignment="1">
      <alignment vertical="center" wrapText="1"/>
    </xf>
    <xf numFmtId="1" fontId="0" fillId="0" borderId="2" xfId="0" applyNumberFormat="1" applyBorder="1" applyAlignment="1">
      <alignment horizontal="center" vertical="center"/>
    </xf>
    <xf numFmtId="0" fontId="3" fillId="50" borderId="3" xfId="0" applyFont="1" applyFill="1" applyBorder="1" applyAlignment="1">
      <alignment horizontal="center" vertical="center" wrapText="1"/>
    </xf>
    <xf numFmtId="0" fontId="2" fillId="29" borderId="2" xfId="6" applyFont="1" applyFill="1" applyBorder="1" applyAlignment="1">
      <alignment horizontal="left" vertical="center" wrapText="1"/>
    </xf>
    <xf numFmtId="0" fontId="0" fillId="29" borderId="2" xfId="0" applyFill="1" applyBorder="1" applyAlignment="1">
      <alignment horizontal="center" vertical="center"/>
    </xf>
    <xf numFmtId="1" fontId="0" fillId="29" borderId="2" xfId="0" applyNumberFormat="1" applyFill="1" applyBorder="1" applyAlignment="1">
      <alignment vertical="center"/>
    </xf>
    <xf numFmtId="43" fontId="0" fillId="29" borderId="2" xfId="19" applyFont="1" applyFill="1" applyBorder="1" applyAlignment="1">
      <alignment vertical="center"/>
    </xf>
    <xf numFmtId="16" fontId="2" fillId="45" borderId="2" xfId="6" applyNumberFormat="1" applyFont="1" applyFill="1" applyBorder="1" applyAlignment="1">
      <alignment horizontal="center" vertical="center" wrapText="1"/>
    </xf>
    <xf numFmtId="1" fontId="15" fillId="29" borderId="2" xfId="0" applyNumberFormat="1" applyFont="1" applyFill="1" applyBorder="1" applyAlignment="1">
      <alignment horizontal="center" vertical="center" wrapText="1"/>
    </xf>
    <xf numFmtId="0" fontId="30" fillId="27" borderId="2" xfId="16" applyBorder="1" applyAlignment="1">
      <alignment horizontal="center" vertical="center" wrapText="1"/>
    </xf>
    <xf numFmtId="0" fontId="0" fillId="0" borderId="30" xfId="0" applyBorder="1"/>
    <xf numFmtId="0" fontId="0" fillId="0" borderId="3" xfId="0" applyBorder="1" applyAlignment="1">
      <alignment vertical="center"/>
    </xf>
    <xf numFmtId="0" fontId="0" fillId="0" borderId="30" xfId="0" applyBorder="1" applyAlignment="1">
      <alignment vertical="center"/>
    </xf>
    <xf numFmtId="0" fontId="30" fillId="27" borderId="3" xfId="16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1" fillId="47" borderId="3" xfId="5" applyFont="1" applyFill="1" applyBorder="1" applyAlignment="1">
      <alignment horizontal="center" vertical="center" wrapText="1"/>
    </xf>
    <xf numFmtId="0" fontId="1" fillId="46" borderId="3" xfId="5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left" vertical="center" wrapText="1"/>
    </xf>
    <xf numFmtId="0" fontId="1" fillId="47" borderId="3" xfId="5" applyFont="1" applyFill="1" applyBorder="1" applyAlignment="1">
      <alignment horizontal="left" vertical="center" wrapText="1"/>
    </xf>
    <xf numFmtId="0" fontId="3" fillId="38" borderId="3" xfId="0" applyFont="1" applyFill="1" applyBorder="1" applyAlignment="1">
      <alignment vertical="center" wrapText="1"/>
    </xf>
    <xf numFmtId="0" fontId="1" fillId="46" borderId="3" xfId="5" applyFont="1" applyFill="1" applyBorder="1" applyAlignment="1">
      <alignment horizontal="left" vertical="center" wrapText="1"/>
    </xf>
    <xf numFmtId="0" fontId="3" fillId="38" borderId="3" xfId="0" applyFont="1" applyFill="1" applyBorder="1" applyAlignment="1">
      <alignment horizontal="left" vertical="center" wrapText="1"/>
    </xf>
    <xf numFmtId="16" fontId="2" fillId="21" borderId="2" xfId="6" applyNumberFormat="1" applyFont="1" applyBorder="1" applyAlignment="1">
      <alignment horizontal="center" vertical="center" wrapText="1"/>
    </xf>
    <xf numFmtId="0" fontId="30" fillId="27" borderId="0" xfId="16" applyBorder="1" applyAlignment="1">
      <alignment horizontal="center" vertical="center" wrapText="1"/>
    </xf>
    <xf numFmtId="0" fontId="1" fillId="0" borderId="3" xfId="5" applyFont="1" applyFill="1" applyBorder="1" applyAlignment="1">
      <alignment horizontal="center" vertical="center" wrapText="1"/>
    </xf>
    <xf numFmtId="0" fontId="2" fillId="45" borderId="3" xfId="6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1" fillId="0" borderId="3" xfId="5" applyFont="1" applyFill="1" applyBorder="1" applyAlignment="1">
      <alignment vertical="center" wrapText="1"/>
    </xf>
    <xf numFmtId="0" fontId="2" fillId="45" borderId="3" xfId="6" applyFont="1" applyFill="1" applyBorder="1" applyAlignment="1">
      <alignment horizontal="left" vertical="center" wrapText="1"/>
    </xf>
    <xf numFmtId="0" fontId="1" fillId="20" borderId="2" xfId="5" applyFont="1" applyBorder="1" applyAlignment="1">
      <alignment horizontal="center" vertical="center"/>
    </xf>
    <xf numFmtId="0" fontId="2" fillId="45" borderId="3" xfId="6" applyFont="1" applyFill="1" applyBorder="1" applyAlignment="1">
      <alignment vertical="center" wrapText="1"/>
    </xf>
    <xf numFmtId="43" fontId="0" fillId="0" borderId="3" xfId="19" applyFont="1" applyBorder="1" applyAlignment="1">
      <alignment vertical="center"/>
    </xf>
    <xf numFmtId="0" fontId="1" fillId="47" borderId="3" xfId="5" applyFont="1" applyFill="1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43" fontId="0" fillId="28" borderId="2" xfId="19" applyFont="1" applyFill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2" fillId="0" borderId="2" xfId="6" applyFont="1" applyFill="1" applyBorder="1" applyAlignment="1">
      <alignment vertical="center" wrapText="1"/>
    </xf>
    <xf numFmtId="0" fontId="47" fillId="27" borderId="2" xfId="16" applyFont="1" applyBorder="1" applyAlignment="1">
      <alignment horizontal="center" vertical="center" wrapText="1"/>
    </xf>
    <xf numFmtId="16" fontId="1" fillId="47" borderId="2" xfId="5" applyNumberFormat="1" applyFont="1" applyFill="1" applyBorder="1" applyAlignment="1">
      <alignment horizontal="center" vertical="center" wrapText="1"/>
    </xf>
    <xf numFmtId="165" fontId="0" fillId="0" borderId="0" xfId="0" applyNumberFormat="1"/>
    <xf numFmtId="49" fontId="2" fillId="21" borderId="3" xfId="6" applyNumberFormat="1" applyFont="1" applyBorder="1" applyAlignment="1">
      <alignment horizontal="center" vertical="center" wrapText="1"/>
    </xf>
    <xf numFmtId="16" fontId="2" fillId="21" borderId="3" xfId="6" applyNumberFormat="1" applyFont="1" applyBorder="1" applyAlignment="1">
      <alignment horizontal="center" vertical="center" wrapText="1"/>
    </xf>
    <xf numFmtId="16" fontId="3" fillId="38" borderId="2" xfId="0" applyNumberFormat="1" applyFont="1" applyFill="1" applyBorder="1" applyAlignment="1">
      <alignment horizontal="center" vertical="center" wrapText="1"/>
    </xf>
    <xf numFmtId="0" fontId="2" fillId="0" borderId="7" xfId="6" applyFont="1" applyFill="1" applyBorder="1" applyAlignment="1">
      <alignment horizontal="left" vertical="center" wrapText="1"/>
    </xf>
    <xf numFmtId="14" fontId="1" fillId="47" borderId="2" xfId="5" applyNumberFormat="1" applyFont="1" applyFill="1" applyBorder="1" applyAlignment="1">
      <alignment horizontal="center" vertical="center" wrapText="1"/>
    </xf>
    <xf numFmtId="14" fontId="1" fillId="46" borderId="2" xfId="5" applyNumberFormat="1" applyFont="1" applyFill="1" applyBorder="1" applyAlignment="1">
      <alignment horizontal="center" vertical="center" wrapText="1"/>
    </xf>
    <xf numFmtId="14" fontId="3" fillId="38" borderId="2" xfId="0" applyNumberFormat="1" applyFont="1" applyFill="1" applyBorder="1" applyAlignment="1">
      <alignment horizontal="center" vertical="center" wrapText="1"/>
    </xf>
    <xf numFmtId="14" fontId="2" fillId="45" borderId="2" xfId="6" applyNumberFormat="1" applyFont="1" applyFill="1" applyBorder="1" applyAlignment="1">
      <alignment horizontal="center" vertical="center" wrapText="1"/>
    </xf>
    <xf numFmtId="14" fontId="2" fillId="21" borderId="3" xfId="6" applyNumberFormat="1" applyFont="1" applyBorder="1" applyAlignment="1">
      <alignment horizontal="center" vertical="center" wrapText="1"/>
    </xf>
    <xf numFmtId="0" fontId="9" fillId="45" borderId="2" xfId="6" applyFont="1" applyFill="1" applyBorder="1" applyAlignment="1">
      <alignment horizontal="center" vertical="center" wrapText="1"/>
    </xf>
    <xf numFmtId="43" fontId="0" fillId="0" borderId="0" xfId="0" applyNumberFormat="1"/>
    <xf numFmtId="14" fontId="30" fillId="27" borderId="2" xfId="16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6" fontId="0" fillId="0" borderId="0" xfId="0" applyNumberFormat="1"/>
    <xf numFmtId="165" fontId="39" fillId="0" borderId="2" xfId="0" applyNumberFormat="1" applyFont="1" applyBorder="1"/>
    <xf numFmtId="0" fontId="3" fillId="46" borderId="2" xfId="0" applyFont="1" applyFill="1" applyBorder="1" applyAlignment="1">
      <alignment horizontal="center" vertical="center" wrapText="1"/>
    </xf>
    <xf numFmtId="14" fontId="3" fillId="46" borderId="2" xfId="0" applyNumberFormat="1" applyFont="1" applyFill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14" fontId="0" fillId="40" borderId="2" xfId="0" applyNumberFormat="1" applyFill="1" applyBorder="1" applyAlignment="1">
      <alignment horizontal="center" vertical="center"/>
    </xf>
    <xf numFmtId="167" fontId="0" fillId="0" borderId="0" xfId="0" applyNumberFormat="1"/>
    <xf numFmtId="16" fontId="3" fillId="46" borderId="2" xfId="0" applyNumberFormat="1" applyFont="1" applyFill="1" applyBorder="1" applyAlignment="1">
      <alignment horizontal="center" vertical="center" wrapText="1"/>
    </xf>
    <xf numFmtId="164" fontId="0" fillId="28" borderId="2" xfId="0" applyNumberFormat="1" applyFill="1" applyBorder="1" applyAlignment="1">
      <alignment horizontal="center" vertical="center"/>
    </xf>
    <xf numFmtId="0" fontId="30" fillId="27" borderId="30" xfId="16" applyNumberFormat="1" applyBorder="1" applyAlignment="1">
      <alignment horizontal="center" textRotation="90" wrapText="1"/>
    </xf>
    <xf numFmtId="0" fontId="0" fillId="0" borderId="2" xfId="0" applyBorder="1" applyAlignment="1">
      <alignment horizontal="center" vertical="center" wrapText="1"/>
    </xf>
    <xf numFmtId="16" fontId="1" fillId="46" borderId="3" xfId="5" applyNumberFormat="1" applyFont="1" applyFill="1" applyBorder="1" applyAlignment="1">
      <alignment horizontal="center" vertical="center" wrapText="1"/>
    </xf>
    <xf numFmtId="43" fontId="0" fillId="0" borderId="0" xfId="19" applyFont="1" applyAlignment="1">
      <alignment horizontal="center"/>
    </xf>
    <xf numFmtId="16" fontId="3" fillId="38" borderId="3" xfId="0" applyNumberFormat="1" applyFont="1" applyFill="1" applyBorder="1" applyAlignment="1">
      <alignment horizontal="center" vertical="center" wrapText="1"/>
    </xf>
    <xf numFmtId="168" fontId="0" fillId="0" borderId="0" xfId="0" applyNumberFormat="1"/>
    <xf numFmtId="169" fontId="39" fillId="0" borderId="2" xfId="0" applyNumberFormat="1" applyFont="1" applyBorder="1"/>
    <xf numFmtId="0" fontId="0" fillId="40" borderId="2" xfId="0" applyFill="1" applyBorder="1" applyAlignment="1">
      <alignment horizontal="center" vertical="center"/>
    </xf>
    <xf numFmtId="0" fontId="45" fillId="11" borderId="25" xfId="0" applyFont="1" applyFill="1" applyBorder="1" applyAlignment="1">
      <alignment wrapText="1"/>
    </xf>
    <xf numFmtId="0" fontId="3" fillId="50" borderId="2" xfId="0" applyFont="1" applyFill="1" applyBorder="1" applyAlignment="1">
      <alignment horizontal="center" vertical="center" wrapText="1"/>
    </xf>
    <xf numFmtId="16" fontId="1" fillId="47" borderId="3" xfId="5" applyNumberFormat="1" applyFont="1" applyFill="1" applyBorder="1" applyAlignment="1">
      <alignment horizontal="center" vertical="center" wrapText="1"/>
    </xf>
    <xf numFmtId="165" fontId="39" fillId="0" borderId="0" xfId="0" applyNumberFormat="1" applyFont="1"/>
    <xf numFmtId="0" fontId="50" fillId="0" borderId="0" xfId="0" applyFont="1"/>
    <xf numFmtId="165" fontId="50" fillId="0" borderId="0" xfId="0" applyNumberFormat="1" applyFont="1"/>
    <xf numFmtId="165" fontId="51" fillId="0" borderId="0" xfId="0" applyNumberFormat="1" applyFont="1"/>
    <xf numFmtId="9" fontId="50" fillId="0" borderId="0" xfId="34" applyFont="1" applyFill="1" applyBorder="1"/>
    <xf numFmtId="168" fontId="50" fillId="0" borderId="0" xfId="0" applyNumberFormat="1" applyFont="1"/>
    <xf numFmtId="16" fontId="0" fillId="0" borderId="2" xfId="0" applyNumberFormat="1" applyBorder="1" applyAlignment="1">
      <alignment horizontal="center" vertical="center" wrapText="1"/>
    </xf>
    <xf numFmtId="1" fontId="0" fillId="0" borderId="0" xfId="0" applyNumberFormat="1"/>
    <xf numFmtId="16" fontId="2" fillId="45" borderId="3" xfId="6" applyNumberFormat="1" applyFont="1" applyFill="1" applyBorder="1" applyAlignment="1">
      <alignment horizontal="center" vertical="center" wrapText="1"/>
    </xf>
    <xf numFmtId="17" fontId="3" fillId="38" borderId="2" xfId="0" applyNumberFormat="1" applyFont="1" applyFill="1" applyBorder="1" applyAlignment="1">
      <alignment horizontal="center" vertical="center" wrapText="1"/>
    </xf>
    <xf numFmtId="17" fontId="2" fillId="21" borderId="3" xfId="6" applyNumberFormat="1" applyFont="1" applyBorder="1" applyAlignment="1">
      <alignment horizontal="center" vertical="center" wrapText="1"/>
    </xf>
    <xf numFmtId="17" fontId="2" fillId="21" borderId="2" xfId="6" applyNumberFormat="1" applyFont="1" applyBorder="1" applyAlignment="1">
      <alignment horizontal="center" vertical="center" wrapText="1"/>
    </xf>
    <xf numFmtId="17" fontId="1" fillId="47" borderId="2" xfId="5" applyNumberFormat="1" applyFont="1" applyFill="1" applyBorder="1" applyAlignment="1">
      <alignment horizontal="center" vertical="center" wrapText="1"/>
    </xf>
    <xf numFmtId="43" fontId="0" fillId="29" borderId="2" xfId="19" applyFont="1" applyFill="1" applyBorder="1" applyAlignment="1">
      <alignment horizontal="center" vertical="center"/>
    </xf>
    <xf numFmtId="16" fontId="1" fillId="46" borderId="2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9" applyFont="1" applyAlignment="1">
      <alignment horizontal="center" vertical="center" wrapText="1"/>
    </xf>
    <xf numFmtId="0" fontId="0" fillId="45" borderId="0" xfId="0" applyFill="1"/>
    <xf numFmtId="43" fontId="0" fillId="0" borderId="0" xfId="19" applyFont="1"/>
    <xf numFmtId="170" fontId="0" fillId="0" borderId="0" xfId="0" applyNumberFormat="1"/>
    <xf numFmtId="0" fontId="0" fillId="51" borderId="0" xfId="0" applyFill="1"/>
    <xf numFmtId="165" fontId="0" fillId="51" borderId="0" xfId="0" applyNumberFormat="1" applyFill="1"/>
    <xf numFmtId="166" fontId="0" fillId="51" borderId="0" xfId="0" applyNumberFormat="1" applyFill="1"/>
    <xf numFmtId="167" fontId="0" fillId="51" borderId="0" xfId="0" applyNumberFormat="1" applyFill="1"/>
    <xf numFmtId="43" fontId="0" fillId="51" borderId="0" xfId="0" applyNumberFormat="1" applyFill="1"/>
    <xf numFmtId="168" fontId="50" fillId="51" borderId="0" xfId="0" applyNumberFormat="1" applyFont="1" applyFill="1"/>
    <xf numFmtId="165" fontId="50" fillId="51" borderId="0" xfId="0" applyNumberFormat="1" applyFont="1" applyFill="1"/>
    <xf numFmtId="165" fontId="51" fillId="51" borderId="0" xfId="0" applyNumberFormat="1" applyFont="1" applyFill="1"/>
    <xf numFmtId="0" fontId="50" fillId="51" borderId="0" xfId="0" applyFont="1" applyFill="1"/>
    <xf numFmtId="9" fontId="50" fillId="51" borderId="0" xfId="34" applyFont="1" applyFill="1" applyBorder="1"/>
    <xf numFmtId="14" fontId="0" fillId="51" borderId="0" xfId="0" applyNumberFormat="1" applyFill="1"/>
    <xf numFmtId="1" fontId="0" fillId="51" borderId="0" xfId="0" applyNumberFormat="1" applyFill="1"/>
    <xf numFmtId="170" fontId="0" fillId="51" borderId="0" xfId="0" applyNumberFormat="1" applyFill="1"/>
    <xf numFmtId="43" fontId="0" fillId="51" borderId="0" xfId="19" applyFont="1" applyFill="1"/>
    <xf numFmtId="0" fontId="15" fillId="0" borderId="2" xfId="0" applyFont="1" applyBorder="1" applyAlignment="1">
      <alignment horizontal="center" vertical="center" wrapText="1"/>
    </xf>
    <xf numFmtId="16" fontId="2" fillId="0" borderId="3" xfId="6" applyNumberFormat="1" applyFont="1" applyFill="1" applyBorder="1" applyAlignment="1">
      <alignment horizontal="center" vertical="center" wrapText="1"/>
    </xf>
    <xf numFmtId="14" fontId="53" fillId="52" borderId="2" xfId="0" applyNumberFormat="1" applyFont="1" applyFill="1" applyBorder="1" applyAlignment="1">
      <alignment horizontal="center" vertical="center"/>
    </xf>
    <xf numFmtId="14" fontId="53" fillId="52" borderId="2" xfId="0" applyNumberFormat="1" applyFont="1" applyFill="1" applyBorder="1" applyAlignment="1">
      <alignment horizontal="center"/>
    </xf>
    <xf numFmtId="0" fontId="54" fillId="53" borderId="2" xfId="0" applyFont="1" applyFill="1" applyBorder="1" applyAlignment="1">
      <alignment horizontal="center" vertical="center" wrapText="1"/>
    </xf>
    <xf numFmtId="0" fontId="5" fillId="29" borderId="2" xfId="0" applyFont="1" applyFill="1" applyBorder="1" applyAlignment="1">
      <alignment horizontal="center" textRotation="90" wrapText="1"/>
    </xf>
    <xf numFmtId="0" fontId="44" fillId="52" borderId="2" xfId="33" applyFill="1" applyBorder="1" applyAlignment="1">
      <alignment horizontal="center" vertical="center"/>
    </xf>
    <xf numFmtId="14" fontId="0" fillId="52" borderId="2" xfId="33" applyNumberFormat="1" applyFont="1" applyFill="1" applyBorder="1" applyAlignment="1">
      <alignment horizontal="center" vertical="center"/>
    </xf>
    <xf numFmtId="0" fontId="0" fillId="52" borderId="2" xfId="33" applyFont="1" applyFill="1" applyBorder="1" applyAlignment="1">
      <alignment horizontal="center" vertical="center"/>
    </xf>
    <xf numFmtId="14" fontId="44" fillId="52" borderId="2" xfId="33" applyNumberFormat="1" applyFill="1" applyBorder="1" applyAlignment="1">
      <alignment horizontal="center"/>
    </xf>
    <xf numFmtId="0" fontId="5" fillId="50" borderId="2" xfId="0" applyFont="1" applyFill="1" applyBorder="1" applyAlignment="1">
      <alignment horizontal="center" textRotation="90" wrapText="1"/>
    </xf>
    <xf numFmtId="0" fontId="33" fillId="50" borderId="2" xfId="0" applyFont="1" applyFill="1" applyBorder="1" applyAlignment="1">
      <alignment horizontal="center" textRotation="90" wrapText="1"/>
    </xf>
    <xf numFmtId="167" fontId="0" fillId="28" borderId="2" xfId="0" applyNumberFormat="1" applyFill="1" applyBorder="1" applyAlignment="1">
      <alignment horizontal="center" vertical="center"/>
    </xf>
    <xf numFmtId="14" fontId="53" fillId="43" borderId="2" xfId="0" applyNumberFormat="1" applyFont="1" applyFill="1" applyBorder="1" applyAlignment="1">
      <alignment horizontal="center" vertical="center"/>
    </xf>
    <xf numFmtId="14" fontId="1" fillId="0" borderId="2" xfId="5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textRotation="90" wrapText="1"/>
    </xf>
    <xf numFmtId="0" fontId="1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 wrapText="1"/>
    </xf>
    <xf numFmtId="14" fontId="53" fillId="52" borderId="2" xfId="0" applyNumberFormat="1" applyFont="1" applyFill="1" applyBorder="1" applyAlignment="1">
      <alignment horizontal="center" wrapText="1"/>
    </xf>
    <xf numFmtId="0" fontId="1" fillId="0" borderId="7" xfId="5" applyFont="1" applyFill="1" applyBorder="1" applyAlignment="1">
      <alignment horizontal="center" vertical="center" wrapText="1"/>
    </xf>
    <xf numFmtId="167" fontId="0" fillId="0" borderId="2" xfId="19" applyNumberFormat="1" applyFont="1" applyBorder="1" applyAlignment="1">
      <alignment vertical="center"/>
    </xf>
    <xf numFmtId="0" fontId="45" fillId="11" borderId="13" xfId="0" applyFont="1" applyFill="1" applyBorder="1" applyAlignment="1">
      <alignment horizontal="center" vertical="center" wrapText="1"/>
    </xf>
    <xf numFmtId="0" fontId="45" fillId="11" borderId="25" xfId="0" applyFont="1" applyFill="1" applyBorder="1" applyAlignment="1">
      <alignment horizontal="center" vertical="center" wrapText="1"/>
    </xf>
    <xf numFmtId="0" fontId="45" fillId="11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33" fillId="0" borderId="2" xfId="0" applyFont="1" applyBorder="1" applyAlignment="1">
      <alignment horizontal="center" vertical="center" textRotation="90" wrapText="1"/>
    </xf>
    <xf numFmtId="0" fontId="5" fillId="50" borderId="2" xfId="0" applyFont="1" applyFill="1" applyBorder="1" applyAlignment="1">
      <alignment horizontal="center" vertical="center" textRotation="90" wrapText="1"/>
    </xf>
    <xf numFmtId="0" fontId="33" fillId="50" borderId="2" xfId="0" applyFont="1" applyFill="1" applyBorder="1" applyAlignment="1">
      <alignment horizontal="center" vertical="center" textRotation="90" wrapText="1"/>
    </xf>
    <xf numFmtId="0" fontId="5" fillId="14" borderId="2" xfId="0" applyFont="1" applyFill="1" applyBorder="1" applyAlignment="1">
      <alignment horizontal="center" vertical="center" textRotation="90" wrapText="1"/>
    </xf>
    <xf numFmtId="0" fontId="5" fillId="29" borderId="2" xfId="0" applyFont="1" applyFill="1" applyBorder="1" applyAlignment="1">
      <alignment horizontal="center" vertical="center" textRotation="90" wrapText="1"/>
    </xf>
    <xf numFmtId="0" fontId="5" fillId="12" borderId="3" xfId="0" applyFont="1" applyFill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43" fontId="0" fillId="0" borderId="0" xfId="19" applyFont="1" applyAlignment="1">
      <alignment horizontal="center" vertical="center"/>
    </xf>
    <xf numFmtId="0" fontId="30" fillId="27" borderId="30" xfId="16" applyNumberForma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43" fontId="0" fillId="28" borderId="2" xfId="19" applyFont="1" applyFill="1" applyBorder="1" applyAlignment="1">
      <alignment horizontal="center" vertical="center"/>
    </xf>
    <xf numFmtId="43" fontId="0" fillId="0" borderId="2" xfId="19" applyFont="1" applyFill="1" applyBorder="1" applyAlignment="1">
      <alignment horizontal="center" vertical="center" wrapText="1" shrinkToFit="1"/>
    </xf>
    <xf numFmtId="0" fontId="0" fillId="51" borderId="0" xfId="0" applyFill="1" applyAlignment="1">
      <alignment horizontal="center"/>
    </xf>
    <xf numFmtId="0" fontId="0" fillId="0" borderId="0" xfId="0" applyAlignment="1">
      <alignment horizontal="center"/>
    </xf>
    <xf numFmtId="14" fontId="15" fillId="52" borderId="2" xfId="0" applyNumberFormat="1" applyFont="1" applyFill="1" applyBorder="1" applyAlignment="1">
      <alignment horizontal="center" vertical="center"/>
    </xf>
    <xf numFmtId="14" fontId="53" fillId="52" borderId="2" xfId="0" applyNumberFormat="1" applyFont="1" applyFill="1" applyBorder="1" applyAlignment="1">
      <alignment horizontal="center" vertical="center" wrapText="1"/>
    </xf>
    <xf numFmtId="14" fontId="53" fillId="29" borderId="2" xfId="0" applyNumberFormat="1" applyFont="1" applyFill="1" applyBorder="1" applyAlignment="1">
      <alignment horizontal="center"/>
    </xf>
    <xf numFmtId="0" fontId="1" fillId="29" borderId="2" xfId="5" applyFont="1" applyFill="1" applyBorder="1" applyAlignment="1">
      <alignment horizontal="center" vertical="center" wrapText="1"/>
    </xf>
    <xf numFmtId="14" fontId="53" fillId="29" borderId="2" xfId="0" applyNumberFormat="1" applyFont="1" applyFill="1" applyBorder="1" applyAlignment="1">
      <alignment horizontal="center" vertical="center"/>
    </xf>
    <xf numFmtId="14" fontId="0" fillId="52" borderId="7" xfId="33" applyNumberFormat="1" applyFont="1" applyFill="1" applyBorder="1" applyAlignment="1">
      <alignment horizontal="center" vertical="center"/>
    </xf>
    <xf numFmtId="0" fontId="15" fillId="29" borderId="5" xfId="0" applyFont="1" applyFill="1" applyBorder="1" applyAlignment="1">
      <alignment horizontal="center" vertical="center" wrapText="1"/>
    </xf>
    <xf numFmtId="0" fontId="45" fillId="11" borderId="2" xfId="0" applyFont="1" applyFill="1" applyBorder="1" applyAlignment="1">
      <alignment horizontal="center" vertical="center" wrapText="1"/>
    </xf>
    <xf numFmtId="0" fontId="3" fillId="29" borderId="5" xfId="0" applyFont="1" applyFill="1" applyBorder="1" applyAlignment="1">
      <alignment horizontal="center" vertical="center" wrapText="1"/>
    </xf>
    <xf numFmtId="0" fontId="58" fillId="28" borderId="31" xfId="0" applyFont="1" applyFill="1" applyBorder="1" applyAlignment="1">
      <alignment horizontal="center" vertical="center" wrapText="1"/>
    </xf>
    <xf numFmtId="0" fontId="58" fillId="54" borderId="31" xfId="0" applyFont="1" applyFill="1" applyBorder="1" applyAlignment="1">
      <alignment horizontal="center" vertical="center" wrapText="1"/>
    </xf>
    <xf numFmtId="0" fontId="58" fillId="55" borderId="31" xfId="0" applyFont="1" applyFill="1" applyBorder="1" applyAlignment="1">
      <alignment horizontal="center" vertical="center" wrapText="1"/>
    </xf>
    <xf numFmtId="0" fontId="58" fillId="56" borderId="31" xfId="0" applyFont="1" applyFill="1" applyBorder="1" applyAlignment="1">
      <alignment horizontal="center" vertical="center" wrapText="1"/>
    </xf>
    <xf numFmtId="0" fontId="58" fillId="58" borderId="32" xfId="0" applyFont="1" applyFill="1" applyBorder="1" applyAlignment="1">
      <alignment horizontal="center" vertical="center" wrapText="1"/>
    </xf>
    <xf numFmtId="0" fontId="58" fillId="59" borderId="32" xfId="0" applyFont="1" applyFill="1" applyBorder="1" applyAlignment="1">
      <alignment horizontal="center" vertical="center" wrapText="1"/>
    </xf>
    <xf numFmtId="0" fontId="58" fillId="57" borderId="31" xfId="0" applyFont="1" applyFill="1" applyBorder="1" applyAlignment="1">
      <alignment horizontal="center" vertical="center" wrapText="1"/>
    </xf>
    <xf numFmtId="0" fontId="58" fillId="60" borderId="31" xfId="0" applyFont="1" applyFill="1" applyBorder="1" applyAlignment="1">
      <alignment horizontal="center" vertical="center" wrapText="1"/>
    </xf>
    <xf numFmtId="0" fontId="58" fillId="60" borderId="32" xfId="0" applyFont="1" applyFill="1" applyBorder="1" applyAlignment="1">
      <alignment horizontal="center" vertical="center" wrapText="1"/>
    </xf>
    <xf numFmtId="0" fontId="58" fillId="61" borderId="32" xfId="0" applyFont="1" applyFill="1" applyBorder="1" applyAlignment="1">
      <alignment horizontal="center" vertical="center" wrapText="1"/>
    </xf>
    <xf numFmtId="0" fontId="1" fillId="61" borderId="2" xfId="5" applyFont="1" applyFill="1" applyBorder="1" applyAlignment="1">
      <alignment horizontal="center" vertical="center" wrapText="1"/>
    </xf>
    <xf numFmtId="0" fontId="58" fillId="61" borderId="31" xfId="0" applyFont="1" applyFill="1" applyBorder="1" applyAlignment="1">
      <alignment horizontal="center" vertical="center" wrapText="1"/>
    </xf>
    <xf numFmtId="14" fontId="44" fillId="52" borderId="2" xfId="33" applyNumberFormat="1" applyFill="1" applyBorder="1" applyAlignment="1">
      <alignment horizontal="center" vertical="center"/>
    </xf>
    <xf numFmtId="0" fontId="59" fillId="53" borderId="2" xfId="0" applyFont="1" applyFill="1" applyBorder="1" applyAlignment="1">
      <alignment horizontal="center" vertical="center" wrapText="1"/>
    </xf>
    <xf numFmtId="0" fontId="35" fillId="0" borderId="2" xfId="5" applyFont="1" applyFill="1" applyBorder="1" applyAlignment="1">
      <alignment horizontal="center" vertical="center" wrapText="1"/>
    </xf>
    <xf numFmtId="0" fontId="0" fillId="40" borderId="5" xfId="0" applyFill="1" applyBorder="1" applyAlignment="1">
      <alignment horizontal="center" vertical="center"/>
    </xf>
    <xf numFmtId="164" fontId="0" fillId="28" borderId="5" xfId="0" applyNumberFormat="1" applyFill="1" applyBorder="1" applyAlignment="1">
      <alignment horizontal="center" vertical="center"/>
    </xf>
    <xf numFmtId="167" fontId="0" fillId="28" borderId="5" xfId="0" applyNumberFormat="1" applyFill="1" applyBorder="1" applyAlignment="1">
      <alignment horizontal="center" vertical="center"/>
    </xf>
    <xf numFmtId="43" fontId="0" fillId="0" borderId="5" xfId="19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40" borderId="5" xfId="0" applyNumberFormat="1" applyFill="1" applyBorder="1" applyAlignment="1">
      <alignment horizontal="center" vertical="center"/>
    </xf>
    <xf numFmtId="14" fontId="53" fillId="52" borderId="5" xfId="0" applyNumberFormat="1" applyFont="1" applyFill="1" applyBorder="1" applyAlignment="1">
      <alignment horizontal="center" vertical="center"/>
    </xf>
    <xf numFmtId="0" fontId="3" fillId="50" borderId="5" xfId="0" applyFont="1" applyFill="1" applyBorder="1" applyAlignment="1">
      <alignment horizontal="center" vertical="center" wrapText="1"/>
    </xf>
    <xf numFmtId="0" fontId="3" fillId="38" borderId="5" xfId="0" applyFont="1" applyFill="1" applyBorder="1" applyAlignment="1">
      <alignment horizontal="center" vertical="center" wrapText="1"/>
    </xf>
    <xf numFmtId="14" fontId="0" fillId="52" borderId="5" xfId="33" applyNumberFormat="1" applyFont="1" applyFill="1" applyBorder="1" applyAlignment="1">
      <alignment horizontal="center" vertical="center"/>
    </xf>
    <xf numFmtId="0" fontId="54" fillId="53" borderId="5" xfId="0" applyFont="1" applyFill="1" applyBorder="1" applyAlignment="1">
      <alignment horizontal="center" vertical="center" wrapText="1"/>
    </xf>
    <xf numFmtId="0" fontId="1" fillId="0" borderId="5" xfId="5" applyFont="1" applyFill="1" applyBorder="1" applyAlignment="1">
      <alignment horizontal="center" vertical="center" wrapText="1"/>
    </xf>
    <xf numFmtId="14" fontId="53" fillId="52" borderId="5" xfId="0" applyNumberFormat="1" applyFont="1" applyFill="1" applyBorder="1" applyAlignment="1">
      <alignment horizontal="center"/>
    </xf>
    <xf numFmtId="0" fontId="1" fillId="61" borderId="5" xfId="5" applyFont="1" applyFill="1" applyBorder="1" applyAlignment="1">
      <alignment horizontal="center" vertical="center" wrapText="1"/>
    </xf>
    <xf numFmtId="0" fontId="0" fillId="0" borderId="33" xfId="0" applyBorder="1"/>
    <xf numFmtId="0" fontId="1" fillId="62" borderId="2" xfId="5" applyFont="1" applyFill="1" applyBorder="1" applyAlignment="1">
      <alignment horizontal="center" vertical="center" wrapText="1"/>
    </xf>
    <xf numFmtId="0" fontId="1" fillId="62" borderId="5" xfId="5" applyFont="1" applyFill="1" applyBorder="1" applyAlignment="1">
      <alignment horizontal="center" vertical="center" wrapText="1"/>
    </xf>
    <xf numFmtId="0" fontId="0" fillId="62" borderId="5" xfId="0" applyFill="1" applyBorder="1" applyAlignment="1">
      <alignment horizontal="center" vertical="center" wrapText="1"/>
    </xf>
    <xf numFmtId="0" fontId="30" fillId="27" borderId="0" xfId="16" applyNumberFormat="1" applyBorder="1" applyAlignment="1">
      <alignment horizontal="center" vertical="center" textRotation="90" wrapText="1"/>
    </xf>
    <xf numFmtId="14" fontId="1" fillId="28" borderId="2" xfId="5" applyNumberFormat="1" applyFont="1" applyFill="1" applyBorder="1" applyAlignment="1">
      <alignment horizontal="center" vertical="center" wrapText="1"/>
    </xf>
    <xf numFmtId="14" fontId="0" fillId="39" borderId="2" xfId="0" applyNumberFormat="1" applyFill="1" applyBorder="1" applyAlignment="1">
      <alignment horizontal="center" vertical="center"/>
    </xf>
    <xf numFmtId="0" fontId="15" fillId="62" borderId="2" xfId="0" applyFont="1" applyFill="1" applyBorder="1" applyAlignment="1">
      <alignment horizontal="center" vertical="center" wrapText="1"/>
    </xf>
    <xf numFmtId="0" fontId="3" fillId="62" borderId="2" xfId="0" applyFont="1" applyFill="1" applyBorder="1" applyAlignment="1">
      <alignment horizontal="center" vertical="center" wrapText="1"/>
    </xf>
    <xf numFmtId="0" fontId="0" fillId="28" borderId="2" xfId="0" applyFill="1" applyBorder="1" applyAlignment="1">
      <alignment horizontal="center" vertical="center" wrapText="1"/>
    </xf>
    <xf numFmtId="0" fontId="0" fillId="29" borderId="2" xfId="0" applyFill="1" applyBorder="1" applyAlignment="1">
      <alignment horizontal="center" vertical="center" wrapText="1"/>
    </xf>
    <xf numFmtId="16" fontId="1" fillId="0" borderId="2" xfId="5" applyNumberFormat="1" applyFont="1" applyFill="1" applyBorder="1" applyAlignment="1">
      <alignment horizontal="center" vertical="center" wrapText="1"/>
    </xf>
    <xf numFmtId="0" fontId="60" fillId="29" borderId="2" xfId="0" applyFont="1" applyFill="1" applyBorder="1" applyAlignment="1">
      <alignment horizontal="center" vertical="center" wrapText="1"/>
    </xf>
    <xf numFmtId="0" fontId="61" fillId="29" borderId="2" xfId="0" applyFont="1" applyFill="1" applyBorder="1" applyAlignment="1">
      <alignment horizontal="center" vertical="center" wrapText="1"/>
    </xf>
    <xf numFmtId="14" fontId="53" fillId="28" borderId="2" xfId="0" applyNumberFormat="1" applyFont="1" applyFill="1" applyBorder="1" applyAlignment="1">
      <alignment horizontal="center" vertical="center"/>
    </xf>
    <xf numFmtId="14" fontId="62" fillId="28" borderId="2" xfId="0" applyNumberFormat="1" applyFont="1" applyFill="1" applyBorder="1" applyAlignment="1">
      <alignment horizontal="center" vertical="center"/>
    </xf>
    <xf numFmtId="14" fontId="53" fillId="28" borderId="2" xfId="0" applyNumberFormat="1" applyFont="1" applyFill="1" applyBorder="1" applyAlignment="1">
      <alignment horizontal="center" vertical="center" wrapText="1"/>
    </xf>
    <xf numFmtId="14" fontId="62" fillId="42" borderId="2" xfId="0" applyNumberFormat="1" applyFont="1" applyFill="1" applyBorder="1" applyAlignment="1">
      <alignment horizontal="center" vertical="center"/>
    </xf>
    <xf numFmtId="14" fontId="53" fillId="42" borderId="2" xfId="0" applyNumberFormat="1" applyFont="1" applyFill="1" applyBorder="1" applyAlignment="1">
      <alignment horizontal="center" vertical="center"/>
    </xf>
    <xf numFmtId="14" fontId="53" fillId="42" borderId="2" xfId="0" applyNumberFormat="1" applyFont="1" applyFill="1" applyBorder="1" applyAlignment="1">
      <alignment horizontal="center" vertical="center" wrapText="1"/>
    </xf>
    <xf numFmtId="14" fontId="63" fillId="42" borderId="2" xfId="0" applyNumberFormat="1" applyFont="1" applyFill="1" applyBorder="1" applyAlignment="1">
      <alignment horizontal="center" vertical="center"/>
    </xf>
    <xf numFmtId="0" fontId="0" fillId="63" borderId="0" xfId="0" applyFill="1"/>
    <xf numFmtId="14" fontId="1" fillId="63" borderId="2" xfId="5" applyNumberFormat="1" applyFont="1" applyFill="1" applyBorder="1" applyAlignment="1">
      <alignment horizontal="center" vertical="center" wrapText="1"/>
    </xf>
    <xf numFmtId="14" fontId="0" fillId="63" borderId="2" xfId="33" applyNumberFormat="1" applyFont="1" applyFill="1" applyBorder="1" applyAlignment="1">
      <alignment horizontal="center" vertical="center"/>
    </xf>
    <xf numFmtId="14" fontId="0" fillId="29" borderId="2" xfId="0" applyNumberFormat="1" applyFill="1" applyBorder="1" applyAlignment="1">
      <alignment horizontal="center" vertical="center"/>
    </xf>
    <xf numFmtId="0" fontId="1" fillId="28" borderId="2" xfId="5" applyFont="1" applyFill="1" applyBorder="1" applyAlignment="1">
      <alignment horizontal="center" vertical="center" wrapText="1"/>
    </xf>
    <xf numFmtId="0" fontId="1" fillId="46" borderId="3" xfId="5" applyFont="1" applyFill="1" applyBorder="1" applyAlignment="1">
      <alignment horizontal="center" vertical="top" wrapText="1"/>
    </xf>
    <xf numFmtId="0" fontId="0" fillId="28" borderId="2" xfId="0" applyFill="1" applyBorder="1" applyAlignment="1">
      <alignment horizontal="center" vertical="center"/>
    </xf>
    <xf numFmtId="16" fontId="1" fillId="29" borderId="2" xfId="5" applyNumberFormat="1" applyFont="1" applyFill="1" applyBorder="1" applyAlignment="1">
      <alignment horizontal="center" vertical="center" wrapText="1"/>
    </xf>
    <xf numFmtId="14" fontId="1" fillId="29" borderId="2" xfId="5" applyNumberFormat="1" applyFont="1" applyFill="1" applyBorder="1" applyAlignment="1">
      <alignment horizontal="center" vertical="center" wrapText="1"/>
    </xf>
    <xf numFmtId="0" fontId="0" fillId="64" borderId="2" xfId="0" applyFill="1" applyBorder="1" applyAlignment="1">
      <alignment horizontal="center" vertical="center" wrapText="1"/>
    </xf>
    <xf numFmtId="0" fontId="0" fillId="62" borderId="0" xfId="0" applyFill="1"/>
    <xf numFmtId="172" fontId="3" fillId="29" borderId="2" xfId="0" applyNumberFormat="1" applyFont="1" applyFill="1" applyBorder="1" applyAlignment="1">
      <alignment horizontal="center" vertical="center" wrapText="1"/>
    </xf>
    <xf numFmtId="14" fontId="53" fillId="49" borderId="2" xfId="0" applyNumberFormat="1" applyFont="1" applyFill="1" applyBorder="1" applyAlignment="1">
      <alignment horizontal="center"/>
    </xf>
    <xf numFmtId="0" fontId="67" fillId="0" borderId="0" xfId="0" applyFont="1"/>
    <xf numFmtId="0" fontId="68" fillId="29" borderId="2" xfId="0" applyFont="1" applyFill="1" applyBorder="1" applyAlignment="1">
      <alignment horizontal="center" vertical="center" wrapText="1"/>
    </xf>
    <xf numFmtId="0" fontId="69" fillId="29" borderId="2" xfId="0" applyFont="1" applyFill="1" applyBorder="1" applyAlignment="1">
      <alignment horizontal="center" vertical="center" wrapText="1"/>
    </xf>
    <xf numFmtId="0" fontId="54" fillId="49" borderId="2" xfId="0" applyFont="1" applyFill="1" applyBorder="1" applyAlignment="1">
      <alignment horizontal="center" vertical="center" wrapText="1"/>
    </xf>
    <xf numFmtId="14" fontId="53" fillId="49" borderId="2" xfId="0" applyNumberFormat="1" applyFont="1" applyFill="1" applyBorder="1" applyAlignment="1">
      <alignment horizontal="center" wrapText="1"/>
    </xf>
    <xf numFmtId="14" fontId="70" fillId="49" borderId="2" xfId="0" applyNumberFormat="1" applyFont="1" applyFill="1" applyBorder="1" applyAlignment="1">
      <alignment horizontal="center"/>
    </xf>
    <xf numFmtId="0" fontId="0" fillId="62" borderId="2" xfId="0" applyFill="1" applyBorder="1" applyAlignment="1">
      <alignment horizontal="center" vertical="center"/>
    </xf>
    <xf numFmtId="164" fontId="0" fillId="62" borderId="2" xfId="0" applyNumberFormat="1" applyFill="1" applyBorder="1" applyAlignment="1">
      <alignment horizontal="center" vertical="center"/>
    </xf>
    <xf numFmtId="167" fontId="0" fillId="62" borderId="2" xfId="0" applyNumberFormat="1" applyFill="1" applyBorder="1" applyAlignment="1">
      <alignment horizontal="center" vertical="center"/>
    </xf>
    <xf numFmtId="43" fontId="0" fillId="62" borderId="2" xfId="19" applyFont="1" applyFill="1" applyBorder="1" applyAlignment="1">
      <alignment horizontal="center" vertical="center"/>
    </xf>
    <xf numFmtId="0" fontId="0" fillId="62" borderId="2" xfId="0" applyFill="1" applyBorder="1" applyAlignment="1">
      <alignment horizontal="center" vertical="center" wrapText="1"/>
    </xf>
    <xf numFmtId="14" fontId="0" fillId="62" borderId="2" xfId="0" applyNumberFormat="1" applyFill="1" applyBorder="1" applyAlignment="1">
      <alignment horizontal="center" vertical="center"/>
    </xf>
    <xf numFmtId="172" fontId="3" fillId="62" borderId="2" xfId="0" applyNumberFormat="1" applyFont="1" applyFill="1" applyBorder="1" applyAlignment="1">
      <alignment horizontal="center" vertical="center" wrapText="1"/>
    </xf>
    <xf numFmtId="0" fontId="2" fillId="62" borderId="3" xfId="6" applyFont="1" applyFill="1" applyBorder="1" applyAlignment="1">
      <alignment horizontal="center" vertical="center" wrapText="1"/>
    </xf>
    <xf numFmtId="0" fontId="54" fillId="62" borderId="2" xfId="0" applyFont="1" applyFill="1" applyBorder="1" applyAlignment="1">
      <alignment horizontal="center" vertical="center" wrapText="1"/>
    </xf>
    <xf numFmtId="14" fontId="1" fillId="62" borderId="2" xfId="5" applyNumberFormat="1" applyFont="1" applyFill="1" applyBorder="1" applyAlignment="1">
      <alignment horizontal="center" vertical="center" wrapText="1"/>
    </xf>
    <xf numFmtId="14" fontId="53" fillId="62" borderId="2" xfId="0" applyNumberFormat="1" applyFont="1" applyFill="1" applyBorder="1" applyAlignment="1">
      <alignment horizontal="center" vertical="center"/>
    </xf>
    <xf numFmtId="0" fontId="3" fillId="62" borderId="3" xfId="0" applyFont="1" applyFill="1" applyBorder="1" applyAlignment="1">
      <alignment horizontal="center" vertical="center" wrapText="1"/>
    </xf>
    <xf numFmtId="0" fontId="46" fillId="29" borderId="2" xfId="0" applyFont="1" applyFill="1" applyBorder="1" applyAlignment="1">
      <alignment horizontal="center" vertical="center" wrapText="1"/>
    </xf>
    <xf numFmtId="0" fontId="46" fillId="50" borderId="2" xfId="0" applyFont="1" applyFill="1" applyBorder="1" applyAlignment="1">
      <alignment horizontal="center" vertical="center" wrapText="1"/>
    </xf>
    <xf numFmtId="0" fontId="46" fillId="38" borderId="2" xfId="0" applyFont="1" applyFill="1" applyBorder="1" applyAlignment="1">
      <alignment horizontal="center" vertical="center" wrapText="1"/>
    </xf>
    <xf numFmtId="0" fontId="71" fillId="53" borderId="2" xfId="0" applyFont="1" applyFill="1" applyBorder="1" applyAlignment="1">
      <alignment horizontal="center" vertical="center" wrapText="1"/>
    </xf>
    <xf numFmtId="0" fontId="11" fillId="0" borderId="2" xfId="5" applyFont="1" applyFill="1" applyBorder="1" applyAlignment="1">
      <alignment horizontal="center" vertical="center" wrapText="1"/>
    </xf>
    <xf numFmtId="14" fontId="11" fillId="0" borderId="2" xfId="5" applyNumberFormat="1" applyFont="1" applyFill="1" applyBorder="1" applyAlignment="1">
      <alignment horizontal="center" vertical="center" wrapText="1"/>
    </xf>
    <xf numFmtId="14" fontId="70" fillId="52" borderId="2" xfId="0" applyNumberFormat="1" applyFont="1" applyFill="1" applyBorder="1" applyAlignment="1">
      <alignment horizontal="center" vertical="center"/>
    </xf>
    <xf numFmtId="0" fontId="11" fillId="61" borderId="2" xfId="5" applyFont="1" applyFill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/>
    </xf>
    <xf numFmtId="0" fontId="46" fillId="50" borderId="3" xfId="0" applyFont="1" applyFill="1" applyBorder="1" applyAlignment="1">
      <alignment horizontal="center" vertical="center" wrapText="1"/>
    </xf>
    <xf numFmtId="0" fontId="11" fillId="46" borderId="3" xfId="5" applyFont="1" applyFill="1" applyBorder="1" applyAlignment="1">
      <alignment horizontal="center" vertical="center" wrapText="1"/>
    </xf>
    <xf numFmtId="0" fontId="43" fillId="40" borderId="2" xfId="0" applyFont="1" applyFill="1" applyBorder="1" applyAlignment="1">
      <alignment horizontal="center" vertical="center"/>
    </xf>
    <xf numFmtId="43" fontId="43" fillId="0" borderId="2" xfId="19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 wrapText="1"/>
    </xf>
    <xf numFmtId="14" fontId="43" fillId="0" borderId="2" xfId="0" applyNumberFormat="1" applyFont="1" applyBorder="1" applyAlignment="1">
      <alignment horizontal="center" vertical="center"/>
    </xf>
    <xf numFmtId="14" fontId="62" fillId="49" borderId="2" xfId="0" applyNumberFormat="1" applyFont="1" applyFill="1" applyBorder="1" applyAlignment="1">
      <alignment horizontal="center"/>
    </xf>
    <xf numFmtId="14" fontId="72" fillId="49" borderId="2" xfId="0" applyNumberFormat="1" applyFont="1" applyFill="1" applyBorder="1" applyAlignment="1">
      <alignment horizontal="center"/>
    </xf>
    <xf numFmtId="14" fontId="73" fillId="49" borderId="2" xfId="0" applyNumberFormat="1" applyFont="1" applyFill="1" applyBorder="1" applyAlignment="1">
      <alignment horizontal="center"/>
    </xf>
    <xf numFmtId="14" fontId="74" fillId="49" borderId="2" xfId="0" applyNumberFormat="1" applyFont="1" applyFill="1" applyBorder="1" applyAlignment="1">
      <alignment horizontal="center"/>
    </xf>
    <xf numFmtId="14" fontId="75" fillId="0" borderId="2" xfId="0" applyNumberFormat="1" applyFont="1" applyBorder="1" applyAlignment="1">
      <alignment horizontal="center"/>
    </xf>
    <xf numFmtId="0" fontId="2" fillId="22" borderId="0" xfId="7" applyFont="1"/>
    <xf numFmtId="0" fontId="2" fillId="21" borderId="2" xfId="6" applyFont="1" applyBorder="1" applyAlignment="1">
      <alignment vertical="top"/>
    </xf>
    <xf numFmtId="0" fontId="2" fillId="20" borderId="2" xfId="5" applyFont="1" applyBorder="1" applyAlignment="1">
      <alignment vertical="top"/>
    </xf>
    <xf numFmtId="0" fontId="2" fillId="22" borderId="2" xfId="7" applyFont="1" applyBorder="1" applyAlignment="1">
      <alignment vertical="top"/>
    </xf>
    <xf numFmtId="0" fontId="2" fillId="18" borderId="2" xfId="2" applyFont="1" applyBorder="1" applyAlignment="1">
      <alignment vertical="top"/>
    </xf>
    <xf numFmtId="0" fontId="2" fillId="17" borderId="2" xfId="1" applyFont="1" applyBorder="1" applyAlignment="1">
      <alignment vertical="top"/>
    </xf>
    <xf numFmtId="17" fontId="2" fillId="21" borderId="2" xfId="6" applyNumberFormat="1" applyFont="1" applyBorder="1" applyAlignment="1">
      <alignment vertical="top" wrapText="1"/>
    </xf>
    <xf numFmtId="0" fontId="2" fillId="11" borderId="2" xfId="9" applyFont="1" applyFill="1" applyBorder="1" applyAlignment="1">
      <alignment horizontal="center"/>
    </xf>
    <xf numFmtId="1" fontId="18" fillId="11" borderId="2" xfId="17" applyNumberFormat="1" applyFill="1" applyBorder="1" applyAlignment="1">
      <alignment horizontal="center"/>
    </xf>
    <xf numFmtId="0" fontId="2" fillId="0" borderId="2" xfId="9" applyFont="1" applyFill="1" applyBorder="1" applyAlignment="1">
      <alignment horizontal="center"/>
    </xf>
    <xf numFmtId="1" fontId="18" fillId="0" borderId="2" xfId="17" applyNumberFormat="1" applyBorder="1" applyAlignment="1">
      <alignment horizontal="center"/>
    </xf>
    <xf numFmtId="0" fontId="2" fillId="5" borderId="2" xfId="9" applyFont="1" applyFill="1" applyBorder="1" applyAlignment="1">
      <alignment horizontal="center"/>
    </xf>
    <xf numFmtId="1" fontId="18" fillId="5" borderId="2" xfId="17" applyNumberFormat="1" applyFill="1" applyBorder="1" applyAlignment="1">
      <alignment horizontal="center"/>
    </xf>
    <xf numFmtId="1" fontId="18" fillId="28" borderId="2" xfId="17" applyNumberFormat="1" applyFill="1" applyBorder="1" applyAlignment="1">
      <alignment horizontal="center"/>
    </xf>
    <xf numFmtId="1" fontId="18" fillId="29" borderId="2" xfId="17" applyNumberFormat="1" applyFill="1" applyBorder="1" applyAlignment="1">
      <alignment horizontal="center"/>
    </xf>
    <xf numFmtId="0" fontId="18" fillId="31" borderId="2" xfId="17" applyFill="1" applyBorder="1" applyAlignment="1">
      <alignment horizontal="center"/>
    </xf>
    <xf numFmtId="0" fontId="18" fillId="16" borderId="2" xfId="17" applyFill="1" applyBorder="1" applyAlignment="1">
      <alignment horizontal="center"/>
    </xf>
    <xf numFmtId="1" fontId="18" fillId="0" borderId="0" xfId="17" applyNumberFormat="1" applyAlignment="1">
      <alignment horizontal="center"/>
    </xf>
    <xf numFmtId="0" fontId="18" fillId="0" borderId="0" xfId="17" applyAlignment="1">
      <alignment horizontal="left" vertical="top"/>
    </xf>
    <xf numFmtId="0" fontId="18" fillId="16" borderId="2" xfId="17" applyFill="1" applyBorder="1" applyAlignment="1">
      <alignment horizontal="center" vertical="center"/>
    </xf>
    <xf numFmtId="0" fontId="18" fillId="11" borderId="2" xfId="17" applyFill="1" applyBorder="1" applyAlignment="1">
      <alignment horizontal="center" vertical="center"/>
    </xf>
    <xf numFmtId="0" fontId="18" fillId="11" borderId="2" xfId="17" applyFill="1" applyBorder="1" applyAlignment="1">
      <alignment horizontal="left" vertical="center"/>
    </xf>
    <xf numFmtId="1" fontId="18" fillId="0" borderId="2" xfId="17" applyNumberFormat="1" applyBorder="1" applyAlignment="1">
      <alignment horizontal="center" vertical="center"/>
    </xf>
    <xf numFmtId="0" fontId="18" fillId="0" borderId="2" xfId="17" applyBorder="1" applyAlignment="1">
      <alignment horizontal="left" vertical="center"/>
    </xf>
    <xf numFmtId="0" fontId="18" fillId="16" borderId="6" xfId="17" applyFill="1" applyBorder="1" applyAlignment="1">
      <alignment horizontal="center" vertical="center"/>
    </xf>
    <xf numFmtId="0" fontId="18" fillId="11" borderId="6" xfId="17" applyFill="1" applyBorder="1" applyAlignment="1">
      <alignment horizontal="center" vertical="center"/>
    </xf>
    <xf numFmtId="0" fontId="18" fillId="11" borderId="6" xfId="17" applyFill="1" applyBorder="1" applyAlignment="1">
      <alignment horizontal="left" vertical="center"/>
    </xf>
    <xf numFmtId="1" fontId="18" fillId="0" borderId="6" xfId="17" applyNumberFormat="1" applyBorder="1" applyAlignment="1">
      <alignment horizontal="center" vertical="center"/>
    </xf>
    <xf numFmtId="0" fontId="18" fillId="0" borderId="6" xfId="17" applyBorder="1" applyAlignment="1">
      <alignment horizontal="left" vertical="center"/>
    </xf>
    <xf numFmtId="0" fontId="18" fillId="16" borderId="17" xfId="17" applyFill="1" applyBorder="1" applyAlignment="1">
      <alignment horizontal="center" vertical="center"/>
    </xf>
    <xf numFmtId="0" fontId="18" fillId="11" borderId="17" xfId="17" applyFill="1" applyBorder="1" applyAlignment="1">
      <alignment horizontal="center" vertical="center"/>
    </xf>
    <xf numFmtId="0" fontId="18" fillId="11" borderId="17" xfId="17" applyFill="1" applyBorder="1" applyAlignment="1">
      <alignment horizontal="left" vertical="center"/>
    </xf>
    <xf numFmtId="1" fontId="18" fillId="0" borderId="17" xfId="17" applyNumberFormat="1" applyBorder="1" applyAlignment="1">
      <alignment horizontal="center" vertical="center"/>
    </xf>
    <xf numFmtId="0" fontId="18" fillId="0" borderId="17" xfId="17" applyBorder="1" applyAlignment="1">
      <alignment horizontal="left" vertical="center"/>
    </xf>
    <xf numFmtId="0" fontId="18" fillId="0" borderId="5" xfId="17" applyBorder="1" applyAlignment="1">
      <alignment horizontal="center" vertical="center"/>
    </xf>
    <xf numFmtId="0" fontId="18" fillId="16" borderId="5" xfId="17" applyFill="1" applyBorder="1" applyAlignment="1">
      <alignment horizontal="center" vertical="center"/>
    </xf>
    <xf numFmtId="0" fontId="18" fillId="11" borderId="2" xfId="18" applyFont="1" applyFill="1" applyBorder="1" applyAlignment="1">
      <alignment horizontal="center" vertical="center"/>
    </xf>
    <xf numFmtId="1" fontId="18" fillId="11" borderId="2" xfId="18" applyNumberFormat="1" applyFont="1" applyFill="1" applyBorder="1" applyAlignment="1">
      <alignment horizontal="left" vertical="center"/>
    </xf>
    <xf numFmtId="0" fontId="18" fillId="11" borderId="6" xfId="18" applyFont="1" applyFill="1" applyBorder="1" applyAlignment="1">
      <alignment horizontal="center" vertical="center"/>
    </xf>
    <xf numFmtId="0" fontId="18" fillId="11" borderId="5" xfId="18" applyFont="1" applyFill="1" applyBorder="1" applyAlignment="1">
      <alignment horizontal="center" vertical="center"/>
    </xf>
    <xf numFmtId="0" fontId="18" fillId="29" borderId="8" xfId="17" applyFill="1" applyBorder="1" applyAlignment="1">
      <alignment horizontal="center"/>
    </xf>
    <xf numFmtId="0" fontId="18" fillId="33" borderId="2" xfId="17" applyFill="1" applyBorder="1" applyAlignment="1">
      <alignment horizontal="center"/>
    </xf>
    <xf numFmtId="0" fontId="2" fillId="22" borderId="2" xfId="7" applyFont="1" applyBorder="1" applyAlignment="1">
      <alignment vertical="top" wrapText="1"/>
    </xf>
    <xf numFmtId="16" fontId="2" fillId="22" borderId="2" xfId="7" applyNumberFormat="1" applyFont="1" applyBorder="1" applyAlignment="1">
      <alignment vertical="top" wrapText="1"/>
    </xf>
    <xf numFmtId="0" fontId="2" fillId="2" borderId="2" xfId="7" applyFont="1" applyFill="1" applyBorder="1" applyAlignment="1">
      <alignment vertical="top" wrapText="1"/>
    </xf>
    <xf numFmtId="0" fontId="2" fillId="5" borderId="2" xfId="7" applyFont="1" applyFill="1" applyBorder="1" applyAlignment="1">
      <alignment vertical="top" wrapText="1"/>
    </xf>
    <xf numFmtId="0" fontId="2" fillId="22" borderId="0" xfId="7" applyFont="1" applyAlignment="1">
      <alignment vertical="top" wrapText="1"/>
    </xf>
    <xf numFmtId="0" fontId="2" fillId="4" borderId="2" xfId="5" applyFont="1" applyFill="1" applyBorder="1" applyAlignment="1">
      <alignment vertical="top" wrapText="1"/>
    </xf>
    <xf numFmtId="0" fontId="2" fillId="5" borderId="2" xfId="3" applyFont="1" applyFill="1" applyBorder="1" applyAlignment="1">
      <alignment vertical="top" wrapText="1"/>
    </xf>
    <xf numFmtId="0" fontId="2" fillId="4" borderId="2" xfId="3" applyFont="1" applyFill="1" applyBorder="1" applyAlignment="1">
      <alignment vertical="top" wrapText="1"/>
    </xf>
    <xf numFmtId="0" fontId="2" fillId="23" borderId="2" xfId="8" applyFont="1" applyBorder="1" applyAlignment="1">
      <alignment vertical="top" wrapText="1"/>
    </xf>
    <xf numFmtId="0" fontId="2" fillId="9" borderId="2" xfId="5" applyFont="1" applyFill="1" applyBorder="1" applyAlignment="1">
      <alignment vertical="top" wrapText="1"/>
    </xf>
    <xf numFmtId="0" fontId="2" fillId="3" borderId="2" xfId="6" applyFont="1" applyFill="1" applyBorder="1" applyAlignment="1">
      <alignment vertical="top" wrapText="1"/>
    </xf>
    <xf numFmtId="16" fontId="2" fillId="21" borderId="2" xfId="6" applyNumberFormat="1" applyFont="1" applyBorder="1" applyAlignment="1">
      <alignment vertical="top" wrapText="1"/>
    </xf>
    <xf numFmtId="0" fontId="2" fillId="10" borderId="2" xfId="7" applyFont="1" applyFill="1" applyBorder="1" applyAlignment="1">
      <alignment vertical="top" wrapText="1"/>
    </xf>
    <xf numFmtId="0" fontId="2" fillId="10" borderId="2" xfId="5" applyFont="1" applyFill="1" applyBorder="1" applyAlignment="1">
      <alignment vertical="top" wrapText="1"/>
    </xf>
    <xf numFmtId="0" fontId="2" fillId="10" borderId="2" xfId="6" applyFont="1" applyFill="1" applyBorder="1" applyAlignment="1">
      <alignment vertical="top" wrapText="1"/>
    </xf>
    <xf numFmtId="17" fontId="2" fillId="20" borderId="2" xfId="5" applyNumberFormat="1" applyFont="1" applyBorder="1" applyAlignment="1">
      <alignment vertical="top" wrapText="1"/>
    </xf>
    <xf numFmtId="0" fontId="1" fillId="21" borderId="2" xfId="6" applyFont="1" applyBorder="1" applyAlignment="1">
      <alignment horizontal="center" vertical="center" wrapText="1"/>
    </xf>
    <xf numFmtId="2" fontId="2" fillId="21" borderId="2" xfId="6" applyNumberFormat="1" applyFont="1" applyBorder="1" applyAlignment="1">
      <alignment horizontal="center" vertical="center" wrapText="1"/>
    </xf>
    <xf numFmtId="0" fontId="2" fillId="21" borderId="2" xfId="6" applyFont="1" applyBorder="1" applyAlignment="1">
      <alignment horizontal="center" vertical="center"/>
    </xf>
    <xf numFmtId="0" fontId="2" fillId="0" borderId="2" xfId="5" applyFont="1" applyFill="1" applyBorder="1" applyAlignment="1">
      <alignment horizontal="center" vertical="center" wrapText="1"/>
    </xf>
    <xf numFmtId="49" fontId="2" fillId="11" borderId="2" xfId="5" applyNumberFormat="1" applyFont="1" applyFill="1" applyBorder="1" applyAlignment="1">
      <alignment horizontal="center" vertical="center" wrapText="1"/>
    </xf>
    <xf numFmtId="0" fontId="2" fillId="11" borderId="2" xfId="5" applyFont="1" applyFill="1" applyBorder="1" applyAlignment="1">
      <alignment horizontal="center" vertical="center" wrapText="1"/>
    </xf>
    <xf numFmtId="0" fontId="2" fillId="15" borderId="2" xfId="6" applyFont="1" applyFill="1" applyBorder="1" applyAlignment="1">
      <alignment horizontal="center" vertical="center" wrapText="1"/>
    </xf>
    <xf numFmtId="0" fontId="2" fillId="15" borderId="2" xfId="6" applyFont="1" applyFill="1" applyBorder="1" applyAlignment="1">
      <alignment vertical="center" wrapText="1"/>
    </xf>
    <xf numFmtId="2" fontId="2" fillId="15" borderId="2" xfId="6" applyNumberFormat="1" applyFont="1" applyFill="1" applyBorder="1" applyAlignment="1">
      <alignment horizontal="center" vertical="center" wrapText="1"/>
    </xf>
    <xf numFmtId="0" fontId="2" fillId="15" borderId="4" xfId="6" applyFont="1" applyFill="1" applyBorder="1" applyAlignment="1">
      <alignment horizontal="left" vertical="center" wrapText="1"/>
    </xf>
    <xf numFmtId="0" fontId="2" fillId="15" borderId="2" xfId="6" applyFont="1" applyFill="1" applyBorder="1" applyAlignment="1">
      <alignment horizontal="center" vertical="center"/>
    </xf>
    <xf numFmtId="0" fontId="2" fillId="15" borderId="3" xfId="6" applyFont="1" applyFill="1" applyBorder="1" applyAlignment="1">
      <alignment horizontal="center" vertical="center"/>
    </xf>
    <xf numFmtId="0" fontId="2" fillId="15" borderId="3" xfId="6" applyFont="1" applyFill="1" applyBorder="1" applyAlignment="1">
      <alignment horizontal="center" vertical="center" wrapText="1"/>
    </xf>
    <xf numFmtId="2" fontId="2" fillId="0" borderId="2" xfId="6" applyNumberFormat="1" applyFont="1" applyFill="1" applyBorder="1" applyAlignment="1">
      <alignment horizontal="center" vertical="center" wrapText="1"/>
    </xf>
    <xf numFmtId="0" fontId="2" fillId="22" borderId="2" xfId="11" applyFont="1" applyBorder="1" applyAlignment="1">
      <alignment horizontal="center" vertical="center" wrapText="1"/>
    </xf>
    <xf numFmtId="0" fontId="2" fillId="22" borderId="2" xfId="11" applyFont="1" applyBorder="1" applyAlignment="1">
      <alignment vertical="center" wrapText="1"/>
    </xf>
    <xf numFmtId="2" fontId="2" fillId="22" borderId="2" xfId="11" applyNumberFormat="1" applyFont="1" applyBorder="1" applyAlignment="1">
      <alignment horizontal="center" vertical="center" wrapText="1"/>
    </xf>
    <xf numFmtId="0" fontId="2" fillId="22" borderId="4" xfId="11" applyFont="1" applyBorder="1" applyAlignment="1">
      <alignment horizontal="left" vertical="center" wrapText="1"/>
    </xf>
    <xf numFmtId="0" fontId="2" fillId="22" borderId="2" xfId="11" applyFont="1" applyBorder="1" applyAlignment="1">
      <alignment horizontal="center" vertical="center"/>
    </xf>
    <xf numFmtId="0" fontId="2" fillId="22" borderId="3" xfId="11" applyFont="1" applyBorder="1" applyAlignment="1">
      <alignment horizontal="center" vertical="center"/>
    </xf>
    <xf numFmtId="0" fontId="2" fillId="22" borderId="3" xfId="11" applyFont="1" applyBorder="1" applyAlignment="1">
      <alignment horizontal="center" vertical="center" wrapText="1"/>
    </xf>
    <xf numFmtId="2" fontId="2" fillId="22" borderId="2" xfId="7" applyNumberFormat="1" applyFont="1" applyBorder="1" applyAlignment="1">
      <alignment horizontal="center" vertical="center" wrapText="1"/>
    </xf>
    <xf numFmtId="0" fontId="2" fillId="22" borderId="2" xfId="7" applyFont="1" applyBorder="1" applyAlignment="1">
      <alignment horizontal="center" vertical="center"/>
    </xf>
    <xf numFmtId="0" fontId="2" fillId="22" borderId="3" xfId="7" applyFont="1" applyBorder="1" applyAlignment="1">
      <alignment horizontal="center" vertical="center" wrapText="1"/>
    </xf>
    <xf numFmtId="0" fontId="1" fillId="21" borderId="4" xfId="6" applyFont="1" applyBorder="1" applyAlignment="1">
      <alignment horizontal="left" vertical="center" wrapText="1"/>
    </xf>
    <xf numFmtId="0" fontId="1" fillId="21" borderId="2" xfId="6" applyFont="1" applyBorder="1" applyAlignment="1">
      <alignment vertical="center" wrapText="1"/>
    </xf>
    <xf numFmtId="2" fontId="1" fillId="21" borderId="2" xfId="6" applyNumberFormat="1" applyFont="1" applyBorder="1" applyAlignment="1">
      <alignment horizontal="center" vertical="center" wrapText="1"/>
    </xf>
    <xf numFmtId="0" fontId="1" fillId="21" borderId="2" xfId="6" applyFont="1" applyBorder="1" applyAlignment="1">
      <alignment horizontal="center" vertical="center"/>
    </xf>
    <xf numFmtId="0" fontId="1" fillId="21" borderId="3" xfId="6" applyFont="1" applyBorder="1" applyAlignment="1">
      <alignment horizontal="center" vertical="center"/>
    </xf>
    <xf numFmtId="0" fontId="1" fillId="21" borderId="3" xfId="6" applyFont="1" applyBorder="1" applyAlignment="1">
      <alignment horizontal="center" vertical="center" wrapText="1"/>
    </xf>
    <xf numFmtId="0" fontId="1" fillId="22" borderId="2" xfId="7" applyFont="1" applyBorder="1" applyAlignment="1">
      <alignment horizontal="center" vertical="center" wrapText="1"/>
    </xf>
    <xf numFmtId="0" fontId="1" fillId="22" borderId="2" xfId="7" applyFont="1" applyBorder="1" applyAlignment="1">
      <alignment vertical="center" wrapText="1"/>
    </xf>
    <xf numFmtId="2" fontId="1" fillId="22" borderId="2" xfId="7" applyNumberFormat="1" applyFont="1" applyBorder="1" applyAlignment="1">
      <alignment horizontal="center" vertical="center" wrapText="1"/>
    </xf>
    <xf numFmtId="0" fontId="1" fillId="22" borderId="4" xfId="7" applyFont="1" applyBorder="1" applyAlignment="1">
      <alignment horizontal="left" vertical="center" wrapText="1"/>
    </xf>
    <xf numFmtId="0" fontId="1" fillId="22" borderId="2" xfId="7" applyFont="1" applyBorder="1" applyAlignment="1">
      <alignment horizontal="center" vertical="center"/>
    </xf>
    <xf numFmtId="0" fontId="1" fillId="22" borderId="3" xfId="7" applyFont="1" applyBorder="1" applyAlignment="1">
      <alignment horizontal="center" vertical="center"/>
    </xf>
    <xf numFmtId="0" fontId="1" fillId="22" borderId="3" xfId="7" applyFont="1" applyBorder="1" applyAlignment="1">
      <alignment horizontal="center" vertical="center" wrapText="1"/>
    </xf>
    <xf numFmtId="0" fontId="2" fillId="22" borderId="2" xfId="7" applyFont="1" applyBorder="1" applyAlignment="1">
      <alignment horizontal="left" vertical="center" wrapText="1"/>
    </xf>
    <xf numFmtId="0" fontId="1" fillId="41" borderId="2" xfId="11" applyFont="1" applyFill="1" applyBorder="1" applyAlignment="1">
      <alignment horizontal="center" vertical="center" wrapText="1"/>
    </xf>
    <xf numFmtId="0" fontId="1" fillId="41" borderId="2" xfId="11" applyFont="1" applyFill="1" applyBorder="1" applyAlignment="1">
      <alignment horizontal="left" vertical="center" wrapText="1"/>
    </xf>
    <xf numFmtId="0" fontId="1" fillId="29" borderId="2" xfId="11" applyFont="1" applyFill="1" applyBorder="1" applyAlignment="1">
      <alignment horizontal="center" vertical="center" wrapText="1"/>
    </xf>
    <xf numFmtId="0" fontId="1" fillId="22" borderId="2" xfId="11" applyFont="1" applyBorder="1" applyAlignment="1">
      <alignment horizontal="center" vertical="center" wrapText="1"/>
    </xf>
    <xf numFmtId="0" fontId="1" fillId="22" borderId="2" xfId="11" applyFont="1" applyBorder="1" applyAlignment="1">
      <alignment vertical="center" wrapText="1"/>
    </xf>
    <xf numFmtId="2" fontId="1" fillId="22" borderId="2" xfId="11" applyNumberFormat="1" applyFont="1" applyBorder="1" applyAlignment="1">
      <alignment horizontal="center" vertical="center" wrapText="1"/>
    </xf>
    <xf numFmtId="0" fontId="1" fillId="22" borderId="4" xfId="11" applyFont="1" applyBorder="1" applyAlignment="1">
      <alignment horizontal="left" vertical="center" wrapText="1"/>
    </xf>
    <xf numFmtId="0" fontId="1" fillId="22" borderId="2" xfId="11" applyFont="1" applyBorder="1" applyAlignment="1">
      <alignment horizontal="center" vertical="center"/>
    </xf>
    <xf numFmtId="0" fontId="1" fillId="22" borderId="3" xfId="11" applyFont="1" applyBorder="1" applyAlignment="1">
      <alignment horizontal="center" vertical="center"/>
    </xf>
    <xf numFmtId="0" fontId="1" fillId="22" borderId="3" xfId="11" applyFont="1" applyBorder="1" applyAlignment="1">
      <alignment horizontal="center" vertical="center" wrapText="1"/>
    </xf>
    <xf numFmtId="0" fontId="1" fillId="29" borderId="2" xfId="11" applyFont="1" applyFill="1" applyBorder="1" applyAlignment="1">
      <alignment vertical="center" wrapText="1"/>
    </xf>
    <xf numFmtId="0" fontId="1" fillId="20" borderId="2" xfId="5" applyFont="1" applyBorder="1" applyAlignment="1">
      <alignment vertical="center" wrapText="1"/>
    </xf>
    <xf numFmtId="2" fontId="1" fillId="20" borderId="2" xfId="5" applyNumberFormat="1" applyFont="1" applyBorder="1" applyAlignment="1">
      <alignment horizontal="center" vertical="center" wrapText="1"/>
    </xf>
    <xf numFmtId="0" fontId="1" fillId="20" borderId="4" xfId="5" applyFont="1" applyBorder="1" applyAlignment="1">
      <alignment horizontal="left" vertical="center" wrapText="1"/>
    </xf>
    <xf numFmtId="0" fontId="1" fillId="20" borderId="3" xfId="5" applyFont="1" applyBorder="1" applyAlignment="1">
      <alignment horizontal="center" vertical="center" wrapText="1"/>
    </xf>
    <xf numFmtId="0" fontId="1" fillId="22" borderId="2" xfId="11" applyFont="1" applyBorder="1" applyAlignment="1">
      <alignment horizontal="left" vertical="center" wrapText="1"/>
    </xf>
    <xf numFmtId="2" fontId="1" fillId="38" borderId="2" xfId="6" applyNumberFormat="1" applyFont="1" applyFill="1" applyBorder="1" applyAlignment="1">
      <alignment horizontal="center" vertical="center" wrapText="1"/>
    </xf>
    <xf numFmtId="2" fontId="2" fillId="38" borderId="2" xfId="6" applyNumberFormat="1" applyFont="1" applyFill="1" applyBorder="1" applyAlignment="1">
      <alignment horizontal="center" vertical="center" wrapText="1"/>
    </xf>
    <xf numFmtId="2" fontId="2" fillId="41" borderId="2" xfId="6" applyNumberFormat="1" applyFont="1" applyFill="1" applyBorder="1" applyAlignment="1">
      <alignment horizontal="center" vertical="center" wrapText="1"/>
    </xf>
    <xf numFmtId="0" fontId="1" fillId="39" borderId="2" xfId="5" applyFont="1" applyFill="1" applyBorder="1" applyAlignment="1">
      <alignment horizontal="center" vertical="center" wrapText="1"/>
    </xf>
    <xf numFmtId="0" fontId="1" fillId="39" borderId="2" xfId="5" applyFont="1" applyFill="1" applyBorder="1" applyAlignment="1">
      <alignment vertical="center" wrapText="1"/>
    </xf>
    <xf numFmtId="2" fontId="1" fillId="39" borderId="2" xfId="5" applyNumberFormat="1" applyFont="1" applyFill="1" applyBorder="1" applyAlignment="1">
      <alignment horizontal="center" vertical="center" wrapText="1"/>
    </xf>
    <xf numFmtId="0" fontId="1" fillId="39" borderId="4" xfId="5" applyFont="1" applyFill="1" applyBorder="1" applyAlignment="1">
      <alignment horizontal="left" vertical="center" wrapText="1"/>
    </xf>
    <xf numFmtId="0" fontId="1" fillId="39" borderId="2" xfId="5" applyFont="1" applyFill="1" applyBorder="1" applyAlignment="1">
      <alignment horizontal="center" vertical="center"/>
    </xf>
    <xf numFmtId="0" fontId="1" fillId="39" borderId="3" xfId="5" applyFont="1" applyFill="1" applyBorder="1" applyAlignment="1">
      <alignment horizontal="center" vertical="center"/>
    </xf>
    <xf numFmtId="0" fontId="1" fillId="39" borderId="3" xfId="5" applyFont="1" applyFill="1" applyBorder="1" applyAlignment="1">
      <alignment horizontal="center" vertical="center" wrapText="1"/>
    </xf>
    <xf numFmtId="2" fontId="2" fillId="43" borderId="2" xfId="6" applyNumberFormat="1" applyFont="1" applyFill="1" applyBorder="1" applyAlignment="1">
      <alignment horizontal="center" vertical="center" wrapText="1"/>
    </xf>
    <xf numFmtId="0" fontId="1" fillId="20" borderId="2" xfId="5" applyFont="1" applyBorder="1" applyAlignment="1">
      <alignment horizontal="left" vertical="center" wrapText="1"/>
    </xf>
    <xf numFmtId="2" fontId="1" fillId="21" borderId="2" xfId="6" applyNumberFormat="1" applyFont="1" applyBorder="1" applyAlignment="1">
      <alignment horizontal="left" vertical="center" wrapText="1"/>
    </xf>
    <xf numFmtId="0" fontId="1" fillId="45" borderId="2" xfId="5" applyFont="1" applyFill="1" applyBorder="1" applyAlignment="1">
      <alignment horizontal="center" vertical="center" wrapText="1"/>
    </xf>
    <xf numFmtId="0" fontId="1" fillId="45" borderId="2" xfId="5" applyFont="1" applyFill="1" applyBorder="1" applyAlignment="1">
      <alignment horizontal="left" vertical="center" wrapText="1"/>
    </xf>
    <xf numFmtId="0" fontId="1" fillId="45" borderId="2" xfId="5" applyFont="1" applyFill="1" applyBorder="1" applyAlignment="1">
      <alignment vertical="center" wrapText="1"/>
    </xf>
    <xf numFmtId="0" fontId="1" fillId="20" borderId="3" xfId="5" applyFont="1" applyBorder="1" applyAlignment="1">
      <alignment horizontal="left" vertical="center"/>
    </xf>
    <xf numFmtId="0" fontId="1" fillId="20" borderId="2" xfId="5" applyFont="1" applyBorder="1" applyAlignment="1">
      <alignment horizontal="left" vertical="center"/>
    </xf>
    <xf numFmtId="0" fontId="1" fillId="20" borderId="2" xfId="5" applyFont="1" applyBorder="1" applyAlignment="1">
      <alignment vertical="center"/>
    </xf>
    <xf numFmtId="0" fontId="1" fillId="46" borderId="2" xfId="5" applyFont="1" applyFill="1" applyBorder="1" applyAlignment="1">
      <alignment vertical="center" wrapText="1"/>
    </xf>
    <xf numFmtId="2" fontId="1" fillId="47" borderId="2" xfId="5" applyNumberFormat="1" applyFont="1" applyFill="1" applyBorder="1" applyAlignment="1">
      <alignment horizontal="center" vertical="center" wrapText="1"/>
    </xf>
    <xf numFmtId="0" fontId="1" fillId="20" borderId="3" xfId="5" applyFont="1" applyBorder="1" applyAlignment="1">
      <alignment vertical="center"/>
    </xf>
    <xf numFmtId="0" fontId="1" fillId="46" borderId="3" xfId="5" applyFont="1" applyFill="1" applyBorder="1" applyAlignment="1">
      <alignment vertical="center" wrapText="1"/>
    </xf>
    <xf numFmtId="0" fontId="1" fillId="48" borderId="3" xfId="5" applyFont="1" applyFill="1" applyBorder="1" applyAlignment="1">
      <alignment horizontal="center" vertical="center" wrapText="1"/>
    </xf>
    <xf numFmtId="14" fontId="0" fillId="65" borderId="2" xfId="0" applyNumberFormat="1" applyFill="1" applyBorder="1" applyAlignment="1">
      <alignment horizontal="center" vertical="center"/>
    </xf>
    <xf numFmtId="14" fontId="75" fillId="65" borderId="2" xfId="0" applyNumberFormat="1" applyFont="1" applyFill="1" applyBorder="1" applyAlignment="1">
      <alignment horizontal="center"/>
    </xf>
    <xf numFmtId="14" fontId="0" fillId="66" borderId="2" xfId="0" applyNumberFormat="1" applyFill="1" applyBorder="1" applyAlignment="1">
      <alignment horizontal="center" vertical="center"/>
    </xf>
    <xf numFmtId="0" fontId="11" fillId="46" borderId="3" xfId="6" applyFont="1" applyFill="1" applyBorder="1" applyAlignment="1">
      <alignment horizontal="center" vertical="center" wrapText="1"/>
    </xf>
    <xf numFmtId="14" fontId="0" fillId="31" borderId="2" xfId="0" applyNumberFormat="1" applyFill="1" applyBorder="1" applyAlignment="1">
      <alignment horizontal="center" vertical="center"/>
    </xf>
    <xf numFmtId="0" fontId="76" fillId="46" borderId="3" xfId="5" applyFont="1" applyFill="1" applyBorder="1" applyAlignment="1">
      <alignment horizontal="center" vertical="center" wrapText="1"/>
    </xf>
    <xf numFmtId="0" fontId="77" fillId="21" borderId="3" xfId="6" applyFont="1" applyBorder="1" applyAlignment="1">
      <alignment horizontal="center" vertical="center" wrapText="1"/>
    </xf>
    <xf numFmtId="0" fontId="78" fillId="46" borderId="3" xfId="6" applyFont="1" applyFill="1" applyBorder="1" applyAlignment="1">
      <alignment horizontal="center" vertical="center" wrapText="1"/>
    </xf>
    <xf numFmtId="0" fontId="77" fillId="45" borderId="3" xfId="6" applyFont="1" applyFill="1" applyBorder="1" applyAlignment="1">
      <alignment horizontal="center" vertical="center" wrapText="1"/>
    </xf>
    <xf numFmtId="0" fontId="79" fillId="27" borderId="30" xfId="16" applyFont="1" applyBorder="1" applyAlignment="1">
      <alignment horizontal="center" vertical="center" textRotation="90" wrapText="1"/>
    </xf>
    <xf numFmtId="0" fontId="79" fillId="27" borderId="0" xfId="16" applyFont="1" applyBorder="1" applyAlignment="1">
      <alignment horizontal="center" vertical="center" textRotation="90" wrapText="1"/>
    </xf>
    <xf numFmtId="0" fontId="80" fillId="11" borderId="2" xfId="0" applyFont="1" applyFill="1" applyBorder="1" applyAlignment="1">
      <alignment horizontal="center" vertical="center" wrapText="1"/>
    </xf>
    <xf numFmtId="0" fontId="80" fillId="11" borderId="25" xfId="0" applyFont="1" applyFill="1" applyBorder="1" applyAlignment="1">
      <alignment horizontal="center" vertical="center" wrapText="1"/>
    </xf>
    <xf numFmtId="0" fontId="81" fillId="29" borderId="2" xfId="0" applyFont="1" applyFill="1" applyBorder="1" applyAlignment="1">
      <alignment horizontal="center" vertical="center" wrapText="1"/>
    </xf>
    <xf numFmtId="0" fontId="74" fillId="49" borderId="2" xfId="0" applyFont="1" applyFill="1" applyBorder="1" applyAlignment="1">
      <alignment horizontal="center" vertical="center" wrapText="1"/>
    </xf>
    <xf numFmtId="0" fontId="82" fillId="53" borderId="2" xfId="0" applyFont="1" applyFill="1" applyBorder="1" applyAlignment="1">
      <alignment horizontal="center" vertical="center" wrapText="1"/>
    </xf>
    <xf numFmtId="0" fontId="78" fillId="0" borderId="2" xfId="5" applyFont="1" applyFill="1" applyBorder="1" applyAlignment="1">
      <alignment horizontal="center" vertical="center" wrapText="1"/>
    </xf>
    <xf numFmtId="16" fontId="78" fillId="0" borderId="2" xfId="5" applyNumberFormat="1" applyFont="1" applyFill="1" applyBorder="1" applyAlignment="1">
      <alignment horizontal="center" vertical="center" wrapText="1"/>
    </xf>
    <xf numFmtId="14" fontId="78" fillId="0" borderId="2" xfId="5" applyNumberFormat="1" applyFont="1" applyFill="1" applyBorder="1" applyAlignment="1">
      <alignment horizontal="center" vertical="center" wrapText="1"/>
    </xf>
    <xf numFmtId="14" fontId="63" fillId="52" borderId="2" xfId="0" applyNumberFormat="1" applyFont="1" applyFill="1" applyBorder="1" applyAlignment="1">
      <alignment horizontal="center" vertical="center"/>
    </xf>
    <xf numFmtId="14" fontId="63" fillId="49" borderId="2" xfId="0" applyNumberFormat="1" applyFont="1" applyFill="1" applyBorder="1" applyAlignment="1">
      <alignment horizontal="center"/>
    </xf>
    <xf numFmtId="0" fontId="78" fillId="61" borderId="2" xfId="5" applyFont="1" applyFill="1" applyBorder="1" applyAlignment="1">
      <alignment horizontal="center" vertical="center" wrapText="1"/>
    </xf>
    <xf numFmtId="0" fontId="78" fillId="47" borderId="2" xfId="5" applyFont="1" applyFill="1" applyBorder="1" applyAlignment="1">
      <alignment horizontal="center" vertical="center" wrapText="1"/>
    </xf>
    <xf numFmtId="0" fontId="78" fillId="46" borderId="3" xfId="5" applyFont="1" applyFill="1" applyBorder="1" applyAlignment="1">
      <alignment horizontal="center" vertical="center" wrapText="1"/>
    </xf>
    <xf numFmtId="14" fontId="63" fillId="29" borderId="2" xfId="0" applyNumberFormat="1" applyFont="1" applyFill="1" applyBorder="1" applyAlignment="1">
      <alignment horizontal="center" wrapText="1"/>
    </xf>
    <xf numFmtId="0" fontId="78" fillId="21" borderId="2" xfId="6" applyFont="1" applyBorder="1" applyAlignment="1">
      <alignment horizontal="center" vertical="center" wrapText="1"/>
    </xf>
    <xf numFmtId="0" fontId="78" fillId="21" borderId="3" xfId="6" applyFont="1" applyBorder="1" applyAlignment="1">
      <alignment horizontal="center" vertical="center" wrapText="1"/>
    </xf>
    <xf numFmtId="0" fontId="83" fillId="29" borderId="2" xfId="0" applyFont="1" applyFill="1" applyBorder="1" applyAlignment="1">
      <alignment horizontal="center" vertical="center" wrapText="1"/>
    </xf>
    <xf numFmtId="0" fontId="74" fillId="53" borderId="2" xfId="0" applyFont="1" applyFill="1" applyBorder="1" applyAlignment="1">
      <alignment horizontal="center" vertical="center" wrapText="1"/>
    </xf>
    <xf numFmtId="0" fontId="76" fillId="0" borderId="2" xfId="5" applyFont="1" applyFill="1" applyBorder="1" applyAlignment="1">
      <alignment horizontal="center" vertical="center" wrapText="1"/>
    </xf>
    <xf numFmtId="16" fontId="76" fillId="0" borderId="2" xfId="5" applyNumberFormat="1" applyFont="1" applyFill="1" applyBorder="1" applyAlignment="1">
      <alignment horizontal="center" vertical="center" wrapText="1"/>
    </xf>
    <xf numFmtId="14" fontId="76" fillId="0" borderId="2" xfId="5" applyNumberFormat="1" applyFont="1" applyFill="1" applyBorder="1" applyAlignment="1">
      <alignment horizontal="center" vertical="center" wrapText="1"/>
    </xf>
    <xf numFmtId="14" fontId="59" fillId="52" borderId="2" xfId="0" applyNumberFormat="1" applyFont="1" applyFill="1" applyBorder="1" applyAlignment="1">
      <alignment horizontal="center" vertical="center"/>
    </xf>
    <xf numFmtId="14" fontId="59" fillId="49" borderId="2" xfId="0" applyNumberFormat="1" applyFont="1" applyFill="1" applyBorder="1" applyAlignment="1">
      <alignment horizontal="center" wrapText="1"/>
    </xf>
    <xf numFmtId="0" fontId="76" fillId="61" borderId="2" xfId="5" applyFont="1" applyFill="1" applyBorder="1" applyAlignment="1">
      <alignment horizontal="center" vertical="center" wrapText="1"/>
    </xf>
    <xf numFmtId="0" fontId="76" fillId="29" borderId="2" xfId="5" applyFont="1" applyFill="1" applyBorder="1" applyAlignment="1">
      <alignment horizontal="center" vertical="center" wrapText="1"/>
    </xf>
    <xf numFmtId="0" fontId="77" fillId="21" borderId="2" xfId="6" applyFont="1" applyBorder="1" applyAlignment="1">
      <alignment horizontal="center" vertical="center" wrapText="1"/>
    </xf>
    <xf numFmtId="14" fontId="59" fillId="49" borderId="2" xfId="0" applyNumberFormat="1" applyFont="1" applyFill="1" applyBorder="1" applyAlignment="1">
      <alignment horizontal="center"/>
    </xf>
    <xf numFmtId="14" fontId="84" fillId="49" borderId="2" xfId="0" applyNumberFormat="1" applyFont="1" applyFill="1" applyBorder="1" applyAlignment="1">
      <alignment horizontal="center"/>
    </xf>
    <xf numFmtId="0" fontId="85" fillId="29" borderId="2" xfId="0" applyFont="1" applyFill="1" applyBorder="1" applyAlignment="1">
      <alignment horizontal="center" vertical="center" wrapText="1"/>
    </xf>
    <xf numFmtId="0" fontId="83" fillId="62" borderId="2" xfId="0" applyFont="1" applyFill="1" applyBorder="1" applyAlignment="1">
      <alignment horizontal="center" vertical="center" wrapText="1"/>
    </xf>
    <xf numFmtId="0" fontId="77" fillId="62" borderId="3" xfId="6" applyFont="1" applyFill="1" applyBorder="1" applyAlignment="1">
      <alignment horizontal="center" vertical="center" wrapText="1"/>
    </xf>
    <xf numFmtId="0" fontId="74" fillId="62" borderId="2" xfId="0" applyFont="1" applyFill="1" applyBorder="1" applyAlignment="1">
      <alignment horizontal="center" vertical="center" wrapText="1"/>
    </xf>
    <xf numFmtId="0" fontId="76" fillId="62" borderId="2" xfId="5" applyFont="1" applyFill="1" applyBorder="1" applyAlignment="1">
      <alignment horizontal="center" vertical="center" wrapText="1"/>
    </xf>
    <xf numFmtId="14" fontId="76" fillId="62" borderId="2" xfId="5" applyNumberFormat="1" applyFont="1" applyFill="1" applyBorder="1" applyAlignment="1">
      <alignment horizontal="center" vertical="center" wrapText="1"/>
    </xf>
    <xf numFmtId="14" fontId="59" fillId="62" borderId="2" xfId="0" applyNumberFormat="1" applyFont="1" applyFill="1" applyBorder="1" applyAlignment="1">
      <alignment horizontal="center" vertical="center"/>
    </xf>
    <xf numFmtId="14" fontId="59" fillId="62" borderId="2" xfId="0" applyNumberFormat="1" applyFont="1" applyFill="1" applyBorder="1" applyAlignment="1">
      <alignment horizontal="center"/>
    </xf>
    <xf numFmtId="0" fontId="76" fillId="47" borderId="2" xfId="5" applyFont="1" applyFill="1" applyBorder="1" applyAlignment="1">
      <alignment horizontal="center" vertical="center" wrapText="1"/>
    </xf>
    <xf numFmtId="14" fontId="59" fillId="52" borderId="2" xfId="0" applyNumberFormat="1" applyFont="1" applyFill="1" applyBorder="1" applyAlignment="1">
      <alignment horizontal="center"/>
    </xf>
    <xf numFmtId="43" fontId="0" fillId="0" borderId="2" xfId="19" applyFont="1" applyBorder="1" applyAlignment="1">
      <alignment horizontal="center" vertical="center" wrapText="1"/>
    </xf>
    <xf numFmtId="0" fontId="30" fillId="27" borderId="2" xfId="16" applyNumberFormat="1" applyBorder="1" applyAlignment="1">
      <alignment horizontal="center" vertical="center" textRotation="90" wrapText="1"/>
    </xf>
    <xf numFmtId="0" fontId="0" fillId="0" borderId="2" xfId="0" applyBorder="1" applyAlignment="1">
      <alignment vertical="center" wrapText="1"/>
    </xf>
    <xf numFmtId="0" fontId="2" fillId="46" borderId="2" xfId="6" applyFont="1" applyFill="1" applyBorder="1" applyAlignment="1">
      <alignment horizontal="center" vertical="center" wrapText="1"/>
    </xf>
    <xf numFmtId="0" fontId="2" fillId="46" borderId="3" xfId="6" applyFont="1" applyFill="1" applyBorder="1" applyAlignment="1">
      <alignment horizontal="center" vertical="center" wrapText="1"/>
    </xf>
    <xf numFmtId="0" fontId="54" fillId="67" borderId="2" xfId="0" applyFont="1" applyFill="1" applyBorder="1" applyAlignment="1">
      <alignment horizontal="center" vertical="center" wrapText="1"/>
    </xf>
    <xf numFmtId="14" fontId="86" fillId="49" borderId="2" xfId="0" applyNumberFormat="1" applyFont="1" applyFill="1" applyBorder="1" applyAlignment="1">
      <alignment horizontal="center"/>
    </xf>
    <xf numFmtId="14" fontId="87" fillId="49" borderId="2" xfId="0" applyNumberFormat="1" applyFont="1" applyFill="1" applyBorder="1" applyAlignment="1">
      <alignment horizontal="center"/>
    </xf>
    <xf numFmtId="14" fontId="88" fillId="49" borderId="2" xfId="0" applyNumberFormat="1" applyFont="1" applyFill="1" applyBorder="1" applyAlignment="1">
      <alignment horizontal="center"/>
    </xf>
    <xf numFmtId="14" fontId="89" fillId="49" borderId="2" xfId="0" applyNumberFormat="1" applyFont="1" applyFill="1" applyBorder="1" applyAlignment="1">
      <alignment horizontal="center"/>
    </xf>
    <xf numFmtId="0" fontId="90" fillId="29" borderId="2" xfId="0" applyFont="1" applyFill="1" applyBorder="1" applyAlignment="1">
      <alignment horizontal="center" vertical="center" wrapText="1"/>
    </xf>
    <xf numFmtId="14" fontId="91" fillId="49" borderId="2" xfId="0" applyNumberFormat="1" applyFont="1" applyFill="1" applyBorder="1" applyAlignment="1">
      <alignment horizontal="center"/>
    </xf>
    <xf numFmtId="14" fontId="92" fillId="49" borderId="2" xfId="0" applyNumberFormat="1" applyFont="1" applyFill="1" applyBorder="1" applyAlignment="1">
      <alignment horizontal="center"/>
    </xf>
    <xf numFmtId="172" fontId="46" fillId="29" borderId="2" xfId="0" applyNumberFormat="1" applyFont="1" applyFill="1" applyBorder="1" applyAlignment="1">
      <alignment horizontal="center" vertical="center" wrapText="1"/>
    </xf>
    <xf numFmtId="0" fontId="5" fillId="28" borderId="24" xfId="0" applyFont="1" applyFill="1" applyBorder="1" applyAlignment="1">
      <alignment horizontal="center" vertical="center" textRotation="90" wrapText="1"/>
    </xf>
    <xf numFmtId="0" fontId="93" fillId="50" borderId="2" xfId="0" applyFont="1" applyFill="1" applyBorder="1" applyAlignment="1">
      <alignment horizontal="center" vertical="center" textRotation="90" wrapText="1"/>
    </xf>
    <xf numFmtId="14" fontId="86" fillId="62" borderId="2" xfId="0" applyNumberFormat="1" applyFont="1" applyFill="1" applyBorder="1" applyAlignment="1">
      <alignment horizontal="center"/>
    </xf>
    <xf numFmtId="14" fontId="86" fillId="52" borderId="2" xfId="0" applyNumberFormat="1" applyFont="1" applyFill="1" applyBorder="1" applyAlignment="1">
      <alignment horizontal="center"/>
    </xf>
    <xf numFmtId="0" fontId="91" fillId="0" borderId="0" xfId="0" applyFont="1"/>
    <xf numFmtId="14" fontId="86" fillId="49" borderId="2" xfId="0" applyNumberFormat="1" applyFont="1" applyFill="1" applyBorder="1" applyAlignment="1">
      <alignment horizontal="center" wrapText="1"/>
    </xf>
    <xf numFmtId="14" fontId="59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172" fontId="46" fillId="0" borderId="2" xfId="0" applyNumberFormat="1" applyFont="1" applyBorder="1" applyAlignment="1">
      <alignment horizontal="center" vertical="center" wrapText="1"/>
    </xf>
    <xf numFmtId="0" fontId="59" fillId="0" borderId="2" xfId="0" applyFont="1" applyBorder="1" applyAlignment="1">
      <alignment horizontal="center" vertical="center" wrapText="1"/>
    </xf>
    <xf numFmtId="0" fontId="23" fillId="0" borderId="3" xfId="6" applyFont="1" applyFill="1" applyBorder="1" applyAlignment="1">
      <alignment horizontal="center" vertical="center" wrapText="1"/>
    </xf>
    <xf numFmtId="0" fontId="94" fillId="68" borderId="2" xfId="0" applyFont="1" applyFill="1" applyBorder="1" applyAlignment="1">
      <alignment vertical="center" wrapText="1"/>
    </xf>
    <xf numFmtId="0" fontId="95" fillId="68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1" fillId="0" borderId="3" xfId="5" applyNumberFormat="1" applyFont="1" applyFill="1" applyBorder="1" applyAlignment="1">
      <alignment horizontal="center" vertical="center" wrapText="1"/>
    </xf>
    <xf numFmtId="14" fontId="2" fillId="0" borderId="3" xfId="6" applyNumberFormat="1" applyFont="1" applyFill="1" applyBorder="1" applyAlignment="1">
      <alignment horizontal="center" vertical="center" wrapText="1"/>
    </xf>
    <xf numFmtId="0" fontId="96" fillId="0" borderId="2" xfId="0" applyFont="1" applyBorder="1" applyAlignment="1">
      <alignment horizontal="center" vertical="center" wrapText="1"/>
    </xf>
    <xf numFmtId="14" fontId="97" fillId="49" borderId="2" xfId="0" applyNumberFormat="1" applyFont="1" applyFill="1" applyBorder="1" applyAlignment="1">
      <alignment horizontal="center"/>
    </xf>
    <xf numFmtId="0" fontId="98" fillId="69" borderId="3" xfId="0" applyFont="1" applyFill="1" applyBorder="1" applyAlignment="1">
      <alignment horizontal="center" vertical="center" wrapText="1"/>
    </xf>
    <xf numFmtId="14" fontId="100" fillId="70" borderId="2" xfId="0" applyNumberFormat="1" applyFont="1" applyFill="1" applyBorder="1" applyAlignment="1">
      <alignment horizontal="center" vertical="center"/>
    </xf>
    <xf numFmtId="0" fontId="99" fillId="71" borderId="2" xfId="0" applyFont="1" applyFill="1" applyBorder="1" applyAlignment="1">
      <alignment horizontal="center" vertical="center" wrapText="1"/>
    </xf>
    <xf numFmtId="0" fontId="101" fillId="72" borderId="2" xfId="0" applyFont="1" applyFill="1" applyBorder="1" applyAlignment="1">
      <alignment horizontal="center" vertical="center"/>
    </xf>
    <xf numFmtId="0" fontId="102" fillId="69" borderId="2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3" fontId="0" fillId="0" borderId="0" xfId="19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5" fillId="29" borderId="0" xfId="0" applyFont="1" applyFill="1" applyAlignment="1">
      <alignment horizontal="center" vertical="center" wrapText="1"/>
    </xf>
    <xf numFmtId="172" fontId="3" fillId="29" borderId="0" xfId="0" applyNumberFormat="1" applyFont="1" applyFill="1" applyAlignment="1">
      <alignment horizontal="center" vertical="center" wrapText="1"/>
    </xf>
    <xf numFmtId="0" fontId="3" fillId="50" borderId="0" xfId="0" applyFont="1" applyFill="1" applyAlignment="1">
      <alignment horizontal="center" vertical="center" wrapText="1"/>
    </xf>
    <xf numFmtId="0" fontId="3" fillId="38" borderId="0" xfId="0" applyFont="1" applyFill="1" applyAlignment="1">
      <alignment horizontal="center" vertical="center" wrapText="1"/>
    </xf>
    <xf numFmtId="0" fontId="54" fillId="49" borderId="0" xfId="0" applyFont="1" applyFill="1" applyAlignment="1">
      <alignment horizontal="center" vertical="center" wrapText="1"/>
    </xf>
    <xf numFmtId="0" fontId="54" fillId="53" borderId="0" xfId="0" applyFont="1" applyFill="1" applyAlignment="1">
      <alignment horizontal="center" vertical="center" wrapText="1"/>
    </xf>
    <xf numFmtId="0" fontId="1" fillId="0" borderId="0" xfId="5" applyFont="1" applyFill="1" applyBorder="1" applyAlignment="1">
      <alignment horizontal="center" vertical="center" wrapText="1"/>
    </xf>
    <xf numFmtId="14" fontId="1" fillId="0" borderId="0" xfId="5" applyNumberFormat="1" applyFont="1" applyFill="1" applyBorder="1" applyAlignment="1">
      <alignment horizontal="center" vertical="center" wrapText="1"/>
    </xf>
    <xf numFmtId="14" fontId="53" fillId="52" borderId="0" xfId="0" applyNumberFormat="1" applyFont="1" applyFill="1" applyAlignment="1">
      <alignment horizontal="center" vertical="center"/>
    </xf>
    <xf numFmtId="14" fontId="86" fillId="49" borderId="0" xfId="0" applyNumberFormat="1" applyFont="1" applyFill="1" applyAlignment="1">
      <alignment horizontal="center"/>
    </xf>
    <xf numFmtId="14" fontId="70" fillId="49" borderId="2" xfId="0" applyNumberFormat="1" applyFont="1" applyFill="1" applyBorder="1" applyAlignment="1">
      <alignment horizontal="center" wrapText="1"/>
    </xf>
    <xf numFmtId="14" fontId="103" fillId="49" borderId="2" xfId="0" applyNumberFormat="1" applyFont="1" applyFill="1" applyBorder="1" applyAlignment="1">
      <alignment horizontal="center"/>
    </xf>
    <xf numFmtId="14" fontId="104" fillId="49" borderId="2" xfId="0" applyNumberFormat="1" applyFont="1" applyFill="1" applyBorder="1" applyAlignment="1">
      <alignment horizontal="center" wrapText="1"/>
    </xf>
    <xf numFmtId="14" fontId="65" fillId="49" borderId="2" xfId="0" applyNumberFormat="1" applyFont="1" applyFill="1" applyBorder="1" applyAlignment="1">
      <alignment horizontal="center" wrapText="1"/>
    </xf>
    <xf numFmtId="14" fontId="65" fillId="49" borderId="2" xfId="0" applyNumberFormat="1" applyFont="1" applyFill="1" applyBorder="1" applyAlignment="1">
      <alignment horizontal="center" vertical="center" wrapText="1"/>
    </xf>
    <xf numFmtId="0" fontId="105" fillId="50" borderId="2" xfId="0" applyFont="1" applyFill="1" applyBorder="1" applyAlignment="1">
      <alignment horizontal="center" vertical="center" textRotation="90" wrapText="1"/>
    </xf>
    <xf numFmtId="14" fontId="106" fillId="49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34" xfId="0" pivotButton="1" applyBorder="1" applyAlignment="1">
      <alignment wrapText="1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34" xfId="0" pivotButton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07" fillId="0" borderId="2" xfId="5" applyFont="1" applyFill="1" applyBorder="1" applyAlignment="1">
      <alignment horizontal="center" vertical="center" wrapText="1"/>
    </xf>
    <xf numFmtId="0" fontId="108" fillId="0" borderId="2" xfId="5" applyFont="1" applyFill="1" applyBorder="1" applyAlignment="1">
      <alignment horizontal="center" vertical="center" wrapText="1"/>
    </xf>
    <xf numFmtId="0" fontId="109" fillId="0" borderId="2" xfId="0" applyFont="1" applyBorder="1" applyAlignment="1">
      <alignment horizontal="center" vertical="center"/>
    </xf>
    <xf numFmtId="14" fontId="65" fillId="49" borderId="0" xfId="0" applyNumberFormat="1" applyFont="1" applyFill="1" applyAlignment="1">
      <alignment horizontal="center" vertical="center" wrapText="1"/>
    </xf>
    <xf numFmtId="0" fontId="0" fillId="40" borderId="8" xfId="0" applyFill="1" applyBorder="1" applyAlignment="1">
      <alignment horizontal="center" vertical="center"/>
    </xf>
    <xf numFmtId="14" fontId="59" fillId="49" borderId="2" xfId="0" applyNumberFormat="1" applyFont="1" applyFill="1" applyBorder="1" applyAlignment="1">
      <alignment horizontal="center" vertical="center"/>
    </xf>
    <xf numFmtId="14" fontId="1" fillId="0" borderId="8" xfId="5" applyNumberFormat="1" applyFont="1" applyFill="1" applyBorder="1" applyAlignment="1">
      <alignment horizontal="center" vertical="center" wrapText="1"/>
    </xf>
    <xf numFmtId="0" fontId="54" fillId="53" borderId="8" xfId="0" applyFont="1" applyFill="1" applyBorder="1" applyAlignment="1">
      <alignment horizontal="center" vertical="center" wrapText="1"/>
    </xf>
    <xf numFmtId="0" fontId="15" fillId="29" borderId="8" xfId="0" applyFont="1" applyFill="1" applyBorder="1" applyAlignment="1">
      <alignment horizontal="center" vertical="center" wrapText="1"/>
    </xf>
    <xf numFmtId="172" fontId="3" fillId="29" borderId="8" xfId="0" applyNumberFormat="1" applyFont="1" applyFill="1" applyBorder="1" applyAlignment="1">
      <alignment horizontal="center" vertical="center" wrapText="1"/>
    </xf>
    <xf numFmtId="0" fontId="3" fillId="50" borderId="8" xfId="0" applyFont="1" applyFill="1" applyBorder="1" applyAlignment="1">
      <alignment horizontal="center" vertical="center" wrapText="1"/>
    </xf>
    <xf numFmtId="0" fontId="77" fillId="45" borderId="35" xfId="6" applyFont="1" applyFill="1" applyBorder="1" applyAlignment="1">
      <alignment horizontal="center" vertical="center" wrapText="1"/>
    </xf>
    <xf numFmtId="0" fontId="54" fillId="49" borderId="8" xfId="0" applyFont="1" applyFill="1" applyBorder="1" applyAlignment="1">
      <alignment horizontal="center" vertical="center" wrapText="1"/>
    </xf>
    <xf numFmtId="0" fontId="2" fillId="45" borderId="35" xfId="6" applyFont="1" applyFill="1" applyBorder="1" applyAlignment="1">
      <alignment horizontal="center" vertical="center" wrapText="1"/>
    </xf>
    <xf numFmtId="0" fontId="1" fillId="0" borderId="8" xfId="5" applyFont="1" applyFill="1" applyBorder="1" applyAlignment="1">
      <alignment horizontal="center" vertical="center" wrapText="1"/>
    </xf>
    <xf numFmtId="14" fontId="53" fillId="52" borderId="8" xfId="0" applyNumberFormat="1" applyFont="1" applyFill="1" applyBorder="1" applyAlignment="1">
      <alignment horizontal="center" vertical="center"/>
    </xf>
    <xf numFmtId="14" fontId="65" fillId="49" borderId="8" xfId="0" applyNumberFormat="1" applyFont="1" applyFill="1" applyBorder="1" applyAlignment="1">
      <alignment horizontal="center" vertical="center" wrapText="1"/>
    </xf>
    <xf numFmtId="0" fontId="107" fillId="0" borderId="8" xfId="5" applyFont="1" applyFill="1" applyBorder="1" applyAlignment="1">
      <alignment horizontal="center" vertical="center" wrapText="1"/>
    </xf>
    <xf numFmtId="0" fontId="108" fillId="0" borderId="8" xfId="5" applyFont="1" applyFill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center"/>
    </xf>
    <xf numFmtId="0" fontId="19" fillId="13" borderId="16" xfId="0" applyFont="1" applyFill="1" applyBorder="1" applyAlignment="1">
      <alignment horizontal="center"/>
    </xf>
    <xf numFmtId="0" fontId="19" fillId="13" borderId="3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center" wrapText="1"/>
    </xf>
    <xf numFmtId="0" fontId="16" fillId="11" borderId="13" xfId="0" applyFont="1" applyFill="1" applyBorder="1" applyAlignment="1">
      <alignment horizontal="center" wrapText="1"/>
    </xf>
    <xf numFmtId="0" fontId="16" fillId="11" borderId="14" xfId="0" applyFont="1" applyFill="1" applyBorder="1" applyAlignment="1">
      <alignment horizontal="center" wrapText="1"/>
    </xf>
  </cellXfs>
  <cellStyles count="157">
    <cellStyle name=" 1" xfId="37"/>
    <cellStyle name="20% - akcent 1" xfId="1" builtinId="30"/>
    <cellStyle name="20% — akcent 1 10" xfId="146"/>
    <cellStyle name="20% - akcent 1 2" xfId="20"/>
    <cellStyle name="20% — akcent 1 2" xfId="43"/>
    <cellStyle name="20% — akcent 1 3" xfId="76"/>
    <cellStyle name="20% — akcent 1 4" xfId="85"/>
    <cellStyle name="20% — akcent 1 5" xfId="96"/>
    <cellStyle name="20% — akcent 1 6" xfId="106"/>
    <cellStyle name="20% — akcent 1 7" xfId="116"/>
    <cellStyle name="20% — akcent 1 8" xfId="126"/>
    <cellStyle name="20% — akcent 1 9" xfId="136"/>
    <cellStyle name="20% - akcent 2" xfId="2" builtinId="34"/>
    <cellStyle name="20% — akcent 2 10" xfId="145"/>
    <cellStyle name="20% - akcent 2 2" xfId="21"/>
    <cellStyle name="20% — akcent 2 2" xfId="44"/>
    <cellStyle name="20% — akcent 2 3" xfId="70"/>
    <cellStyle name="20% — akcent 2 4" xfId="84"/>
    <cellStyle name="20% — akcent 2 5" xfId="95"/>
    <cellStyle name="20% — akcent 2 6" xfId="105"/>
    <cellStyle name="20% — akcent 2 7" xfId="115"/>
    <cellStyle name="20% — akcent 2 8" xfId="125"/>
    <cellStyle name="20% — akcent 2 9" xfId="135"/>
    <cellStyle name="20% - akcent 6" xfId="3" builtinId="50"/>
    <cellStyle name="20% — akcent 6 10" xfId="140"/>
    <cellStyle name="20% - akcent 6 2" xfId="4"/>
    <cellStyle name="20% — akcent 6 2" xfId="45"/>
    <cellStyle name="20% - akcent 6 2 10" xfId="129"/>
    <cellStyle name="20% - akcent 6 2 11" xfId="139"/>
    <cellStyle name="20% - akcent 6 2 2" xfId="23"/>
    <cellStyle name="20% - akcent 6 2 3" xfId="72"/>
    <cellStyle name="20% - akcent 6 2 4" xfId="53"/>
    <cellStyle name="20% - akcent 6 2 5" xfId="61"/>
    <cellStyle name="20% - akcent 6 2 6" xfId="88"/>
    <cellStyle name="20% - akcent 6 2 7" xfId="99"/>
    <cellStyle name="20% - akcent 6 2 8" xfId="109"/>
    <cellStyle name="20% - akcent 6 2 9" xfId="119"/>
    <cellStyle name="20% - akcent 6 3" xfId="22"/>
    <cellStyle name="20% — akcent 6 3" xfId="59"/>
    <cellStyle name="20% — akcent 6 4" xfId="60"/>
    <cellStyle name="20% — akcent 6 5" xfId="89"/>
    <cellStyle name="20% — akcent 6 6" xfId="100"/>
    <cellStyle name="20% — akcent 6 7" xfId="110"/>
    <cellStyle name="20% — akcent 6 8" xfId="120"/>
    <cellStyle name="20% — akcent 6 9" xfId="130"/>
    <cellStyle name="40% - akcent 1" xfId="5" builtinId="31"/>
    <cellStyle name="40% — akcent 1 10" xfId="142"/>
    <cellStyle name="40% - akcent 1 2" xfId="9"/>
    <cellStyle name="40% — akcent 1 2" xfId="46"/>
    <cellStyle name="40% - akcent 1 2 10" xfId="144"/>
    <cellStyle name="40% - akcent 1 2 11" xfId="150"/>
    <cellStyle name="40% - akcent 1 2 2" xfId="28"/>
    <cellStyle name="40% - akcent 1 2 3" xfId="71"/>
    <cellStyle name="40% - akcent 1 2 4" xfId="82"/>
    <cellStyle name="40% - akcent 1 2 5" xfId="93"/>
    <cellStyle name="40% - akcent 1 2 6" xfId="104"/>
    <cellStyle name="40% - akcent 1 2 7" xfId="114"/>
    <cellStyle name="40% - akcent 1 2 8" xfId="124"/>
    <cellStyle name="40% - akcent 1 2 9" xfId="134"/>
    <cellStyle name="40% - akcent 1 3" xfId="24"/>
    <cellStyle name="40% — akcent 1 3" xfId="73"/>
    <cellStyle name="40% — akcent 1 4" xfId="80"/>
    <cellStyle name="40% — akcent 1 5" xfId="91"/>
    <cellStyle name="40% — akcent 1 6" xfId="102"/>
    <cellStyle name="40% — akcent 1 7" xfId="112"/>
    <cellStyle name="40% — akcent 1 8" xfId="122"/>
    <cellStyle name="40% — akcent 1 9" xfId="132"/>
    <cellStyle name="40% - akcent 2" xfId="6" builtinId="35"/>
    <cellStyle name="40% — akcent 2 10" xfId="143"/>
    <cellStyle name="40% - akcent 2 2" xfId="10"/>
    <cellStyle name="40% — akcent 2 2" xfId="47"/>
    <cellStyle name="40% - akcent 2 2 10" xfId="141"/>
    <cellStyle name="40% - akcent 2 2 11" xfId="149"/>
    <cellStyle name="40% - akcent 2 2 2" xfId="29"/>
    <cellStyle name="40% - akcent 2 2 3" xfId="58"/>
    <cellStyle name="40% - akcent 2 2 4" xfId="75"/>
    <cellStyle name="40% - akcent 2 2 5" xfId="90"/>
    <cellStyle name="40% - akcent 2 2 6" xfId="101"/>
    <cellStyle name="40% - akcent 2 2 7" xfId="111"/>
    <cellStyle name="40% - akcent 2 2 8" xfId="121"/>
    <cellStyle name="40% - akcent 2 2 9" xfId="131"/>
    <cellStyle name="40% - akcent 2 3" xfId="25"/>
    <cellStyle name="40% — akcent 2 3" xfId="79"/>
    <cellStyle name="40% — akcent 2 4" xfId="81"/>
    <cellStyle name="40% — akcent 2 5" xfId="92"/>
    <cellStyle name="40% — akcent 2 6" xfId="103"/>
    <cellStyle name="40% — akcent 2 7" xfId="113"/>
    <cellStyle name="40% — akcent 2 8" xfId="123"/>
    <cellStyle name="40% — akcent 2 9" xfId="133"/>
    <cellStyle name="40% - akcent 3" xfId="7" builtinId="39"/>
    <cellStyle name="40% — akcent 3 10" xfId="148"/>
    <cellStyle name="40% - akcent 3 2" xfId="11"/>
    <cellStyle name="40% — akcent 3 2" xfId="48"/>
    <cellStyle name="40% - akcent 3 2 10" xfId="83"/>
    <cellStyle name="40% - akcent 3 2 11" xfId="94"/>
    <cellStyle name="40% - akcent 3 2 2" xfId="30"/>
    <cellStyle name="40% - akcent 3 2 3" xfId="42"/>
    <cellStyle name="40% - akcent 3 2 4" xfId="69"/>
    <cellStyle name="40% - akcent 3 2 5" xfId="50"/>
    <cellStyle name="40% - akcent 3 2 6" xfId="52"/>
    <cellStyle name="40% - akcent 3 2 7" xfId="64"/>
    <cellStyle name="40% - akcent 3 2 8" xfId="65"/>
    <cellStyle name="40% - akcent 3 2 9" xfId="63"/>
    <cellStyle name="40% - akcent 3 3" xfId="26"/>
    <cellStyle name="40% — akcent 3 3" xfId="78"/>
    <cellStyle name="40% — akcent 3 4" xfId="87"/>
    <cellStyle name="40% — akcent 3 5" xfId="98"/>
    <cellStyle name="40% — akcent 3 6" xfId="108"/>
    <cellStyle name="40% — akcent 3 7" xfId="118"/>
    <cellStyle name="40% — akcent 3 8" xfId="128"/>
    <cellStyle name="40% — akcent 3 9" xfId="138"/>
    <cellStyle name="40% - akcent 6" xfId="8" builtinId="51"/>
    <cellStyle name="40% — akcent 6 10" xfId="147"/>
    <cellStyle name="40% - akcent 6 2" xfId="12"/>
    <cellStyle name="40% — akcent 6 2" xfId="49"/>
    <cellStyle name="40% - akcent 6 2 10" xfId="51"/>
    <cellStyle name="40% - akcent 6 2 11" xfId="62"/>
    <cellStyle name="40% - akcent 6 2 2" xfId="31"/>
    <cellStyle name="40% - akcent 6 2 3" xfId="57"/>
    <cellStyle name="40% - akcent 6 2 4" xfId="56"/>
    <cellStyle name="40% - akcent 6 2 5" xfId="54"/>
    <cellStyle name="40% - akcent 6 2 6" xfId="55"/>
    <cellStyle name="40% - akcent 6 2 7" xfId="66"/>
    <cellStyle name="40% - akcent 6 2 8" xfId="67"/>
    <cellStyle name="40% - akcent 6 2 9" xfId="68"/>
    <cellStyle name="40% - akcent 6 3" xfId="27"/>
    <cellStyle name="40% — akcent 6 3" xfId="74"/>
    <cellStyle name="40% — akcent 6 4" xfId="86"/>
    <cellStyle name="40% — akcent 6 5" xfId="97"/>
    <cellStyle name="40% — akcent 6 6" xfId="107"/>
    <cellStyle name="40% — akcent 6 7" xfId="117"/>
    <cellStyle name="40% — akcent 6 8" xfId="127"/>
    <cellStyle name="40% — akcent 6 9" xfId="137"/>
    <cellStyle name="Akcent 2" xfId="13" builtinId="33"/>
    <cellStyle name="Akcent 4" xfId="14" builtinId="41"/>
    <cellStyle name="Dziesiętny" xfId="19" builtinId="3"/>
    <cellStyle name="Komórka zaznaczona" xfId="16" builtinId="23"/>
    <cellStyle name="Normalny" xfId="0" builtinId="0"/>
    <cellStyle name="Normalny 10 2" xfId="151"/>
    <cellStyle name="Normalny 11 2 2" xfId="156"/>
    <cellStyle name="Normalny 2" xfId="17"/>
    <cellStyle name="Normalny 2 2" xfId="33"/>
    <cellStyle name="Normalny 2 2 2" xfId="153"/>
    <cellStyle name="Normalny 2 3" xfId="152"/>
    <cellStyle name="Normalny 3" xfId="36"/>
    <cellStyle name="Normalny 3 2" xfId="40"/>
    <cellStyle name="Normalny 4" xfId="41"/>
    <cellStyle name="Normalny 7" xfId="35"/>
    <cellStyle name="Normalny 7 2" xfId="154"/>
    <cellStyle name="Normalny 9" xfId="155"/>
    <cellStyle name="Procentowy" xfId="34" builtinId="5"/>
    <cellStyle name="Styl 1" xfId="18"/>
    <cellStyle name="Styl 1 2" xfId="32"/>
    <cellStyle name="Styl 1 3" xfId="38"/>
    <cellStyle name="Walutowy 2" xfId="39"/>
    <cellStyle name="Walutowy 2 2" xfId="77"/>
    <cellStyle name="Złe" xfId="15" builtinId="27"/>
  </cellStyles>
  <dxfs count="3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 defaultPivotStyle="PivotStyleLight16"/>
  <colors>
    <mruColors>
      <color rgb="FFC20EB9"/>
      <color rgb="FFE26B0A"/>
      <color rgb="FFA29E00"/>
      <color rgb="FF92D050"/>
      <color rgb="FF669900"/>
      <color rgb="FF72A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4</xdr:col>
      <xdr:colOff>449970</xdr:colOff>
      <xdr:row>0</xdr:row>
      <xdr:rowOff>809625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xmlns="" id="{00000000-0008-0000-0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0"/>
          <a:ext cx="17526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9</xdr:col>
      <xdr:colOff>100853</xdr:colOff>
      <xdr:row>0</xdr:row>
      <xdr:rowOff>266700</xdr:rowOff>
    </xdr:to>
    <xdr:pic>
      <xdr:nvPicPr>
        <xdr:cNvPr id="1026" name="Picture 4">
          <a:extLst>
            <a:ext uri="{FF2B5EF4-FFF2-40B4-BE49-F238E27FC236}">
              <a16:creationId xmlns:a16="http://schemas.microsoft.com/office/drawing/2014/main" xmlns="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0" y="0"/>
          <a:ext cx="3133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816.596480902779" createdVersion="7" refreshedVersion="7" minRefreshableVersion="3" recordCount="121">
  <cacheSource type="worksheet">
    <worksheetSource ref="P6:V6" sheet="2022"/>
  </cacheSource>
  <cacheFields count="70">
    <cacheField name="WBS" numFmtId="0">
      <sharedItems containsBlank="1" count="114">
        <s v="PLT01-00-210008"/>
        <s v="PLT01-00-210007"/>
        <s v="PLT01-00-210005"/>
        <s v="PLT01-00-210002"/>
        <s v="PLT01-00-210003"/>
        <s v="PLT01-00-210001"/>
        <s v="PLT01-00-210004"/>
        <s v="PLT01-00-224078"/>
        <s v="PLT01-00-221988"/>
        <s v="PLT01-00-225186"/>
        <s v="PLT01-00-227308"/>
        <s v="PLT01-00-223392"/>
        <s v="PLT01-00-224449"/>
        <s v="PLT01-00-225189"/>
        <s v="PLT01-00-224503"/>
        <s v="PLT01-00-224669"/>
        <s v="PLT01-00-224872"/>
        <s v="PLT01-00-223536"/>
        <s v="PLT01-00-223030"/>
        <s v="PLT01-00-224530"/>
        <s v="PLT01-00-222072"/>
        <s v="PLT01-00-221507"/>
        <s v="PLT01-00-223017"/>
        <s v="PLT01-00-224517"/>
        <s v="PLT01-00-224919"/>
        <s v="PLT01-00-224545"/>
        <s v="PLT01-00-221239"/>
        <s v="PLT01-00-226941"/>
        <s v="PLT01-00-224765"/>
        <s v="PLT01-00-224380"/>
        <s v="PLT01-00-224864"/>
        <s v="PLT01-00-227437"/>
        <s v="PLT01-00-227055"/>
        <s v="PLT01-00-223829"/>
        <s v="PLT01-00-222131"/>
        <s v="PLT01-00-224991"/>
        <s v="PLT01-00-223877"/>
        <s v="PLT01-00-225315"/>
        <s v="PLT01-00-227453"/>
        <s v="PLT01-00-227203"/>
        <s v="PLT01-00-227422"/>
        <s v="PLT01-00-225322"/>
        <s v="PLT01-00-224349"/>
        <s v="PLT01-00-221379"/>
        <s v="PLT01-00-227206"/>
        <s v="PLT01-00-221916"/>
        <s v="PLT01-00-224940"/>
        <s v="PLT01-00-224839"/>
        <s v="PLT01-00-221168"/>
        <s v="PLT01-00-227460"/>
        <s v="PLT01-00-226109"/>
        <s v="PLT01-00-225406"/>
        <s v="PLT01-00-222799"/>
        <s v="PLT01-00-223503"/>
        <s v="PLT01-00-226580"/>
        <s v="PLT01-00-221243"/>
        <s v="PLT01-00-224507"/>
        <s v="PLT01-00-227028"/>
        <s v="PLT01-00-221472"/>
        <s v="PLT01-00-224297"/>
        <s v="PLT01-00-224638"/>
        <s v="PLT01-00-224880"/>
        <s v="PLT01-00-222695"/>
        <s v="PLT01-00-224625"/>
        <s v="PLT01-00-223091"/>
        <s v="PLT01-00-222204"/>
        <s v="PLT01-00-224550"/>
        <s v="PLT01-00-222314"/>
        <s v="PLT01-00-224766"/>
        <s v="PLT01-00-221872"/>
        <s v="PLT01-00-221584"/>
        <s v="PLT01-00-222294"/>
        <s v="PLT01-00-222475"/>
        <s v="PLT01-00-221421"/>
        <s v="PLT01-00-222077"/>
        <s v="PLT01-00-227077"/>
        <s v="PLT01-00-226972"/>
        <s v="PLT01-00-222201"/>
        <s v="PLT01-00-227093"/>
        <s v="PLT01-00-225292"/>
        <s v="PLT01-00-225183"/>
        <s v="PLT01-00-221799"/>
        <s v="PLT01-00-227342"/>
        <s v="PLT01-00-224957"/>
        <s v="PLT01-00-221426"/>
        <s v="PLT01-00-227390"/>
        <s v="PLT01-00-224067"/>
        <s v="PLT01-00-221757"/>
        <s v="PLT01-00-222480"/>
        <s v="PLT01-00-225067"/>
        <s v="PLT01-00-227582"/>
        <s v="PLT01-00-223538"/>
        <s v="PLT01-00-224613P"/>
        <s v="PLT01-00-222967"/>
        <s v="PLT01-00-221778"/>
        <s v="PLT01-00-226973"/>
        <s v="PLT01-00-225707"/>
        <s v="PLT01-00-227253"/>
        <s v="PLT01-00-227438"/>
        <s v="PLT01-00-225671"/>
        <s v="PLT01-00-227502"/>
        <s v="PLT01-00-227318"/>
        <s v="PLT01-00-227400"/>
        <s v="PLT01-00-227516"/>
        <s v="PLT01-00-227042"/>
        <s v="PLT01-00-227057"/>
        <s v="PLT01-00-227495"/>
        <s v="PLT01-00-227504"/>
        <s v="PLT01-00-224633"/>
        <s v="PLT01-00-225303"/>
        <s v="PLT01-00-225450"/>
        <s v="PLT01-00-227578"/>
        <m/>
        <s v="xxxxx" u="1"/>
      </sharedItems>
    </cacheField>
    <cacheField name="Wykonawca " numFmtId="0">
      <sharedItems containsBlank="1"/>
    </cacheField>
    <cacheField name="Supervisior " numFmtId="0">
      <sharedItems containsBlank="1"/>
    </cacheField>
    <cacheField name="Backlog USD" numFmtId="0">
      <sharedItems containsString="0" containsBlank="1" containsNumber="1" minValue="3882.4860585745596" maxValue="199808.48329048842"/>
    </cacheField>
    <cacheField name="Backlog PLN" numFmtId="0">
      <sharedItems containsString="0" containsBlank="1" containsNumber="1" minValue="14154.03" maxValue="777255"/>
    </cacheField>
    <cacheField name="Cabinets" numFmtId="0">
      <sharedItems containsString="0" containsBlank="1" containsNumber="1" containsInteger="1" minValue="6" maxValue="13"/>
    </cacheField>
    <cacheField name="Zafakturowane" numFmtId="0">
      <sharedItems containsBlank="1"/>
    </cacheField>
    <cacheField name="Dokumenty z demontażu" numFmtId="0">
      <sharedItems containsBlank="1"/>
    </cacheField>
    <cacheField name="Potwierdzony backlog z finansami" numFmtId="0">
      <sharedItems containsBlank="1"/>
    </cacheField>
    <cacheField name="Demontaż" numFmtId="0">
      <sharedItems containsDate="1" containsBlank="1" containsMixedTypes="1" minDate="2022-01-11T00:00:00" maxDate="2022-11-09T00:00:00"/>
    </cacheField>
    <cacheField name="Start montażu - dostawa listy zmiennej i mebli" numFmtId="0">
      <sharedItems containsBlank="1" containsMixedTypes="1" containsNumber="1" containsInteger="1" minValue="1" maxValue="31" count="31">
        <n v="16"/>
        <n v="20"/>
        <n v="27"/>
        <n v="4"/>
        <n v="10"/>
        <n v="14"/>
        <n v="21"/>
        <n v="28"/>
        <n v="9"/>
        <n v="31"/>
        <n v="11"/>
        <n v="12"/>
        <n v="25"/>
        <n v="30"/>
        <n v="2"/>
        <n v="6"/>
        <n v="13"/>
        <n v="24"/>
        <s v="27 (20.07)"/>
        <n v="18"/>
        <n v="1"/>
        <n v="8"/>
        <n v="22"/>
        <n v="23"/>
        <n v="5"/>
        <n v="19"/>
        <n v="26"/>
        <n v="3"/>
        <n v="15"/>
        <n v="17"/>
        <m/>
      </sharedItems>
    </cacheField>
    <cacheField name="Miesiac montażu" numFmtId="0">
      <sharedItems containsBlank="1" count="15">
        <s v="Grudzień"/>
        <s v="Styczeń"/>
        <s v="Luty"/>
        <s v="Marzec"/>
        <s v="Kwiecień"/>
        <s v="Maj"/>
        <s v="Czerwiec"/>
        <s v="Lipiec"/>
        <s v="Sierpień"/>
        <s v="Sierpień "/>
        <s v="Wrzesień"/>
        <s v="Wrzesień "/>
        <s v="Październik"/>
        <s v="Listopad"/>
        <m/>
      </sharedItems>
    </cacheField>
    <cacheField name="Miesiąc fakturowania" numFmtId="0">
      <sharedItems containsBlank="1"/>
    </cacheField>
    <cacheField name="Numer SO" numFmtId="0">
      <sharedItems containsString="0" containsBlank="1" containsNumber="1" containsInteger="1" minValue="4135" maxValue="14776" count="99">
        <n v="6011"/>
        <n v="4139"/>
        <n v="4136"/>
        <n v="4137"/>
        <n v="4135"/>
        <n v="4138"/>
        <n v="4975"/>
        <n v="4976"/>
        <n v="4977"/>
        <n v="4987"/>
        <n v="4978"/>
        <n v="4979"/>
        <n v="6377"/>
        <n v="5540"/>
        <n v="5821"/>
        <n v="5823"/>
        <n v="5824"/>
        <n v="5825"/>
        <n v="5773"/>
        <n v="5828"/>
        <n v="5832"/>
        <n v="5827"/>
        <n v="5830"/>
        <n v="5822"/>
        <n v="7363"/>
        <n v="5831"/>
        <n v="7422"/>
        <n v="7393"/>
        <n v="7374"/>
        <n v="5511"/>
        <n v="7546"/>
        <n v="7424"/>
        <n v="7389"/>
        <n v="8169"/>
        <n v="7408"/>
        <n v="10452"/>
        <n v="7409"/>
        <n v="7705"/>
        <n v="7426"/>
        <n v="7420"/>
        <n v="7414"/>
        <n v="7376"/>
        <n v="10874"/>
        <n v="7544"/>
        <n v="11508"/>
        <n v="7407"/>
        <n v="7394"/>
        <n v="11757"/>
        <n v="7706"/>
        <n v="7703"/>
        <n v="11906"/>
        <n v="7385"/>
        <n v="7388"/>
        <n v="11759"/>
        <n v="11155"/>
        <n v="11636"/>
        <n v="7423"/>
        <n v="11769"/>
        <n v="7387"/>
        <n v="7391"/>
        <n v="12739"/>
        <n v="12540"/>
        <n v="12541"/>
        <n v="11995"/>
        <n v="12855"/>
        <n v="12856"/>
        <n v="12542"/>
        <n v="12858"/>
        <n v="13002"/>
        <n v="13004"/>
        <n v="13009"/>
        <n v="12543"/>
        <n v="12544"/>
        <n v="11994"/>
        <n v="12853"/>
        <n v="7543"/>
        <n v="12545"/>
        <n v="13042"/>
        <n v="13590"/>
        <n v="12656"/>
        <n v="12551"/>
        <n v="14693"/>
        <n v="12553"/>
        <n v="12556"/>
        <n v="12817"/>
        <n v="14719"/>
        <n v="14555"/>
        <n v="14529"/>
        <n v="14543"/>
        <n v="14708"/>
        <n v="14710"/>
        <n v="12549"/>
        <n v="14776"/>
        <n v="14712"/>
        <n v="14715"/>
        <n v="14717"/>
        <n v="14718"/>
        <m/>
        <n v="7545"/>
      </sharedItems>
    </cacheField>
    <cacheField name="Stan" numFmtId="0">
      <sharedItems containsBlank="1" count="8">
        <s v="EF"/>
        <s v="nowy"/>
        <s v="remont"/>
        <s v="remont/EF"/>
        <s v="EF nowy"/>
        <m/>
        <s v="gas cooler"/>
        <s v="likwidacja"/>
      </sharedItems>
    </cacheField>
    <cacheField name="Nr projektu" numFmtId="0">
      <sharedItems containsBlank="1" containsMixedTypes="1" containsNumber="1" containsInteger="1" minValue="1168" maxValue="7582"/>
    </cacheField>
    <cacheField name="Miasto dostawy" numFmtId="0">
      <sharedItems containsBlank="1" count="96">
        <s v="Osjaków"/>
        <s v="Bodzentyn"/>
        <s v="Góra Kalwaria"/>
        <s v="Czosnów"/>
        <s v="Tarłów"/>
        <s v="Sanniki"/>
        <s v="Lesznowola"/>
        <s v="Tarnów"/>
        <s v="Ostrowiec Świętokrzyski"/>
        <s v="Zwierzyniec"/>
        <s v="Kleszczów"/>
        <s v="Zamość"/>
        <s v="Przemyśl "/>
        <s v="Sulejówek"/>
        <s v="Brzeziny"/>
        <s v="Mielec"/>
        <s v="Piątek"/>
        <s v="Płońsk"/>
        <s v="Łódź"/>
        <s v="Jarosław"/>
        <s v="Praszka"/>
        <s v="Radzyń Podlaski"/>
        <s v="Pabianice"/>
        <s v="Przedbórz "/>
        <s v="Łańcut"/>
        <s v="Maszewo"/>
        <s v="Łódź "/>
        <s v="Garbatka Letnisko"/>
        <s v="Grójec"/>
        <s v="Łomianki"/>
        <s v="Lublin"/>
        <s v="Tyszowce"/>
        <s v="Rakszawa"/>
        <s v="Stalowa Wola"/>
        <s v="Siedlce"/>
        <s v="Frampol"/>
        <s v="Bychawa"/>
        <s v="Wielopole Skrzyńskie"/>
        <s v="Krosno"/>
        <s v="Odolanów"/>
        <s v="Rzeszów"/>
        <s v="Warka"/>
        <s v="Nowy Wiśnicz"/>
        <s v="Otwock"/>
        <s v="Ostrów Lubelski"/>
        <s v="Włodawa"/>
        <s v="Płock"/>
        <s v="Biała Podlaska"/>
        <s v="Piotrków Trybunalski"/>
        <s v="Kazimierza Wielka"/>
        <s v="Kalisz"/>
        <s v="Skarżysko Kamienna "/>
        <s v="Pruchnik"/>
        <s v="Otfinów"/>
        <s v="Konopnica"/>
        <s v="Garwolin"/>
        <s v="Sokołów Małopolski"/>
        <s v="Miejsce Piastowe"/>
        <s v="Rzeszów "/>
        <s v="Płock "/>
        <s v="Radom"/>
        <s v="Błonie"/>
        <s v="Radymno"/>
        <s v="Turek"/>
        <s v="Odrzywół"/>
        <s v="Rzeczniów"/>
        <s v="Kurów"/>
        <s v="Firlej "/>
        <s v="Łaszczów"/>
        <s v="Klimontów"/>
        <s v="Międzyrzec Podlaski "/>
        <s v="Drohiczyn"/>
        <s v="Parczew"/>
        <s v="Jedlicze"/>
        <s v="Bobowa"/>
        <s v="Sokołów Podlaski"/>
        <s v="Błażowa"/>
        <s v="Lipinki"/>
        <s v="Gorlice"/>
        <s v="Czudec"/>
        <s v="Jodłowa"/>
        <s v="Tuchów"/>
        <s v="Markowa"/>
        <s v="Tarnów "/>
        <s v="Opatów"/>
        <s v="Janów Podlaski"/>
        <s v="Mordy"/>
        <s v="Stasin"/>
        <s v="Wierzchosławice"/>
        <s v="Czchów"/>
        <m/>
        <s v="Akcja mieso"/>
        <s v="Kraków "/>
        <s v="Milejów "/>
        <s v="Dębowiec"/>
        <s v="Kleczew"/>
      </sharedItems>
    </cacheField>
    <cacheField name="Ulica dostawy" numFmtId="0">
      <sharedItems containsBlank="1" containsMixedTypes="1" containsNumber="1" containsInteger="1" minValue="871" maxValue="871" count="108">
        <s v="Częstochowska"/>
        <s v="Opatowska"/>
        <s v="Wyszyńskiego"/>
        <s v="Warszawska"/>
        <m/>
        <s v="Słoneczna 6"/>
        <s v="Szkotnik"/>
        <s v="ul. Traugutta "/>
        <s v="ul. Biłgorajska"/>
        <s v="Sportowa"/>
        <s v="ul. Peowiaków"/>
        <s v="Lwowska 17A"/>
        <s v="ul. Nałkowskiej"/>
        <s v="Kielecka 29A"/>
        <s v="Legionów 80"/>
        <s v="ul. Stodolniana"/>
        <s v="ul. Rzemieślnicza"/>
        <s v="ul. Przędzalniana 124"/>
        <s v="Spółdzielcza 3"/>
        <s v="ul. Piłsudskiego 7"/>
        <s v="ul. Lubelska"/>
        <s v="ul. Piotra Skargi 78"/>
        <s v="Trytwa 6"/>
        <s v="Kościuszki 19"/>
        <s v="ul. Lipnowska"/>
        <s v="ul. Bartoka 20"/>
        <s v="ul. Kochanowskiego 3"/>
        <s v="ul. Armii Krajowej 50B"/>
        <s v="ul. Warszawska 150"/>
        <s v="ul. Gęsia"/>
        <s v="Wielka"/>
        <s v="ul. Lipska 40A"/>
        <s v="ul. Okulickiego 140"/>
        <s v="ul. Czackiego 4"/>
        <s v="ul. Przybyszewskiego"/>
        <s v="Biłgorajska 1F"/>
        <s v="ul. Sienkiewicza 94"/>
        <s v="445a"/>
        <s v="Podkarpacka 26"/>
        <s v="ul. Krotoszyńska 29"/>
        <s v="Witolda"/>
        <s v="ul. Warszawska"/>
        <s v="Bocheńska"/>
        <s v="ul. Rutkowskiego 1"/>
        <s v="ul. Reymonta"/>
        <s v="Nowy Świat 1"/>
        <s v="ul. Korolowska 2"/>
        <s v="1000 lecia  MOSTY"/>
        <s v="ul. Janowska"/>
        <s v="ul. Dmowskiego 28"/>
        <s v="Kolejowa 27B"/>
        <s v="Podmiejska 32A"/>
        <s v="Krakowska"/>
        <s v="Drzewieckiego 1"/>
        <s v="Kańczudzka 45"/>
        <s v="DW973"/>
        <s v="Krakowska  32"/>
        <s v="ul. Kossaka 10"/>
        <s v="Szerokie 128"/>
        <s v="Targowa 1"/>
        <s v="Lubelska 56"/>
        <s v="Handlowa 4"/>
        <s v="Kwiatkowskiego 2A"/>
        <s v="ul. Sienkiewicza 19"/>
        <s v="ul. Czwartaków 9"/>
        <s v="ul. Jana Sawy 1A"/>
        <s v="ul. Mireckiego 14-16"/>
        <s v="ul. Powstańców 18A"/>
        <s v="ul. Haśka 11"/>
        <s v="ul. Aleksandrowska 58"/>
        <s v="Lwowska 9"/>
        <s v="Rejtana 51"/>
        <s v="ul. Nowa 22"/>
        <s v="Rzeczniów 140B"/>
        <s v="Kilińskiego 8"/>
        <s v="Cmentarna"/>
        <s v="ul. Lotnicza 5"/>
        <s v="ul. Dworcowa 11"/>
        <s v="Bohaterów Westerplatte 20B"/>
        <s v="DK9"/>
        <s v="Strażacka 27E"/>
        <s v="Brzeska 31"/>
        <s v="ul. Przemysłowa"/>
        <s v="Mieszka I 6"/>
        <s v="Wojska Polskiego 2"/>
        <s v="Sienkiewicza"/>
        <s v="Grunwaldzka 50"/>
        <s v="Dąbrowskiego"/>
        <s v="Kolejowa 1"/>
        <s v="Armii Krajowej 39B"/>
        <s v="Ruciana"/>
        <s v="ul. Sidorska 2K"/>
        <s v="ul. Jasielska"/>
        <s v="ul. Braci Saków"/>
        <s v="Lwowska"/>
        <s v="1 Maja"/>
        <s v="Brzeska dz. Nr 905"/>
        <s v="Głuska"/>
        <s v="Zemborzycka"/>
        <n v="871"/>
        <s v="Krakowska 24"/>
        <s v="Żeromskiego 15"/>
        <s v="Diamentowa 19I-H"/>
        <s v="16 lokalizacji"/>
        <s v="Kamieńskiego"/>
        <s v="Partyzancka 11"/>
        <s v="11 Listopada"/>
        <s v="Piłsudzkiego"/>
      </sharedItems>
    </cacheField>
    <cacheField name="Nr sklepu" numFmtId="0">
      <sharedItems containsString="0" containsBlank="1" containsNumber="1" containsInteger="1" minValue="9" maxValue="7582" count="119">
        <n v="6769"/>
        <n v="7330"/>
        <n v="7125"/>
        <n v="7218"/>
        <n v="6624"/>
        <n v="6978"/>
        <n v="7108"/>
        <n v="4078"/>
        <n v="1988"/>
        <n v="5186"/>
        <n v="7308"/>
        <n v="3392"/>
        <n v="4449"/>
        <n v="5189"/>
        <n v="4503"/>
        <n v="4669"/>
        <n v="4872"/>
        <n v="3536"/>
        <n v="3030"/>
        <n v="4530"/>
        <n v="2072"/>
        <n v="1507"/>
        <n v="3017"/>
        <n v="4517"/>
        <n v="4919"/>
        <n v="4545"/>
        <n v="1239"/>
        <n v="6941"/>
        <n v="4765"/>
        <n v="4380"/>
        <n v="4864"/>
        <n v="7437"/>
        <n v="7055"/>
        <n v="3829"/>
        <n v="2131"/>
        <n v="4991"/>
        <n v="3877"/>
        <n v="5315"/>
        <n v="7453"/>
        <n v="7203"/>
        <n v="7422"/>
        <n v="5322"/>
        <n v="4349"/>
        <n v="1379"/>
        <n v="7206"/>
        <n v="1916"/>
        <n v="4940"/>
        <n v="4839"/>
        <n v="1168"/>
        <n v="7460"/>
        <n v="6109"/>
        <n v="5406"/>
        <n v="2799"/>
        <n v="3503"/>
        <n v="6580"/>
        <n v="1243"/>
        <n v="4507"/>
        <n v="7028"/>
        <n v="1472"/>
        <n v="4297"/>
        <n v="4638"/>
        <n v="4880"/>
        <n v="2695"/>
        <n v="4625"/>
        <n v="3091"/>
        <n v="2204"/>
        <n v="4550"/>
        <n v="2314"/>
        <n v="4766"/>
        <n v="1872"/>
        <n v="1584"/>
        <n v="2294"/>
        <n v="2475"/>
        <n v="1421"/>
        <n v="2077"/>
        <n v="7077"/>
        <n v="6972"/>
        <n v="2201"/>
        <n v="7093"/>
        <n v="5292"/>
        <n v="5183"/>
        <n v="1799"/>
        <n v="7342"/>
        <n v="4957"/>
        <n v="1426"/>
        <n v="7390"/>
        <n v="4067"/>
        <n v="1757"/>
        <n v="2480"/>
        <n v="5067"/>
        <n v="7582"/>
        <n v="3538"/>
        <n v="4613"/>
        <n v="2967"/>
        <n v="1778"/>
        <n v="6973"/>
        <n v="5707"/>
        <n v="7253"/>
        <n v="7438"/>
        <n v="5671"/>
        <n v="7502"/>
        <n v="7318"/>
        <n v="7400"/>
        <n v="7516"/>
        <n v="7042"/>
        <n v="7057"/>
        <n v="7495"/>
        <n v="7504"/>
        <n v="4633"/>
        <n v="5303"/>
        <n v="5450"/>
        <n v="7578"/>
        <n v="3714"/>
        <m/>
        <n v="9"/>
        <n v="4605"/>
        <n v="4164"/>
        <n v="2813"/>
        <n v="5312"/>
      </sharedItems>
    </cacheField>
    <cacheField name="Region" numFmtId="0">
      <sharedItems containsBlank="1" count="7">
        <s v="S"/>
        <s v="K"/>
        <s v="M"/>
        <s v="LUB"/>
        <s v="T"/>
        <m/>
        <s v="K+M"/>
      </sharedItems>
    </cacheField>
    <cacheField name="Kod pocztowy" numFmtId="0">
      <sharedItems containsBlank="1"/>
    </cacheField>
    <cacheField name="Typ czynnika" numFmtId="0">
      <sharedItems containsBlank="1"/>
    </cacheField>
    <cacheField name="Drzwi" numFmtId="0">
      <sharedItems containsBlank="1"/>
    </cacheField>
    <cacheField name="Data montażu drzwi" numFmtId="0">
      <sharedItems containsDate="1" containsBlank="1" containsMixedTypes="1" minDate="2021-12-21T00:00:00" maxDate="2022-07-27T00:00:00"/>
    </cacheField>
    <cacheField name="Data otwarcia sklepu" numFmtId="0">
      <sharedItems containsNonDate="0" containsDate="1" containsString="0" containsBlank="1" minDate="1899-12-31T00:00:00" maxDate="2022-12-23T00:00:00" count="51">
        <d v="2022-02-03T00:00:00"/>
        <d v="2022-01-25T00:00:00"/>
        <d v="2022-01-27T00:00:00"/>
        <d v="2022-02-24T00:00:00"/>
        <d v="2022-03-31T00:00:00"/>
        <d v="2022-03-10T00:00:00"/>
        <d v="2022-03-24T00:00:00"/>
        <d v="2022-04-02T00:00:00"/>
        <d v="2022-04-07T00:00:00"/>
        <d v="2022-04-14T00:00:00"/>
        <d v="2022-05-26T00:00:00"/>
        <d v="2022-04-30T00:00:00"/>
        <d v="2022-06-30T00:00:00"/>
        <d v="2022-05-10T00:00:00"/>
        <d v="2022-06-07T00:00:00"/>
        <d v="2022-06-09T00:00:00"/>
        <d v="2022-06-17T00:00:00"/>
        <d v="2022-06-15T00:00:00"/>
        <d v="2022-06-23T00:00:00"/>
        <d v="2022-07-08T00:00:00"/>
        <d v="2022-06-29T00:00:00"/>
        <d v="2022-07-05T00:00:00"/>
        <d v="2022-07-07T00:00:00"/>
        <d v="2022-07-30T00:00:00"/>
        <d v="2022-07-14T00:00:00"/>
        <d v="2022-07-21T00:00:00"/>
        <d v="2022-08-17T00:00:00"/>
        <d v="2022-07-28T00:00:00"/>
        <d v="2022-08-04T00:00:00"/>
        <d v="2022-08-11T00:00:00"/>
        <d v="2022-08-18T00:00:00"/>
        <d v="2022-08-25T00:00:00"/>
        <d v="2022-09-01T00:00:00"/>
        <d v="2022-09-15T00:00:00"/>
        <d v="2022-09-22T00:00:00"/>
        <d v="2022-09-29T00:00:00"/>
        <d v="2022-10-06T00:00:00"/>
        <d v="2022-10-13T00:00:00"/>
        <d v="2022-10-25T00:00:00"/>
        <d v="2022-10-27T00:00:00"/>
        <d v="1899-12-31T00:00:00"/>
        <d v="2022-10-30T00:00:00"/>
        <d v="2022-11-04T00:00:00"/>
        <d v="2022-11-10T00:00:00"/>
        <d v="2022-11-19T00:00:00"/>
        <d v="2022-11-24T00:00:00"/>
        <d v="2022-11-30T00:00:00"/>
        <d v="2022-12-01T00:00:00"/>
        <d v="2022-12-15T00:00:00"/>
        <d v="2022-12-22T00:00:00"/>
        <m/>
      </sharedItems>
      <fieldGroup par="69" base="24">
        <rangePr groupBy="days" startDate="1899-12-31T00:00:00" endDate="2022-12-23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23.12.2022"/>
        </groupItems>
      </fieldGroup>
    </cacheField>
    <cacheField name="Wydajność gascoolera" numFmtId="0">
      <sharedItems containsNonDate="0" containsString="0" containsBlank="1"/>
    </cacheField>
    <cacheField name="Uwagi" numFmtId="0">
      <sharedItems containsBlank="1"/>
    </cacheField>
    <cacheField name="TOTAL Cabinates" numFmtId="0">
      <sharedItems containsBlank="1" containsMixedTypes="1" containsNumber="1" containsInteger="1" minValue="0" maxValue="14"/>
    </cacheField>
    <cacheField name="Regały  nabiał /ow" numFmtId="0">
      <sharedItems containsBlank="1" containsMixedTypes="1" containsNumber="1" containsInteger="1" minValue="6" maxValue="7"/>
    </cacheField>
    <cacheField name="Regały na mięso" numFmtId="0">
      <sharedItems containsBlank="1" containsMixedTypes="1" containsNumber="1" containsInteger="1" minValue="0" maxValue="0"/>
    </cacheField>
    <cacheField name="Regały na ciasto" numFmtId="0">
      <sharedItems containsBlank="1"/>
    </cacheField>
    <cacheField name="Plug-in" numFmtId="0">
      <sharedItems containsBlank="1"/>
    </cacheField>
    <cacheField name="Komory" numFmtId="0">
      <sharedItems containsBlank="1" containsMixedTypes="1" containsNumber="1" containsInteger="1" minValue="4" maxValue="4"/>
    </cacheField>
    <cacheField name="Lady ,stoły szafy" numFmtId="0">
      <sharedItems containsBlank="1"/>
    </cacheField>
    <cacheField name="Bok prawy" numFmtId="0">
      <sharedItems containsBlank="1" containsMixedTypes="1" containsNumber="1" containsInteger="1" minValue="1" maxValue="1"/>
    </cacheField>
    <cacheField name="Bok lewy" numFmtId="0">
      <sharedItems containsString="0" containsBlank="1" containsNumber="1" containsInteger="1" minValue="1" maxValue="1"/>
    </cacheField>
    <cacheField name="Regały 3,75" numFmtId="0">
      <sharedItems containsString="0" containsBlank="1" containsNumber="1" containsInteger="1" minValue="4" maxValue="9"/>
    </cacheField>
    <cacheField name="Regały 2,50" numFmtId="0">
      <sharedItems containsString="0" containsBlank="1" containsNumber="1" containsInteger="1" minValue="2" maxValue="7"/>
    </cacheField>
    <cacheField name="Regały 1,25" numFmtId="0">
      <sharedItems containsNonDate="0" containsString="0" containsBlank="1"/>
    </cacheField>
    <cacheField name="Regały inne" numFmtId="0">
      <sharedItems containsNonDate="0" containsString="0" containsBlank="1"/>
    </cacheField>
    <cacheField name="Regały regenerowane 3,75" numFmtId="0">
      <sharedItems containsString="0" containsBlank="1" containsNumber="1" containsInteger="1" minValue="5" maxValue="5"/>
    </cacheField>
    <cacheField name="Regały regenerowane 2,50" numFmtId="0">
      <sharedItems containsString="0" containsBlank="1" containsNumber="1" containsInteger="1" minValue="3" maxValue="3"/>
    </cacheField>
    <cacheField name="Regałna ciasto systemowy " numFmtId="0">
      <sharedItems containsNonDate="0" containsString="0" containsBlank="1"/>
    </cacheField>
    <cacheField name="Regał na pączek neutralny" numFmtId="0">
      <sharedItems containsNonDate="0" containsString="0" containsBlank="1"/>
    </cacheField>
    <cacheField name="Regał na ciasto GTB CAKE 695" numFmtId="0">
      <sharedItems containsString="0" containsBlank="1" containsNumber="1" containsInteger="1" minValue="1" maxValue="1"/>
    </cacheField>
    <cacheField name="Regał na ciasto GTB CAKE 1350" numFmtId="0">
      <sharedItems containsString="0" containsBlank="1" containsNumber="1" containsInteger="1" minValue="1" maxValue="1"/>
    </cacheField>
    <cacheField name="Zamrażarki FRICON 2500" numFmtId="0">
      <sharedItems containsString="0" containsBlank="1" containsNumber="1" containsInteger="1" minValue="4" maxValue="4"/>
    </cacheField>
    <cacheField name="Zamrażarki FRICON 1940" numFmtId="0">
      <sharedItems containsString="0" containsBlank="1" containsNumber="1" containsInteger="1" minValue="2" maxValue="2"/>
    </cacheField>
    <cacheField name="FRICON COMBI UDP zamrażarka" numFmtId="0">
      <sharedItems containsNonDate="0" containsString="0" containsBlank="1"/>
    </cacheField>
    <cacheField name="FRICON COMBI UDP chłodziarka" numFmtId="0">
      <sharedItems containsNonDate="0" containsString="0" containsBlank="1"/>
    </cacheField>
    <cacheField name="Zamrażarki ARAN" numFmtId="0">
      <sharedItems containsString="0" containsBlank="1" containsNumber="1" containsInteger="1" minValue="0" maxValue="10"/>
    </cacheField>
    <cacheField name="Chłodziarki ARAN" numFmtId="0">
      <sharedItems containsString="0" containsBlank="1" containsNumber="1" containsInteger="1" minValue="0" maxValue="2"/>
    </cacheField>
    <cacheField name="Szczytówki zamrażarki" numFmtId="0">
      <sharedItems containsString="0" containsBlank="1" containsNumber="1" containsInteger="1" minValue="0" maxValue="5"/>
    </cacheField>
    <cacheField name="Szczytówki chłodziarki" numFmtId="0">
      <sharedItems containsString="0" containsBlank="1" containsNumber="1" containsInteger="1" minValue="0" maxValue="2"/>
    </cacheField>
    <cacheField name="Zamrażarki regenerowane ARAN" numFmtId="0">
      <sharedItems containsString="0" containsBlank="1" containsNumber="1" containsInteger="1" minValue="1" maxValue="11"/>
    </cacheField>
    <cacheField name="Chłodziarki regenerowane ARAN" numFmtId="0">
      <sharedItems containsString="0" containsBlank="1" containsNumber="1" containsInteger="1" minValue="1" maxValue="1"/>
    </cacheField>
    <cacheField name="Szczytówki regenerowane zamrażarki XTREEM" numFmtId="0">
      <sharedItems containsNonDate="0" containsString="0" containsBlank="1"/>
    </cacheField>
    <cacheField name="Szczytówki regenerowane chłodziarkii XTREEM" numFmtId="0">
      <sharedItems containsString="0" containsBlank="1" containsNumber="1" containsInteger="1" minValue="1" maxValue="2"/>
    </cacheField>
    <cacheField name="Lady" numFmtId="0">
      <sharedItems containsString="0" containsBlank="1" containsNumber="1" containsInteger="1" minValue="1" maxValue="2"/>
    </cacheField>
    <cacheField name="Stoły" numFmtId="0">
      <sharedItems containsString="0" containsBlank="1" containsNumber="1" containsInteger="1" minValue="1" maxValue="1"/>
    </cacheField>
    <cacheField name="Szafy chłodnicze" numFmtId="0">
      <sharedItems containsString="0" containsBlank="1" containsNumber="1" containsInteger="1" minValue="1" maxValue="1"/>
    </cacheField>
    <cacheField name="Szafy mroźnicze" numFmtId="0">
      <sharedItems containsString="0" containsBlank="1" containsNumber="1" containsInteger="1" minValue="2" maxValue="2"/>
    </cacheField>
    <cacheField name="Komory              ( miejsca paletowe  )    chłodnia " numFmtId="0">
      <sharedItems containsString="0" containsBlank="1" containsNumber="1" containsInteger="1" minValue="4" maxValue="12"/>
    </cacheField>
    <cacheField name="Komory              ( miejsca paletowe  )    mroźnia" numFmtId="0">
      <sharedItems containsString="0" containsBlank="1" containsNumber="1" containsInteger="1" minValue="4" maxValue="8"/>
    </cacheField>
    <cacheField name="Uwagi mroźnia" numFmtId="0">
      <sharedItems containsNonDate="0" containsString="0" containsBlank="1"/>
    </cacheField>
    <cacheField name="Agregat MINI CCP" numFmtId="0">
      <sharedItems containsString="0" containsBlank="1" containsNumber="1" containsInteger="1" minValue="1" maxValue="1"/>
    </cacheField>
    <cacheField name="QiuetCool QC MT" numFmtId="0">
      <sharedItems containsString="0" containsBlank="1" containsNumber="1" containsInteger="1" minValue="2" maxValue="2"/>
    </cacheField>
    <cacheField name="Komora na odpadki Mawi" numFmtId="0">
      <sharedItems containsBlank="1" containsMixedTypes="1" containsNumber="1" containsInteger="1" minValue="1" maxValue="1"/>
    </cacheField>
    <cacheField name="Lodówka na socjal Gorenje" numFmtId="0">
      <sharedItems containsBlank="1" containsMixedTypes="1" containsNumber="1" containsInteger="1" minValue="1" maxValue="1"/>
    </cacheField>
    <cacheField name="Miesiące" numFmtId="0" databaseField="0">
      <fieldGroup base="24">
        <rangePr groupBy="months" startDate="1899-12-31T00:00:00" endDate="2022-12-23T00:00:00"/>
        <groupItems count="14">
          <s v="&lt;01.01.1900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3.12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s v="ROS-ZAK"/>
    <s v="R. Jeziorski "/>
    <n v="107654.96034957113"/>
    <n v="392468"/>
    <n v="6"/>
    <s v="x"/>
    <m/>
    <m/>
    <s v="n/d"/>
    <x v="0"/>
    <x v="0"/>
    <s v="Luty"/>
    <x v="0"/>
    <x v="0"/>
    <s v=".0008"/>
    <x v="0"/>
    <x v="0"/>
    <x v="0"/>
    <x v="0"/>
    <s v="98-320"/>
    <s v="CO2"/>
    <s v="AIFO ren"/>
    <d v="2021-12-21T00:00:00"/>
    <x v="0"/>
    <m/>
    <s v="uruchomienie"/>
    <n v="6"/>
    <n v="6"/>
    <m/>
    <s v="GTB 695"/>
    <s v="4 x FRICON 2500+ 2 x FRICON 1900"/>
    <n v="4"/>
    <s v="lady,stoły,szafy"/>
    <s v="1+AH2:AH34"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1"/>
    <s v="RALCO"/>
    <s v="R. Jeziorski "/>
    <n v="187008.07546610857"/>
    <n v="681758.51"/>
    <n v="10"/>
    <s v="x"/>
    <m/>
    <m/>
    <s v="n/d"/>
    <x v="1"/>
    <x v="0"/>
    <s v="Luty"/>
    <x v="0"/>
    <x v="1"/>
    <s v=".0007"/>
    <x v="1"/>
    <x v="1"/>
    <x v="1"/>
    <x v="1"/>
    <s v="26-010"/>
    <s v="CO2"/>
    <s v="AIFO"/>
    <d v="2022-01-05T00:00:00"/>
    <x v="1"/>
    <m/>
    <s v="uruchomienie"/>
    <n v="10"/>
    <s v="7+2"/>
    <s v="0+1"/>
    <s v="GTB 1350"/>
    <s v="7+1+3+1"/>
    <s v="10+6"/>
    <s v="lady,stoły,szafy"/>
    <n v="1"/>
    <m/>
    <m/>
    <m/>
    <m/>
    <m/>
    <m/>
    <m/>
    <m/>
    <m/>
    <m/>
    <n v="1"/>
    <m/>
    <m/>
    <m/>
    <m/>
    <m/>
    <m/>
    <m/>
    <m/>
    <m/>
    <m/>
    <m/>
    <m/>
    <n v="2"/>
    <n v="1"/>
    <n v="1"/>
    <m/>
    <m/>
    <m/>
    <m/>
    <n v="1"/>
    <m/>
    <n v="1"/>
    <n v="1"/>
  </r>
  <r>
    <x v="2"/>
    <s v="ROS-ZAK"/>
    <s v="R. Jeziorski "/>
    <n v="157725.70571180133"/>
    <n v="575006.41"/>
    <n v="10"/>
    <s v="x"/>
    <m/>
    <m/>
    <s v="n/d"/>
    <x v="2"/>
    <x v="0"/>
    <s v="Luty"/>
    <x v="1"/>
    <x v="1"/>
    <s v=".0005"/>
    <x v="2"/>
    <x v="2"/>
    <x v="2"/>
    <x v="2"/>
    <s v="05-300"/>
    <s v="CO2"/>
    <s v="AIFO"/>
    <d v="2022-01-13T00:00:00"/>
    <x v="2"/>
    <m/>
    <s v="uruchomienie"/>
    <n v="10"/>
    <s v="6+3"/>
    <s v="0+1"/>
    <s v="GTB 1350"/>
    <s v="7+1+3+1"/>
    <m/>
    <s v="lady,stoły,szafy"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n v="1"/>
    <n v="1"/>
  </r>
  <r>
    <x v="3"/>
    <s v="FRIWEN"/>
    <s v="R. Jeziorski "/>
    <n v="189559.2232849921"/>
    <n v="691059"/>
    <n v="10"/>
    <s v="x"/>
    <m/>
    <m/>
    <s v="n/d"/>
    <x v="2"/>
    <x v="0"/>
    <s v="Luty"/>
    <x v="2"/>
    <x v="1"/>
    <s v=".0002"/>
    <x v="3"/>
    <x v="3"/>
    <x v="3"/>
    <x v="2"/>
    <s v="05-152"/>
    <s v="CO2"/>
    <s v="AIFO"/>
    <d v="2022-01-13T00:00:00"/>
    <x v="2"/>
    <m/>
    <s v="uruchomienie"/>
    <n v="10"/>
    <s v="6+3"/>
    <s v="0+1"/>
    <s v="GTB 1350"/>
    <s v="7+1+3+1"/>
    <m/>
    <s v="lady,stoły,szafy"/>
    <m/>
    <n v="1"/>
    <m/>
    <m/>
    <m/>
    <m/>
    <m/>
    <m/>
    <m/>
    <m/>
    <m/>
    <n v="1"/>
    <m/>
    <m/>
    <m/>
    <m/>
    <m/>
    <m/>
    <m/>
    <m/>
    <m/>
    <m/>
    <m/>
    <m/>
    <n v="2"/>
    <n v="1"/>
    <n v="1"/>
    <m/>
    <m/>
    <m/>
    <m/>
    <n v="1"/>
    <m/>
    <n v="1"/>
    <n v="1"/>
  </r>
  <r>
    <x v="4"/>
    <s v="NIKARO"/>
    <s v="R. Jeziorski "/>
    <n v="109128.0205655527"/>
    <n v="424508"/>
    <n v="6"/>
    <s v="x"/>
    <m/>
    <m/>
    <s v="n/d"/>
    <x v="3"/>
    <x v="1"/>
    <s v="Marzec"/>
    <x v="3"/>
    <x v="0"/>
    <s v=".0003"/>
    <x v="4"/>
    <x v="4"/>
    <x v="4"/>
    <x v="3"/>
    <s v="22-437"/>
    <s v="CO2"/>
    <s v="AIFO ren"/>
    <d v="2022-01-14T00:00:00"/>
    <x v="0"/>
    <m/>
    <s v="wymiana Novum na Fricon"/>
    <n v="6"/>
    <n v="6"/>
    <m/>
    <s v="GTB 695"/>
    <s v="4 x FRICON 2500+ 2 x FRICON 1900"/>
    <n v="4"/>
    <s v="lady,stoły,szafy"/>
    <n v="1"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5"/>
    <s v="ROS-ZAK"/>
    <s v="R. Jeziorski "/>
    <n v="109128.0205655527"/>
    <n v="424508"/>
    <n v="6"/>
    <s v="x"/>
    <m/>
    <m/>
    <s v="n/d"/>
    <x v="4"/>
    <x v="1"/>
    <s v="Luty"/>
    <x v="4"/>
    <x v="0"/>
    <s v=".0001"/>
    <x v="5"/>
    <x v="4"/>
    <x v="5"/>
    <x v="2"/>
    <s v="09-150"/>
    <s v="CO2"/>
    <s v="AIFO ren"/>
    <d v="2022-01-14T00:00:00"/>
    <x v="2"/>
    <m/>
    <s v="uruchomienie"/>
    <n v="6"/>
    <n v="6"/>
    <m/>
    <s v="GTB 695"/>
    <s v="4 x FRICON 2500+ 2 x FRICON 1900"/>
    <n v="4"/>
    <s v="lady,stoły,szafy"/>
    <n v="1"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6"/>
    <s v="IT 2"/>
    <s v="R. Jeziorski "/>
    <n v="198173.77892030848"/>
    <n v="770896"/>
    <n v="11"/>
    <s v="x"/>
    <m/>
    <m/>
    <s v="n/d"/>
    <x v="5"/>
    <x v="2"/>
    <s v="Marzec"/>
    <x v="5"/>
    <x v="1"/>
    <s v=".0004"/>
    <x v="6"/>
    <x v="5"/>
    <x v="6"/>
    <x v="2"/>
    <s v="05-506"/>
    <s v="CO2"/>
    <s v="AIFO"/>
    <d v="2022-02-17T00:00:00"/>
    <x v="3"/>
    <m/>
    <m/>
    <n v="11"/>
    <s v="8+2"/>
    <s v="0+1"/>
    <s v="GTB 1350"/>
    <s v="7+1+3+1"/>
    <m/>
    <s v="lady,stoły,szafy"/>
    <n v="1"/>
    <m/>
    <n v="8"/>
    <n v="3"/>
    <m/>
    <m/>
    <m/>
    <m/>
    <m/>
    <m/>
    <m/>
    <n v="1"/>
    <m/>
    <m/>
    <m/>
    <m/>
    <n v="7"/>
    <n v="1"/>
    <n v="3"/>
    <n v="1"/>
    <m/>
    <m/>
    <m/>
    <m/>
    <n v="2"/>
    <n v="1"/>
    <n v="1"/>
    <m/>
    <m/>
    <m/>
    <m/>
    <n v="1"/>
    <m/>
    <n v="1"/>
    <n v="1"/>
  </r>
  <r>
    <x v="7"/>
    <s v="KLIMORS"/>
    <s v="R. Jeziorski "/>
    <n v="198206.16966580975"/>
    <n v="771022"/>
    <n v="11"/>
    <s v="x"/>
    <s v="x"/>
    <m/>
    <d v="2022-01-11T00:00:00"/>
    <x v="5"/>
    <x v="2"/>
    <s v="Luty"/>
    <x v="6"/>
    <x v="2"/>
    <n v="4078"/>
    <x v="7"/>
    <x v="6"/>
    <x v="7"/>
    <x v="4"/>
    <s v="33-100"/>
    <s v="CO2"/>
    <s v="AIFO ren"/>
    <d v="2022-02-18T00:00:00"/>
    <x v="3"/>
    <m/>
    <m/>
    <n v="11"/>
    <s v="6+5"/>
    <s v="0+1"/>
    <s v="GTB 1350"/>
    <s v="9 ren + 1 ren +4 + 1"/>
    <s v="9+6"/>
    <s v="lada, stół, szafa"/>
    <m/>
    <n v="1"/>
    <m/>
    <m/>
    <m/>
    <m/>
    <m/>
    <m/>
    <m/>
    <m/>
    <m/>
    <m/>
    <m/>
    <m/>
    <m/>
    <m/>
    <m/>
    <m/>
    <n v="4"/>
    <n v="1"/>
    <n v="9"/>
    <n v="1"/>
    <m/>
    <m/>
    <m/>
    <m/>
    <m/>
    <m/>
    <m/>
    <m/>
    <m/>
    <m/>
    <m/>
    <m/>
    <m/>
  </r>
  <r>
    <x v="8"/>
    <s v="RALCO"/>
    <s v="R. Jeziorski "/>
    <n v="142582.51928020566"/>
    <n v="554646"/>
    <n v="9"/>
    <s v="x"/>
    <s v="x"/>
    <m/>
    <d v="2022-01-11T00:00:00"/>
    <x v="5"/>
    <x v="2"/>
    <s v="Marzec"/>
    <x v="7"/>
    <x v="2"/>
    <n v="1988"/>
    <x v="8"/>
    <x v="7"/>
    <x v="8"/>
    <x v="3"/>
    <s v="27-400"/>
    <s v="CO2"/>
    <s v="AIFO ren"/>
    <d v="2022-02-19T00:00:00"/>
    <x v="3"/>
    <m/>
    <m/>
    <n v="11"/>
    <s v="6+2"/>
    <s v="0+1"/>
    <s v="GTB 1350"/>
    <s v="8 ren+2 (+)"/>
    <s v="8+4"/>
    <m/>
    <n v="1"/>
    <m/>
    <n v="6"/>
    <n v="3"/>
    <m/>
    <m/>
    <m/>
    <m/>
    <m/>
    <m/>
    <m/>
    <m/>
    <m/>
    <m/>
    <m/>
    <m/>
    <m/>
    <m/>
    <m/>
    <n v="2"/>
    <n v="8"/>
    <m/>
    <m/>
    <m/>
    <m/>
    <m/>
    <m/>
    <m/>
    <m/>
    <m/>
    <m/>
    <m/>
    <m/>
    <m/>
    <m/>
  </r>
  <r>
    <x v="9"/>
    <s v="ROS-ZAK"/>
    <s v="R. Jeziorski "/>
    <n v="184739.84575835476"/>
    <n v="718638"/>
    <n v="13"/>
    <s v="x"/>
    <s v="x"/>
    <m/>
    <d v="2022-01-11T00:00:00"/>
    <x v="5"/>
    <x v="2"/>
    <s v="Luty"/>
    <x v="8"/>
    <x v="2"/>
    <n v="5186"/>
    <x v="9"/>
    <x v="8"/>
    <x v="9"/>
    <x v="3"/>
    <s v="22-470"/>
    <s v="CO2"/>
    <s v="AIFO ren"/>
    <d v="2022-02-19T00:00:00"/>
    <x v="3"/>
    <m/>
    <m/>
    <n v="11"/>
    <s v="6+5"/>
    <s v="0+2"/>
    <s v="GTB 1350"/>
    <s v="7 ren+1 ren+3+1"/>
    <s v="12+7"/>
    <m/>
    <m/>
    <n v="1"/>
    <n v="6"/>
    <n v="7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0"/>
    <s v="IT 2"/>
    <s v="R. Jeziorski "/>
    <n v="180000"/>
    <n v="700200"/>
    <n v="10"/>
    <s v="x"/>
    <m/>
    <m/>
    <s v="n/d"/>
    <x v="6"/>
    <x v="2"/>
    <s v="Marzec"/>
    <x v="9"/>
    <x v="1"/>
    <n v="7308"/>
    <x v="10"/>
    <x v="9"/>
    <x v="10"/>
    <x v="0"/>
    <s v="97-410"/>
    <s v="CO2"/>
    <s v="AIFO"/>
    <d v="2022-02-25T00:00:00"/>
    <x v="4"/>
    <m/>
    <m/>
    <n v="11"/>
    <s v="6+3"/>
    <s v="0+1"/>
    <s v="GTB 1350"/>
    <s v="7+1+3+1"/>
    <s v="10+6"/>
    <s v="lada, stół, szafa"/>
    <n v="1"/>
    <m/>
    <m/>
    <m/>
    <m/>
    <m/>
    <m/>
    <m/>
    <m/>
    <m/>
    <m/>
    <m/>
    <m/>
    <m/>
    <m/>
    <m/>
    <n v="7"/>
    <n v="1"/>
    <n v="3"/>
    <n v="1"/>
    <m/>
    <m/>
    <m/>
    <m/>
    <m/>
    <m/>
    <m/>
    <m/>
    <m/>
    <m/>
    <m/>
    <m/>
    <m/>
    <m/>
    <m/>
  </r>
  <r>
    <x v="11"/>
    <s v="FRIWEN"/>
    <s v="R. Jeziorski "/>
    <n v="178874.5501285347"/>
    <n v="695822"/>
    <n v="12"/>
    <s v="x"/>
    <s v="x"/>
    <m/>
    <d v="2022-01-25T00:00:00"/>
    <x v="7"/>
    <x v="2"/>
    <s v="Marzec"/>
    <x v="10"/>
    <x v="2"/>
    <n v="3392"/>
    <x v="11"/>
    <x v="10"/>
    <x v="11"/>
    <x v="3"/>
    <s v="22-400"/>
    <s v="CO2"/>
    <s v="AIFO ren"/>
    <d v="2022-03-04T00:00:00"/>
    <x v="5"/>
    <m/>
    <m/>
    <n v="11"/>
    <s v="8+2"/>
    <s v="0+2"/>
    <s v="GTB 1350"/>
    <s v="7 ren+1 ren+3+1"/>
    <s v="8+6"/>
    <m/>
    <n v="1"/>
    <m/>
    <n v="8"/>
    <n v="4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2"/>
    <s v="NIKARO"/>
    <s v="R. Jeziorski "/>
    <n v="184610.7969151671"/>
    <n v="718136"/>
    <n v="13"/>
    <s v="x"/>
    <s v="x"/>
    <m/>
    <d v="2022-01-25T00:00:00"/>
    <x v="7"/>
    <x v="2"/>
    <s v="Marzec"/>
    <x v="11"/>
    <x v="2"/>
    <n v="4449"/>
    <x v="12"/>
    <x v="11"/>
    <x v="12"/>
    <x v="4"/>
    <s v="37-700"/>
    <s v="CO2"/>
    <s v="AIFO ren"/>
    <d v="2022-03-04T00:00:00"/>
    <x v="5"/>
    <m/>
    <m/>
    <n v="11"/>
    <s v="7+4"/>
    <s v="1+1"/>
    <s v="GTB 1350"/>
    <s v="7 ren+1 ren+3+1"/>
    <s v="10+7"/>
    <m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3"/>
    <s v="ROS-ZAK"/>
    <s v="R. Jeziorski "/>
    <n v="152369.66580976863"/>
    <n v="592718"/>
    <n v="9"/>
    <s v="x"/>
    <s v="x"/>
    <m/>
    <d v="2022-02-07T00:00:00"/>
    <x v="8"/>
    <x v="3"/>
    <s v="Marzec"/>
    <x v="12"/>
    <x v="2"/>
    <n v="5189"/>
    <x v="13"/>
    <x v="12"/>
    <x v="13"/>
    <x v="2"/>
    <s v="05-070"/>
    <s v="CO2"/>
    <s v="AIFO ren"/>
    <d v="2022-03-14T00:00:00"/>
    <x v="6"/>
    <m/>
    <m/>
    <n v="11"/>
    <s v="8+0"/>
    <s v="1+0"/>
    <s v="GTB 1350"/>
    <s v="8+2 (+)"/>
    <s v="6+9"/>
    <m/>
    <n v="1"/>
    <m/>
    <m/>
    <m/>
    <m/>
    <m/>
    <m/>
    <m/>
    <m/>
    <m/>
    <m/>
    <m/>
    <m/>
    <m/>
    <m/>
    <m/>
    <n v="7"/>
    <m/>
    <m/>
    <m/>
    <n v="1"/>
    <m/>
    <m/>
    <n v="2"/>
    <m/>
    <m/>
    <m/>
    <m/>
    <m/>
    <m/>
    <m/>
    <m/>
    <m/>
    <m/>
    <m/>
  </r>
  <r>
    <x v="14"/>
    <s v="KLIMORS"/>
    <s v="R. Jeziorski "/>
    <n v="188896.1439588689"/>
    <n v="734806"/>
    <n v="11"/>
    <s v="x"/>
    <s v="x"/>
    <m/>
    <d v="2022-01-25T00:00:00"/>
    <x v="5"/>
    <x v="3"/>
    <s v="Kwiecień"/>
    <x v="13"/>
    <x v="2"/>
    <n v="4503"/>
    <x v="14"/>
    <x v="13"/>
    <x v="14"/>
    <x v="4"/>
    <s v="23-026"/>
    <s v="CO2"/>
    <s v="AIFO ren"/>
    <d v="2022-03-18T00:00:00"/>
    <x v="6"/>
    <m/>
    <m/>
    <n v="11"/>
    <s v="8+2"/>
    <s v="0+1"/>
    <s v="GTB 1350"/>
    <s v="7 ren+1 ren+3+1"/>
    <s v="15+9"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5"/>
    <s v="FRIWEN"/>
    <s v="R. Jeziorski "/>
    <n v="199808.48329048842"/>
    <n v="777255"/>
    <n v="11"/>
    <s v="x"/>
    <s v="x"/>
    <m/>
    <d v="2022-02-08T00:00:00"/>
    <x v="5"/>
    <x v="3"/>
    <s v="Kwiecień"/>
    <x v="14"/>
    <x v="2"/>
    <n v="4669"/>
    <x v="15"/>
    <x v="14"/>
    <x v="15"/>
    <x v="4"/>
    <s v="39-300"/>
    <s v="CO2"/>
    <s v="AIFO ren"/>
    <d v="2022-03-18T00:00:00"/>
    <x v="6"/>
    <m/>
    <m/>
    <n v="11"/>
    <s v="6+4"/>
    <s v="0+1"/>
    <s v="GTB 1350"/>
    <s v="11 ren+1 ren+5+1"/>
    <s v="12+9"/>
    <s v="lada, stół, szafa"/>
    <n v="1"/>
    <m/>
    <m/>
    <m/>
    <m/>
    <m/>
    <m/>
    <m/>
    <m/>
    <m/>
    <m/>
    <m/>
    <m/>
    <m/>
    <m/>
    <m/>
    <m/>
    <m/>
    <n v="5"/>
    <n v="1"/>
    <n v="11"/>
    <n v="1"/>
    <m/>
    <m/>
    <m/>
    <m/>
    <m/>
    <m/>
    <m/>
    <m/>
    <m/>
    <m/>
    <m/>
    <m/>
    <m/>
  </r>
  <r>
    <x v="16"/>
    <s v="IT 2"/>
    <s v="R. Jeziorski "/>
    <n v="180000"/>
    <n v="700200"/>
    <n v="12"/>
    <s v="x"/>
    <s v="x"/>
    <m/>
    <d v="2022-01-31T00:00:00"/>
    <x v="6"/>
    <x v="3"/>
    <s v="Kwiecień"/>
    <x v="15"/>
    <x v="2"/>
    <n v="4872"/>
    <x v="16"/>
    <x v="15"/>
    <x v="16"/>
    <x v="2"/>
    <s v="99-120"/>
    <s v="CO2"/>
    <s v="AIFO ren"/>
    <d v="2022-03-24T00:00:00"/>
    <x v="4"/>
    <m/>
    <m/>
    <n v="11"/>
    <s v="6+5"/>
    <s v="0+1"/>
    <s v="GTB 1350"/>
    <s v="7 ren+1 ren +3 +1"/>
    <s v="10+8"/>
    <s v="lada, stół, szafa"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7"/>
    <s v="FRIWEN"/>
    <s v="R. Jeziorski "/>
    <n v="180000"/>
    <n v="700200"/>
    <n v="12"/>
    <s v="x"/>
    <s v="x"/>
    <m/>
    <d v="2022-02-14T00:00:00"/>
    <x v="6"/>
    <x v="3"/>
    <s v="Kwiecień"/>
    <x v="16"/>
    <x v="2"/>
    <n v="3536"/>
    <x v="17"/>
    <x v="16"/>
    <x v="17"/>
    <x v="2"/>
    <s v="09-100"/>
    <s v="CO2"/>
    <s v="AIFO ren"/>
    <d v="2022-03-24T00:00:00"/>
    <x v="4"/>
    <m/>
    <m/>
    <n v="11"/>
    <s v="8+3"/>
    <s v="0+1"/>
    <s v="GTB 1350"/>
    <s v="7 ren+1 ren+3+1"/>
    <s v="10+10"/>
    <s v="lada, stół, szafa"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8"/>
    <s v="RALCO"/>
    <s v="R. Jeziorski "/>
    <n v="180000"/>
    <n v="700200"/>
    <n v="12"/>
    <s v="x"/>
    <s v="x"/>
    <m/>
    <d v="2022-02-08T00:00:00"/>
    <x v="6"/>
    <x v="3"/>
    <s v="Kwiecień"/>
    <x v="17"/>
    <x v="2"/>
    <n v="3030"/>
    <x v="18"/>
    <x v="17"/>
    <x v="18"/>
    <x v="0"/>
    <s v="93-286"/>
    <s v="CO2"/>
    <s v="AIFO ren"/>
    <d v="2022-03-26T00:00:00"/>
    <x v="4"/>
    <m/>
    <s v="brak gas coolera od Narsa "/>
    <n v="11"/>
    <s v="6+5"/>
    <s v="0+1"/>
    <s v="GTB 1350"/>
    <s v="11 ren + 1 ren + 2 + 1"/>
    <s v="8+6"/>
    <s v="lada, stół, szafa"/>
    <m/>
    <n v="1"/>
    <m/>
    <m/>
    <m/>
    <m/>
    <m/>
    <m/>
    <m/>
    <m/>
    <m/>
    <m/>
    <m/>
    <m/>
    <m/>
    <m/>
    <m/>
    <m/>
    <n v="2"/>
    <n v="1"/>
    <n v="11"/>
    <n v="1"/>
    <m/>
    <m/>
    <m/>
    <m/>
    <m/>
    <m/>
    <m/>
    <m/>
    <m/>
    <m/>
    <m/>
    <m/>
    <m/>
  </r>
  <r>
    <x v="19"/>
    <s v="ROS-ZAK"/>
    <s v="R. Jeziorski "/>
    <n v="180000"/>
    <n v="700200"/>
    <n v="12"/>
    <s v="x"/>
    <s v="x"/>
    <m/>
    <d v="2022-02-15T00:00:00"/>
    <x v="6"/>
    <x v="3"/>
    <s v="Kwiecień"/>
    <x v="18"/>
    <x v="2"/>
    <n v="4530"/>
    <x v="19"/>
    <x v="18"/>
    <x v="19"/>
    <x v="4"/>
    <m/>
    <s v="CO2"/>
    <s v="AIFO ren"/>
    <d v="2022-03-25T00:00:00"/>
    <x v="4"/>
    <m/>
    <m/>
    <n v="11"/>
    <s v="8+2"/>
    <s v="0+2"/>
    <s v="GTB 1350"/>
    <s v="7 ren+1 ren +3 +1"/>
    <m/>
    <m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0"/>
    <s v="KASZUBA"/>
    <s v="R. Jeziorski "/>
    <n v="180000"/>
    <n v="700200"/>
    <n v="11"/>
    <s v="x"/>
    <s v="x"/>
    <m/>
    <d v="2022-02-01T00:00:00"/>
    <x v="6"/>
    <x v="3"/>
    <s v="Kwiecień"/>
    <x v="19"/>
    <x v="2"/>
    <n v="2072"/>
    <x v="20"/>
    <x v="19"/>
    <x v="20"/>
    <x v="0"/>
    <s v="46-320"/>
    <s v="CO2"/>
    <s v="AIFO ren"/>
    <d v="2022-03-26T00:00:00"/>
    <x v="7"/>
    <m/>
    <s v="brak gas coolera od Narsa "/>
    <n v="11"/>
    <s v="8+3"/>
    <s v="0+2"/>
    <s v="GTB 1350"/>
    <s v="7 ren+1 ren +3 +1"/>
    <s v="10 + 6"/>
    <m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1"/>
    <s v="COOL-CONTROL"/>
    <s v="R. Jeziorski "/>
    <n v="180000"/>
    <n v="700200"/>
    <n v="12"/>
    <s v="x"/>
    <s v="x"/>
    <m/>
    <d v="2022-02-08T00:00:00"/>
    <x v="6"/>
    <x v="3"/>
    <s v="Kwiecień"/>
    <x v="20"/>
    <x v="2"/>
    <n v="1507"/>
    <x v="21"/>
    <x v="20"/>
    <x v="21"/>
    <x v="3"/>
    <s v="21-300"/>
    <s v="CO2"/>
    <s v="AIFO ren"/>
    <d v="2022-03-28T00:00:00"/>
    <x v="4"/>
    <m/>
    <s v="brak gas coolera ok "/>
    <n v="11"/>
    <s v="7+4"/>
    <s v="0+1"/>
    <s v="GTB 1350"/>
    <s v="9 ren + 1 ren +4 + 1"/>
    <s v="10+8"/>
    <s v="lada, stół, szafa"/>
    <n v="1"/>
    <m/>
    <m/>
    <m/>
    <m/>
    <m/>
    <m/>
    <m/>
    <m/>
    <m/>
    <m/>
    <m/>
    <m/>
    <m/>
    <m/>
    <m/>
    <m/>
    <m/>
    <n v="4"/>
    <n v="1"/>
    <n v="9"/>
    <n v="1"/>
    <m/>
    <m/>
    <m/>
    <m/>
    <m/>
    <m/>
    <m/>
    <m/>
    <m/>
    <m/>
    <m/>
    <m/>
    <m/>
  </r>
  <r>
    <x v="22"/>
    <s v="ROS-ZAK"/>
    <s v="R. Jeziorski "/>
    <n v="180000"/>
    <n v="700200"/>
    <n v="12"/>
    <s v="x"/>
    <s v="x"/>
    <m/>
    <d v="2022-02-08T00:00:00"/>
    <x v="2"/>
    <x v="3"/>
    <s v="Kwiecień"/>
    <x v="21"/>
    <x v="2"/>
    <n v="3017"/>
    <x v="22"/>
    <x v="21"/>
    <x v="22"/>
    <x v="0"/>
    <s v="95-200"/>
    <s v="CO2"/>
    <s v="AIFO"/>
    <d v="2022-04-02T00:00:00"/>
    <x v="8"/>
    <m/>
    <s v="ok. wymiana pózniej gascoolera -stary bez wydajnosci 35KW! WYMIENIONY 27.04.2022"/>
    <n v="11"/>
    <s v="7+3"/>
    <s v="0+2"/>
    <s v="GTB 1350"/>
    <s v="7 ren+1 ren +3 +1"/>
    <s v="7+8"/>
    <m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3"/>
    <s v="ROS-ZAK"/>
    <s v="R. Jeziorski "/>
    <n v="180000"/>
    <n v="700200"/>
    <n v="11"/>
    <s v="x"/>
    <s v="x"/>
    <m/>
    <d v="2022-02-08T00:00:00"/>
    <x v="2"/>
    <x v="3"/>
    <s v="Kwiecień"/>
    <x v="22"/>
    <x v="2"/>
    <n v="4517"/>
    <x v="23"/>
    <x v="22"/>
    <x v="23"/>
    <x v="0"/>
    <s v="97-570"/>
    <s v="CO2"/>
    <s v="AIFO"/>
    <d v="2022-04-01T00:00:00"/>
    <x v="8"/>
    <m/>
    <s v="ok. wymiana pózniej gascoolera -stary bez wydajnosci 35KW! WYMIENIONY 28.04.2022"/>
    <n v="11"/>
    <s v="7+3"/>
    <s v="0+1"/>
    <s v="GTB 1350"/>
    <s v="7 ren+1 ren +3 +1"/>
    <s v="9+6"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4"/>
    <s v="IT 2"/>
    <s v="R. Jeziorski "/>
    <n v="180000"/>
    <n v="700200"/>
    <n v="12"/>
    <s v="x"/>
    <s v="x"/>
    <m/>
    <d v="2022-02-22T00:00:00"/>
    <x v="7"/>
    <x v="3"/>
    <s v="Kwiecień"/>
    <x v="23"/>
    <x v="2"/>
    <n v="4919"/>
    <x v="24"/>
    <x v="23"/>
    <x v="24"/>
    <x v="4"/>
    <m/>
    <s v="CO2"/>
    <s v="AIFO ren"/>
    <d v="2022-04-01T00:00:00"/>
    <x v="8"/>
    <m/>
    <s v="ok. wymiana pózniej gascoolera -stary bez wydajnosci  WYMIENIONE 06.05.2022"/>
    <n v="11"/>
    <s v="6+5"/>
    <s v="0+2"/>
    <s v="GTB 1350"/>
    <s v="6+1+FRICON 1700 +3+1"/>
    <m/>
    <m/>
    <m/>
    <n v="1"/>
    <m/>
    <m/>
    <m/>
    <m/>
    <m/>
    <m/>
    <m/>
    <m/>
    <m/>
    <m/>
    <m/>
    <m/>
    <m/>
    <m/>
    <m/>
    <m/>
    <n v="3"/>
    <n v="1"/>
    <n v="6"/>
    <n v="1"/>
    <m/>
    <m/>
    <m/>
    <m/>
    <m/>
    <m/>
    <m/>
    <m/>
    <m/>
    <m/>
    <m/>
    <m/>
    <m/>
  </r>
  <r>
    <x v="25"/>
    <s v="FRIWEN"/>
    <s v="R. Jeziorski "/>
    <n v="180000"/>
    <n v="700200"/>
    <n v="11"/>
    <s v="x"/>
    <s v="x"/>
    <m/>
    <d v="2022-02-22T00:00:00"/>
    <x v="7"/>
    <x v="3"/>
    <s v="Kwiecień"/>
    <x v="24"/>
    <x v="2"/>
    <n v="4545"/>
    <x v="25"/>
    <x v="24"/>
    <x v="25"/>
    <x v="2"/>
    <m/>
    <s v="CO2"/>
    <s v="AIFO "/>
    <d v="2022-04-02T00:00:00"/>
    <x v="8"/>
    <m/>
    <s v="ok. wymiana pózniej gascoolera -stary bez wydajnosci WYMIENIONY 04.05.2022"/>
    <n v="11"/>
    <s v="6+4"/>
    <s v="0+1"/>
    <s v="GTB 1350"/>
    <s v="7 ren+1 ren +3 +1"/>
    <s v="10+12"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6"/>
    <s v="KLIMORS"/>
    <s v="R. Jeziorski "/>
    <n v="180000"/>
    <n v="700200"/>
    <n v="11"/>
    <s v="x"/>
    <s v="x"/>
    <m/>
    <d v="2022-02-11T00:00:00"/>
    <x v="9"/>
    <x v="3"/>
    <s v="Kwiecień"/>
    <x v="25"/>
    <x v="2"/>
    <n v="1239"/>
    <x v="26"/>
    <x v="25"/>
    <x v="26"/>
    <x v="0"/>
    <s v="92-547"/>
    <s v="CO2"/>
    <s v="AIFO"/>
    <d v="2022-04-02T00:00:00"/>
    <x v="8"/>
    <m/>
    <s v="LU-VE z Frioarte"/>
    <n v="11"/>
    <s v="7+3"/>
    <s v="0+2"/>
    <s v="GTB 1350"/>
    <s v="NARS"/>
    <m/>
    <m/>
    <m/>
    <n v="1"/>
    <m/>
    <m/>
    <m/>
    <m/>
    <m/>
    <m/>
    <m/>
    <m/>
    <m/>
    <m/>
    <m/>
    <m/>
    <m/>
    <m/>
    <n v="6"/>
    <m/>
    <n v="2"/>
    <m/>
    <n v="5"/>
    <n v="1"/>
    <m/>
    <n v="1"/>
    <m/>
    <m/>
    <m/>
    <m/>
    <m/>
    <m/>
    <m/>
    <m/>
    <m/>
    <m/>
    <m/>
  </r>
  <r>
    <x v="27"/>
    <s v="FRIWEN"/>
    <s v="R. Jeziorski "/>
    <n v="107969.15167095115"/>
    <n v="420000"/>
    <n v="6"/>
    <s v="x"/>
    <m/>
    <m/>
    <s v="n/d"/>
    <x v="3"/>
    <x v="4"/>
    <s v="Kwiecień"/>
    <x v="26"/>
    <x v="0"/>
    <n v="6941"/>
    <x v="27"/>
    <x v="26"/>
    <x v="27"/>
    <x v="3"/>
    <s v="26-930"/>
    <s v="CO2"/>
    <s v="AIFO"/>
    <d v="2022-04-07T00:00:00"/>
    <x v="9"/>
    <m/>
    <s v="uruchomienie w dodatkowym terminie"/>
    <n v="6"/>
    <n v="6"/>
    <m/>
    <s v="GTB 695"/>
    <s v="4 x FRICON 2500+ 2 x FRICON 1900"/>
    <n v="4"/>
    <s v="lada, stół, szafa"/>
    <n v="1"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28"/>
    <s v="ROS-ZAK"/>
    <s v="R. Jeziorski "/>
    <n v="180000"/>
    <n v="700200"/>
    <n v="11"/>
    <s v="x"/>
    <s v="x"/>
    <m/>
    <d v="2022-03-01T00:00:00"/>
    <x v="3"/>
    <x v="4"/>
    <s v="Kwiecień"/>
    <x v="27"/>
    <x v="2"/>
    <n v="4765"/>
    <x v="28"/>
    <x v="27"/>
    <x v="28"/>
    <x v="2"/>
    <s v="05-600"/>
    <s v="CO2"/>
    <s v="AIFO "/>
    <d v="2022-04-08T00:00:00"/>
    <x v="9"/>
    <m/>
    <s v="gascooler z Szawjcarji nowy ok 07 kwitnia dojedzie na budowe "/>
    <n v="10"/>
    <s v="6+4"/>
    <s v="0+1"/>
    <s v="GTB 1350"/>
    <m/>
    <m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9"/>
    <s v="IT 2"/>
    <s v="R. Jeziorski "/>
    <n v="180000"/>
    <n v="700200"/>
    <n v="11"/>
    <s v="x"/>
    <s v="x"/>
    <m/>
    <d v="2022-03-02T00:00:00"/>
    <x v="3"/>
    <x v="4"/>
    <s v="Kwiecień"/>
    <x v="28"/>
    <x v="2"/>
    <n v="4380"/>
    <x v="29"/>
    <x v="28"/>
    <x v="29"/>
    <x v="2"/>
    <s v="05-600"/>
    <s v="CO2"/>
    <s v="AIFO "/>
    <d v="2022-04-08T00:00:00"/>
    <x v="9"/>
    <m/>
    <s v="LU-VE z Frioarte"/>
    <n v="10"/>
    <s v="5+5"/>
    <s v="0+1"/>
    <s v="GTB 1350"/>
    <s v="7 ren+1 ren +3 +1"/>
    <s v="8+6"/>
    <s v="lada, stół, szafa"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30"/>
    <s v="KLIMORS"/>
    <s v="R. Jeziorski "/>
    <n v="180000"/>
    <n v="700200"/>
    <n v="11"/>
    <s v="x"/>
    <s v="x"/>
    <m/>
    <d v="2022-03-01T00:00:00"/>
    <x v="3"/>
    <x v="4"/>
    <s v="Kwiecień"/>
    <x v="29"/>
    <x v="2"/>
    <n v="4864"/>
    <x v="30"/>
    <x v="29"/>
    <x v="30"/>
    <x v="3"/>
    <s v="20-719"/>
    <s v="CO2"/>
    <s v="AIFO "/>
    <d v="2022-04-09T00:00:00"/>
    <x v="9"/>
    <m/>
    <s v="LU-VE z Frioarte"/>
    <n v="10"/>
    <s v="6+4"/>
    <s v="0+1"/>
    <s v="GTB 1350"/>
    <s v="7+1+3+1"/>
    <s v="12+9"/>
    <s v="lada, stół, szafa-ren?"/>
    <n v="1"/>
    <m/>
    <m/>
    <m/>
    <m/>
    <m/>
    <m/>
    <m/>
    <m/>
    <m/>
    <m/>
    <m/>
    <m/>
    <m/>
    <m/>
    <m/>
    <n v="7"/>
    <n v="1"/>
    <n v="3"/>
    <n v="1"/>
    <m/>
    <m/>
    <m/>
    <m/>
    <m/>
    <m/>
    <m/>
    <m/>
    <m/>
    <m/>
    <m/>
    <m/>
    <m/>
    <m/>
    <m/>
  </r>
  <r>
    <x v="31"/>
    <s v="FRIWEN"/>
    <s v="R. Jeziorski "/>
    <n v="180000"/>
    <n v="700200"/>
    <n v="10"/>
    <s v="x"/>
    <s v="x"/>
    <m/>
    <s v="n/d"/>
    <x v="10"/>
    <x v="4"/>
    <s v="Kwiecień"/>
    <x v="30"/>
    <x v="1"/>
    <n v="7437"/>
    <x v="31"/>
    <x v="30"/>
    <x v="31"/>
    <x v="3"/>
    <s v="22-630"/>
    <s v="CO2"/>
    <s v="AIFO"/>
    <d v="2022-04-20T00:00:00"/>
    <x v="10"/>
    <m/>
    <s v="LU-VE z Frioarte"/>
    <n v="11"/>
    <s v="7+2"/>
    <s v="0+1"/>
    <s v="GTB 1350"/>
    <s v="7+1+3+1"/>
    <m/>
    <m/>
    <m/>
    <m/>
    <n v="6"/>
    <m/>
    <m/>
    <m/>
    <m/>
    <m/>
    <m/>
    <m/>
    <n v="1"/>
    <m/>
    <n v="4"/>
    <n v="2"/>
    <m/>
    <m/>
    <n v="7"/>
    <n v="1"/>
    <n v="3"/>
    <n v="1"/>
    <m/>
    <m/>
    <m/>
    <m/>
    <n v="2"/>
    <n v="1"/>
    <n v="1"/>
    <n v="2"/>
    <n v="4"/>
    <m/>
    <m/>
    <m/>
    <n v="2"/>
    <n v="1"/>
    <n v="1"/>
  </r>
  <r>
    <x v="32"/>
    <s v="KLIMORS"/>
    <s v="R. Jeziorski "/>
    <n v="107969.15167095115"/>
    <n v="420000"/>
    <n v="6"/>
    <s v="x"/>
    <m/>
    <m/>
    <s v="n/d"/>
    <x v="11"/>
    <x v="4"/>
    <s v="Maj"/>
    <x v="31"/>
    <x v="0"/>
    <n v="7055"/>
    <x v="32"/>
    <x v="4"/>
    <x v="32"/>
    <x v="4"/>
    <s v="37-111"/>
    <s v="CO2"/>
    <s v="AIFO"/>
    <d v="2022-04-15T00:00:00"/>
    <x v="11"/>
    <m/>
    <s v="ND "/>
    <n v="6"/>
    <n v="6"/>
    <m/>
    <s v="GTB 695"/>
    <s v="4 x FRICON 2500+ 2 x FRICON 1900"/>
    <n v="4"/>
    <s v="lada, stół, szafa"/>
    <m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33"/>
    <s v="ROS-ZAK"/>
    <s v="R. Jeziorski "/>
    <n v="180000"/>
    <n v="700200"/>
    <n v="10"/>
    <s v="x"/>
    <s v="x"/>
    <m/>
    <d v="2022-03-15T00:00:00"/>
    <x v="5"/>
    <x v="4"/>
    <s v="Maj"/>
    <x v="32"/>
    <x v="2"/>
    <n v="3829"/>
    <x v="11"/>
    <x v="31"/>
    <x v="33"/>
    <x v="3"/>
    <s v="22-400"/>
    <s v="CO2"/>
    <s v="AIFO ren"/>
    <d v="2022-04-23T00:00:00"/>
    <x v="12"/>
    <m/>
    <m/>
    <n v="11"/>
    <s v="7+2"/>
    <s v="0+1"/>
    <s v="GTB 1350"/>
    <m/>
    <m/>
    <s v="lada, stół, szafa"/>
    <m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34"/>
    <s v="RALCO"/>
    <s v="R. Jeziorski "/>
    <n v="180000"/>
    <n v="700200"/>
    <n v="12"/>
    <s v="x"/>
    <s v="x"/>
    <m/>
    <d v="2022-03-15T00:00:00"/>
    <x v="12"/>
    <x v="4"/>
    <s v="Maj"/>
    <x v="33"/>
    <x v="2"/>
    <n v="2131"/>
    <x v="33"/>
    <x v="32"/>
    <x v="34"/>
    <x v="3"/>
    <s v="37-450"/>
    <s v="CO2"/>
    <s v="AIFO"/>
    <d v="2022-04-29T00:00:00"/>
    <x v="13"/>
    <m/>
    <m/>
    <n v="11"/>
    <s v="6+5"/>
    <s v="0+1"/>
    <s v="GTB 1350"/>
    <m/>
    <m/>
    <s v="lada, stół, szafa"/>
    <m/>
    <m/>
    <m/>
    <m/>
    <m/>
    <m/>
    <m/>
    <m/>
    <m/>
    <m/>
    <m/>
    <m/>
    <m/>
    <m/>
    <m/>
    <m/>
    <m/>
    <m/>
    <n v="4"/>
    <n v="1"/>
    <n v="9"/>
    <n v="1"/>
    <m/>
    <m/>
    <m/>
    <m/>
    <m/>
    <m/>
    <m/>
    <m/>
    <m/>
    <m/>
    <m/>
    <m/>
    <m/>
  </r>
  <r>
    <x v="35"/>
    <s v="COOL-CONTROL"/>
    <s v="R. Jeziorski "/>
    <n v="180000"/>
    <n v="700200"/>
    <n v="12"/>
    <m/>
    <m/>
    <m/>
    <d v="2022-04-26T00:00:00"/>
    <x v="13"/>
    <x v="5"/>
    <s v="Czerwiec"/>
    <x v="34"/>
    <x v="2"/>
    <n v="4991"/>
    <x v="34"/>
    <x v="33"/>
    <x v="35"/>
    <x v="3"/>
    <s v="08-110"/>
    <s v="CO2"/>
    <s v="AIFOren"/>
    <d v="2022-06-02T00:00:00"/>
    <x v="14"/>
    <m/>
    <m/>
    <n v="10"/>
    <s v="7+1"/>
    <s v="0+1"/>
    <s v="GTB 1350"/>
    <s v="8(3ren)+2+0+0"/>
    <m/>
    <m/>
    <m/>
    <m/>
    <m/>
    <n v="2"/>
    <m/>
    <m/>
    <n v="5"/>
    <n v="3"/>
    <m/>
    <m/>
    <m/>
    <n v="1"/>
    <m/>
    <m/>
    <m/>
    <m/>
    <n v="5"/>
    <n v="2"/>
    <m/>
    <m/>
    <n v="3"/>
    <m/>
    <m/>
    <m/>
    <m/>
    <m/>
    <m/>
    <m/>
    <m/>
    <m/>
    <m/>
    <n v="1"/>
    <m/>
    <n v="1"/>
    <n v="1"/>
  </r>
  <r>
    <x v="36"/>
    <s v="KLIMORS"/>
    <s v="R. Jeziorski "/>
    <n v="180000"/>
    <n v="700200"/>
    <n v="11"/>
    <m/>
    <m/>
    <m/>
    <d v="2022-04-26T00:00:00"/>
    <x v="13"/>
    <x v="5"/>
    <s v="Czerwiec"/>
    <x v="35"/>
    <x v="2"/>
    <n v="3877"/>
    <x v="18"/>
    <x v="34"/>
    <x v="36"/>
    <x v="0"/>
    <s v="92-339"/>
    <s v="CO2"/>
    <s v="AIFOren"/>
    <d v="2022-06-06T00:00:00"/>
    <x v="15"/>
    <m/>
    <m/>
    <n v="10"/>
    <s v="6+1"/>
    <s v="0+2"/>
    <s v="GTB 1350"/>
    <s v="6 ren+0+3+0"/>
    <m/>
    <m/>
    <n v="1"/>
    <m/>
    <n v="4"/>
    <n v="5"/>
    <m/>
    <m/>
    <m/>
    <m/>
    <m/>
    <m/>
    <n v="1"/>
    <m/>
    <m/>
    <m/>
    <m/>
    <m/>
    <m/>
    <m/>
    <n v="3"/>
    <m/>
    <n v="6"/>
    <m/>
    <m/>
    <m/>
    <m/>
    <m/>
    <m/>
    <m/>
    <m/>
    <m/>
    <m/>
    <n v="1"/>
    <m/>
    <n v="1"/>
    <n v="1"/>
  </r>
  <r>
    <x v="37"/>
    <s v="ROS-ZAK"/>
    <s v="R. Jeziorski "/>
    <n v="180000"/>
    <n v="700200"/>
    <n v="13"/>
    <m/>
    <m/>
    <m/>
    <d v="2022-04-20T00:00:00"/>
    <x v="14"/>
    <x v="6"/>
    <s v="Czerwiec"/>
    <x v="36"/>
    <x v="2"/>
    <n v="5315"/>
    <x v="35"/>
    <x v="35"/>
    <x v="37"/>
    <x v="3"/>
    <s v="23-440"/>
    <s v="CO2"/>
    <s v="AIFO"/>
    <d v="2022-06-09T00:00:00"/>
    <x v="16"/>
    <m/>
    <m/>
    <n v="12"/>
    <s v="7+4"/>
    <s v="0+1"/>
    <s v="GTB 1350"/>
    <s v="7+1+3+1"/>
    <s v="8+7"/>
    <s v="lada, stół, szafa"/>
    <m/>
    <n v="1"/>
    <n v="7"/>
    <n v="5"/>
    <m/>
    <m/>
    <m/>
    <m/>
    <m/>
    <m/>
    <m/>
    <m/>
    <m/>
    <m/>
    <m/>
    <m/>
    <m/>
    <n v="1"/>
    <n v="3"/>
    <n v="1"/>
    <n v="7"/>
    <n v="1"/>
    <m/>
    <m/>
    <n v="2"/>
    <n v="1"/>
    <n v="1"/>
    <m/>
    <n v="8"/>
    <n v="7"/>
    <m/>
    <n v="1"/>
    <m/>
    <n v="1"/>
    <n v="1"/>
  </r>
  <r>
    <x v="38"/>
    <s v="FRIWEN"/>
    <s v="R. Jeziorski "/>
    <n v="180000"/>
    <n v="700200"/>
    <n v="10"/>
    <m/>
    <m/>
    <m/>
    <s v="n/d"/>
    <x v="15"/>
    <x v="6"/>
    <s v="Czerwiec"/>
    <x v="37"/>
    <x v="1"/>
    <n v="7453"/>
    <x v="36"/>
    <x v="36"/>
    <x v="38"/>
    <x v="3"/>
    <s v="23-100"/>
    <s v="CO2"/>
    <s v="AIFO"/>
    <d v="2022-06-09T00:00:00"/>
    <x v="17"/>
    <m/>
    <m/>
    <n v="11"/>
    <s v="8+2"/>
    <s v="0+1"/>
    <s v="GTB 1350"/>
    <s v="7(6 ren)+1+3+1"/>
    <s v="8+7"/>
    <s v="lada, stół, szafa"/>
    <m/>
    <n v="1"/>
    <n v="5"/>
    <n v="6"/>
    <m/>
    <m/>
    <m/>
    <m/>
    <m/>
    <m/>
    <m/>
    <m/>
    <m/>
    <m/>
    <m/>
    <m/>
    <n v="10"/>
    <n v="1"/>
    <m/>
    <m/>
    <m/>
    <m/>
    <m/>
    <m/>
    <n v="1"/>
    <n v="1"/>
    <n v="1"/>
    <m/>
    <n v="8"/>
    <n v="7"/>
    <m/>
    <n v="1"/>
    <m/>
    <n v="1"/>
    <n v="1"/>
  </r>
  <r>
    <x v="39"/>
    <s v="KLIMORS"/>
    <s v="R. Jeziorski "/>
    <n v="180000"/>
    <n v="700200"/>
    <n v="11"/>
    <m/>
    <m/>
    <m/>
    <s v="n/d"/>
    <x v="15"/>
    <x v="6"/>
    <s v="Czerwiec"/>
    <x v="38"/>
    <x v="1"/>
    <n v="7203"/>
    <x v="37"/>
    <x v="37"/>
    <x v="39"/>
    <x v="4"/>
    <s v="39-110"/>
    <s v="CO2"/>
    <s v="AIFO"/>
    <d v="2022-06-09T00:00:00"/>
    <x v="12"/>
    <m/>
    <s v="uruchomienie w dodatkowym terminie"/>
    <n v="10"/>
    <s v="7+1"/>
    <s v="0+1"/>
    <s v="GTB 1350"/>
    <s v="7+1+3+1"/>
    <s v="8+5"/>
    <s v="lada, stół, szafa"/>
    <n v="1"/>
    <m/>
    <n v="7"/>
    <n v="2"/>
    <m/>
    <m/>
    <m/>
    <m/>
    <m/>
    <m/>
    <m/>
    <m/>
    <m/>
    <m/>
    <m/>
    <m/>
    <n v="8"/>
    <m/>
    <n v="3"/>
    <n v="1"/>
    <m/>
    <m/>
    <m/>
    <m/>
    <n v="2"/>
    <n v="1"/>
    <n v="1"/>
    <m/>
    <n v="8"/>
    <n v="5"/>
    <m/>
    <n v="1"/>
    <m/>
    <n v="1"/>
    <n v="1"/>
  </r>
  <r>
    <x v="40"/>
    <s v="KLIMORS"/>
    <s v="R. Jeziorski "/>
    <n v="180000"/>
    <n v="700200"/>
    <n v="11"/>
    <m/>
    <m/>
    <m/>
    <s v="n/d"/>
    <x v="16"/>
    <x v="6"/>
    <s v="Czerwiec"/>
    <x v="39"/>
    <x v="1"/>
    <n v="7422"/>
    <x v="38"/>
    <x v="38"/>
    <x v="40"/>
    <x v="4"/>
    <s v="38-400"/>
    <s v="CO2"/>
    <s v="AIFO"/>
    <d v="2022-06-15T00:00:00"/>
    <x v="18"/>
    <m/>
    <m/>
    <n v="11"/>
    <s v="7+2"/>
    <s v="0+2"/>
    <s v="GTB 1350"/>
    <s v="10+2+3+0"/>
    <s v="8+5"/>
    <m/>
    <n v="1"/>
    <m/>
    <n v="7"/>
    <n v="4"/>
    <m/>
    <m/>
    <m/>
    <m/>
    <m/>
    <m/>
    <m/>
    <m/>
    <m/>
    <m/>
    <m/>
    <m/>
    <n v="10"/>
    <n v="2"/>
    <n v="3"/>
    <m/>
    <m/>
    <m/>
    <m/>
    <m/>
    <m/>
    <m/>
    <m/>
    <m/>
    <n v="8"/>
    <n v="5"/>
    <m/>
    <n v="1"/>
    <m/>
    <n v="1"/>
    <n v="1"/>
  </r>
  <r>
    <x v="41"/>
    <s v="KASZUBA"/>
    <s v="R. Jeziorski "/>
    <n v="180000"/>
    <n v="700200"/>
    <n v="12"/>
    <m/>
    <m/>
    <m/>
    <d v="2022-05-11T00:00:00"/>
    <x v="16"/>
    <x v="6"/>
    <s v="Czerwiec"/>
    <x v="40"/>
    <x v="2"/>
    <n v="5322"/>
    <x v="39"/>
    <x v="39"/>
    <x v="41"/>
    <x v="0"/>
    <s v="63-430"/>
    <s v="CO2"/>
    <s v="AIFO"/>
    <d v="2022-06-15T00:00:00"/>
    <x v="19"/>
    <m/>
    <m/>
    <n v="11"/>
    <s v="8+2"/>
    <s v="0+1"/>
    <s v="GTB 1350"/>
    <s v="7+1+3+1"/>
    <s v="6+8"/>
    <s v="lada, stół, szafa"/>
    <n v="1"/>
    <m/>
    <n v="8"/>
    <n v="3"/>
    <m/>
    <m/>
    <m/>
    <m/>
    <m/>
    <m/>
    <m/>
    <m/>
    <m/>
    <m/>
    <m/>
    <m/>
    <m/>
    <m/>
    <n v="3"/>
    <n v="1"/>
    <n v="7"/>
    <n v="1"/>
    <m/>
    <m/>
    <n v="2"/>
    <n v="1"/>
    <n v="1"/>
    <m/>
    <n v="6"/>
    <n v="8"/>
    <m/>
    <n v="1"/>
    <m/>
    <n v="1"/>
    <n v="1"/>
  </r>
  <r>
    <x v="42"/>
    <s v="ROS-ZAK"/>
    <s v="R. Jeziorski "/>
    <n v="180000"/>
    <n v="700200"/>
    <n v="11"/>
    <m/>
    <m/>
    <m/>
    <d v="2022-04-26T00:00:00"/>
    <x v="16"/>
    <x v="6"/>
    <s v="Czerwiec"/>
    <x v="41"/>
    <x v="2"/>
    <n v="4349"/>
    <x v="40"/>
    <x v="40"/>
    <x v="42"/>
    <x v="4"/>
    <s v="35-302"/>
    <s v="CO2"/>
    <s v="AIFO ren"/>
    <d v="2022-06-15T00:00:00"/>
    <x v="20"/>
    <m/>
    <m/>
    <n v="13"/>
    <s v="7+4"/>
    <s v="1+1"/>
    <s v="GTB 1350"/>
    <s v="7+1+3+1"/>
    <s v="15+8"/>
    <m/>
    <n v="1"/>
    <m/>
    <n v="8"/>
    <n v="5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43"/>
    <s v="IT 2"/>
    <s v="R. Jeziorski "/>
    <n v="180000"/>
    <n v="700200"/>
    <n v="11"/>
    <m/>
    <m/>
    <m/>
    <d v="2022-04-26T00:00:00"/>
    <x v="16"/>
    <x v="6"/>
    <s v="Czerwiec"/>
    <x v="42"/>
    <x v="2"/>
    <n v="1379"/>
    <x v="41"/>
    <x v="41"/>
    <x v="43"/>
    <x v="2"/>
    <s v="05-660"/>
    <s v="CO2"/>
    <s v="AIFO"/>
    <d v="2022-06-15T00:00:00"/>
    <x v="18"/>
    <m/>
    <m/>
    <n v="12"/>
    <s v="7+3"/>
    <s v="0+2"/>
    <s v="GTB 1350"/>
    <s v="7+1+3+1"/>
    <s v="6+4"/>
    <m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44"/>
    <s v="FRIWEN"/>
    <s v="R. Jeziorski "/>
    <n v="180000"/>
    <n v="700200"/>
    <n v="11"/>
    <m/>
    <m/>
    <m/>
    <s v="n/d"/>
    <x v="1"/>
    <x v="6"/>
    <s v="Czerwiec"/>
    <x v="43"/>
    <x v="1"/>
    <n v="7206"/>
    <x v="42"/>
    <x v="42"/>
    <x v="44"/>
    <x v="4"/>
    <s v="32-720"/>
    <s v="CO2"/>
    <s v="AIFO"/>
    <d v="2022-06-23T00:00:00"/>
    <x v="12"/>
    <m/>
    <m/>
    <n v="10"/>
    <s v="7+2"/>
    <s v="0+1"/>
    <s v="GTB 1350"/>
    <s v="7+1+3+1"/>
    <s v="8+4"/>
    <s v="lada, stół, szafa"/>
    <n v="1"/>
    <m/>
    <m/>
    <m/>
    <m/>
    <m/>
    <m/>
    <m/>
    <m/>
    <m/>
    <m/>
    <m/>
    <m/>
    <m/>
    <m/>
    <m/>
    <n v="7"/>
    <n v="1"/>
    <n v="3"/>
    <n v="1"/>
    <m/>
    <m/>
    <m/>
    <m/>
    <n v="2"/>
    <n v="1"/>
    <n v="1"/>
    <m/>
    <m/>
    <m/>
    <m/>
    <m/>
    <m/>
    <m/>
    <m/>
  </r>
  <r>
    <x v="45"/>
    <s v="IT2"/>
    <s v="R. Jeziorski "/>
    <n v="180000.25706940875"/>
    <n v="700201"/>
    <n v="11"/>
    <m/>
    <m/>
    <m/>
    <d v="2022-05-31T00:00:00"/>
    <x v="1"/>
    <x v="6"/>
    <s v="Czerwiec"/>
    <x v="44"/>
    <x v="3"/>
    <n v="1916"/>
    <x v="17"/>
    <x v="43"/>
    <x v="45"/>
    <x v="2"/>
    <s v="09-100"/>
    <s v="CO2"/>
    <s v="x"/>
    <s v="x"/>
    <x v="12"/>
    <m/>
    <s v="Meble JBG !!!!"/>
    <n v="7"/>
    <n v="7"/>
    <m/>
    <s v="GTB 1350"/>
    <m/>
    <n v="4"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m/>
    <m/>
    <m/>
    <m/>
    <m/>
    <m/>
    <m/>
    <m/>
  </r>
  <r>
    <x v="46"/>
    <s v="IT2"/>
    <s v="R. Jeziorski "/>
    <n v="180000"/>
    <n v="700200"/>
    <n v="12"/>
    <m/>
    <m/>
    <m/>
    <d v="2022-05-04T00:00:00"/>
    <x v="1"/>
    <x v="6"/>
    <s v="Czerwiec"/>
    <x v="45"/>
    <x v="2"/>
    <n v="4940"/>
    <x v="43"/>
    <x v="44"/>
    <x v="46"/>
    <x v="2"/>
    <s v="05-402"/>
    <s v="CO2"/>
    <s v="AIFO"/>
    <d v="2022-06-23T00:00:00"/>
    <x v="12"/>
    <m/>
    <m/>
    <n v="12"/>
    <s v="9+2"/>
    <s v="0+1"/>
    <s v="GTB 1350"/>
    <s v="7+1+3+1"/>
    <s v="6+4"/>
    <s v="lada, stół, szafa"/>
    <n v="1"/>
    <m/>
    <n v="8"/>
    <n v="4"/>
    <m/>
    <m/>
    <m/>
    <m/>
    <m/>
    <m/>
    <m/>
    <m/>
    <m/>
    <m/>
    <m/>
    <m/>
    <m/>
    <m/>
    <n v="3"/>
    <n v="1"/>
    <n v="7"/>
    <n v="1"/>
    <m/>
    <m/>
    <n v="2"/>
    <n v="1"/>
    <n v="1"/>
    <m/>
    <m/>
    <m/>
    <m/>
    <m/>
    <m/>
    <m/>
    <m/>
  </r>
  <r>
    <x v="47"/>
    <s v="ROS-ZAK"/>
    <s v="R. Jeziorski "/>
    <n v="180000"/>
    <n v="700200"/>
    <n v="11"/>
    <m/>
    <m/>
    <m/>
    <d v="2022-06-07T00:00:00"/>
    <x v="17"/>
    <x v="6"/>
    <s v="Czerwiec"/>
    <x v="46"/>
    <x v="2"/>
    <n v="4839"/>
    <x v="44"/>
    <x v="45"/>
    <x v="47"/>
    <x v="3"/>
    <s v="21-110"/>
    <s v="CO2"/>
    <s v="AIFO ren"/>
    <d v="2022-06-30T00:00:00"/>
    <x v="21"/>
    <m/>
    <m/>
    <n v="13"/>
    <s v="9+2"/>
    <s v="0+2"/>
    <s v="GTB 1350"/>
    <s v="7 ren+1 ren+3+1"/>
    <s v="6+6"/>
    <m/>
    <m/>
    <n v="1"/>
    <n v="7"/>
    <n v="6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48"/>
    <s v="NIKARO"/>
    <s v="R. Jeziorski "/>
    <m/>
    <m/>
    <n v="11"/>
    <m/>
    <m/>
    <m/>
    <s v="07.06.2022"/>
    <x v="2"/>
    <x v="6"/>
    <s v="Lipiec"/>
    <x v="47"/>
    <x v="2"/>
    <n v="1168"/>
    <x v="45"/>
    <x v="46"/>
    <x v="48"/>
    <x v="3"/>
    <s v="22-200"/>
    <s v="CO2"/>
    <s v="AIFO"/>
    <d v="2022-06-30T00:00:00"/>
    <x v="22"/>
    <m/>
    <m/>
    <n v="12"/>
    <s v="9+2"/>
    <s v="0+1"/>
    <s v="GTB 1350"/>
    <s v="9ren+1ren+4+1"/>
    <s v="6+6"/>
    <s v="lada, stół, szafa"/>
    <m/>
    <n v="1"/>
    <n v="6"/>
    <n v="6"/>
    <m/>
    <m/>
    <m/>
    <m/>
    <m/>
    <m/>
    <m/>
    <m/>
    <m/>
    <m/>
    <m/>
    <m/>
    <m/>
    <m/>
    <n v="3"/>
    <n v="1"/>
    <n v="9"/>
    <n v="1"/>
    <m/>
    <m/>
    <m/>
    <m/>
    <m/>
    <m/>
    <m/>
    <m/>
    <m/>
    <m/>
    <m/>
    <m/>
    <m/>
  </r>
  <r>
    <x v="49"/>
    <s v="ROS-ZAK"/>
    <s v="R. Jeziorski "/>
    <n v="180000"/>
    <n v="700200"/>
    <n v="11"/>
    <m/>
    <m/>
    <m/>
    <s v="n/d"/>
    <x v="18"/>
    <x v="6"/>
    <s v="Lipiec"/>
    <x v="48"/>
    <x v="1"/>
    <n v="7460"/>
    <x v="46"/>
    <x v="47"/>
    <x v="49"/>
    <x v="2"/>
    <s v="09-400"/>
    <s v="CO2"/>
    <s v="AIFO"/>
    <d v="2022-07-26T00:00:00"/>
    <x v="23"/>
    <m/>
    <m/>
    <n v="13"/>
    <s v="9+2"/>
    <s v="1+1"/>
    <s v="GTB 1350"/>
    <s v="9+1+4+1"/>
    <s v="12+6"/>
    <m/>
    <n v="1"/>
    <m/>
    <n v="8"/>
    <n v="5"/>
    <m/>
    <m/>
    <m/>
    <m/>
    <m/>
    <m/>
    <m/>
    <m/>
    <m/>
    <m/>
    <m/>
    <m/>
    <n v="9"/>
    <n v="1"/>
    <n v="4"/>
    <n v="1"/>
    <m/>
    <m/>
    <m/>
    <m/>
    <m/>
    <m/>
    <m/>
    <m/>
    <m/>
    <m/>
    <m/>
    <m/>
    <m/>
    <m/>
    <m/>
  </r>
  <r>
    <x v="50"/>
    <s v="COOL-CONTROL"/>
    <s v="R. Jeziorski "/>
    <n v="180000"/>
    <n v="700200"/>
    <n v="11"/>
    <m/>
    <m/>
    <m/>
    <s v="n/d"/>
    <x v="1"/>
    <x v="6"/>
    <s v="Czerwiec"/>
    <x v="49"/>
    <x v="1"/>
    <n v="6109"/>
    <x v="47"/>
    <x v="48"/>
    <x v="50"/>
    <x v="3"/>
    <s v="21-500"/>
    <s v="CO2"/>
    <s v="AIFO"/>
    <d v="2022-06-20T00:00:00"/>
    <x v="22"/>
    <m/>
    <m/>
    <n v="10"/>
    <s v="7+2"/>
    <s v="0+1"/>
    <s v="GTB 1350"/>
    <s v="7+1+3+1"/>
    <s v="8+4"/>
    <s v="lada, stól, szafa"/>
    <m/>
    <n v="1"/>
    <n v="7"/>
    <n v="3"/>
    <m/>
    <m/>
    <m/>
    <m/>
    <m/>
    <m/>
    <m/>
    <m/>
    <m/>
    <m/>
    <m/>
    <m/>
    <n v="7"/>
    <n v="1"/>
    <n v="3"/>
    <n v="1"/>
    <m/>
    <m/>
    <m/>
    <m/>
    <n v="2"/>
    <n v="1"/>
    <n v="1"/>
    <m/>
    <n v="8"/>
    <n v="4"/>
    <m/>
    <n v="1"/>
    <m/>
    <m/>
    <m/>
  </r>
  <r>
    <x v="51"/>
    <s v="ROS-ZAK"/>
    <s v="R. Jeziorski"/>
    <m/>
    <m/>
    <n v="11"/>
    <m/>
    <m/>
    <m/>
    <d v="2022-05-31T00:00:00"/>
    <x v="3"/>
    <x v="7"/>
    <s v="Lipiec"/>
    <x v="50"/>
    <x v="2"/>
    <n v="5406"/>
    <x v="48"/>
    <x v="49"/>
    <x v="51"/>
    <x v="0"/>
    <s v="97-300"/>
    <s v="FREON"/>
    <s v="AIFO ren"/>
    <d v="2022-07-10T00:00:00"/>
    <x v="24"/>
    <m/>
    <m/>
    <n v="11"/>
    <s v="6+4"/>
    <s v="1+0"/>
    <s v="GTB 1350"/>
    <s v="7 ren+1 ren+3+1"/>
    <s v="8+5 ( zostają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s v="RALCO"/>
    <s v="K. Caputa"/>
    <n v="180000"/>
    <n v="700200"/>
    <n v="11"/>
    <m/>
    <m/>
    <m/>
    <s v="24.05.2022"/>
    <x v="3"/>
    <x v="7"/>
    <s v="Lipiec"/>
    <x v="51"/>
    <x v="2"/>
    <n v="2799"/>
    <x v="49"/>
    <x v="50"/>
    <x v="52"/>
    <x v="4"/>
    <s v="28-500"/>
    <s v="CO2"/>
    <s v="AIFO"/>
    <d v="2022-07-10T00:00:00"/>
    <x v="24"/>
    <m/>
    <m/>
    <n v="10"/>
    <s v="7+2"/>
    <s v="0+1"/>
    <s v="GTB 1350"/>
    <s v="9ren+1ren+4+1"/>
    <s v="10+6"/>
    <s v="lada, stół, szafa"/>
    <n v="1"/>
    <m/>
    <n v="7"/>
    <n v="3"/>
    <m/>
    <m/>
    <m/>
    <m/>
    <m/>
    <m/>
    <m/>
    <m/>
    <m/>
    <m/>
    <m/>
    <m/>
    <m/>
    <m/>
    <n v="4"/>
    <n v="1"/>
    <n v="9"/>
    <n v="1"/>
    <m/>
    <m/>
    <n v="2"/>
    <n v="1"/>
    <n v="1"/>
    <m/>
    <m/>
    <m/>
    <m/>
    <n v="1"/>
    <m/>
    <n v="1"/>
    <n v="1"/>
  </r>
  <r>
    <x v="53"/>
    <s v="ROS-ZAK"/>
    <s v="R. Jeziorski"/>
    <n v="180000"/>
    <n v="700200"/>
    <n v="11"/>
    <m/>
    <m/>
    <m/>
    <d v="2022-06-07T00:00:00"/>
    <x v="10"/>
    <x v="7"/>
    <s v="Lipiec"/>
    <x v="52"/>
    <x v="2"/>
    <n v="3503"/>
    <x v="50"/>
    <x v="51"/>
    <x v="53"/>
    <x v="0"/>
    <s v="62-800"/>
    <s v="CO2"/>
    <s v="AIFO"/>
    <d v="2022-07-18T00:00:00"/>
    <x v="25"/>
    <m/>
    <m/>
    <n v="11"/>
    <s v="7+3"/>
    <s v="0+1"/>
    <s v="GTB 1350"/>
    <s v="7+1+3+1"/>
    <s v="10+6"/>
    <s v="lada, stół, szafa"/>
    <m/>
    <n v="1"/>
    <n v="7"/>
    <n v="4"/>
    <m/>
    <m/>
    <m/>
    <m/>
    <m/>
    <m/>
    <m/>
    <m/>
    <m/>
    <m/>
    <m/>
    <m/>
    <n v="4"/>
    <n v="0"/>
    <n v="3"/>
    <n v="1"/>
    <n v="3"/>
    <n v="1"/>
    <m/>
    <m/>
    <n v="2"/>
    <n v="1"/>
    <n v="1"/>
    <m/>
    <n v="8"/>
    <n v="6"/>
    <m/>
    <n v="1"/>
    <m/>
    <n v="1"/>
    <n v="1"/>
  </r>
  <r>
    <x v="54"/>
    <s v="KLIMORS"/>
    <s v="R. Jeziorski"/>
    <m/>
    <m/>
    <n v="11"/>
    <m/>
    <m/>
    <m/>
    <s v="n/d"/>
    <x v="19"/>
    <x v="7"/>
    <s v="Lipiec"/>
    <x v="53"/>
    <x v="1"/>
    <n v="6580"/>
    <x v="51"/>
    <x v="52"/>
    <x v="54"/>
    <x v="2"/>
    <s v="26-110"/>
    <s v="CO2"/>
    <s v="AIFO"/>
    <d v="2022-07-21T00:00:00"/>
    <x v="26"/>
    <m/>
    <s v="uruchomienie w dodatkowym terminie"/>
    <n v="12"/>
    <s v="8+2"/>
    <s v="0+2"/>
    <s v="GTB 1350"/>
    <s v="7+1+3+1"/>
    <s v="10+4"/>
    <m/>
    <n v="1"/>
    <m/>
    <n v="8"/>
    <n v="4"/>
    <m/>
    <m/>
    <m/>
    <m/>
    <m/>
    <m/>
    <m/>
    <n v="1"/>
    <m/>
    <m/>
    <m/>
    <m/>
    <n v="7"/>
    <n v="1"/>
    <n v="3"/>
    <n v="1"/>
    <m/>
    <m/>
    <m/>
    <m/>
    <m/>
    <m/>
    <m/>
    <m/>
    <n v="10"/>
    <n v="4"/>
    <m/>
    <n v="1"/>
    <m/>
    <n v="1"/>
    <n v="1"/>
  </r>
  <r>
    <x v="55"/>
    <s v="ROS-ZAK"/>
    <s v="K. Caputa"/>
    <m/>
    <m/>
    <n v="11"/>
    <m/>
    <m/>
    <m/>
    <d v="2022-06-21T00:00:00"/>
    <x v="19"/>
    <x v="7"/>
    <s v="Lipiec"/>
    <x v="54"/>
    <x v="2"/>
    <n v="1243"/>
    <x v="15"/>
    <x v="53"/>
    <x v="55"/>
    <x v="4"/>
    <s v="39-300"/>
    <s v="FREON"/>
    <s v="AIFO ren"/>
    <d v="2022-07-21T00:00:00"/>
    <x v="27"/>
    <m/>
    <s v="wymiana freezer na chiller"/>
    <n v="12"/>
    <s v="8+2"/>
    <s v="0+2"/>
    <s v="GTB 1350"/>
    <s v="7+1+3+1"/>
    <s v="8+6"/>
    <m/>
    <m/>
    <n v="1"/>
    <n v="8"/>
    <n v="4"/>
    <m/>
    <m/>
    <m/>
    <m/>
    <m/>
    <m/>
    <m/>
    <n v="1"/>
    <m/>
    <m/>
    <m/>
    <m/>
    <m/>
    <m/>
    <n v="3"/>
    <n v="1"/>
    <n v="7"/>
    <n v="1"/>
    <m/>
    <m/>
    <m/>
    <m/>
    <m/>
    <m/>
    <n v="8"/>
    <n v="6"/>
    <m/>
    <n v="1"/>
    <m/>
    <s v="1 ren"/>
    <s v="1 ren"/>
  </r>
  <r>
    <x v="56"/>
    <s v="NIKARO"/>
    <s v="K. Caputa"/>
    <m/>
    <m/>
    <n v="11"/>
    <m/>
    <m/>
    <m/>
    <s v="31.05.2022"/>
    <x v="19"/>
    <x v="7"/>
    <s v="Lipiec"/>
    <x v="55"/>
    <x v="2"/>
    <n v="4507"/>
    <x v="52"/>
    <x v="54"/>
    <x v="56"/>
    <x v="4"/>
    <s v="37-560"/>
    <s v="CO2"/>
    <s v="AIFO"/>
    <d v="2022-07-21T00:00:00"/>
    <x v="27"/>
    <m/>
    <m/>
    <n v="11"/>
    <s v="8+2"/>
    <s v="0+1"/>
    <s v="GTB 1350"/>
    <s v="7+1+3+1"/>
    <s v="10+6"/>
    <s v="lada, stół, szafa"/>
    <n v="1"/>
    <m/>
    <n v="6"/>
    <n v="5"/>
    <m/>
    <m/>
    <m/>
    <m/>
    <m/>
    <m/>
    <m/>
    <n v="1"/>
    <m/>
    <m/>
    <m/>
    <m/>
    <m/>
    <m/>
    <n v="3"/>
    <n v="1"/>
    <n v="7"/>
    <n v="1"/>
    <m/>
    <m/>
    <n v="2"/>
    <n v="1"/>
    <n v="1"/>
    <m/>
    <n v="10"/>
    <n v="6"/>
    <m/>
    <n v="1"/>
    <m/>
    <s v="1 ren"/>
    <s v="1 ren"/>
  </r>
  <r>
    <x v="57"/>
    <s v="NIKARO"/>
    <s v="K. Caputa"/>
    <n v="107969.15167095115"/>
    <n v="420000"/>
    <n v="6"/>
    <m/>
    <m/>
    <m/>
    <s v="n/d"/>
    <x v="1"/>
    <x v="7"/>
    <s v="Lipiec"/>
    <x v="56"/>
    <x v="4"/>
    <n v="7028"/>
    <x v="53"/>
    <x v="55"/>
    <x v="57"/>
    <x v="4"/>
    <s v="33-250"/>
    <s v="CO2"/>
    <s v="AIFO"/>
    <m/>
    <x v="27"/>
    <m/>
    <m/>
    <n v="7"/>
    <s v="4+3"/>
    <s v="0+0"/>
    <s v="GTB 695"/>
    <s v="4 x FRICON 2500+ 2 x FRICON 1900"/>
    <n v="4"/>
    <s v="lada, stół, szafa"/>
    <n v="1"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58"/>
    <s v="SERAFIN"/>
    <s v="K. Caputa"/>
    <m/>
    <m/>
    <n v="11"/>
    <m/>
    <m/>
    <s v="v"/>
    <d v="2022-04-05T00:00:00"/>
    <x v="12"/>
    <x v="7"/>
    <s v="Lipiec"/>
    <x v="57"/>
    <x v="2"/>
    <n v="1472"/>
    <x v="19"/>
    <x v="56"/>
    <x v="58"/>
    <x v="4"/>
    <s v="37-503"/>
    <s v="CO2"/>
    <s v="AIFO"/>
    <m/>
    <x v="28"/>
    <m/>
    <s v="nowy agregat,wymiana freezer na chiller gas coler na 7v"/>
    <n v="12"/>
    <s v="6+4"/>
    <s v="1+1"/>
    <s v="GTB 1350"/>
    <s v="7+1+3+1"/>
    <s v="10+4"/>
    <m/>
    <m/>
    <n v="1"/>
    <n v="8"/>
    <n v="5"/>
    <m/>
    <m/>
    <m/>
    <m/>
    <m/>
    <m/>
    <m/>
    <n v="1"/>
    <m/>
    <m/>
    <m/>
    <m/>
    <m/>
    <m/>
    <n v="3"/>
    <n v="1"/>
    <n v="7"/>
    <n v="1"/>
    <m/>
    <m/>
    <n v="2"/>
    <n v="1"/>
    <m/>
    <m/>
    <n v="10"/>
    <n v="4"/>
    <m/>
    <n v="1"/>
    <m/>
    <s v="1 ren"/>
    <s v="1 ren"/>
  </r>
  <r>
    <x v="59"/>
    <s v="ROS-ZAK"/>
    <s v="R. Jeziorski"/>
    <n v="180000"/>
    <n v="700200"/>
    <n v="11"/>
    <m/>
    <m/>
    <m/>
    <d v="2022-06-07T00:00:00"/>
    <x v="12"/>
    <x v="7"/>
    <s v="Lipiec"/>
    <x v="58"/>
    <x v="2"/>
    <n v="4297"/>
    <x v="18"/>
    <x v="57"/>
    <x v="59"/>
    <x v="0"/>
    <s v="90-001"/>
    <s v="CO2"/>
    <s v="AIFO"/>
    <m/>
    <x v="28"/>
    <m/>
    <s v="nowy agregat, wymiana freezer na chiller gas cooler na 6,5V"/>
    <n v="11"/>
    <s v="7+2"/>
    <s v="0+1"/>
    <s v="GTB 1350"/>
    <s v="7+1+3+1"/>
    <s v="10+8"/>
    <s v="lada, stół, szafa"/>
    <m/>
    <n v="1"/>
    <n v="7"/>
    <n v="3"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</r>
  <r>
    <x v="60"/>
    <s v="RALCO"/>
    <s v="R. Jeziorski"/>
    <n v="180000"/>
    <n v="700200"/>
    <n v="12"/>
    <m/>
    <m/>
    <m/>
    <d v="2022-06-21T00:00:00"/>
    <x v="12"/>
    <x v="7"/>
    <s v="Lipiec"/>
    <x v="59"/>
    <x v="2"/>
    <n v="4638"/>
    <x v="54"/>
    <x v="58"/>
    <x v="60"/>
    <x v="3"/>
    <s v="20-050"/>
    <s v="CO2"/>
    <s v="AIFO"/>
    <m/>
    <x v="28"/>
    <m/>
    <s v="wymiana freezer na chiller"/>
    <n v="11"/>
    <s v="6+4"/>
    <s v="0+1"/>
    <s v="GTB 1350"/>
    <s v="7+1+3+1"/>
    <s v="10+8"/>
    <s v="lada, stół, szafa-ren?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s v="IT2"/>
    <s v="R. Jeziorski"/>
    <m/>
    <m/>
    <m/>
    <m/>
    <m/>
    <m/>
    <d v="2022-07-05T00:00:00"/>
    <x v="12"/>
    <x v="7"/>
    <s v="Lipiec"/>
    <x v="60"/>
    <x v="2"/>
    <n v="4880"/>
    <x v="55"/>
    <x v="59"/>
    <x v="61"/>
    <x v="2"/>
    <s v="08-400"/>
    <s v="CO2"/>
    <s v="AIFO"/>
    <m/>
    <x v="28"/>
    <m/>
    <s v="wymiana freezer na chiller"/>
    <n v="11"/>
    <s v="7+1"/>
    <s v="0+1"/>
    <s v="GTB 1350"/>
    <s v="7ren+1ren+3+1"/>
    <m/>
    <s v="lada, stół, szafa"/>
    <m/>
    <n v="1"/>
    <n v="7"/>
    <n v="2"/>
    <m/>
    <m/>
    <m/>
    <m/>
    <m/>
    <m/>
    <m/>
    <n v="1"/>
    <m/>
    <m/>
    <m/>
    <m/>
    <m/>
    <m/>
    <n v="3"/>
    <n v="1"/>
    <n v="7"/>
    <n v="1"/>
    <m/>
    <m/>
    <n v="2"/>
    <n v="1"/>
    <n v="1"/>
    <m/>
    <n v="7"/>
    <n v="8"/>
    <m/>
    <n v="1"/>
    <m/>
    <n v="1"/>
    <n v="1"/>
  </r>
  <r>
    <x v="62"/>
    <s v="IT2"/>
    <s v="K. Caputa"/>
    <m/>
    <m/>
    <n v="11"/>
    <m/>
    <m/>
    <m/>
    <d v="2022-06-14T00:00:00"/>
    <x v="20"/>
    <x v="8"/>
    <s v="Sierpień"/>
    <x v="61"/>
    <x v="2"/>
    <n v="2695"/>
    <x v="56"/>
    <x v="60"/>
    <x v="62"/>
    <x v="4"/>
    <s v="36-050"/>
    <s v="CO2"/>
    <s v="AIFO"/>
    <m/>
    <x v="29"/>
    <m/>
    <s v="nowy agregat, wymiana freezer na chiller"/>
    <n v="12"/>
    <s v="8+2"/>
    <s v="0+2"/>
    <s v="GTB 1350"/>
    <s v="9+1+4+1"/>
    <s v="12+6"/>
    <m/>
    <n v="1"/>
    <m/>
    <n v="8"/>
    <n v="4"/>
    <m/>
    <m/>
    <m/>
    <m/>
    <m/>
    <m/>
    <m/>
    <n v="1"/>
    <m/>
    <m/>
    <m/>
    <m/>
    <m/>
    <m/>
    <n v="3"/>
    <n v="1"/>
    <n v="7"/>
    <n v="1"/>
    <m/>
    <m/>
    <m/>
    <m/>
    <m/>
    <m/>
    <n v="12"/>
    <n v="6"/>
    <m/>
    <n v="1"/>
    <m/>
    <s v="1 ren"/>
    <s v="1 ren"/>
  </r>
  <r>
    <x v="63"/>
    <s v="KLIMORS"/>
    <s v="K. Caputa"/>
    <m/>
    <m/>
    <n v="11"/>
    <m/>
    <m/>
    <m/>
    <d v="2022-07-05T00:00:00"/>
    <x v="20"/>
    <x v="9"/>
    <s v="Sierpień"/>
    <x v="62"/>
    <x v="2"/>
    <n v="4625"/>
    <x v="57"/>
    <x v="61"/>
    <x v="63"/>
    <x v="4"/>
    <s v="38-430"/>
    <s v="CO2"/>
    <s v="AIFO"/>
    <m/>
    <x v="29"/>
    <m/>
    <s v="nowy agregat, wymiana freezer na chiller"/>
    <n v="12"/>
    <s v="8+2"/>
    <s v="0+2"/>
    <s v="GTB 1350"/>
    <s v="7ren+1ren+3+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s v="KASZUBA"/>
    <s v="K. Caputa"/>
    <m/>
    <m/>
    <m/>
    <m/>
    <m/>
    <m/>
    <d v="2022-06-28T00:00:00"/>
    <x v="20"/>
    <x v="8"/>
    <s v="Sierpień"/>
    <x v="63"/>
    <x v="2"/>
    <n v="3091"/>
    <x v="58"/>
    <x v="62"/>
    <x v="64"/>
    <x v="4"/>
    <s v="35-311"/>
    <s v="FREON"/>
    <s v="AIFO ren"/>
    <m/>
    <x v="29"/>
    <m/>
    <m/>
    <n v="14"/>
    <s v="4+8"/>
    <s v="0+2"/>
    <m/>
    <s v="10ren+2ren+0+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s v="IT2"/>
    <s v="R. Jeziorski"/>
    <m/>
    <m/>
    <n v="11"/>
    <m/>
    <m/>
    <m/>
    <d v="2022-07-05T00:00:00"/>
    <x v="21"/>
    <x v="8"/>
    <s v="Sierpień"/>
    <x v="64"/>
    <x v="2"/>
    <n v="2204"/>
    <x v="48"/>
    <x v="63"/>
    <x v="65"/>
    <x v="0"/>
    <s v="97-300"/>
    <s v="CO2"/>
    <s v="AIFO ren"/>
    <m/>
    <x v="30"/>
    <m/>
    <m/>
    <n v="11"/>
    <s v="8+2"/>
    <s v="0+1"/>
    <s v="GTB 1350"/>
    <s v="9ren+1ren+4+1"/>
    <s v="12+6"/>
    <s v="lada, stół, szafa"/>
    <n v="1"/>
    <m/>
    <n v="7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s v="FRIWEN"/>
    <s v="R. Jeziorski"/>
    <m/>
    <m/>
    <n v="11"/>
    <m/>
    <m/>
    <m/>
    <d v="2022-07-05T00:00:00"/>
    <x v="21"/>
    <x v="9"/>
    <s v="Sierpień"/>
    <x v="65"/>
    <x v="2"/>
    <n v="4550"/>
    <x v="59"/>
    <x v="64"/>
    <x v="66"/>
    <x v="2"/>
    <s v="09-410"/>
    <s v="CO2"/>
    <s v="AIFO"/>
    <m/>
    <x v="30"/>
    <m/>
    <m/>
    <n v="10"/>
    <s v="7+2"/>
    <s v="0+1"/>
    <s v="GTB 1350"/>
    <s v="7ren+1ren+3+1"/>
    <m/>
    <s v="lada, stół, szafa"/>
    <m/>
    <n v="1"/>
    <n v="6"/>
    <n v="3"/>
    <m/>
    <m/>
    <m/>
    <m/>
    <m/>
    <m/>
    <m/>
    <n v="1"/>
    <m/>
    <m/>
    <m/>
    <m/>
    <m/>
    <m/>
    <n v="3"/>
    <n v="1"/>
    <n v="7"/>
    <n v="1"/>
    <m/>
    <m/>
    <n v="2"/>
    <n v="1"/>
    <n v="1"/>
    <m/>
    <n v="8"/>
    <n v="6"/>
    <m/>
    <n v="1"/>
    <m/>
    <n v="1"/>
    <n v="1"/>
  </r>
  <r>
    <x v="67"/>
    <s v="ROS-ZAK"/>
    <s v="R. Jeziorski"/>
    <m/>
    <m/>
    <n v="11"/>
    <m/>
    <m/>
    <m/>
    <d v="2022-07-05T00:00:00"/>
    <x v="21"/>
    <x v="8"/>
    <s v="Sierpień"/>
    <x v="66"/>
    <x v="2"/>
    <n v="2314"/>
    <x v="30"/>
    <x v="65"/>
    <x v="67"/>
    <x v="3"/>
    <s v="20-632"/>
    <s v="CO2"/>
    <s v="AIFO"/>
    <m/>
    <x v="30"/>
    <m/>
    <m/>
    <n v="9"/>
    <s v="8+0"/>
    <s v="0+1"/>
    <s v="GTB 1350"/>
    <s v="9+1+1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s v="KLIMORS"/>
    <s v="R. Jeziorski"/>
    <m/>
    <m/>
    <n v="11"/>
    <m/>
    <m/>
    <m/>
    <d v="2022-07-12T00:00:00"/>
    <x v="21"/>
    <x v="8"/>
    <s v="Sierpień"/>
    <x v="67"/>
    <x v="2"/>
    <n v="4766"/>
    <x v="60"/>
    <x v="66"/>
    <x v="68"/>
    <x v="2"/>
    <s v="26-610"/>
    <s v="CO2"/>
    <s v="AIFO"/>
    <m/>
    <x v="30"/>
    <m/>
    <m/>
    <n v="11"/>
    <s v="6+4"/>
    <s v="0+1"/>
    <s v="GTB 1350"/>
    <s v="9+1+4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s v="RALCO"/>
    <s v="R. Jeziorski"/>
    <m/>
    <m/>
    <m/>
    <m/>
    <m/>
    <m/>
    <d v="2022-07-12T00:00:00"/>
    <x v="11"/>
    <x v="8"/>
    <s v="Sierpień"/>
    <x v="68"/>
    <x v="2"/>
    <n v="1872"/>
    <x v="61"/>
    <x v="67"/>
    <x v="69"/>
    <x v="2"/>
    <s v="05-871"/>
    <s v="FREON"/>
    <s v="AIFO ren"/>
    <m/>
    <x v="31"/>
    <m/>
    <m/>
    <n v="11"/>
    <s v="7+2"/>
    <s v="0+1"/>
    <s v="GTB 1350"/>
    <s v="7ren+1ren+3+1"/>
    <s v="12+"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s v="ROS-ZAK"/>
    <s v="R. Jeziorski"/>
    <m/>
    <m/>
    <m/>
    <m/>
    <m/>
    <m/>
    <d v="2022-07-11T00:00:00"/>
    <x v="11"/>
    <x v="8"/>
    <s v="Sierpień"/>
    <x v="69"/>
    <x v="2"/>
    <n v="1584"/>
    <x v="18"/>
    <x v="68"/>
    <x v="70"/>
    <x v="0"/>
    <s v="92-501"/>
    <s v="FREON"/>
    <s v="AIFO ren"/>
    <m/>
    <x v="31"/>
    <m/>
    <m/>
    <n v="11"/>
    <s v="9+1"/>
    <s v="0+1"/>
    <s v="GTB 1350"/>
    <s v="11ren+1ren+5+1ren"/>
    <s v="8+6"/>
    <s v="lada, stół, szafa"/>
    <n v="1"/>
    <m/>
    <n v="9"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</r>
  <r>
    <x v="71"/>
    <s v="ROS-ZAK"/>
    <s v="R. Jeziorski"/>
    <m/>
    <m/>
    <n v="11"/>
    <m/>
    <m/>
    <m/>
    <d v="2022-07-11T00:00:00"/>
    <x v="0"/>
    <x v="8"/>
    <s v="Sierpień"/>
    <x v="70"/>
    <x v="2"/>
    <n v="2294"/>
    <x v="18"/>
    <x v="69"/>
    <x v="71"/>
    <x v="0"/>
    <s v="91-120"/>
    <s v="FREON"/>
    <s v="AIFO ren"/>
    <m/>
    <x v="31"/>
    <m/>
    <m/>
    <n v="10"/>
    <s v="6+4"/>
    <s v="0+1"/>
    <s v="GTB 1350"/>
    <s v="7ren+1ren+3+1ren"/>
    <s v="10+8"/>
    <s v="lada, stół, szafa"/>
    <m/>
    <n v="1"/>
    <n v="7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s v="HOME TRADE"/>
    <s v="K. Caputa"/>
    <m/>
    <m/>
    <n v="11"/>
    <m/>
    <m/>
    <m/>
    <d v="2022-07-05T00:00:00"/>
    <x v="0"/>
    <x v="8"/>
    <s v="Sierpień"/>
    <x v="71"/>
    <x v="2"/>
    <n v="2475"/>
    <x v="62"/>
    <x v="70"/>
    <x v="72"/>
    <x v="4"/>
    <s v="37-550"/>
    <s v="FREON"/>
    <s v="AIFO ren"/>
    <m/>
    <x v="31"/>
    <m/>
    <m/>
    <n v="10"/>
    <s v="7+3"/>
    <s v="0+2"/>
    <s v="GTB 1350"/>
    <s v="7ren+1ren+3+1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s v="KLIMORS"/>
    <s v="K. Caputa"/>
    <m/>
    <m/>
    <n v="11"/>
    <m/>
    <m/>
    <m/>
    <d v="2022-07-12T00:00:00"/>
    <x v="0"/>
    <x v="8"/>
    <s v="Sierpień"/>
    <x v="72"/>
    <x v="2"/>
    <n v="1421"/>
    <x v="40"/>
    <x v="71"/>
    <x v="73"/>
    <x v="4"/>
    <s v="35-236"/>
    <s v="CO2"/>
    <s v="AIFO"/>
    <m/>
    <x v="31"/>
    <m/>
    <m/>
    <n v="12"/>
    <s v="7+3"/>
    <s v="0+2"/>
    <s v="GTB 1350"/>
    <s v="10+2+3+0"/>
    <s v="6+5"/>
    <s v="-"/>
    <m/>
    <n v="1"/>
    <n v="7"/>
    <n v="5"/>
    <m/>
    <m/>
    <m/>
    <m/>
    <m/>
    <m/>
    <m/>
    <m/>
    <m/>
    <m/>
    <m/>
    <m/>
    <m/>
    <m/>
    <m/>
    <m/>
    <m/>
    <m/>
    <m/>
    <m/>
    <m/>
    <m/>
    <m/>
    <m/>
    <n v="6"/>
    <n v="5"/>
    <m/>
    <n v="1"/>
    <m/>
    <n v="1"/>
    <n v="1"/>
  </r>
  <r>
    <x v="74"/>
    <s v="ROS-ZAK"/>
    <s v="R. Jeziorski"/>
    <m/>
    <m/>
    <n v="11"/>
    <m/>
    <m/>
    <m/>
    <d v="2022-06-14T00:00:00"/>
    <x v="22"/>
    <x v="8"/>
    <s v="Sierpień"/>
    <x v="73"/>
    <x v="2"/>
    <n v="2077"/>
    <x v="63"/>
    <x v="72"/>
    <x v="74"/>
    <x v="0"/>
    <s v="62-703"/>
    <s v="FREON"/>
    <s v="AIFOren"/>
    <m/>
    <x v="32"/>
    <m/>
    <m/>
    <n v="10"/>
    <s v="7+3"/>
    <s v="0+1"/>
    <s v="GTB 1350"/>
    <s v="7ren+1ren+3+1"/>
    <s v="10+6"/>
    <s v="lada, stół, szafa"/>
    <m/>
    <n v="1"/>
    <n v="6"/>
    <n v="4"/>
    <m/>
    <m/>
    <m/>
    <m/>
    <m/>
    <m/>
    <m/>
    <m/>
    <m/>
    <m/>
    <m/>
    <m/>
    <m/>
    <m/>
    <m/>
    <m/>
    <m/>
    <m/>
    <m/>
    <m/>
    <m/>
    <n v="1"/>
    <m/>
    <m/>
    <n v="10"/>
    <n v="6"/>
    <m/>
    <n v="1"/>
    <m/>
    <m/>
    <m/>
  </r>
  <r>
    <x v="75"/>
    <s v="ROSZAK"/>
    <s v="R. Jeziorski"/>
    <m/>
    <m/>
    <m/>
    <m/>
    <m/>
    <m/>
    <s v="n/d"/>
    <x v="22"/>
    <x v="8"/>
    <s v="Sierpień"/>
    <x v="74"/>
    <x v="0"/>
    <n v="7077"/>
    <x v="64"/>
    <x v="3"/>
    <x v="75"/>
    <x v="2"/>
    <s v="26-425"/>
    <s v="CO2"/>
    <s v="AIFO"/>
    <m/>
    <x v="33"/>
    <m/>
    <s v="Bolarus mobile 1300 "/>
    <n v="6"/>
    <s v="4+2"/>
    <s v="0+0"/>
    <s v="GTB 1350"/>
    <s v="4 x FRICON 2500+ 1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s v="IT2"/>
    <s v="R. Jeziorski"/>
    <n v="107969.15167095115"/>
    <n v="420000"/>
    <n v="6"/>
    <m/>
    <m/>
    <m/>
    <s v="n/d"/>
    <x v="23"/>
    <x v="8"/>
    <s v="Sierpień"/>
    <x v="75"/>
    <x v="0"/>
    <n v="6972"/>
    <x v="65"/>
    <x v="73"/>
    <x v="76"/>
    <x v="3"/>
    <s v="27-353"/>
    <s v="CO2"/>
    <s v="AIFO"/>
    <m/>
    <x v="33"/>
    <m/>
    <m/>
    <n v="7"/>
    <s v="4+3"/>
    <s v="0+0"/>
    <s v="GTB 695"/>
    <s v="4 x FRICON 2500+ 2 x FRICON 1900"/>
    <n v="4"/>
    <s v="lada, stół, szafa"/>
    <m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77"/>
    <s v="RALCO"/>
    <s v="R. Jeziorski"/>
    <m/>
    <m/>
    <n v="11"/>
    <m/>
    <m/>
    <m/>
    <d v="2022-07-19T00:00:00"/>
    <x v="22"/>
    <x v="8"/>
    <s v="Sierpień"/>
    <x v="76"/>
    <x v="2"/>
    <n v="2201"/>
    <x v="66"/>
    <x v="74"/>
    <x v="77"/>
    <x v="3"/>
    <s v="24-170"/>
    <s v="CO2"/>
    <s v="AIFO"/>
    <m/>
    <x v="32"/>
    <m/>
    <s v="Gas-coler 6,5v"/>
    <n v="9"/>
    <s v="6+2"/>
    <s v="0+1"/>
    <s v="GTB 1350"/>
    <s v="8+0+0+2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s v="COOL CONTROL"/>
    <s v="R. Jeziorski"/>
    <m/>
    <m/>
    <m/>
    <m/>
    <m/>
    <m/>
    <s v="n/d"/>
    <x v="24"/>
    <x v="10"/>
    <s v="Sierpień"/>
    <x v="77"/>
    <x v="4"/>
    <n v="7093"/>
    <x v="67"/>
    <x v="75"/>
    <x v="78"/>
    <x v="3"/>
    <s v="21-136"/>
    <s v="CO2"/>
    <s v="AIFO"/>
    <m/>
    <x v="33"/>
    <m/>
    <m/>
    <n v="7"/>
    <s v="4+3"/>
    <s v="0+0"/>
    <s v="GTB 695"/>
    <s v="4 x FRICON 2500+ 2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s v="ROS-ZAK"/>
    <m/>
    <m/>
    <m/>
    <m/>
    <m/>
    <m/>
    <m/>
    <d v="2022-08-09T00:00:00"/>
    <x v="11"/>
    <x v="11"/>
    <s v="Wrzesień "/>
    <x v="78"/>
    <x v="2"/>
    <n v="5292"/>
    <x v="30"/>
    <x v="76"/>
    <x v="79"/>
    <x v="3"/>
    <s v="20-354"/>
    <s v="FREON"/>
    <s v="AIFO ren"/>
    <m/>
    <x v="34"/>
    <m/>
    <s v="zamrażarka NOVUM 602"/>
    <s v="ren12"/>
    <s v="7+4"/>
    <s v="1+0"/>
    <s v="GTB 1350"/>
    <s v="ren8+0+4+0"/>
    <m/>
    <s v="ren(lada, stół, szaf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s v="COOL CONTROL"/>
    <m/>
    <m/>
    <m/>
    <m/>
    <m/>
    <m/>
    <m/>
    <d v="2022-08-09T00:00:00"/>
    <x v="11"/>
    <x v="11"/>
    <s v="Wrzesień "/>
    <x v="79"/>
    <x v="2"/>
    <n v="5183"/>
    <x v="68"/>
    <x v="77"/>
    <x v="80"/>
    <x v="3"/>
    <s v="22-650"/>
    <s v="CO2"/>
    <s v="AIFO"/>
    <m/>
    <x v="34"/>
    <m/>
    <m/>
    <n v="12"/>
    <s v="8+2"/>
    <s v="0+2"/>
    <s v="GTB 1350"/>
    <s v="ren7+ren1+3+1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s v="RALCO"/>
    <m/>
    <m/>
    <m/>
    <m/>
    <m/>
    <m/>
    <m/>
    <d v="2022-08-17T00:00:00"/>
    <x v="25"/>
    <x v="10"/>
    <s v="Wrzesień"/>
    <x v="80"/>
    <x v="2"/>
    <n v="1799"/>
    <x v="38"/>
    <x v="78"/>
    <x v="81"/>
    <x v="4"/>
    <s v="38-400"/>
    <s v="CO2"/>
    <s v="AIFO"/>
    <m/>
    <x v="35"/>
    <m/>
    <m/>
    <n v="11"/>
    <s v="8+2"/>
    <s v="0+1"/>
    <s v="GTB 1350"/>
    <s v="ren7+ren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s v="KLIMORS"/>
    <m/>
    <m/>
    <m/>
    <m/>
    <m/>
    <m/>
    <m/>
    <s v="n/d"/>
    <x v="25"/>
    <x v="10"/>
    <s v="Listopad"/>
    <x v="81"/>
    <x v="1"/>
    <n v="7342"/>
    <x v="69"/>
    <x v="79"/>
    <x v="82"/>
    <x v="4"/>
    <s v="27-640"/>
    <s v="CO2"/>
    <s v="AIFO"/>
    <m/>
    <x v="35"/>
    <m/>
    <m/>
    <n v="10"/>
    <s v="7+2"/>
    <s v="0+1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s v="ROS-ZAK"/>
    <m/>
    <m/>
    <m/>
    <m/>
    <m/>
    <m/>
    <m/>
    <d v="2022-08-23T00:00:00"/>
    <x v="26"/>
    <x v="10"/>
    <s v="Wrzesień "/>
    <x v="82"/>
    <x v="2"/>
    <n v="4957"/>
    <x v="40"/>
    <x v="80"/>
    <x v="83"/>
    <x v="4"/>
    <s v="35-312"/>
    <s v="FREON"/>
    <s v="AIFO ren"/>
    <m/>
    <x v="36"/>
    <m/>
    <m/>
    <s v="ren11"/>
    <s v="7+3"/>
    <s v="0+1"/>
    <s v="GTB 1350"/>
    <s v="ren9+ren1+4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s v="COOL CONTROL"/>
    <m/>
    <n v="180000"/>
    <n v="700200"/>
    <n v="12"/>
    <m/>
    <m/>
    <m/>
    <d v="2022-08-23T00:00:00"/>
    <x v="26"/>
    <x v="11"/>
    <s v="Wrzesień "/>
    <x v="83"/>
    <x v="2"/>
    <n v="1426"/>
    <x v="70"/>
    <x v="81"/>
    <x v="84"/>
    <x v="3"/>
    <s v="21-560"/>
    <s v="CO2"/>
    <s v="AIFO"/>
    <m/>
    <x v="36"/>
    <m/>
    <m/>
    <n v="11"/>
    <s v="9+0"/>
    <s v="0+2"/>
    <s v="GTB 1350"/>
    <s v="ren8+0+2+0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s v="IT2"/>
    <m/>
    <m/>
    <m/>
    <m/>
    <m/>
    <m/>
    <m/>
    <s v="n/d"/>
    <x v="27"/>
    <x v="12"/>
    <s v="Październik"/>
    <x v="84"/>
    <x v="1"/>
    <n v="7390"/>
    <x v="33"/>
    <x v="82"/>
    <x v="85"/>
    <x v="3"/>
    <s v="37-450"/>
    <s v="CO2"/>
    <s v="AIFO"/>
    <m/>
    <x v="37"/>
    <m/>
    <m/>
    <n v="10"/>
    <s v="7+2"/>
    <s v="0+1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s v="ROSZAK"/>
    <m/>
    <m/>
    <m/>
    <m/>
    <m/>
    <m/>
    <m/>
    <d v="2022-09-13T00:00:00"/>
    <x v="28"/>
    <x v="12"/>
    <s v="Październik"/>
    <x v="85"/>
    <x v="2"/>
    <n v="4067"/>
    <x v="71"/>
    <x v="83"/>
    <x v="86"/>
    <x v="3"/>
    <s v="17-312"/>
    <s v="CO2"/>
    <s v="AIFO"/>
    <m/>
    <x v="38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s v="COOL CONTROL"/>
    <m/>
    <m/>
    <m/>
    <n v="11"/>
    <m/>
    <m/>
    <m/>
    <d v="2022-08-30T00:00:00"/>
    <x v="29"/>
    <x v="12"/>
    <s v="Październik"/>
    <x v="86"/>
    <x v="2"/>
    <n v="1757"/>
    <x v="72"/>
    <x v="84"/>
    <x v="87"/>
    <x v="3"/>
    <s v="21-200"/>
    <s v="CO2"/>
    <s v="AIFO"/>
    <m/>
    <x v="39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s v="ROS-ZAK"/>
    <m/>
    <m/>
    <m/>
    <m/>
    <m/>
    <m/>
    <m/>
    <d v="2022-08-30T00:00:00"/>
    <x v="29"/>
    <x v="12"/>
    <s v="Październik"/>
    <x v="87"/>
    <x v="2"/>
    <n v="2480"/>
    <x v="73"/>
    <x v="85"/>
    <x v="88"/>
    <x v="4"/>
    <s v="38-460"/>
    <s v="FREON"/>
    <s v="AIFO ren"/>
    <m/>
    <x v="39"/>
    <m/>
    <m/>
    <n v="0"/>
    <s v="8+2"/>
    <s v="0+2"/>
    <s v="-"/>
    <s v="ren7+ren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s v="KLIMORS"/>
    <m/>
    <m/>
    <m/>
    <m/>
    <m/>
    <m/>
    <m/>
    <d v="2022-08-30T00:00:00"/>
    <x v="29"/>
    <x v="12"/>
    <s v="Październik"/>
    <x v="88"/>
    <x v="2"/>
    <n v="5067"/>
    <x v="74"/>
    <x v="86"/>
    <x v="89"/>
    <x v="4"/>
    <s v="38-350"/>
    <s v="CO2"/>
    <s v="AIFO"/>
    <m/>
    <x v="40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s v="IT2"/>
    <m/>
    <m/>
    <m/>
    <m/>
    <m/>
    <m/>
    <m/>
    <s v="n/d"/>
    <x v="1"/>
    <x v="12"/>
    <s v="Październik"/>
    <x v="89"/>
    <x v="1"/>
    <n v="7582"/>
    <x v="7"/>
    <x v="87"/>
    <x v="90"/>
    <x v="4"/>
    <s v="33-100"/>
    <s v="CO2"/>
    <s v="AIFO"/>
    <m/>
    <x v="41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s v="COOL CONTROL"/>
    <m/>
    <m/>
    <m/>
    <m/>
    <m/>
    <m/>
    <m/>
    <d v="2022-09-06T00:00:00"/>
    <x v="12"/>
    <x v="12"/>
    <s v="Październik"/>
    <x v="90"/>
    <x v="2"/>
    <n v="3538"/>
    <x v="75"/>
    <x v="88"/>
    <x v="91"/>
    <x v="3"/>
    <s v="08-300"/>
    <s v="CO2"/>
    <s v="AIFO"/>
    <m/>
    <x v="42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s v="RALCO"/>
    <m/>
    <m/>
    <m/>
    <m/>
    <m/>
    <m/>
    <m/>
    <d v="2022-09-20T00:00:00"/>
    <x v="9"/>
    <x v="12"/>
    <s v="Październik"/>
    <x v="91"/>
    <x v="2"/>
    <n v="4613"/>
    <x v="76"/>
    <x v="89"/>
    <x v="92"/>
    <x v="4"/>
    <s v="36-030"/>
    <s v="CO2"/>
    <s v="AIFO"/>
    <m/>
    <x v="43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s v="ROS-ZAK"/>
    <m/>
    <m/>
    <m/>
    <m/>
    <m/>
    <m/>
    <m/>
    <d v="2022-10-06T00:00:00"/>
    <x v="8"/>
    <x v="13"/>
    <s v="Listopad"/>
    <x v="92"/>
    <x v="2"/>
    <n v="2967"/>
    <x v="30"/>
    <x v="90"/>
    <x v="93"/>
    <x v="3"/>
    <s v="20-539"/>
    <s v="CO2"/>
    <s v="AIFO"/>
    <m/>
    <x v="44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s v="ROS-ZAK"/>
    <m/>
    <m/>
    <m/>
    <m/>
    <m/>
    <m/>
    <m/>
    <d v="2022-10-11T00:00:00"/>
    <x v="5"/>
    <x v="13"/>
    <s v="Listopad"/>
    <x v="93"/>
    <x v="2"/>
    <n v="1778"/>
    <x v="47"/>
    <x v="91"/>
    <x v="94"/>
    <x v="3"/>
    <s v="21-500"/>
    <s v="FREON"/>
    <s v="AIFO"/>
    <m/>
    <x v="45"/>
    <m/>
    <m/>
    <n v="0"/>
    <s v="8+2"/>
    <s v="0+2"/>
    <s v="-"/>
    <s v="ren7+ren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s v="RALCO"/>
    <m/>
    <m/>
    <m/>
    <n v="6"/>
    <m/>
    <m/>
    <m/>
    <s v="n/d"/>
    <x v="1"/>
    <x v="13"/>
    <s v="Listopad"/>
    <x v="94"/>
    <x v="0"/>
    <n v="6973"/>
    <x v="77"/>
    <x v="4"/>
    <x v="95"/>
    <x v="4"/>
    <m/>
    <s v="CO2"/>
    <s v="AIFO"/>
    <m/>
    <x v="46"/>
    <m/>
    <m/>
    <n v="6"/>
    <n v="6"/>
    <m/>
    <s v="GTB 1350"/>
    <s v="4 x FRICON 2500+ 2 x FRICON 1900"/>
    <n v="4"/>
    <s v="lada, stół, szafa"/>
    <m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96"/>
    <s v="KLIMORS"/>
    <m/>
    <m/>
    <m/>
    <n v="11"/>
    <m/>
    <m/>
    <m/>
    <s v="n/d"/>
    <x v="1"/>
    <x v="13"/>
    <s v="Listopad"/>
    <x v="95"/>
    <x v="1"/>
    <n v="5707"/>
    <x v="78"/>
    <x v="85"/>
    <x v="96"/>
    <x v="4"/>
    <s v="38-3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s v="IT2"/>
    <m/>
    <m/>
    <m/>
    <m/>
    <m/>
    <m/>
    <m/>
    <s v="n/d"/>
    <x v="1"/>
    <x v="13"/>
    <s v="Listopad"/>
    <x v="96"/>
    <x v="1"/>
    <n v="7253"/>
    <x v="79"/>
    <x v="92"/>
    <x v="97"/>
    <x v="4"/>
    <s v="38-12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s v="ROS-ZAK"/>
    <m/>
    <m/>
    <m/>
    <n v="11"/>
    <m/>
    <m/>
    <m/>
    <s v="n/d"/>
    <x v="1"/>
    <x v="13"/>
    <s v="Listopad"/>
    <x v="97"/>
    <x v="1"/>
    <n v="7438"/>
    <x v="80"/>
    <x v="4"/>
    <x v="98"/>
    <x v="4"/>
    <m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s v="KLIMORS"/>
    <m/>
    <m/>
    <m/>
    <m/>
    <m/>
    <m/>
    <m/>
    <s v="n/d"/>
    <x v="1"/>
    <x v="13"/>
    <s v="Listopad"/>
    <x v="97"/>
    <x v="1"/>
    <n v="5671"/>
    <x v="7"/>
    <x v="93"/>
    <x v="99"/>
    <x v="4"/>
    <s v="33-1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s v="IT2"/>
    <m/>
    <m/>
    <m/>
    <m/>
    <m/>
    <m/>
    <m/>
    <s v="n/d"/>
    <x v="1"/>
    <x v="13"/>
    <s v="Listopad"/>
    <x v="97"/>
    <x v="1"/>
    <n v="7502"/>
    <x v="81"/>
    <x v="4"/>
    <x v="100"/>
    <x v="4"/>
    <m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s v="ROS-ZAK"/>
    <m/>
    <n v="180000"/>
    <n v="700200"/>
    <n v="11"/>
    <m/>
    <m/>
    <m/>
    <s v="n/d"/>
    <x v="1"/>
    <x v="13"/>
    <s v="Listopad"/>
    <x v="98"/>
    <x v="1"/>
    <n v="7318"/>
    <x v="82"/>
    <x v="4"/>
    <x v="101"/>
    <x v="4"/>
    <m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s v="KLIMORS"/>
    <m/>
    <m/>
    <m/>
    <n v="11"/>
    <m/>
    <m/>
    <m/>
    <s v="n/d"/>
    <x v="1"/>
    <x v="13"/>
    <s v="Listopad"/>
    <x v="97"/>
    <x v="1"/>
    <n v="7400"/>
    <x v="83"/>
    <x v="94"/>
    <x v="102"/>
    <x v="4"/>
    <s v="33-1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s v="ROS-ZAK"/>
    <m/>
    <m/>
    <m/>
    <m/>
    <m/>
    <m/>
    <m/>
    <s v="n/d"/>
    <x v="1"/>
    <x v="13"/>
    <s v="Listopad"/>
    <x v="97"/>
    <x v="1"/>
    <n v="7516"/>
    <x v="84"/>
    <x v="95"/>
    <x v="103"/>
    <x v="3"/>
    <s v="27-5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s v="KLIMORS"/>
    <m/>
    <m/>
    <m/>
    <m/>
    <m/>
    <m/>
    <m/>
    <s v="n/d"/>
    <x v="1"/>
    <x v="13"/>
    <m/>
    <x v="97"/>
    <x v="0"/>
    <n v="7042"/>
    <x v="85"/>
    <x v="96"/>
    <x v="104"/>
    <x v="3"/>
    <s v="21-505"/>
    <s v="CO2"/>
    <s v="AIFO"/>
    <m/>
    <x v="46"/>
    <m/>
    <m/>
    <n v="6"/>
    <s v="4+2"/>
    <n v="0"/>
    <s v="GTB 1350"/>
    <s v="4 x FRICON 2500+ 2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s v="COOL CONTROL"/>
    <m/>
    <m/>
    <m/>
    <m/>
    <m/>
    <m/>
    <m/>
    <s v="n/d"/>
    <x v="6"/>
    <x v="13"/>
    <m/>
    <x v="97"/>
    <x v="0"/>
    <n v="7057"/>
    <x v="86"/>
    <x v="4"/>
    <x v="105"/>
    <x v="3"/>
    <s v="08-140"/>
    <s v="CO2"/>
    <s v="AIFO"/>
    <m/>
    <x v="46"/>
    <m/>
    <m/>
    <n v="6"/>
    <s v="4+2"/>
    <n v="0"/>
    <s v="GTB 1350"/>
    <s v="4 x FRICON 2500+ 2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s v="IT2"/>
    <m/>
    <m/>
    <m/>
    <m/>
    <m/>
    <m/>
    <m/>
    <s v="n/d"/>
    <x v="6"/>
    <x v="13"/>
    <m/>
    <x v="97"/>
    <x v="1"/>
    <n v="7495"/>
    <x v="87"/>
    <x v="4"/>
    <x v="106"/>
    <x v="3"/>
    <s v="08-107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s v="ROS-ZAK"/>
    <m/>
    <m/>
    <m/>
    <m/>
    <m/>
    <m/>
    <m/>
    <s v="n/d"/>
    <x v="6"/>
    <x v="13"/>
    <m/>
    <x v="97"/>
    <x v="1"/>
    <n v="7504"/>
    <x v="30"/>
    <x v="97"/>
    <x v="107"/>
    <x v="3"/>
    <s v="20-38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s v="RALCO"/>
    <m/>
    <m/>
    <m/>
    <m/>
    <m/>
    <m/>
    <m/>
    <s v="n/d"/>
    <x v="6"/>
    <x v="13"/>
    <m/>
    <x v="97"/>
    <x v="1"/>
    <n v="4633"/>
    <x v="30"/>
    <x v="98"/>
    <x v="108"/>
    <x v="3"/>
    <s v="20-445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s v="IT2"/>
    <m/>
    <m/>
    <m/>
    <m/>
    <m/>
    <m/>
    <m/>
    <d v="2022-10-04T00:00:00"/>
    <x v="6"/>
    <x v="13"/>
    <m/>
    <x v="97"/>
    <x v="2"/>
    <n v="5303"/>
    <x v="88"/>
    <x v="99"/>
    <x v="109"/>
    <x v="4"/>
    <s v="33-122"/>
    <s v="CO2"/>
    <s v="AIFO"/>
    <m/>
    <x v="47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s v="KLIMORS"/>
    <m/>
    <m/>
    <m/>
    <m/>
    <m/>
    <m/>
    <m/>
    <d v="2022-10-18T00:00:00"/>
    <x v="24"/>
    <x v="0"/>
    <m/>
    <x v="97"/>
    <x v="2"/>
    <n v="5450"/>
    <x v="89"/>
    <x v="100"/>
    <x v="110"/>
    <x v="4"/>
    <s v="32-860"/>
    <s v="CO2"/>
    <s v="AIFO"/>
    <m/>
    <x v="48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"/>
    <s v="ROS-ZAK"/>
    <m/>
    <m/>
    <m/>
    <m/>
    <m/>
    <m/>
    <m/>
    <m/>
    <x v="24"/>
    <x v="0"/>
    <m/>
    <x v="97"/>
    <x v="1"/>
    <n v="7578"/>
    <x v="15"/>
    <x v="101"/>
    <x v="111"/>
    <x v="4"/>
    <s v="39-300"/>
    <s v="CO2"/>
    <s v="AIFO"/>
    <m/>
    <x v="48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d v="2022-11-08T00:00:00"/>
    <x v="11"/>
    <x v="0"/>
    <m/>
    <x v="97"/>
    <x v="2"/>
    <n v="3714"/>
    <x v="30"/>
    <x v="102"/>
    <x v="112"/>
    <x v="3"/>
    <s v="20-447"/>
    <s v="CO2"/>
    <s v="AIFO"/>
    <m/>
    <x v="49"/>
    <m/>
    <m/>
    <n v="12"/>
    <s v="8+2"/>
    <s v="0+2"/>
    <s v="GTB 1350"/>
    <s v="7+1+3+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m/>
    <x v="97"/>
    <x v="5"/>
    <s v="501-4654"/>
    <x v="90"/>
    <x v="4"/>
    <x v="113"/>
    <x v="5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m/>
    <x v="97"/>
    <x v="5"/>
    <m/>
    <x v="90"/>
    <x v="4"/>
    <x v="113"/>
    <x v="5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n v="34013.512142000924"/>
    <n v="124000"/>
    <m/>
    <m/>
    <m/>
    <m/>
    <m/>
    <x v="30"/>
    <x v="14"/>
    <m/>
    <x v="97"/>
    <x v="5"/>
    <m/>
    <x v="91"/>
    <x v="103"/>
    <x v="114"/>
    <x v="6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n v="8675.1874171949275"/>
    <n v="31626.350000000002"/>
    <m/>
    <m/>
    <m/>
    <m/>
    <m/>
    <x v="30"/>
    <x v="14"/>
    <m/>
    <x v="97"/>
    <x v="6"/>
    <s v="501-4574"/>
    <x v="92"/>
    <x v="104"/>
    <x v="115"/>
    <x v="1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s v="ROS-ZAK"/>
    <m/>
    <n v="4663.1427936614173"/>
    <n v="17000"/>
    <m/>
    <s v="x"/>
    <m/>
    <m/>
    <m/>
    <x v="15"/>
    <x v="0"/>
    <s v="Styczeń"/>
    <x v="97"/>
    <x v="7"/>
    <s v="501-4580"/>
    <x v="93"/>
    <x v="105"/>
    <x v="116"/>
    <x v="3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n v="3882.4860585745596"/>
    <n v="14154.03"/>
    <m/>
    <m/>
    <m/>
    <m/>
    <m/>
    <x v="30"/>
    <x v="14"/>
    <s v="Styczeń"/>
    <x v="97"/>
    <x v="7"/>
    <s v="501-4583"/>
    <x v="94"/>
    <x v="4"/>
    <x v="113"/>
    <x v="4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s v="Luty"/>
    <x v="97"/>
    <x v="7"/>
    <n v="2831"/>
    <x v="95"/>
    <x v="106"/>
    <x v="117"/>
    <x v="5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m/>
    <x v="97"/>
    <x v="7"/>
    <n v="5312"/>
    <x v="26"/>
    <x v="107"/>
    <x v="118"/>
    <x v="0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3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multipleFieldFilters="0">
  <location ref="A4:L125" firstHeaderRow="0" firstDataRow="1" firstDataCol="8" rowPageCount="1" colPageCount="1"/>
  <pivotFields count="70">
    <pivotField axis="axisRow" compact="0" outline="0" showAll="0" defaultSubtotal="0">
      <items count="114">
        <item x="5"/>
        <item x="3"/>
        <item x="4"/>
        <item x="6"/>
        <item x="2"/>
        <item x="1"/>
        <item x="0"/>
        <item x="48"/>
        <item x="26"/>
        <item x="55"/>
        <item x="43"/>
        <item x="73"/>
        <item x="84"/>
        <item x="58"/>
        <item x="21"/>
        <item x="70"/>
        <item x="94"/>
        <item x="81"/>
        <item x="69"/>
        <item x="45"/>
        <item x="8"/>
        <item x="20"/>
        <item x="74"/>
        <item x="34"/>
        <item x="77"/>
        <item x="65"/>
        <item x="71"/>
        <item x="67"/>
        <item x="72"/>
        <item x="62"/>
        <item x="52"/>
        <item x="22"/>
        <item x="18"/>
        <item x="64"/>
        <item x="11"/>
        <item x="53"/>
        <item x="17"/>
        <item x="33"/>
        <item x="36"/>
        <item x="7"/>
        <item x="59"/>
        <item x="42"/>
        <item x="29"/>
        <item x="12"/>
        <item x="14"/>
        <item x="56"/>
        <item x="23"/>
        <item x="19"/>
        <item x="25"/>
        <item x="66"/>
        <item x="92"/>
        <item x="63"/>
        <item x="60"/>
        <item x="15"/>
        <item x="28"/>
        <item x="68"/>
        <item x="47"/>
        <item x="30"/>
        <item x="16"/>
        <item x="61"/>
        <item x="24"/>
        <item x="46"/>
        <item x="83"/>
        <item x="35"/>
        <item x="80"/>
        <item x="9"/>
        <item x="13"/>
        <item x="79"/>
        <item x="37"/>
        <item x="41"/>
        <item x="51"/>
        <item x="50"/>
        <item x="54"/>
        <item x="27"/>
        <item x="76"/>
        <item x="57"/>
        <item x="32"/>
        <item x="75"/>
        <item x="78"/>
        <item x="39"/>
        <item x="44"/>
        <item x="10"/>
        <item x="101"/>
        <item x="85"/>
        <item x="40"/>
        <item x="31"/>
        <item x="38"/>
        <item x="49"/>
        <item x="112"/>
        <item m="1" x="113"/>
        <item x="82"/>
        <item x="86"/>
        <item x="87"/>
        <item x="88"/>
        <item x="89"/>
        <item x="90"/>
        <item x="91"/>
        <item x="93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31">
        <item x="20"/>
        <item x="14"/>
        <item x="27"/>
        <item x="3"/>
        <item x="24"/>
        <item x="15"/>
        <item x="21"/>
        <item x="8"/>
        <item x="4"/>
        <item x="10"/>
        <item x="11"/>
        <item x="16"/>
        <item x="5"/>
        <item x="28"/>
        <item x="0"/>
        <item x="29"/>
        <item x="19"/>
        <item x="25"/>
        <item x="1"/>
        <item x="6"/>
        <item x="22"/>
        <item x="23"/>
        <item x="17"/>
        <item x="12"/>
        <item x="26"/>
        <item x="2"/>
        <item x="7"/>
        <item x="13"/>
        <item x="9"/>
        <item x="1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5">
        <item x="1"/>
        <item x="2"/>
        <item x="3"/>
        <item x="4"/>
        <item x="5"/>
        <item x="6"/>
        <item x="7"/>
        <item x="8"/>
        <item x="10"/>
        <item x="12"/>
        <item x="13"/>
        <item x="0"/>
        <item x="9"/>
        <item x="11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9">
        <item x="4"/>
        <item x="2"/>
        <item x="3"/>
        <item x="5"/>
        <item x="1"/>
        <item x="6"/>
        <item x="7"/>
        <item x="8"/>
        <item x="10"/>
        <item x="11"/>
        <item x="9"/>
        <item x="29"/>
        <item x="13"/>
        <item x="18"/>
        <item x="14"/>
        <item x="23"/>
        <item x="15"/>
        <item x="16"/>
        <item x="17"/>
        <item x="21"/>
        <item x="19"/>
        <item x="22"/>
        <item x="25"/>
        <item x="20"/>
        <item x="0"/>
        <item x="12"/>
        <item x="24"/>
        <item x="28"/>
        <item x="41"/>
        <item x="51"/>
        <item x="58"/>
        <item x="52"/>
        <item x="32"/>
        <item x="59"/>
        <item x="27"/>
        <item x="46"/>
        <item x="45"/>
        <item x="34"/>
        <item x="36"/>
        <item x="40"/>
        <item x="39"/>
        <item x="26"/>
        <item x="56"/>
        <item x="31"/>
        <item x="38"/>
        <item x="75"/>
        <item x="43"/>
        <item x="98"/>
        <item x="30"/>
        <item x="49"/>
        <item x="37"/>
        <item x="48"/>
        <item x="33"/>
        <item x="35"/>
        <item x="42"/>
        <item x="54"/>
        <item x="44"/>
        <item x="55"/>
        <item x="47"/>
        <item x="53"/>
        <item x="57"/>
        <item x="50"/>
        <item x="73"/>
        <item x="63"/>
        <item x="61"/>
        <item x="62"/>
        <item x="66"/>
        <item x="71"/>
        <item x="72"/>
        <item x="76"/>
        <item x="91"/>
        <item x="80"/>
        <item x="82"/>
        <item x="83"/>
        <item x="79"/>
        <item x="60"/>
        <item x="84"/>
        <item x="74"/>
        <item x="64"/>
        <item x="65"/>
        <item x="67"/>
        <item x="68"/>
        <item x="69"/>
        <item x="70"/>
        <item x="77"/>
        <item x="78"/>
        <item x="97"/>
        <item x="81"/>
        <item x="85"/>
        <item x="86"/>
        <item x="87"/>
        <item x="88"/>
        <item x="89"/>
        <item x="90"/>
        <item x="92"/>
        <item x="93"/>
        <item x="94"/>
        <item x="95"/>
        <item x="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x="0"/>
        <item x="4"/>
        <item x="6"/>
        <item x="7"/>
        <item x="1"/>
        <item x="2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6">
        <item x="16"/>
        <item x="91"/>
        <item x="47"/>
        <item x="76"/>
        <item x="61"/>
        <item x="74"/>
        <item x="1"/>
        <item x="14"/>
        <item x="36"/>
        <item x="89"/>
        <item x="3"/>
        <item x="79"/>
        <item x="94"/>
        <item x="71"/>
        <item x="67"/>
        <item x="35"/>
        <item x="27"/>
        <item x="55"/>
        <item x="78"/>
        <item x="2"/>
        <item x="28"/>
        <item x="85"/>
        <item x="19"/>
        <item x="73"/>
        <item x="80"/>
        <item x="50"/>
        <item x="49"/>
        <item x="95"/>
        <item x="10"/>
        <item x="69"/>
        <item x="54"/>
        <item x="92"/>
        <item x="38"/>
        <item x="66"/>
        <item x="6"/>
        <item x="77"/>
        <item x="30"/>
        <item x="24"/>
        <item x="68"/>
        <item x="29"/>
        <item x="18"/>
        <item x="26"/>
        <item x="82"/>
        <item x="25"/>
        <item x="57"/>
        <item x="15"/>
        <item x="70"/>
        <item x="93"/>
        <item x="86"/>
        <item x="42"/>
        <item x="39"/>
        <item x="64"/>
        <item x="84"/>
        <item x="0"/>
        <item x="8"/>
        <item x="44"/>
        <item x="53"/>
        <item x="43"/>
        <item x="22"/>
        <item x="72"/>
        <item x="48"/>
        <item x="46"/>
        <item x="59"/>
        <item x="17"/>
        <item x="20"/>
        <item x="52"/>
        <item x="23"/>
        <item x="12"/>
        <item x="60"/>
        <item x="62"/>
        <item x="21"/>
        <item x="32"/>
        <item x="65"/>
        <item x="40"/>
        <item x="58"/>
        <item x="5"/>
        <item x="34"/>
        <item x="51"/>
        <item x="56"/>
        <item x="75"/>
        <item x="33"/>
        <item x="87"/>
        <item x="13"/>
        <item x="4"/>
        <item x="7"/>
        <item x="83"/>
        <item x="81"/>
        <item x="63"/>
        <item x="31"/>
        <item x="41"/>
        <item x="37"/>
        <item x="88"/>
        <item x="45"/>
        <item x="11"/>
        <item x="9"/>
        <item x="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8">
        <item x="99"/>
        <item x="95"/>
        <item x="47"/>
        <item x="106"/>
        <item x="103"/>
        <item x="37"/>
        <item x="89"/>
        <item x="35"/>
        <item x="42"/>
        <item x="78"/>
        <item x="81"/>
        <item x="96"/>
        <item x="75"/>
        <item x="0"/>
        <item x="87"/>
        <item x="79"/>
        <item x="53"/>
        <item x="55"/>
        <item x="97"/>
        <item x="86"/>
        <item x="61"/>
        <item x="104"/>
        <item x="54"/>
        <item x="13"/>
        <item x="74"/>
        <item x="88"/>
        <item x="50"/>
        <item x="23"/>
        <item x="52"/>
        <item x="56"/>
        <item x="100"/>
        <item x="62"/>
        <item x="14"/>
        <item x="60"/>
        <item x="94"/>
        <item x="11"/>
        <item x="70"/>
        <item x="83"/>
        <item x="45"/>
        <item x="1"/>
        <item x="105"/>
        <item x="107"/>
        <item x="38"/>
        <item x="51"/>
        <item x="71"/>
        <item x="85"/>
        <item x="5"/>
        <item x="9"/>
        <item x="18"/>
        <item x="80"/>
        <item x="58"/>
        <item x="6"/>
        <item x="59"/>
        <item x="22"/>
        <item x="69"/>
        <item x="27"/>
        <item x="25"/>
        <item x="8"/>
        <item x="93"/>
        <item x="33"/>
        <item x="64"/>
        <item x="49"/>
        <item x="77"/>
        <item x="29"/>
        <item x="68"/>
        <item x="65"/>
        <item x="48"/>
        <item x="92"/>
        <item x="26"/>
        <item x="46"/>
        <item x="57"/>
        <item x="39"/>
        <item x="24"/>
        <item x="31"/>
        <item x="76"/>
        <item x="20"/>
        <item x="66"/>
        <item x="12"/>
        <item x="72"/>
        <item x="32"/>
        <item x="10"/>
        <item x="19"/>
        <item x="21"/>
        <item x="67"/>
        <item x="82"/>
        <item x="17"/>
        <item x="34"/>
        <item x="44"/>
        <item x="43"/>
        <item x="16"/>
        <item x="91"/>
        <item x="63"/>
        <item x="36"/>
        <item x="15"/>
        <item x="7"/>
        <item x="41"/>
        <item x="28"/>
        <item x="3"/>
        <item x="30"/>
        <item x="40"/>
        <item x="84"/>
        <item x="2"/>
        <item x="98"/>
        <item x="101"/>
        <item x="4"/>
        <item x="73"/>
        <item x="90"/>
        <item x="10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19">
        <item x="114"/>
        <item x="48"/>
        <item x="26"/>
        <item x="55"/>
        <item x="43"/>
        <item x="73"/>
        <item x="84"/>
        <item x="58"/>
        <item x="21"/>
        <item x="70"/>
        <item x="87"/>
        <item x="94"/>
        <item x="81"/>
        <item x="69"/>
        <item x="45"/>
        <item x="8"/>
        <item x="20"/>
        <item x="74"/>
        <item x="34"/>
        <item x="77"/>
        <item x="65"/>
        <item x="71"/>
        <item x="67"/>
        <item x="72"/>
        <item x="88"/>
        <item x="62"/>
        <item x="52"/>
        <item x="117"/>
        <item x="22"/>
        <item x="18"/>
        <item x="64"/>
        <item x="11"/>
        <item x="53"/>
        <item x="17"/>
        <item x="91"/>
        <item x="33"/>
        <item x="36"/>
        <item x="86"/>
        <item x="7"/>
        <item x="116"/>
        <item x="59"/>
        <item x="42"/>
        <item x="29"/>
        <item x="12"/>
        <item x="14"/>
        <item x="56"/>
        <item x="23"/>
        <item x="19"/>
        <item x="25"/>
        <item x="66"/>
        <item x="115"/>
        <item x="92"/>
        <item x="63"/>
        <item x="108"/>
        <item x="60"/>
        <item x="15"/>
        <item x="28"/>
        <item x="68"/>
        <item x="47"/>
        <item x="30"/>
        <item x="16"/>
        <item x="61"/>
        <item x="24"/>
        <item x="46"/>
        <item x="83"/>
        <item x="35"/>
        <item x="89"/>
        <item x="80"/>
        <item x="9"/>
        <item x="13"/>
        <item x="79"/>
        <item x="109"/>
        <item x="118"/>
        <item x="37"/>
        <item x="41"/>
        <item x="51"/>
        <item x="110"/>
        <item x="99"/>
        <item x="96"/>
        <item x="50"/>
        <item x="54"/>
        <item x="4"/>
        <item x="0"/>
        <item x="27"/>
        <item x="76"/>
        <item x="95"/>
        <item x="5"/>
        <item x="57"/>
        <item x="104"/>
        <item x="32"/>
        <item x="105"/>
        <item x="75"/>
        <item x="78"/>
        <item x="6"/>
        <item x="2"/>
        <item x="39"/>
        <item x="44"/>
        <item x="3"/>
        <item x="97"/>
        <item x="10"/>
        <item x="101"/>
        <item x="1"/>
        <item x="82"/>
        <item x="85"/>
        <item x="102"/>
        <item x="40"/>
        <item x="31"/>
        <item x="98"/>
        <item x="38"/>
        <item x="49"/>
        <item x="106"/>
        <item x="100"/>
        <item x="107"/>
        <item x="103"/>
        <item x="111"/>
        <item x="90"/>
        <item x="113"/>
        <item x="93"/>
        <item x="1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6"/>
        <item x="3"/>
        <item x="2"/>
        <item x="0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0"/>
    <field x="10"/>
    <field x="11"/>
    <field x="18"/>
    <field x="13"/>
    <field x="16"/>
    <field x="17"/>
    <field x="19"/>
  </rowFields>
  <rowItems count="121">
    <i>
      <x/>
      <x v="8"/>
      <x/>
      <x v="86"/>
      <x/>
      <x v="75"/>
      <x v="104"/>
      <x v="3"/>
    </i>
    <i>
      <x v="1"/>
      <x v="25"/>
      <x v="11"/>
      <x v="97"/>
      <x v="1"/>
      <x v="10"/>
      <x v="97"/>
      <x v="3"/>
    </i>
    <i>
      <x v="2"/>
      <x v="3"/>
      <x/>
      <x v="81"/>
      <x v="2"/>
      <x v="83"/>
      <x v="104"/>
      <x v="2"/>
    </i>
    <i>
      <x v="3"/>
      <x v="12"/>
      <x v="1"/>
      <x v="93"/>
      <x v="3"/>
      <x v="34"/>
      <x v="46"/>
      <x v="3"/>
    </i>
    <i>
      <x v="4"/>
      <x v="25"/>
      <x v="11"/>
      <x v="94"/>
      <x v="4"/>
      <x v="19"/>
      <x v="101"/>
      <x v="3"/>
    </i>
    <i>
      <x v="5"/>
      <x v="18"/>
      <x v="11"/>
      <x v="101"/>
      <x v="24"/>
      <x v="6"/>
      <x v="39"/>
      <x/>
    </i>
    <i>
      <x v="6"/>
      <x v="14"/>
      <x v="11"/>
      <x v="82"/>
      <x v="24"/>
      <x v="53"/>
      <x v="13"/>
      <x v="4"/>
    </i>
    <i>
      <x v="7"/>
      <x v="25"/>
      <x v="5"/>
      <x v="1"/>
      <x v="58"/>
      <x v="92"/>
      <x v="69"/>
      <x v="2"/>
    </i>
    <i>
      <x v="8"/>
      <x v="28"/>
      <x v="2"/>
      <x v="2"/>
      <x v="22"/>
      <x v="41"/>
      <x v="56"/>
      <x v="4"/>
    </i>
    <i>
      <x v="9"/>
      <x v="16"/>
      <x v="6"/>
      <x v="3"/>
      <x v="55"/>
      <x v="45"/>
      <x v="16"/>
      <x v="5"/>
    </i>
    <i>
      <x v="10"/>
      <x v="11"/>
      <x v="5"/>
      <x v="4"/>
      <x v="54"/>
      <x v="89"/>
      <x v="95"/>
      <x v="3"/>
    </i>
    <i>
      <x v="11"/>
      <x v="14"/>
      <x v="7"/>
      <x v="5"/>
      <x v="68"/>
      <x v="73"/>
      <x v="44"/>
      <x v="5"/>
    </i>
    <i>
      <x v="12"/>
      <x v="24"/>
      <x v="13"/>
      <x v="6"/>
      <x v="73"/>
      <x v="46"/>
      <x v="10"/>
      <x v="2"/>
    </i>
    <i>
      <x v="13"/>
      <x v="23"/>
      <x v="6"/>
      <x v="7"/>
      <x v="60"/>
      <x v="22"/>
      <x v="29"/>
      <x v="5"/>
    </i>
    <i>
      <x v="14"/>
      <x v="19"/>
      <x v="2"/>
      <x v="8"/>
      <x v="23"/>
      <x v="70"/>
      <x v="75"/>
      <x v="2"/>
    </i>
    <i>
      <x v="15"/>
      <x v="10"/>
      <x v="7"/>
      <x v="9"/>
      <x v="82"/>
      <x v="40"/>
      <x v="64"/>
      <x v="4"/>
    </i>
    <i>
      <x v="16"/>
      <x v="12"/>
      <x v="10"/>
      <x v="11"/>
      <x v="95"/>
      <x v="2"/>
      <x v="90"/>
      <x v="2"/>
    </i>
    <i>
      <x v="17"/>
      <x v="17"/>
      <x v="8"/>
      <x v="12"/>
      <x v="71"/>
      <x v="32"/>
      <x v="9"/>
      <x v="5"/>
    </i>
    <i>
      <x v="18"/>
      <x v="10"/>
      <x v="7"/>
      <x v="13"/>
      <x v="81"/>
      <x v="4"/>
      <x v="83"/>
      <x v="3"/>
    </i>
    <i>
      <x v="19"/>
      <x v="18"/>
      <x v="5"/>
      <x v="14"/>
      <x v="56"/>
      <x v="63"/>
      <x v="88"/>
      <x v="3"/>
    </i>
    <i>
      <x v="20"/>
      <x v="12"/>
      <x v="1"/>
      <x v="15"/>
      <x v="6"/>
      <x v="54"/>
      <x v="94"/>
      <x v="2"/>
    </i>
    <i>
      <x v="21"/>
      <x v="19"/>
      <x v="2"/>
      <x v="16"/>
      <x v="20"/>
      <x v="64"/>
      <x v="81"/>
      <x v="4"/>
    </i>
    <i>
      <x v="22"/>
      <x v="20"/>
      <x v="7"/>
      <x v="17"/>
      <x v="62"/>
      <x v="87"/>
      <x v="78"/>
      <x v="4"/>
    </i>
    <i>
      <x v="23"/>
      <x v="23"/>
      <x v="3"/>
      <x v="18"/>
      <x v="52"/>
      <x v="80"/>
      <x v="79"/>
      <x v="2"/>
    </i>
    <i>
      <x v="24"/>
      <x v="20"/>
      <x v="7"/>
      <x v="19"/>
      <x v="69"/>
      <x v="33"/>
      <x v="24"/>
      <x v="2"/>
    </i>
    <i>
      <x v="25"/>
      <x v="6"/>
      <x v="7"/>
      <x v="20"/>
      <x v="78"/>
      <x v="60"/>
      <x v="91"/>
      <x v="4"/>
    </i>
    <i>
      <x v="26"/>
      <x v="14"/>
      <x v="7"/>
      <x v="21"/>
      <x v="83"/>
      <x v="40"/>
      <x v="54"/>
      <x v="4"/>
    </i>
    <i>
      <x v="27"/>
      <x v="6"/>
      <x v="7"/>
      <x v="22"/>
      <x v="66"/>
      <x v="36"/>
      <x v="65"/>
      <x v="2"/>
    </i>
    <i>
      <x v="28"/>
      <x v="14"/>
      <x v="7"/>
      <x v="23"/>
      <x v="67"/>
      <x v="69"/>
      <x v="36"/>
      <x v="5"/>
    </i>
    <i>
      <x v="29"/>
      <x/>
      <x v="7"/>
      <x v="25"/>
      <x v="64"/>
      <x v="78"/>
      <x v="33"/>
      <x v="5"/>
    </i>
    <i>
      <x v="30"/>
      <x v="3"/>
      <x v="6"/>
      <x v="26"/>
      <x v="29"/>
      <x v="26"/>
      <x v="26"/>
      <x v="5"/>
    </i>
    <i>
      <x v="31"/>
      <x v="25"/>
      <x v="2"/>
      <x v="28"/>
      <x v="19"/>
      <x v="58"/>
      <x v="82"/>
      <x v="4"/>
    </i>
    <i>
      <x v="32"/>
      <x v="19"/>
      <x v="2"/>
      <x v="29"/>
      <x v="18"/>
      <x v="40"/>
      <x v="85"/>
      <x v="4"/>
    </i>
    <i>
      <x v="33"/>
      <x/>
      <x v="7"/>
      <x v="30"/>
      <x v="63"/>
      <x v="74"/>
      <x v="31"/>
      <x v="5"/>
    </i>
    <i>
      <x v="34"/>
      <x v="26"/>
      <x v="1"/>
      <x v="31"/>
      <x v="8"/>
      <x v="93"/>
      <x v="80"/>
      <x v="2"/>
    </i>
    <i>
      <x v="35"/>
      <x v="9"/>
      <x v="6"/>
      <x v="32"/>
      <x v="31"/>
      <x v="25"/>
      <x v="43"/>
      <x v="4"/>
    </i>
    <i>
      <x v="36"/>
      <x v="19"/>
      <x v="2"/>
      <x v="33"/>
      <x v="17"/>
      <x v="63"/>
      <x v="89"/>
      <x v="3"/>
    </i>
    <i>
      <x v="37"/>
      <x v="12"/>
      <x v="3"/>
      <x v="35"/>
      <x v="32"/>
      <x v="93"/>
      <x v="73"/>
      <x v="2"/>
    </i>
    <i>
      <x v="38"/>
      <x v="27"/>
      <x v="4"/>
      <x v="36"/>
      <x v="53"/>
      <x v="40"/>
      <x v="86"/>
      <x v="4"/>
    </i>
    <i>
      <x v="39"/>
      <x v="12"/>
      <x v="1"/>
      <x v="38"/>
      <x v="5"/>
      <x v="84"/>
      <x v="51"/>
      <x v="5"/>
    </i>
    <i>
      <x v="40"/>
      <x v="23"/>
      <x v="6"/>
      <x v="40"/>
      <x v="30"/>
      <x v="40"/>
      <x v="70"/>
      <x v="4"/>
    </i>
    <i>
      <x v="41"/>
      <x v="11"/>
      <x v="5"/>
      <x v="41"/>
      <x v="28"/>
      <x v="73"/>
      <x v="99"/>
      <x v="5"/>
    </i>
    <i>
      <x v="42"/>
      <x v="3"/>
      <x v="3"/>
      <x v="42"/>
      <x v="27"/>
      <x v="39"/>
      <x v="96"/>
      <x v="3"/>
    </i>
    <i>
      <x v="43"/>
      <x v="26"/>
      <x v="1"/>
      <x v="43"/>
      <x v="9"/>
      <x v="67"/>
      <x v="35"/>
      <x v="5"/>
    </i>
    <i>
      <x v="44"/>
      <x v="12"/>
      <x v="2"/>
      <x v="44"/>
      <x v="12"/>
      <x v="7"/>
      <x v="23"/>
      <x v="5"/>
    </i>
    <i>
      <x v="45"/>
      <x v="16"/>
      <x v="6"/>
      <x v="45"/>
      <x v="57"/>
      <x v="65"/>
      <x v="22"/>
      <x v="5"/>
    </i>
    <i>
      <x v="46"/>
      <x v="25"/>
      <x v="2"/>
      <x v="46"/>
      <x v="21"/>
      <x v="66"/>
      <x v="53"/>
      <x v="4"/>
    </i>
    <i>
      <x v="47"/>
      <x v="19"/>
      <x v="2"/>
      <x v="47"/>
      <x v="13"/>
      <x v="22"/>
      <x v="48"/>
      <x v="5"/>
    </i>
    <i>
      <x v="48"/>
      <x v="26"/>
      <x v="2"/>
      <x v="48"/>
      <x v="26"/>
      <x v="43"/>
      <x v="72"/>
      <x v="3"/>
    </i>
    <i>
      <x v="49"/>
      <x v="6"/>
      <x v="12"/>
      <x v="49"/>
      <x v="79"/>
      <x v="62"/>
      <x v="60"/>
      <x v="3"/>
    </i>
    <i>
      <x v="50"/>
      <x v="28"/>
      <x v="9"/>
      <x v="51"/>
      <x v="70"/>
      <x v="3"/>
      <x v="6"/>
      <x v="5"/>
    </i>
    <i>
      <x v="51"/>
      <x/>
      <x v="12"/>
      <x v="52"/>
      <x v="65"/>
      <x v="44"/>
      <x v="20"/>
      <x v="5"/>
    </i>
    <i>
      <x v="52"/>
      <x v="23"/>
      <x v="6"/>
      <x v="54"/>
      <x v="33"/>
      <x v="30"/>
      <x v="50"/>
      <x v="2"/>
    </i>
    <i>
      <x v="53"/>
      <x v="12"/>
      <x v="2"/>
      <x v="55"/>
      <x v="14"/>
      <x v="45"/>
      <x v="32"/>
      <x v="5"/>
    </i>
    <i>
      <x v="54"/>
      <x v="3"/>
      <x v="3"/>
      <x v="56"/>
      <x v="34"/>
      <x v="20"/>
      <x v="55"/>
      <x v="3"/>
    </i>
    <i>
      <x v="55"/>
      <x v="6"/>
      <x v="7"/>
      <x v="57"/>
      <x v="80"/>
      <x v="68"/>
      <x v="76"/>
      <x v="3"/>
    </i>
    <i>
      <x v="56"/>
      <x v="22"/>
      <x v="5"/>
      <x v="58"/>
      <x v="35"/>
      <x v="55"/>
      <x v="38"/>
      <x v="2"/>
    </i>
    <i>
      <x v="57"/>
      <x v="3"/>
      <x v="3"/>
      <x v="59"/>
      <x v="11"/>
      <x v="36"/>
      <x v="63"/>
      <x v="2"/>
    </i>
    <i>
      <x v="58"/>
      <x v="19"/>
      <x v="2"/>
      <x v="60"/>
      <x v="16"/>
      <x/>
      <x v="93"/>
      <x v="3"/>
    </i>
    <i>
      <x v="59"/>
      <x v="23"/>
      <x v="6"/>
      <x v="61"/>
      <x v="75"/>
      <x v="17"/>
      <x v="52"/>
      <x v="3"/>
    </i>
    <i>
      <x v="60"/>
      <x v="26"/>
      <x v="2"/>
      <x v="62"/>
      <x v="15"/>
      <x v="37"/>
      <x v="27"/>
      <x v="5"/>
    </i>
    <i>
      <x v="61"/>
      <x v="18"/>
      <x v="5"/>
      <x v="63"/>
      <x v="36"/>
      <x v="57"/>
      <x v="87"/>
      <x v="3"/>
    </i>
    <i>
      <x v="62"/>
      <x v="24"/>
      <x v="8"/>
      <x v="64"/>
      <x v="72"/>
      <x v="73"/>
      <x v="49"/>
      <x v="5"/>
    </i>
    <i>
      <x v="63"/>
      <x v="27"/>
      <x v="4"/>
      <x v="65"/>
      <x v="37"/>
      <x v="76"/>
      <x v="59"/>
      <x v="2"/>
    </i>
    <i>
      <x v="64"/>
      <x v="10"/>
      <x v="13"/>
      <x v="67"/>
      <x v="74"/>
      <x v="38"/>
      <x v="62"/>
      <x v="2"/>
    </i>
    <i>
      <x v="65"/>
      <x v="12"/>
      <x v="1"/>
      <x v="68"/>
      <x v="7"/>
      <x v="94"/>
      <x v="57"/>
      <x v="2"/>
    </i>
    <i>
      <x v="66"/>
      <x v="7"/>
      <x v="2"/>
      <x v="69"/>
      <x v="25"/>
      <x v="82"/>
      <x v="77"/>
      <x v="3"/>
    </i>
    <i>
      <x v="67"/>
      <x v="10"/>
      <x v="13"/>
      <x v="70"/>
      <x v="85"/>
      <x v="36"/>
      <x v="74"/>
      <x v="2"/>
    </i>
    <i>
      <x v="68"/>
      <x v="1"/>
      <x v="5"/>
      <x v="73"/>
      <x v="38"/>
      <x v="15"/>
      <x v="7"/>
      <x v="2"/>
    </i>
    <i>
      <x v="69"/>
      <x v="11"/>
      <x v="5"/>
      <x v="74"/>
      <x v="39"/>
      <x v="50"/>
      <x v="71"/>
      <x v="4"/>
    </i>
    <i>
      <x v="70"/>
      <x v="3"/>
      <x v="6"/>
      <x v="75"/>
      <x v="61"/>
      <x v="60"/>
      <x v="61"/>
      <x v="4"/>
    </i>
    <i>
      <x v="71"/>
      <x v="18"/>
      <x v="5"/>
      <x v="79"/>
      <x v="49"/>
      <x v="2"/>
      <x v="66"/>
      <x v="2"/>
    </i>
    <i>
      <x v="72"/>
      <x v="16"/>
      <x v="6"/>
      <x v="80"/>
      <x v="59"/>
      <x v="77"/>
      <x v="28"/>
      <x v="3"/>
    </i>
    <i>
      <x v="73"/>
      <x v="3"/>
      <x v="3"/>
      <x v="83"/>
      <x v="41"/>
      <x v="16"/>
      <x v="68"/>
      <x v="2"/>
    </i>
    <i>
      <x v="74"/>
      <x v="21"/>
      <x v="7"/>
      <x v="84"/>
      <x v="45"/>
      <x v="72"/>
      <x v="105"/>
      <x v="2"/>
    </i>
    <i>
      <x v="75"/>
      <x v="18"/>
      <x v="6"/>
      <x v="87"/>
      <x v="42"/>
      <x v="56"/>
      <x v="17"/>
      <x v="5"/>
    </i>
    <i>
      <x v="76"/>
      <x v="10"/>
      <x v="3"/>
      <x v="89"/>
      <x v="43"/>
      <x v="71"/>
      <x v="104"/>
      <x v="5"/>
    </i>
    <i>
      <x v="77"/>
      <x v="20"/>
      <x v="7"/>
      <x v="91"/>
      <x v="77"/>
      <x v="51"/>
      <x v="97"/>
      <x v="3"/>
    </i>
    <i>
      <x v="78"/>
      <x v="4"/>
      <x v="8"/>
      <x v="92"/>
      <x v="84"/>
      <x v="14"/>
      <x v="12"/>
      <x v="2"/>
    </i>
    <i>
      <x v="79"/>
      <x v="5"/>
      <x v="5"/>
      <x v="95"/>
      <x v="44"/>
      <x v="90"/>
      <x v="5"/>
      <x v="5"/>
    </i>
    <i>
      <x v="80"/>
      <x v="18"/>
      <x v="5"/>
      <x v="96"/>
      <x v="46"/>
      <x v="49"/>
      <x v="8"/>
      <x v="5"/>
    </i>
    <i>
      <x v="81"/>
      <x v="19"/>
      <x v="1"/>
      <x v="99"/>
      <x v="10"/>
      <x v="28"/>
      <x v="47"/>
      <x v="4"/>
    </i>
    <i>
      <x v="82"/>
      <x v="18"/>
      <x v="10"/>
      <x v="100"/>
      <x v="47"/>
      <x v="42"/>
      <x v="104"/>
      <x v="5"/>
    </i>
    <i>
      <x v="83"/>
      <x v="2"/>
      <x v="9"/>
      <x v="103"/>
      <x v="76"/>
      <x v="80"/>
      <x v="84"/>
      <x v="2"/>
    </i>
    <i>
      <x v="84"/>
      <x v="11"/>
      <x v="5"/>
      <x v="105"/>
      <x v="40"/>
      <x v="32"/>
      <x v="42"/>
      <x v="5"/>
    </i>
    <i>
      <x v="85"/>
      <x v="9"/>
      <x v="3"/>
      <x v="106"/>
      <x v="48"/>
      <x v="88"/>
      <x v="98"/>
      <x v="2"/>
    </i>
    <i>
      <x v="86"/>
      <x v="5"/>
      <x v="5"/>
      <x v="108"/>
      <x v="50"/>
      <x v="8"/>
      <x v="92"/>
      <x v="2"/>
    </i>
    <i>
      <x v="87"/>
      <x v="29"/>
      <x v="5"/>
      <x v="109"/>
      <x v="51"/>
      <x v="61"/>
      <x v="2"/>
      <x v="3"/>
    </i>
    <i>
      <x v="88"/>
      <x v="5"/>
      <x v="11"/>
      <x v="39"/>
      <x v="86"/>
      <x v="47"/>
      <x v="40"/>
      <x v="2"/>
    </i>
    <i r="1">
      <x v="10"/>
      <x v="11"/>
      <x v="118"/>
      <x v="86"/>
      <x v="36"/>
      <x v="107"/>
      <x v="2"/>
    </i>
    <i r="1">
      <x v="30"/>
      <x v="14"/>
      <x/>
      <x v="86"/>
      <x v="1"/>
      <x v="4"/>
      <x v="1"/>
    </i>
    <i r="3">
      <x v="27"/>
      <x v="86"/>
      <x v="27"/>
      <x v="3"/>
      <x v="6"/>
    </i>
    <i r="3">
      <x v="50"/>
      <x v="86"/>
      <x v="31"/>
      <x v="21"/>
      <x/>
    </i>
    <i r="3">
      <x v="72"/>
      <x v="86"/>
      <x v="41"/>
      <x v="41"/>
      <x v="4"/>
    </i>
    <i r="3">
      <x v="116"/>
      <x v="86"/>
      <x v="12"/>
      <x v="104"/>
      <x v="5"/>
    </i>
    <i r="5">
      <x v="95"/>
      <x v="104"/>
      <x v="6"/>
    </i>
    <i>
      <x v="90"/>
      <x v="17"/>
      <x v="8"/>
      <x v="102"/>
      <x v="87"/>
      <x v="29"/>
      <x v="15"/>
      <x v="5"/>
    </i>
    <i>
      <x v="91"/>
      <x v="13"/>
      <x v="9"/>
      <x v="37"/>
      <x v="88"/>
      <x v="13"/>
      <x v="37"/>
      <x v="2"/>
    </i>
    <i>
      <x v="92"/>
      <x v="15"/>
      <x v="9"/>
      <x v="10"/>
      <x v="89"/>
      <x v="59"/>
      <x v="100"/>
      <x v="2"/>
    </i>
    <i>
      <x v="93"/>
      <x v="15"/>
      <x v="9"/>
      <x v="24"/>
      <x v="90"/>
      <x v="23"/>
      <x v="45"/>
      <x v="5"/>
    </i>
    <i>
      <x v="94"/>
      <x v="15"/>
      <x v="9"/>
      <x v="66"/>
      <x v="91"/>
      <x v="5"/>
      <x v="19"/>
      <x v="5"/>
    </i>
    <i>
      <x v="95"/>
      <x v="18"/>
      <x v="9"/>
      <x v="115"/>
      <x v="92"/>
      <x v="84"/>
      <x v="14"/>
      <x v="5"/>
    </i>
    <i>
      <x v="96"/>
      <x v="23"/>
      <x v="9"/>
      <x v="34"/>
      <x v="93"/>
      <x v="79"/>
      <x v="25"/>
      <x v="2"/>
    </i>
    <i>
      <x v="97"/>
      <x v="7"/>
      <x v="10"/>
      <x v="117"/>
      <x v="94"/>
      <x v="36"/>
      <x v="106"/>
      <x v="2"/>
    </i>
    <i>
      <x v="98"/>
      <x v="18"/>
      <x v="10"/>
      <x v="85"/>
      <x v="96"/>
      <x v="35"/>
      <x v="104"/>
      <x v="5"/>
    </i>
    <i>
      <x v="99"/>
      <x v="18"/>
      <x v="10"/>
      <x v="78"/>
      <x v="97"/>
      <x v="18"/>
      <x v="45"/>
      <x v="5"/>
    </i>
    <i>
      <x v="100"/>
      <x v="18"/>
      <x v="10"/>
      <x v="98"/>
      <x v="98"/>
      <x v="11"/>
      <x v="67"/>
      <x v="5"/>
    </i>
    <i>
      <x v="101"/>
      <x v="18"/>
      <x v="10"/>
      <x v="107"/>
      <x v="86"/>
      <x v="24"/>
      <x v="104"/>
      <x v="5"/>
    </i>
    <i>
      <x v="102"/>
      <x v="18"/>
      <x v="10"/>
      <x v="77"/>
      <x v="86"/>
      <x v="84"/>
      <x v="58"/>
      <x v="5"/>
    </i>
    <i>
      <x v="103"/>
      <x v="18"/>
      <x v="10"/>
      <x v="111"/>
      <x v="86"/>
      <x v="86"/>
      <x v="104"/>
      <x v="5"/>
    </i>
    <i>
      <x v="104"/>
      <x v="18"/>
      <x v="10"/>
      <x v="104"/>
      <x v="86"/>
      <x v="85"/>
      <x v="34"/>
      <x v="5"/>
    </i>
    <i>
      <x v="105"/>
      <x v="18"/>
      <x v="10"/>
      <x v="113"/>
      <x v="86"/>
      <x v="52"/>
      <x v="1"/>
      <x v="2"/>
    </i>
    <i>
      <x v="106"/>
      <x v="18"/>
      <x v="10"/>
      <x v="88"/>
      <x v="86"/>
      <x v="21"/>
      <x v="11"/>
      <x v="2"/>
    </i>
    <i>
      <x v="107"/>
      <x v="19"/>
      <x v="10"/>
      <x v="90"/>
      <x v="86"/>
      <x v="48"/>
      <x v="104"/>
      <x v="2"/>
    </i>
    <i>
      <x v="108"/>
      <x v="19"/>
      <x v="10"/>
      <x v="110"/>
      <x v="86"/>
      <x v="81"/>
      <x v="104"/>
      <x v="2"/>
    </i>
    <i>
      <x v="109"/>
      <x v="19"/>
      <x v="10"/>
      <x v="112"/>
      <x v="86"/>
      <x v="36"/>
      <x v="18"/>
      <x v="2"/>
    </i>
    <i>
      <x v="110"/>
      <x v="19"/>
      <x v="10"/>
      <x v="53"/>
      <x v="86"/>
      <x v="36"/>
      <x v="102"/>
      <x v="2"/>
    </i>
    <i>
      <x v="111"/>
      <x v="19"/>
      <x v="10"/>
      <x v="71"/>
      <x v="86"/>
      <x v="91"/>
      <x/>
      <x v="5"/>
    </i>
    <i>
      <x v="112"/>
      <x v="4"/>
      <x v="11"/>
      <x v="76"/>
      <x v="86"/>
      <x v="9"/>
      <x v="30"/>
      <x v="5"/>
    </i>
    <i>
      <x v="113"/>
      <x v="4"/>
      <x v="11"/>
      <x v="114"/>
      <x v="86"/>
      <x v="45"/>
      <x v="103"/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4" hier="-1"/>
  </pageFields>
  <dataFields count="4">
    <dataField name="Liczba z Nr sklepu" fld="18" subtotal="count" baseField="69" baseItem="1"/>
    <dataField name="Suma z TOTAL Cabinates" fld="27" baseField="0" baseItem="0"/>
    <dataField name="Suma z Agregat MINI CCP" fld="65" baseField="0" baseItem="0"/>
    <dataField name="Suma z QiuetCool QC MT" fld="66" baseField="0" baseItem="0"/>
  </dataFields>
  <formats count="161">
    <format dxfId="391">
      <pivotArea field="0" type="button" dataOnly="0" labelOnly="1" outline="0" axis="axisRow" fieldPosition="0"/>
    </format>
    <format dxfId="390">
      <pivotArea field="18" type="button" dataOnly="0" labelOnly="1" outline="0" axis="axisRow" fieldPosition="3"/>
    </format>
    <format dxfId="389">
      <pivotArea field="13" type="button" dataOnly="0" labelOnly="1" outline="0" axis="axisRow" fieldPosition="4"/>
    </format>
    <format dxfId="388">
      <pivotArea field="16" type="button" dataOnly="0" labelOnly="1" outline="0" axis="axisRow" fieldPosition="5"/>
    </format>
    <format dxfId="387">
      <pivotArea field="17" type="button" dataOnly="0" labelOnly="1" outline="0" axis="axisRow" fieldPosition="6"/>
    </format>
    <format dxfId="386">
      <pivotArea field="19" type="button" dataOnly="0" labelOnly="1" outline="0" axis="axisRow" fieldPosition="7"/>
    </format>
    <format dxfId="385">
      <pivotArea field="14" type="button" dataOnly="0" labelOnly="1" outline="0" axis="axisPage" fieldPosition="0"/>
    </format>
    <format dxfId="384">
      <pivotArea field="69" type="button" dataOnly="0" labelOnly="1" outline="0"/>
    </format>
    <format dxfId="383">
      <pivotArea field="24" type="button" dataOnly="0" labelOnly="1" outline="0"/>
    </format>
    <format dxfId="38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1">
      <pivotArea outline="0" fieldPosition="0">
        <references count="1">
          <reference field="4294967294" count="1" selected="0">
            <x v="0"/>
          </reference>
        </references>
      </pivotArea>
    </format>
    <format dxfId="380">
      <pivotArea outline="0" collapsedLevelsAreSubtotals="1" fieldPosition="0"/>
    </format>
    <format dxfId="379">
      <pivotArea field="24" type="button" dataOnly="0" labelOnly="1" outline="0"/>
    </format>
    <format dxfId="378">
      <pivotArea dataOnly="0" labelOnly="1" grandRow="1" outline="0" fieldPosition="0"/>
    </format>
    <format dxfId="3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6">
      <pivotArea field="13" type="button" dataOnly="0" labelOnly="1" outline="0" axis="axisRow" fieldPosition="4"/>
    </format>
    <format dxfId="375">
      <pivotArea type="all" dataOnly="0" outline="0" fieldPosition="0"/>
    </format>
    <format dxfId="374">
      <pivotArea outline="0" collapsedLevelsAreSubtotals="1" fieldPosition="0"/>
    </format>
    <format dxfId="373">
      <pivotArea field="0" type="button" dataOnly="0" labelOnly="1" outline="0" axis="axisRow" fieldPosition="0"/>
    </format>
    <format dxfId="372">
      <pivotArea field="18" type="button" dataOnly="0" labelOnly="1" outline="0" axis="axisRow" fieldPosition="3"/>
    </format>
    <format dxfId="371">
      <pivotArea field="13" type="button" dataOnly="0" labelOnly="1" outline="0" axis="axisRow" fieldPosition="4"/>
    </format>
    <format dxfId="370">
      <pivotArea field="16" type="button" dataOnly="0" labelOnly="1" outline="0" axis="axisRow" fieldPosition="5"/>
    </format>
    <format dxfId="369">
      <pivotArea field="17" type="button" dataOnly="0" labelOnly="1" outline="0" axis="axisRow" fieldPosition="6"/>
    </format>
    <format dxfId="368">
      <pivotArea field="19" type="button" dataOnly="0" labelOnly="1" outline="0" axis="axisRow" fieldPosition="7"/>
    </format>
    <format dxfId="367">
      <pivotArea field="14" type="button" dataOnly="0" labelOnly="1" outline="0" axis="axisPage" fieldPosition="0"/>
    </format>
    <format dxfId="366">
      <pivotArea field="24" type="button" dataOnly="0" labelOnly="1" outline="0"/>
    </format>
    <format dxfId="365">
      <pivotArea dataOnly="0" labelOnly="1" outline="0" fieldPosition="0">
        <references count="1">
          <reference field="0" count="16">
            <x v="1"/>
            <x v="3"/>
            <x v="4"/>
            <x v="5"/>
            <x v="71"/>
            <x v="72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  <format dxfId="364">
      <pivotArea dataOnly="0" labelOnly="1" grandRow="1" outline="0" fieldPosition="0"/>
    </format>
    <format dxfId="363">
      <pivotArea dataOnly="0" labelOnly="1" outline="0" fieldPosition="0">
        <references count="2">
          <reference field="0" count="1" selected="0">
            <x v="1"/>
          </reference>
          <reference field="18" count="1">
            <x v="97"/>
          </reference>
        </references>
      </pivotArea>
    </format>
    <format dxfId="362">
      <pivotArea dataOnly="0" labelOnly="1" outline="0" fieldPosition="0">
        <references count="2">
          <reference field="0" count="1" selected="0">
            <x v="3"/>
          </reference>
          <reference field="18" count="1">
            <x v="93"/>
          </reference>
        </references>
      </pivotArea>
    </format>
    <format dxfId="361">
      <pivotArea dataOnly="0" labelOnly="1" outline="0" fieldPosition="0">
        <references count="2">
          <reference field="0" count="1" selected="0">
            <x v="4"/>
          </reference>
          <reference field="18" count="1">
            <x v="94"/>
          </reference>
        </references>
      </pivotArea>
    </format>
    <format dxfId="360">
      <pivotArea dataOnly="0" labelOnly="1" outline="0" fieldPosition="0">
        <references count="2">
          <reference field="0" count="1" selected="0">
            <x v="5"/>
          </reference>
          <reference field="18" count="1">
            <x v="101"/>
          </reference>
        </references>
      </pivotArea>
    </format>
    <format dxfId="359">
      <pivotArea dataOnly="0" labelOnly="1" outline="0" fieldPosition="0">
        <references count="2">
          <reference field="0" count="1" selected="0">
            <x v="71"/>
          </reference>
          <reference field="18" count="1">
            <x v="79"/>
          </reference>
        </references>
      </pivotArea>
    </format>
    <format dxfId="358">
      <pivotArea dataOnly="0" labelOnly="1" outline="0" fieldPosition="0">
        <references count="2">
          <reference field="0" count="1" selected="0">
            <x v="72"/>
          </reference>
          <reference field="18" count="1">
            <x v="80"/>
          </reference>
        </references>
      </pivotArea>
    </format>
    <format dxfId="357">
      <pivotArea dataOnly="0" labelOnly="1" outline="0" fieldPosition="0">
        <references count="2">
          <reference field="0" count="1" selected="0">
            <x v="79"/>
          </reference>
          <reference field="18" count="1">
            <x v="95"/>
          </reference>
        </references>
      </pivotArea>
    </format>
    <format dxfId="356">
      <pivotArea dataOnly="0" labelOnly="1" outline="0" fieldPosition="0">
        <references count="2">
          <reference field="0" count="1" selected="0">
            <x v="80"/>
          </reference>
          <reference field="18" count="1">
            <x v="96"/>
          </reference>
        </references>
      </pivotArea>
    </format>
    <format dxfId="355">
      <pivotArea dataOnly="0" labelOnly="1" outline="0" fieldPosition="0">
        <references count="2">
          <reference field="0" count="1" selected="0">
            <x v="81"/>
          </reference>
          <reference field="18" count="1">
            <x v="99"/>
          </reference>
        </references>
      </pivotArea>
    </format>
    <format dxfId="354">
      <pivotArea dataOnly="0" labelOnly="1" outline="0" fieldPosition="0">
        <references count="2">
          <reference field="0" count="1" selected="0">
            <x v="82"/>
          </reference>
          <reference field="18" count="1">
            <x v="100"/>
          </reference>
        </references>
      </pivotArea>
    </format>
    <format dxfId="353">
      <pivotArea dataOnly="0" labelOnly="1" outline="0" fieldPosition="0">
        <references count="2">
          <reference field="0" count="1" selected="0">
            <x v="83"/>
          </reference>
          <reference field="18" count="1">
            <x v="103"/>
          </reference>
        </references>
      </pivotArea>
    </format>
    <format dxfId="352">
      <pivotArea dataOnly="0" labelOnly="1" outline="0" fieldPosition="0">
        <references count="2">
          <reference field="0" count="1" selected="0">
            <x v="84"/>
          </reference>
          <reference field="18" count="1">
            <x v="105"/>
          </reference>
        </references>
      </pivotArea>
    </format>
    <format dxfId="351">
      <pivotArea dataOnly="0" labelOnly="1" outline="0" fieldPosition="0">
        <references count="2">
          <reference field="0" count="1" selected="0">
            <x v="85"/>
          </reference>
          <reference field="18" count="1">
            <x v="106"/>
          </reference>
        </references>
      </pivotArea>
    </format>
    <format dxfId="350">
      <pivotArea dataOnly="0" labelOnly="1" outline="0" fieldPosition="0">
        <references count="2">
          <reference field="0" count="1" selected="0">
            <x v="86"/>
          </reference>
          <reference field="18" count="1">
            <x v="108"/>
          </reference>
        </references>
      </pivotArea>
    </format>
    <format dxfId="349">
      <pivotArea dataOnly="0" labelOnly="1" outline="0" fieldPosition="0">
        <references count="2">
          <reference field="0" count="1" selected="0">
            <x v="87"/>
          </reference>
          <reference field="18" count="1">
            <x v="109"/>
          </reference>
        </references>
      </pivotArea>
    </format>
    <format dxfId="348">
      <pivotArea dataOnly="0" labelOnly="1" outline="0" fieldPosition="0">
        <references count="2">
          <reference field="0" count="1" selected="0">
            <x v="88"/>
          </reference>
          <reference field="18" count="13">
            <x v="53"/>
            <x v="77"/>
            <x v="78"/>
            <x v="98"/>
            <x v="102"/>
            <x v="104"/>
            <x v="107"/>
            <x v="110"/>
            <x v="111"/>
            <x v="112"/>
            <x v="113"/>
            <x v="114"/>
            <x v="115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"/>
          </reference>
          <reference field="13" count="1">
            <x v="1"/>
          </reference>
          <reference field="18" count="1" selected="0">
            <x v="9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3"/>
          </reference>
          <reference field="13" count="1">
            <x v="3"/>
          </reference>
          <reference field="18" count="1" selected="0">
            <x v="93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4"/>
          </reference>
          <reference field="13" count="1">
            <x v="4"/>
          </reference>
          <reference field="18" count="1" selected="0">
            <x v="94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5"/>
          </reference>
          <reference field="13" count="1">
            <x v="24"/>
          </reference>
          <reference field="18" count="1" selected="0">
            <x v="101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71"/>
          </reference>
          <reference field="13" count="1">
            <x v="49"/>
          </reference>
          <reference field="18" count="1" selected="0">
            <x v="79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72"/>
          </reference>
          <reference field="13" count="1">
            <x v="59"/>
          </reference>
          <reference field="18" count="1" selected="0">
            <x v="80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79"/>
          </reference>
          <reference field="13" count="1">
            <x v="44"/>
          </reference>
          <reference field="18" count="1" selected="0">
            <x v="95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80"/>
          </reference>
          <reference field="13" count="1">
            <x v="46"/>
          </reference>
          <reference field="18" count="1" selected="0">
            <x v="96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81"/>
          </reference>
          <reference field="13" count="1">
            <x v="10"/>
          </reference>
          <reference field="18" count="1" selected="0">
            <x v="99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82"/>
          </reference>
          <reference field="13" count="1">
            <x v="47"/>
          </reference>
          <reference field="18" count="1" selected="0">
            <x v="100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83"/>
          </reference>
          <reference field="13" count="1">
            <x v="76"/>
          </reference>
          <reference field="18" count="1" selected="0">
            <x v="103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84"/>
          </reference>
          <reference field="13" count="1">
            <x v="40"/>
          </reference>
          <reference field="18" count="1" selected="0">
            <x v="105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85"/>
          </reference>
          <reference field="13" count="1">
            <x v="48"/>
          </reference>
          <reference field="18" count="1" selected="0">
            <x v="106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86"/>
          </reference>
          <reference field="13" count="1">
            <x v="50"/>
          </reference>
          <reference field="18" count="1" selected="0">
            <x v="108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87"/>
          </reference>
          <reference field="13" count="1">
            <x v="51"/>
          </reference>
          <reference field="18" count="1" selected="0">
            <x v="109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88"/>
          </reference>
          <reference field="13" count="1">
            <x v="86"/>
          </reference>
          <reference field="18" count="1" selected="0">
            <x v="53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1"/>
          </reference>
          <reference field="13" count="1" selected="0">
            <x v="1"/>
          </reference>
          <reference field="16" count="1">
            <x v="10"/>
          </reference>
          <reference field="18" count="1" selected="0">
            <x v="97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3"/>
          </reference>
          <reference field="13" count="1" selected="0">
            <x v="3"/>
          </reference>
          <reference field="16" count="1">
            <x v="34"/>
          </reference>
          <reference field="18" count="1" selected="0">
            <x v="93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4"/>
          </reference>
          <reference field="13" count="1" selected="0">
            <x v="4"/>
          </reference>
          <reference field="16" count="1">
            <x v="19"/>
          </reference>
          <reference field="18" count="1" selected="0">
            <x v="94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5"/>
          </reference>
          <reference field="13" count="1" selected="0">
            <x v="24"/>
          </reference>
          <reference field="16" count="1">
            <x v="6"/>
          </reference>
          <reference field="18" count="1" selected="0">
            <x v="101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71"/>
          </reference>
          <reference field="13" count="1" selected="0">
            <x v="49"/>
          </reference>
          <reference field="16" count="1">
            <x v="2"/>
          </reference>
          <reference field="18" count="1" selected="0">
            <x v="79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72"/>
          </reference>
          <reference field="13" count="1" selected="0">
            <x v="59"/>
          </reference>
          <reference field="16" count="1">
            <x v="77"/>
          </reference>
          <reference field="18" count="1" selected="0">
            <x v="80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79"/>
          </reference>
          <reference field="13" count="1" selected="0">
            <x v="44"/>
          </reference>
          <reference field="16" count="1">
            <x v="90"/>
          </reference>
          <reference field="18" count="1" selected="0">
            <x v="95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80"/>
          </reference>
          <reference field="13" count="1" selected="0">
            <x v="46"/>
          </reference>
          <reference field="16" count="1">
            <x v="49"/>
          </reference>
          <reference field="18" count="1" selected="0">
            <x v="96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81"/>
          </reference>
          <reference field="13" count="1" selected="0">
            <x v="10"/>
          </reference>
          <reference field="16" count="1">
            <x v="28"/>
          </reference>
          <reference field="18" count="1" selected="0">
            <x v="99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82"/>
          </reference>
          <reference field="13" count="1" selected="0">
            <x v="47"/>
          </reference>
          <reference field="16" count="1">
            <x v="42"/>
          </reference>
          <reference field="18" count="1" selected="0">
            <x v="100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83"/>
          </reference>
          <reference field="13" count="1" selected="0">
            <x v="76"/>
          </reference>
          <reference field="16" count="1">
            <x v="80"/>
          </reference>
          <reference field="18" count="1" selected="0">
            <x v="103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84"/>
          </reference>
          <reference field="13" count="1" selected="0">
            <x v="40"/>
          </reference>
          <reference field="16" count="1">
            <x v="32"/>
          </reference>
          <reference field="18" count="1" selected="0">
            <x v="105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85"/>
          </reference>
          <reference field="13" count="1" selected="0">
            <x v="48"/>
          </reference>
          <reference field="16" count="1">
            <x v="88"/>
          </reference>
          <reference field="18" count="1" selected="0">
            <x v="106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86"/>
          </reference>
          <reference field="13" count="1" selected="0">
            <x v="50"/>
          </reference>
          <reference field="16" count="1">
            <x v="8"/>
          </reference>
          <reference field="18" count="1" selected="0">
            <x v="108"/>
          </reference>
        </references>
      </pivotArea>
    </format>
    <format dxfId="317">
      <pivotArea dataOnly="0" labelOnly="1" outline="0" fieldPosition="0">
        <references count="4">
          <reference field="0" count="1" selected="0">
            <x v="87"/>
          </reference>
          <reference field="13" count="1" selected="0">
            <x v="51"/>
          </reference>
          <reference field="16" count="1">
            <x v="61"/>
          </reference>
          <reference field="18" count="1" selected="0">
            <x v="109"/>
          </reference>
        </references>
      </pivotArea>
    </format>
    <format dxfId="316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36"/>
          </reference>
          <reference field="18" count="1" selected="0">
            <x v="53"/>
          </reference>
        </references>
      </pivotArea>
    </format>
    <format dxfId="315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4"/>
          </reference>
          <reference field="18" count="1" selected="0">
            <x v="77"/>
          </reference>
        </references>
      </pivotArea>
    </format>
    <format dxfId="314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18"/>
          </reference>
          <reference field="18" count="1" selected="0">
            <x v="78"/>
          </reference>
        </references>
      </pivotArea>
    </format>
    <format dxfId="313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11"/>
          </reference>
          <reference field="18" count="1" selected="0">
            <x v="98"/>
          </reference>
        </references>
      </pivotArea>
    </format>
    <format dxfId="312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29"/>
          </reference>
          <reference field="18" count="1" selected="0">
            <x v="102"/>
          </reference>
        </references>
      </pivotArea>
    </format>
    <format dxfId="311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5"/>
          </reference>
          <reference field="18" count="1" selected="0">
            <x v="104"/>
          </reference>
        </references>
      </pivotArea>
    </format>
    <format dxfId="310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24"/>
          </reference>
          <reference field="18" count="1" selected="0">
            <x v="107"/>
          </reference>
        </references>
      </pivotArea>
    </format>
    <format dxfId="309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1"/>
          </reference>
          <reference field="18" count="1" selected="0">
            <x v="110"/>
          </reference>
        </references>
      </pivotArea>
    </format>
    <format dxfId="308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6"/>
          </reference>
          <reference field="18" count="1" selected="0">
            <x v="111"/>
          </reference>
        </references>
      </pivotArea>
    </format>
    <format dxfId="307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36"/>
          </reference>
          <reference field="18" count="1" selected="0">
            <x v="112"/>
          </reference>
        </references>
      </pivotArea>
    </format>
    <format dxfId="306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52"/>
          </reference>
          <reference field="18" count="1" selected="0">
            <x v="113"/>
          </reference>
        </references>
      </pivotArea>
    </format>
    <format dxfId="305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45"/>
          </reference>
          <reference field="18" count="1" selected="0">
            <x v="114"/>
          </reference>
        </references>
      </pivotArea>
    </format>
    <format dxfId="304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4"/>
          </reference>
          <reference field="18" count="1" selected="0">
            <x v="115"/>
          </reference>
        </references>
      </pivotArea>
    </format>
    <format dxfId="303">
      <pivotArea dataOnly="0" labelOnly="1" outline="0" fieldPosition="0">
        <references count="5">
          <reference field="0" count="1" selected="0">
            <x v="1"/>
          </reference>
          <reference field="13" count="1" selected="0">
            <x v="1"/>
          </reference>
          <reference field="16" count="1" selected="0">
            <x v="10"/>
          </reference>
          <reference field="17" count="1">
            <x v="97"/>
          </reference>
          <reference field="18" count="1" selected="0">
            <x v="97"/>
          </reference>
        </references>
      </pivotArea>
    </format>
    <format dxfId="302">
      <pivotArea dataOnly="0" labelOnly="1" outline="0" fieldPosition="0">
        <references count="5">
          <reference field="0" count="1" selected="0">
            <x v="3"/>
          </reference>
          <reference field="13" count="1" selected="0">
            <x v="3"/>
          </reference>
          <reference field="16" count="1" selected="0">
            <x v="34"/>
          </reference>
          <reference field="17" count="1">
            <x v="46"/>
          </reference>
          <reference field="18" count="1" selected="0">
            <x v="93"/>
          </reference>
        </references>
      </pivotArea>
    </format>
    <format dxfId="301">
      <pivotArea dataOnly="0" labelOnly="1" outline="0" fieldPosition="0">
        <references count="5">
          <reference field="0" count="1" selected="0">
            <x v="4"/>
          </reference>
          <reference field="13" count="1" selected="0">
            <x v="4"/>
          </reference>
          <reference field="16" count="1" selected="0">
            <x v="19"/>
          </reference>
          <reference field="17" count="1">
            <x v="101"/>
          </reference>
          <reference field="18" count="1" selected="0">
            <x v="94"/>
          </reference>
        </references>
      </pivotArea>
    </format>
    <format dxfId="300">
      <pivotArea dataOnly="0" labelOnly="1" outline="0" fieldPosition="0">
        <references count="5">
          <reference field="0" count="1" selected="0">
            <x v="5"/>
          </reference>
          <reference field="13" count="1" selected="0">
            <x v="24"/>
          </reference>
          <reference field="16" count="1" selected="0">
            <x v="6"/>
          </reference>
          <reference field="17" count="1">
            <x v="39"/>
          </reference>
          <reference field="18" count="1" selected="0">
            <x v="101"/>
          </reference>
        </references>
      </pivotArea>
    </format>
    <format dxfId="299">
      <pivotArea dataOnly="0" labelOnly="1" outline="0" fieldPosition="0">
        <references count="5">
          <reference field="0" count="1" selected="0">
            <x v="71"/>
          </reference>
          <reference field="13" count="1" selected="0">
            <x v="49"/>
          </reference>
          <reference field="16" count="1" selected="0">
            <x v="2"/>
          </reference>
          <reference field="17" count="1">
            <x v="66"/>
          </reference>
          <reference field="18" count="1" selected="0">
            <x v="79"/>
          </reference>
        </references>
      </pivotArea>
    </format>
    <format dxfId="298">
      <pivotArea dataOnly="0" labelOnly="1" outline="0" fieldPosition="0">
        <references count="5">
          <reference field="0" count="1" selected="0">
            <x v="72"/>
          </reference>
          <reference field="13" count="1" selected="0">
            <x v="59"/>
          </reference>
          <reference field="16" count="1" selected="0">
            <x v="77"/>
          </reference>
          <reference field="17" count="1">
            <x v="28"/>
          </reference>
          <reference field="18" count="1" selected="0">
            <x v="80"/>
          </reference>
        </references>
      </pivotArea>
    </format>
    <format dxfId="297">
      <pivotArea dataOnly="0" labelOnly="1" outline="0" fieldPosition="0">
        <references count="5">
          <reference field="0" count="1" selected="0">
            <x v="79"/>
          </reference>
          <reference field="13" count="1" selected="0">
            <x v="44"/>
          </reference>
          <reference field="16" count="1" selected="0">
            <x v="90"/>
          </reference>
          <reference field="17" count="1">
            <x v="5"/>
          </reference>
          <reference field="18" count="1" selected="0">
            <x v="95"/>
          </reference>
        </references>
      </pivotArea>
    </format>
    <format dxfId="296">
      <pivotArea dataOnly="0" labelOnly="1" outline="0" fieldPosition="0">
        <references count="5">
          <reference field="0" count="1" selected="0">
            <x v="80"/>
          </reference>
          <reference field="13" count="1" selected="0">
            <x v="46"/>
          </reference>
          <reference field="16" count="1" selected="0">
            <x v="49"/>
          </reference>
          <reference field="17" count="1">
            <x v="8"/>
          </reference>
          <reference field="18" count="1" selected="0">
            <x v="96"/>
          </reference>
        </references>
      </pivotArea>
    </format>
    <format dxfId="295">
      <pivotArea dataOnly="0" labelOnly="1" outline="0" fieldPosition="0">
        <references count="5">
          <reference field="0" count="1" selected="0">
            <x v="81"/>
          </reference>
          <reference field="13" count="1" selected="0">
            <x v="10"/>
          </reference>
          <reference field="16" count="1" selected="0">
            <x v="28"/>
          </reference>
          <reference field="17" count="1">
            <x v="47"/>
          </reference>
          <reference field="18" count="1" selected="0">
            <x v="99"/>
          </reference>
        </references>
      </pivotArea>
    </format>
    <format dxfId="294">
      <pivotArea dataOnly="0" labelOnly="1" outline="0" fieldPosition="0">
        <references count="5">
          <reference field="0" count="1" selected="0">
            <x v="82"/>
          </reference>
          <reference field="13" count="1" selected="0">
            <x v="47"/>
          </reference>
          <reference field="16" count="1" selected="0">
            <x v="42"/>
          </reference>
          <reference field="17" count="1">
            <x v="104"/>
          </reference>
          <reference field="18" count="1" selected="0">
            <x v="100"/>
          </reference>
        </references>
      </pivotArea>
    </format>
    <format dxfId="293">
      <pivotArea dataOnly="0" labelOnly="1" outline="0" fieldPosition="0">
        <references count="5">
          <reference field="0" count="1" selected="0">
            <x v="83"/>
          </reference>
          <reference field="13" count="1" selected="0">
            <x v="76"/>
          </reference>
          <reference field="16" count="1" selected="0">
            <x v="80"/>
          </reference>
          <reference field="17" count="1">
            <x v="84"/>
          </reference>
          <reference field="18" count="1" selected="0">
            <x v="103"/>
          </reference>
        </references>
      </pivotArea>
    </format>
    <format dxfId="292">
      <pivotArea dataOnly="0" labelOnly="1" outline="0" fieldPosition="0">
        <references count="5">
          <reference field="0" count="1" selected="0">
            <x v="84"/>
          </reference>
          <reference field="13" count="1" selected="0">
            <x v="40"/>
          </reference>
          <reference field="16" count="1" selected="0">
            <x v="32"/>
          </reference>
          <reference field="17" count="1">
            <x v="42"/>
          </reference>
          <reference field="18" count="1" selected="0">
            <x v="105"/>
          </reference>
        </references>
      </pivotArea>
    </format>
    <format dxfId="291">
      <pivotArea dataOnly="0" labelOnly="1" outline="0" fieldPosition="0">
        <references count="5">
          <reference field="0" count="1" selected="0">
            <x v="85"/>
          </reference>
          <reference field="13" count="1" selected="0">
            <x v="48"/>
          </reference>
          <reference field="16" count="1" selected="0">
            <x v="88"/>
          </reference>
          <reference field="17" count="1">
            <x v="98"/>
          </reference>
          <reference field="18" count="1" selected="0">
            <x v="106"/>
          </reference>
        </references>
      </pivotArea>
    </format>
    <format dxfId="290">
      <pivotArea dataOnly="0" labelOnly="1" outline="0" fieldPosition="0">
        <references count="5">
          <reference field="0" count="1" selected="0">
            <x v="86"/>
          </reference>
          <reference field="13" count="1" selected="0">
            <x v="50"/>
          </reference>
          <reference field="16" count="1" selected="0">
            <x v="8"/>
          </reference>
          <reference field="17" count="1">
            <x v="92"/>
          </reference>
          <reference field="18" count="1" selected="0">
            <x v="108"/>
          </reference>
        </references>
      </pivotArea>
    </format>
    <format dxfId="289">
      <pivotArea dataOnly="0" labelOnly="1" outline="0" fieldPosition="0">
        <references count="5">
          <reference field="0" count="1" selected="0">
            <x v="87"/>
          </reference>
          <reference field="13" count="1" selected="0">
            <x v="51"/>
          </reference>
          <reference field="16" count="1" selected="0">
            <x v="61"/>
          </reference>
          <reference field="17" count="1">
            <x v="2"/>
          </reference>
          <reference field="18" count="1" selected="0">
            <x v="109"/>
          </reference>
        </references>
      </pivotArea>
    </format>
    <format dxfId="288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>
            <x v="102"/>
          </reference>
          <reference field="18" count="1" selected="0">
            <x v="53"/>
          </reference>
        </references>
      </pivotArea>
    </format>
    <format dxfId="287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4"/>
          </reference>
          <reference field="17" count="1">
            <x v="58"/>
          </reference>
          <reference field="18" count="1" selected="0">
            <x v="77"/>
          </reference>
        </references>
      </pivotArea>
    </format>
    <format dxfId="286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18"/>
          </reference>
          <reference field="17" count="1">
            <x v="45"/>
          </reference>
          <reference field="18" count="1" selected="0">
            <x v="78"/>
          </reference>
        </references>
      </pivotArea>
    </format>
    <format dxfId="285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11"/>
          </reference>
          <reference field="17" count="1">
            <x v="67"/>
          </reference>
          <reference field="18" count="1" selected="0">
            <x v="98"/>
          </reference>
        </references>
      </pivotArea>
    </format>
    <format dxfId="284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29"/>
          </reference>
          <reference field="17" count="1">
            <x v="15"/>
          </reference>
          <reference field="18" count="1" selected="0">
            <x v="102"/>
          </reference>
        </references>
      </pivotArea>
    </format>
    <format dxfId="283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5"/>
          </reference>
          <reference field="17" count="1">
            <x v="34"/>
          </reference>
          <reference field="18" count="1" selected="0">
            <x v="104"/>
          </reference>
        </references>
      </pivotArea>
    </format>
    <format dxfId="282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24"/>
          </reference>
          <reference field="17" count="1">
            <x v="104"/>
          </reference>
          <reference field="18" count="1" selected="0">
            <x v="107"/>
          </reference>
        </references>
      </pivotArea>
    </format>
    <format dxfId="281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>
            <x v="18"/>
          </reference>
          <reference field="18" count="1" selected="0">
            <x v="112"/>
          </reference>
        </references>
      </pivotArea>
    </format>
    <format dxfId="280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52"/>
          </reference>
          <reference field="17" count="1">
            <x v="1"/>
          </reference>
          <reference field="18" count="1" selected="0">
            <x v="113"/>
          </reference>
        </references>
      </pivotArea>
    </format>
    <format dxfId="279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45"/>
          </reference>
          <reference field="17" count="1">
            <x v="103"/>
          </reference>
          <reference field="18" count="1" selected="0">
            <x v="114"/>
          </reference>
        </references>
      </pivotArea>
    </format>
    <format dxfId="278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4"/>
          </reference>
          <reference field="17" count="1">
            <x v="14"/>
          </reference>
          <reference field="18" count="1" selected="0">
            <x v="115"/>
          </reference>
        </references>
      </pivotArea>
    </format>
    <format dxfId="277">
      <pivotArea dataOnly="0" labelOnly="1" outline="0" fieldPosition="0">
        <references count="6">
          <reference field="0" count="1" selected="0">
            <x v="1"/>
          </reference>
          <reference field="13" count="1" selected="0">
            <x v="1"/>
          </reference>
          <reference field="16" count="1" selected="0">
            <x v="10"/>
          </reference>
          <reference field="17" count="1" selected="0">
            <x v="97"/>
          </reference>
          <reference field="18" count="1" selected="0">
            <x v="97"/>
          </reference>
          <reference field="19" count="1">
            <x v="3"/>
          </reference>
        </references>
      </pivotArea>
    </format>
    <format dxfId="276">
      <pivotArea dataOnly="0" labelOnly="1" outline="0" fieldPosition="0">
        <references count="6">
          <reference field="0" count="1" selected="0">
            <x v="5"/>
          </reference>
          <reference field="13" count="1" selected="0">
            <x v="24"/>
          </reference>
          <reference field="16" count="1" selected="0">
            <x v="6"/>
          </reference>
          <reference field="17" count="1" selected="0">
            <x v="39"/>
          </reference>
          <reference field="18" count="1" selected="0">
            <x v="101"/>
          </reference>
          <reference field="19" count="1">
            <x v="0"/>
          </reference>
        </references>
      </pivotArea>
    </format>
    <format dxfId="275">
      <pivotArea dataOnly="0" labelOnly="1" outline="0" fieldPosition="0">
        <references count="6">
          <reference field="0" count="1" selected="0">
            <x v="71"/>
          </reference>
          <reference field="13" count="1" selected="0">
            <x v="49"/>
          </reference>
          <reference field="16" count="1" selected="0">
            <x v="2"/>
          </reference>
          <reference field="17" count="1" selected="0">
            <x v="66"/>
          </reference>
          <reference field="18" count="1" selected="0">
            <x v="79"/>
          </reference>
          <reference field="19" count="1">
            <x v="2"/>
          </reference>
        </references>
      </pivotArea>
    </format>
    <format dxfId="274">
      <pivotArea dataOnly="0" labelOnly="1" outline="0" fieldPosition="0">
        <references count="6">
          <reference field="0" count="1" selected="0">
            <x v="72"/>
          </reference>
          <reference field="13" count="1" selected="0">
            <x v="59"/>
          </reference>
          <reference field="16" count="1" selected="0">
            <x v="77"/>
          </reference>
          <reference field="17" count="1" selected="0">
            <x v="28"/>
          </reference>
          <reference field="18" count="1" selected="0">
            <x v="80"/>
          </reference>
          <reference field="19" count="1">
            <x v="3"/>
          </reference>
        </references>
      </pivotArea>
    </format>
    <format dxfId="273">
      <pivotArea dataOnly="0" labelOnly="1" outline="0" fieldPosition="0">
        <references count="6">
          <reference field="0" count="1" selected="0">
            <x v="79"/>
          </reference>
          <reference field="13" count="1" selected="0">
            <x v="44"/>
          </reference>
          <reference field="16" count="1" selected="0">
            <x v="90"/>
          </reference>
          <reference field="17" count="1" selected="0">
            <x v="5"/>
          </reference>
          <reference field="18" count="1" selected="0">
            <x v="95"/>
          </reference>
          <reference field="19" count="1">
            <x v="5"/>
          </reference>
        </references>
      </pivotArea>
    </format>
    <format dxfId="272">
      <pivotArea dataOnly="0" labelOnly="1" outline="0" fieldPosition="0">
        <references count="6">
          <reference field="0" count="1" selected="0">
            <x v="81"/>
          </reference>
          <reference field="13" count="1" selected="0">
            <x v="10"/>
          </reference>
          <reference field="16" count="1" selected="0">
            <x v="28"/>
          </reference>
          <reference field="17" count="1" selected="0">
            <x v="47"/>
          </reference>
          <reference field="18" count="1" selected="0">
            <x v="99"/>
          </reference>
          <reference field="19" count="1">
            <x v="4"/>
          </reference>
        </references>
      </pivotArea>
    </format>
    <format dxfId="271">
      <pivotArea dataOnly="0" labelOnly="1" outline="0" fieldPosition="0">
        <references count="6">
          <reference field="0" count="1" selected="0">
            <x v="82"/>
          </reference>
          <reference field="13" count="1" selected="0">
            <x v="47"/>
          </reference>
          <reference field="16" count="1" selected="0">
            <x v="42"/>
          </reference>
          <reference field="17" count="1" selected="0">
            <x v="104"/>
          </reference>
          <reference field="18" count="1" selected="0">
            <x v="100"/>
          </reference>
          <reference field="19" count="1">
            <x v="5"/>
          </reference>
        </references>
      </pivotArea>
    </format>
    <format dxfId="270">
      <pivotArea dataOnly="0" labelOnly="1" outline="0" fieldPosition="0">
        <references count="6">
          <reference field="0" count="1" selected="0">
            <x v="83"/>
          </reference>
          <reference field="13" count="1" selected="0">
            <x v="76"/>
          </reference>
          <reference field="16" count="1" selected="0">
            <x v="80"/>
          </reference>
          <reference field="17" count="1" selected="0">
            <x v="84"/>
          </reference>
          <reference field="18" count="1" selected="0">
            <x v="103"/>
          </reference>
          <reference field="19" count="1">
            <x v="2"/>
          </reference>
        </references>
      </pivotArea>
    </format>
    <format dxfId="269">
      <pivotArea dataOnly="0" labelOnly="1" outline="0" fieldPosition="0">
        <references count="6">
          <reference field="0" count="1" selected="0">
            <x v="84"/>
          </reference>
          <reference field="13" count="1" selected="0">
            <x v="40"/>
          </reference>
          <reference field="16" count="1" selected="0">
            <x v="32"/>
          </reference>
          <reference field="17" count="1" selected="0">
            <x v="42"/>
          </reference>
          <reference field="18" count="1" selected="0">
            <x v="105"/>
          </reference>
          <reference field="19" count="1">
            <x v="5"/>
          </reference>
        </references>
      </pivotArea>
    </format>
    <format dxfId="268">
      <pivotArea dataOnly="0" labelOnly="1" outline="0" fieldPosition="0">
        <references count="6">
          <reference field="0" count="1" selected="0">
            <x v="85"/>
          </reference>
          <reference field="13" count="1" selected="0">
            <x v="48"/>
          </reference>
          <reference field="16" count="1" selected="0">
            <x v="88"/>
          </reference>
          <reference field="17" count="1" selected="0">
            <x v="98"/>
          </reference>
          <reference field="18" count="1" selected="0">
            <x v="106"/>
          </reference>
          <reference field="19" count="1">
            <x v="2"/>
          </reference>
        </references>
      </pivotArea>
    </format>
    <format dxfId="267">
      <pivotArea dataOnly="0" labelOnly="1" outline="0" fieldPosition="0">
        <references count="6">
          <reference field="0" count="1" selected="0">
            <x v="87"/>
          </reference>
          <reference field="13" count="1" selected="0">
            <x v="51"/>
          </reference>
          <reference field="16" count="1" selected="0">
            <x v="61"/>
          </reference>
          <reference field="17" count="1" selected="0">
            <x v="2"/>
          </reference>
          <reference field="18" count="1" selected="0">
            <x v="109"/>
          </reference>
          <reference field="19" count="1">
            <x v="3"/>
          </reference>
        </references>
      </pivotArea>
    </format>
    <format dxfId="266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 selected="0">
            <x v="102"/>
          </reference>
          <reference field="18" count="1" selected="0">
            <x v="53"/>
          </reference>
          <reference field="19" count="1">
            <x v="2"/>
          </reference>
        </references>
      </pivotArea>
    </format>
    <format dxfId="265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4"/>
          </reference>
          <reference field="17" count="1" selected="0">
            <x v="58"/>
          </reference>
          <reference field="18" count="1" selected="0">
            <x v="77"/>
          </reference>
          <reference field="19" count="1">
            <x v="5"/>
          </reference>
        </references>
      </pivotArea>
    </format>
    <format dxfId="264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1"/>
          </reference>
          <reference field="17" count="1" selected="0">
            <x v="104"/>
          </reference>
          <reference field="18" count="1" selected="0">
            <x v="110"/>
          </reference>
          <reference field="19" count="1">
            <x v="2"/>
          </reference>
        </references>
      </pivotArea>
    </format>
    <format dxfId="263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6"/>
          </reference>
          <reference field="17" count="1" selected="0">
            <x v="104"/>
          </reference>
          <reference field="18" count="1" selected="0">
            <x v="111"/>
          </reference>
          <reference field="19" count="1">
            <x v="5"/>
          </reference>
        </references>
      </pivotArea>
    </format>
    <format dxfId="262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 selected="0">
            <x v="18"/>
          </reference>
          <reference field="18" count="1" selected="0">
            <x v="112"/>
          </reference>
          <reference field="19" count="1">
            <x v="2"/>
          </reference>
        </references>
      </pivotArea>
    </format>
    <format dxfId="261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45"/>
          </reference>
          <reference field="17" count="1" selected="0">
            <x v="103"/>
          </reference>
          <reference field="18" count="1" selected="0">
            <x v="114"/>
          </reference>
          <reference field="19" count="1">
            <x v="5"/>
          </reference>
        </references>
      </pivotArea>
    </format>
    <format dxfId="260">
      <pivotArea dataOnly="0" labelOnly="1" outline="0" fieldPosition="0">
        <references count="7">
          <reference field="0" count="1" selected="0">
            <x v="1"/>
          </reference>
          <reference field="13" count="1" selected="0">
            <x v="1"/>
          </reference>
          <reference field="14" count="0"/>
          <reference field="16" count="1" selected="0">
            <x v="10"/>
          </reference>
          <reference field="17" count="1" selected="0">
            <x v="97"/>
          </reference>
          <reference field="18" count="1" selected="0">
            <x v="97"/>
          </reference>
          <reference field="19" count="1" selected="0">
            <x v="3"/>
          </reference>
        </references>
      </pivotArea>
    </format>
    <format dxfId="25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58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91"/>
          </reference>
          <reference field="17" count="1">
            <x v="0"/>
          </reference>
          <reference field="18" count="1" selected="0">
            <x v="71"/>
          </reference>
        </references>
      </pivotArea>
    </format>
    <format dxfId="257">
      <pivotArea field="10" type="button" dataOnly="0" labelOnly="1" outline="0" axis="axisRow" fieldPosition="1"/>
    </format>
    <format dxfId="256">
      <pivotArea field="11" type="button" dataOnly="0" labelOnly="1" outline="0" axis="axisRow" fieldPosition="2"/>
    </format>
    <format dxfId="255">
      <pivotArea field="0" type="button" dataOnly="0" labelOnly="1" outline="0" axis="axisRow" fieldPosition="0"/>
    </format>
    <format dxfId="254">
      <pivotArea field="18" type="button" dataOnly="0" labelOnly="1" outline="0" axis="axisRow" fieldPosition="3"/>
    </format>
    <format dxfId="253">
      <pivotArea field="13" type="button" dataOnly="0" labelOnly="1" outline="0" axis="axisRow" fieldPosition="4"/>
    </format>
    <format dxfId="252">
      <pivotArea field="16" type="button" dataOnly="0" labelOnly="1" outline="0" axis="axisRow" fieldPosition="5"/>
    </format>
    <format dxfId="251">
      <pivotArea field="17" type="button" dataOnly="0" labelOnly="1" outline="0" axis="axisRow" fieldPosition="6"/>
    </format>
    <format dxfId="250">
      <pivotArea field="19" type="button" dataOnly="0" labelOnly="1" outline="0" axis="axisRow" fieldPosition="7"/>
    </format>
    <format dxfId="24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8">
      <pivotArea field="10" type="button" dataOnly="0" labelOnly="1" outline="0" axis="axisRow" fieldPosition="1"/>
    </format>
    <format dxfId="247">
      <pivotArea field="11" type="button" dataOnly="0" labelOnly="1" outline="0" axis="axisRow" fieldPosition="2"/>
    </format>
    <format dxfId="246">
      <pivotArea field="0" type="button" dataOnly="0" labelOnly="1" outline="0" axis="axisRow" fieldPosition="0"/>
    </format>
    <format dxfId="245">
      <pivotArea field="18" type="button" dataOnly="0" labelOnly="1" outline="0" axis="axisRow" fieldPosition="3"/>
    </format>
    <format dxfId="244">
      <pivotArea field="13" type="button" dataOnly="0" labelOnly="1" outline="0" axis="axisRow" fieldPosition="4"/>
    </format>
    <format dxfId="243">
      <pivotArea field="16" type="button" dataOnly="0" labelOnly="1" outline="0" axis="axisRow" fieldPosition="5"/>
    </format>
    <format dxfId="242">
      <pivotArea field="17" type="button" dataOnly="0" labelOnly="1" outline="0" axis="axisRow" fieldPosition="6"/>
    </format>
    <format dxfId="241">
      <pivotArea field="19" type="button" dataOnly="0" labelOnly="1" outline="0" axis="axisRow" fieldPosition="7"/>
    </format>
    <format dxfId="24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39">
      <pivotArea field="10" type="button" dataOnly="0" labelOnly="1" outline="0" axis="axisRow" fieldPosition="1"/>
    </format>
    <format dxfId="238">
      <pivotArea field="11" type="button" dataOnly="0" labelOnly="1" outline="0" axis="axisRow" fieldPosition="2"/>
    </format>
    <format dxfId="237">
      <pivotArea field="0" type="button" dataOnly="0" labelOnly="1" outline="0" axis="axisRow" fieldPosition="0"/>
    </format>
    <format dxfId="236">
      <pivotArea field="18" type="button" dataOnly="0" labelOnly="1" outline="0" axis="axisRow" fieldPosition="3"/>
    </format>
    <format dxfId="235">
      <pivotArea field="13" type="button" dataOnly="0" labelOnly="1" outline="0" axis="axisRow" fieldPosition="4"/>
    </format>
    <format dxfId="234">
      <pivotArea field="16" type="button" dataOnly="0" labelOnly="1" outline="0" axis="axisRow" fieldPosition="5"/>
    </format>
    <format dxfId="233">
      <pivotArea field="17" type="button" dataOnly="0" labelOnly="1" outline="0" axis="axisRow" fieldPosition="6"/>
    </format>
    <format dxfId="232">
      <pivotArea field="19" type="button" dataOnly="0" labelOnly="1" outline="0" axis="axisRow" fieldPosition="7"/>
    </format>
    <format dxfId="2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T:\Documents%20and%20Settings\semlal\Ustawienia%20lokalne\Temporary%20Internet%20Files\Content.Outlook\PWJUKV83\TOTAL_Harmonogram%20FFvostateczny.x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T:\Documents%20and%20Settings\semlal\Ustawienia%20lokalne\Temporary%20Internet%20Files\Content.Outlook\PWJUKV83\TOTAL_Harmonogram%20FFvostateczny.x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pivotTable" Target="../pivotTables/pivot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pageSetUpPr fitToPage="1"/>
  </sheetPr>
  <dimension ref="A1:W103"/>
  <sheetViews>
    <sheetView zoomScaleNormal="100" workbookViewId="0">
      <pane ySplit="4" topLeftCell="A57" activePane="bottomLeft" state="frozen"/>
      <selection pane="bottomLeft" activeCell="F14" sqref="F14"/>
    </sheetView>
  </sheetViews>
  <sheetFormatPr defaultRowHeight="15" outlineLevelCol="1"/>
  <cols>
    <col min="1" max="1" width="2.7109375" customWidth="1"/>
    <col min="2" max="2" width="10.7109375" customWidth="1"/>
    <col min="3" max="3" width="16.7109375" customWidth="1"/>
    <col min="4" max="5" width="20.7109375" customWidth="1"/>
    <col min="6" max="6" width="11.7109375" customWidth="1" outlineLevel="1"/>
    <col min="7" max="10" width="3.7109375" customWidth="1" outlineLevel="1"/>
    <col min="11" max="11" width="10.7109375" customWidth="1" outlineLevel="1"/>
    <col min="12" max="12" width="80.7109375" customWidth="1"/>
    <col min="13" max="13" width="90.85546875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N1" s="10" t="s">
        <v>1</v>
      </c>
    </row>
    <row r="2" spans="1:22">
      <c r="B2" s="1"/>
      <c r="C2" s="1"/>
      <c r="D2" s="1"/>
      <c r="E2" s="1"/>
      <c r="F2" s="1"/>
      <c r="G2" s="1"/>
      <c r="H2" s="1"/>
      <c r="I2" s="1"/>
      <c r="J2" s="1"/>
      <c r="K2" s="2"/>
      <c r="L2" s="1"/>
      <c r="N2" s="11" t="s">
        <v>2</v>
      </c>
    </row>
    <row r="3" spans="1:22">
      <c r="B3" s="1"/>
      <c r="C3" s="1"/>
      <c r="D3" s="1"/>
      <c r="E3" s="1"/>
      <c r="F3" s="1"/>
      <c r="G3" s="1"/>
      <c r="H3" s="1"/>
      <c r="I3" s="1"/>
      <c r="J3" s="1"/>
      <c r="K3" s="2"/>
      <c r="L3" s="1"/>
      <c r="N3" s="818" t="s">
        <v>3</v>
      </c>
    </row>
    <row r="4" spans="1:22" ht="116.25" customHeight="1" thickBot="1">
      <c r="B4" s="13" t="s">
        <v>4</v>
      </c>
      <c r="C4" s="13" t="s">
        <v>5</v>
      </c>
      <c r="D4" s="13" t="s">
        <v>6</v>
      </c>
      <c r="E4" s="13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3" t="s">
        <v>14</v>
      </c>
      <c r="N4" s="15">
        <v>375</v>
      </c>
      <c r="O4" s="15">
        <v>250</v>
      </c>
      <c r="P4" s="15">
        <v>805</v>
      </c>
      <c r="Q4" s="15">
        <v>806</v>
      </c>
      <c r="R4" s="15">
        <v>706</v>
      </c>
      <c r="S4" s="15" t="s">
        <v>15</v>
      </c>
      <c r="T4" s="15" t="s">
        <v>16</v>
      </c>
      <c r="U4" s="15" t="s">
        <v>17</v>
      </c>
      <c r="V4" s="15">
        <v>606</v>
      </c>
    </row>
    <row r="5" spans="1:22" s="4" customFormat="1" ht="30" customHeight="1" thickTop="1" thickBot="1">
      <c r="A5" s="8"/>
      <c r="B5" s="819" t="s">
        <v>18</v>
      </c>
      <c r="C5" s="819" t="s">
        <v>19</v>
      </c>
      <c r="D5" s="819" t="s">
        <v>20</v>
      </c>
      <c r="E5" s="819" t="s">
        <v>21</v>
      </c>
      <c r="F5" s="819"/>
      <c r="G5" s="819" t="s">
        <v>22</v>
      </c>
      <c r="H5" s="819" t="s">
        <v>22</v>
      </c>
      <c r="I5" s="819" t="s">
        <v>22</v>
      </c>
      <c r="J5" s="819" t="s">
        <v>22</v>
      </c>
      <c r="K5" s="819"/>
      <c r="L5" s="819" t="s">
        <v>23</v>
      </c>
    </row>
    <row r="6" spans="1:22" s="4" customFormat="1" ht="30" customHeight="1" thickTop="1" thickBot="1">
      <c r="A6" s="8"/>
      <c r="B6" s="819" t="s">
        <v>24</v>
      </c>
      <c r="C6" s="5" t="s">
        <v>25</v>
      </c>
      <c r="D6" s="5" t="s">
        <v>26</v>
      </c>
      <c r="E6" s="5" t="s">
        <v>27</v>
      </c>
      <c r="F6" s="5"/>
      <c r="G6" s="5"/>
      <c r="H6" s="5"/>
      <c r="I6" s="5"/>
      <c r="J6" s="5"/>
      <c r="K6" s="5"/>
      <c r="L6" s="5"/>
      <c r="M6" s="4" t="s">
        <v>28</v>
      </c>
    </row>
    <row r="7" spans="1:22" s="4" customFormat="1" ht="30" customHeight="1" thickTop="1" thickBot="1">
      <c r="A7" s="8"/>
      <c r="B7" s="820" t="s">
        <v>29</v>
      </c>
      <c r="C7" s="7" t="s">
        <v>30</v>
      </c>
      <c r="D7" s="7" t="s">
        <v>31</v>
      </c>
      <c r="E7" s="820" t="s">
        <v>32</v>
      </c>
      <c r="F7" s="7"/>
      <c r="G7" s="7"/>
      <c r="H7" s="7"/>
      <c r="I7" s="7"/>
      <c r="J7" s="7"/>
      <c r="K7" s="7"/>
      <c r="L7" s="7"/>
      <c r="M7" s="4" t="s">
        <v>33</v>
      </c>
    </row>
    <row r="8" spans="1:22" s="4" customFormat="1" ht="30" customHeight="1" thickTop="1" thickBot="1">
      <c r="A8" s="8"/>
      <c r="B8" s="821" t="s">
        <v>34</v>
      </c>
      <c r="C8" s="6" t="s">
        <v>30</v>
      </c>
      <c r="D8" s="6" t="s">
        <v>35</v>
      </c>
      <c r="E8" s="821" t="s">
        <v>36</v>
      </c>
      <c r="F8" s="6"/>
      <c r="G8" s="6"/>
      <c r="H8" s="6"/>
      <c r="I8" s="6"/>
      <c r="J8" s="6"/>
      <c r="K8" s="6"/>
      <c r="L8" s="6"/>
    </row>
    <row r="9" spans="1:22" s="4" customFormat="1" ht="30" customHeight="1" thickTop="1" thickBot="1">
      <c r="A9" s="8"/>
      <c r="B9" s="821" t="s">
        <v>37</v>
      </c>
      <c r="C9" s="6" t="s">
        <v>30</v>
      </c>
      <c r="D9" s="6" t="s">
        <v>38</v>
      </c>
      <c r="E9" s="821" t="s">
        <v>39</v>
      </c>
      <c r="F9" s="6"/>
      <c r="G9" s="6"/>
      <c r="H9" s="6"/>
      <c r="I9" s="6"/>
      <c r="J9" s="6"/>
      <c r="K9" s="6"/>
      <c r="L9" s="6"/>
      <c r="M9" s="4" t="s">
        <v>40</v>
      </c>
    </row>
    <row r="10" spans="1:22" s="4" customFormat="1" ht="30" customHeight="1" thickTop="1" thickBot="1">
      <c r="A10" s="8"/>
      <c r="B10" s="821" t="s">
        <v>41</v>
      </c>
      <c r="C10" s="6" t="s">
        <v>42</v>
      </c>
      <c r="D10" s="6" t="s">
        <v>43</v>
      </c>
      <c r="E10" s="821" t="s">
        <v>44</v>
      </c>
      <c r="F10" s="6"/>
      <c r="G10" s="6"/>
      <c r="H10" s="6"/>
      <c r="I10" s="6"/>
      <c r="J10" s="6"/>
      <c r="K10" s="6"/>
      <c r="L10" s="6"/>
    </row>
    <row r="11" spans="1:22" s="4" customFormat="1" ht="30" customHeight="1" thickTop="1" thickBot="1">
      <c r="A11" s="8"/>
      <c r="B11" s="3" t="s">
        <v>45</v>
      </c>
      <c r="C11" s="3" t="s">
        <v>42</v>
      </c>
      <c r="D11" s="3" t="s">
        <v>46</v>
      </c>
      <c r="E11" s="3" t="s">
        <v>47</v>
      </c>
      <c r="F11" s="3"/>
      <c r="G11" s="3"/>
      <c r="H11" s="3"/>
      <c r="I11" s="3"/>
      <c r="J11" s="3"/>
      <c r="K11" s="3"/>
      <c r="L11" s="3" t="s">
        <v>45</v>
      </c>
    </row>
    <row r="12" spans="1:22" s="4" customFormat="1" ht="30" customHeight="1" thickTop="1" thickBot="1">
      <c r="A12" s="8"/>
      <c r="B12" s="821" t="s">
        <v>48</v>
      </c>
      <c r="C12" s="6" t="s">
        <v>49</v>
      </c>
      <c r="D12" s="6" t="s">
        <v>3</v>
      </c>
      <c r="E12" s="821" t="s">
        <v>50</v>
      </c>
      <c r="F12" s="6"/>
      <c r="G12" s="6"/>
      <c r="H12" s="6"/>
      <c r="I12" s="6"/>
      <c r="J12" s="6"/>
      <c r="K12" s="6"/>
      <c r="L12" s="6"/>
    </row>
    <row r="13" spans="1:22" s="4" customFormat="1" ht="30" customHeight="1" thickTop="1" thickBot="1">
      <c r="A13" s="8"/>
      <c r="B13" s="819" t="s">
        <v>51</v>
      </c>
      <c r="C13" s="5" t="s">
        <v>49</v>
      </c>
      <c r="D13" s="5" t="s">
        <v>52</v>
      </c>
      <c r="E13" s="819" t="s">
        <v>53</v>
      </c>
      <c r="F13" s="5"/>
      <c r="G13" s="5"/>
      <c r="H13" s="5"/>
      <c r="I13" s="5"/>
      <c r="J13" s="5"/>
      <c r="K13" s="5"/>
      <c r="L13" s="819" t="s">
        <v>54</v>
      </c>
    </row>
    <row r="14" spans="1:22" s="4" customFormat="1" ht="30" customHeight="1" thickTop="1" thickBot="1">
      <c r="A14" s="8"/>
      <c r="B14" s="821" t="s">
        <v>55</v>
      </c>
      <c r="C14" s="6" t="s">
        <v>56</v>
      </c>
      <c r="D14" s="6" t="s">
        <v>57</v>
      </c>
      <c r="E14" s="6" t="s">
        <v>58</v>
      </c>
      <c r="F14" s="6">
        <v>3647</v>
      </c>
      <c r="G14" s="821" t="s">
        <v>22</v>
      </c>
      <c r="H14" s="821" t="s">
        <v>22</v>
      </c>
      <c r="I14" s="821" t="s">
        <v>22</v>
      </c>
      <c r="J14" s="821" t="s">
        <v>22</v>
      </c>
      <c r="K14" s="6">
        <v>8</v>
      </c>
      <c r="L14" s="821" t="s">
        <v>59</v>
      </c>
    </row>
    <row r="15" spans="1:22" s="4" customFormat="1" ht="30" customHeight="1" thickTop="1" thickBot="1">
      <c r="A15" s="8"/>
      <c r="B15" s="820" t="s">
        <v>60</v>
      </c>
      <c r="C15" s="7" t="s">
        <v>61</v>
      </c>
      <c r="D15" s="7" t="s">
        <v>62</v>
      </c>
      <c r="E15" s="7" t="s">
        <v>63</v>
      </c>
      <c r="F15" s="7"/>
      <c r="G15" s="7"/>
      <c r="H15" s="7"/>
      <c r="I15" s="7"/>
      <c r="J15" s="7"/>
      <c r="K15" s="7">
        <v>18</v>
      </c>
      <c r="L15" s="7"/>
    </row>
    <row r="16" spans="1:22" s="4" customFormat="1" ht="30" customHeight="1" thickTop="1" thickBot="1">
      <c r="B16" s="8"/>
      <c r="C16" s="8"/>
      <c r="D16" s="8" t="s">
        <v>64</v>
      </c>
      <c r="E16" s="8"/>
      <c r="F16" s="8"/>
      <c r="G16" s="8"/>
      <c r="H16" s="8"/>
      <c r="I16" s="8"/>
      <c r="J16" s="8"/>
      <c r="K16" s="8"/>
      <c r="L16" s="8" t="s">
        <v>64</v>
      </c>
      <c r="M16" s="8"/>
    </row>
    <row r="17" spans="1:22" s="4" customFormat="1" ht="30" customHeight="1" thickTop="1" thickBot="1">
      <c r="A17" s="8"/>
      <c r="B17" s="820" t="s">
        <v>65</v>
      </c>
      <c r="C17" s="7" t="s">
        <v>66</v>
      </c>
      <c r="D17" s="7" t="s">
        <v>46</v>
      </c>
      <c r="E17" s="7" t="s">
        <v>67</v>
      </c>
      <c r="F17" s="7"/>
      <c r="G17" s="820" t="s">
        <v>22</v>
      </c>
      <c r="H17" s="820" t="s">
        <v>68</v>
      </c>
      <c r="I17" s="7"/>
      <c r="J17" s="7"/>
      <c r="K17" s="7"/>
      <c r="L17" s="820" t="s">
        <v>69</v>
      </c>
      <c r="M17" s="4" t="s">
        <v>70</v>
      </c>
      <c r="N17" s="4">
        <v>375</v>
      </c>
      <c r="O17" s="4">
        <v>250</v>
      </c>
      <c r="P17" s="4">
        <v>805</v>
      </c>
      <c r="Q17" s="4">
        <v>806</v>
      </c>
      <c r="R17" s="4">
        <v>706</v>
      </c>
      <c r="S17" s="4">
        <v>123000</v>
      </c>
      <c r="T17" s="4" t="s">
        <v>16</v>
      </c>
      <c r="U17" s="4" t="s">
        <v>17</v>
      </c>
      <c r="V17" s="4">
        <v>606</v>
      </c>
    </row>
    <row r="18" spans="1:22" s="4" customFormat="1" ht="30" customHeight="1" thickTop="1" thickBot="1">
      <c r="A18" s="8"/>
      <c r="B18" s="821" t="s">
        <v>71</v>
      </c>
      <c r="C18" s="6" t="s">
        <v>72</v>
      </c>
      <c r="D18" s="6" t="s">
        <v>73</v>
      </c>
      <c r="E18" s="6" t="s">
        <v>74</v>
      </c>
      <c r="F18" s="6"/>
      <c r="G18" s="821" t="s">
        <v>22</v>
      </c>
      <c r="H18" s="821" t="s">
        <v>22</v>
      </c>
      <c r="I18" s="821" t="s">
        <v>22</v>
      </c>
      <c r="J18" s="821" t="s">
        <v>22</v>
      </c>
      <c r="K18" s="6">
        <v>8</v>
      </c>
      <c r="L18" s="821" t="s">
        <v>75</v>
      </c>
      <c r="M18" s="4" t="s">
        <v>76</v>
      </c>
      <c r="N18" s="4">
        <v>4</v>
      </c>
      <c r="O18" s="4">
        <v>4</v>
      </c>
      <c r="P18" s="4">
        <v>10</v>
      </c>
      <c r="Q18" s="4">
        <v>4</v>
      </c>
    </row>
    <row r="19" spans="1:22" s="4" customFormat="1" ht="30" customHeight="1" thickTop="1" thickBot="1">
      <c r="A19" s="8"/>
      <c r="B19" s="3" t="s">
        <v>45</v>
      </c>
      <c r="C19" s="3" t="s">
        <v>77</v>
      </c>
      <c r="D19" s="3" t="s">
        <v>78</v>
      </c>
      <c r="E19" s="3" t="s">
        <v>79</v>
      </c>
      <c r="F19" s="3"/>
      <c r="G19" s="3"/>
      <c r="H19" s="3"/>
      <c r="I19" s="3"/>
      <c r="J19" s="3"/>
      <c r="K19" s="3"/>
      <c r="L19" s="3" t="s">
        <v>45</v>
      </c>
    </row>
    <row r="20" spans="1:22" s="4" customFormat="1" ht="30" customHeight="1" thickTop="1" thickBot="1">
      <c r="A20" s="8"/>
      <c r="B20" s="821" t="s">
        <v>80</v>
      </c>
      <c r="C20" s="821" t="s">
        <v>77</v>
      </c>
      <c r="D20" s="6" t="s">
        <v>81</v>
      </c>
      <c r="E20" s="6" t="s">
        <v>82</v>
      </c>
      <c r="F20" s="6"/>
      <c r="G20" s="821" t="s">
        <v>22</v>
      </c>
      <c r="H20" s="821" t="s">
        <v>22</v>
      </c>
      <c r="I20" s="821" t="s">
        <v>22</v>
      </c>
      <c r="J20" s="821" t="s">
        <v>22</v>
      </c>
      <c r="K20" s="6">
        <v>8</v>
      </c>
      <c r="L20" s="821" t="s">
        <v>83</v>
      </c>
      <c r="M20" s="4" t="s">
        <v>84</v>
      </c>
      <c r="N20" s="4">
        <v>3</v>
      </c>
      <c r="O20" s="4">
        <v>4</v>
      </c>
      <c r="P20" s="4">
        <v>10</v>
      </c>
      <c r="Q20" s="4">
        <v>4</v>
      </c>
    </row>
    <row r="21" spans="1:22" s="4" customFormat="1" ht="30" customHeight="1" thickTop="1" thickBot="1">
      <c r="A21" s="8"/>
      <c r="B21" s="820" t="s">
        <v>85</v>
      </c>
      <c r="C21" s="820" t="s">
        <v>86</v>
      </c>
      <c r="D21" s="7" t="s">
        <v>87</v>
      </c>
      <c r="E21" s="7" t="s">
        <v>88</v>
      </c>
      <c r="F21" s="7"/>
      <c r="G21" s="820" t="s">
        <v>22</v>
      </c>
      <c r="H21" s="820" t="s">
        <v>22</v>
      </c>
      <c r="I21" s="820" t="s">
        <v>22</v>
      </c>
      <c r="J21" s="820" t="s">
        <v>22</v>
      </c>
      <c r="K21" s="7">
        <v>19</v>
      </c>
      <c r="L21" s="820" t="s">
        <v>89</v>
      </c>
      <c r="M21" s="4" t="s">
        <v>90</v>
      </c>
      <c r="N21" s="4">
        <v>1</v>
      </c>
      <c r="S21" s="4">
        <v>38705</v>
      </c>
    </row>
    <row r="22" spans="1:22" s="4" customFormat="1" ht="30" customHeight="1" thickTop="1" thickBot="1">
      <c r="A22" s="8"/>
      <c r="B22" s="820" t="s">
        <v>91</v>
      </c>
      <c r="C22" s="7" t="s">
        <v>92</v>
      </c>
      <c r="D22" s="7" t="s">
        <v>87</v>
      </c>
      <c r="E22" s="7" t="s">
        <v>93</v>
      </c>
      <c r="F22" s="7">
        <v>3797</v>
      </c>
      <c r="G22" s="820" t="s">
        <v>22</v>
      </c>
      <c r="H22" s="820" t="s">
        <v>22</v>
      </c>
      <c r="I22" s="820" t="s">
        <v>22</v>
      </c>
      <c r="J22" s="820" t="s">
        <v>22</v>
      </c>
      <c r="K22" s="7">
        <v>8</v>
      </c>
      <c r="L22" s="820" t="s">
        <v>94</v>
      </c>
      <c r="M22" s="4" t="s">
        <v>95</v>
      </c>
      <c r="N22" s="4">
        <v>5</v>
      </c>
      <c r="O22" s="4">
        <v>1</v>
      </c>
      <c r="P22" s="4">
        <v>6</v>
      </c>
      <c r="Q22" s="4">
        <v>4</v>
      </c>
    </row>
    <row r="23" spans="1:22" s="4" customFormat="1" ht="30" customHeight="1" thickTop="1" thickBot="1">
      <c r="A23" s="8"/>
      <c r="B23" s="819" t="s">
        <v>96</v>
      </c>
      <c r="C23" s="819" t="s">
        <v>92</v>
      </c>
      <c r="D23" s="819" t="s">
        <v>97</v>
      </c>
      <c r="E23" s="819" t="s">
        <v>98</v>
      </c>
      <c r="F23" s="819"/>
      <c r="G23" s="819" t="s">
        <v>22</v>
      </c>
      <c r="H23" s="819" t="s">
        <v>22</v>
      </c>
      <c r="I23" s="819" t="s">
        <v>22</v>
      </c>
      <c r="J23" s="819" t="s">
        <v>22</v>
      </c>
      <c r="K23" s="819">
        <v>8</v>
      </c>
      <c r="L23" s="819" t="s">
        <v>99</v>
      </c>
      <c r="M23" s="4" t="s">
        <v>100</v>
      </c>
      <c r="N23" s="4">
        <v>6</v>
      </c>
      <c r="O23" s="4">
        <v>0</v>
      </c>
      <c r="P23" s="4">
        <v>5</v>
      </c>
      <c r="Q23" s="4">
        <v>5</v>
      </c>
      <c r="S23" s="4">
        <v>250000</v>
      </c>
    </row>
    <row r="24" spans="1:22" s="4" customFormat="1" ht="30" customHeight="1" thickTop="1" thickBot="1">
      <c r="A24" s="8"/>
      <c r="B24" s="820" t="s">
        <v>101</v>
      </c>
      <c r="C24" s="820" t="s">
        <v>102</v>
      </c>
      <c r="D24" s="820" t="s">
        <v>103</v>
      </c>
      <c r="E24" s="820" t="s">
        <v>74</v>
      </c>
      <c r="F24" s="820"/>
      <c r="G24" s="820" t="s">
        <v>22</v>
      </c>
      <c r="H24" s="820" t="s">
        <v>22</v>
      </c>
      <c r="I24" s="820" t="s">
        <v>22</v>
      </c>
      <c r="J24" s="820" t="s">
        <v>22</v>
      </c>
      <c r="K24" s="820">
        <v>8</v>
      </c>
      <c r="L24" s="820" t="s">
        <v>104</v>
      </c>
      <c r="M24" s="4" t="s">
        <v>105</v>
      </c>
      <c r="S24" s="4">
        <v>123000</v>
      </c>
    </row>
    <row r="25" spans="1:22" s="4" customFormat="1" ht="30" customHeight="1" thickTop="1" thickBot="1">
      <c r="A25" s="8"/>
      <c r="B25" s="820" t="s">
        <v>106</v>
      </c>
      <c r="C25" s="820" t="s">
        <v>102</v>
      </c>
      <c r="D25" s="820" t="s">
        <v>107</v>
      </c>
      <c r="E25" s="820" t="s">
        <v>108</v>
      </c>
      <c r="F25" s="820"/>
      <c r="G25" s="820" t="s">
        <v>22</v>
      </c>
      <c r="H25" s="820" t="s">
        <v>22</v>
      </c>
      <c r="I25" s="820" t="s">
        <v>22</v>
      </c>
      <c r="J25" s="820" t="s">
        <v>22</v>
      </c>
      <c r="K25" s="820">
        <v>8</v>
      </c>
      <c r="L25" s="820" t="s">
        <v>109</v>
      </c>
      <c r="M25" s="4" t="s">
        <v>110</v>
      </c>
      <c r="N25" s="4">
        <v>4</v>
      </c>
      <c r="O25" s="4">
        <v>3</v>
      </c>
      <c r="S25" s="4">
        <v>230000</v>
      </c>
    </row>
    <row r="26" spans="1:22" s="4" customFormat="1" ht="30" customHeight="1" thickTop="1" thickBot="1">
      <c r="A26" s="8"/>
      <c r="B26" s="820" t="s">
        <v>111</v>
      </c>
      <c r="C26" s="820" t="s">
        <v>112</v>
      </c>
      <c r="D26" s="820" t="s">
        <v>113</v>
      </c>
      <c r="E26" s="820" t="s">
        <v>114</v>
      </c>
      <c r="F26" s="820"/>
      <c r="G26" s="820" t="s">
        <v>22</v>
      </c>
      <c r="H26" s="820" t="s">
        <v>22</v>
      </c>
      <c r="I26" s="820" t="s">
        <v>22</v>
      </c>
      <c r="J26" s="820" t="s">
        <v>22</v>
      </c>
      <c r="K26" s="820">
        <v>8</v>
      </c>
      <c r="L26" s="820" t="s">
        <v>115</v>
      </c>
      <c r="M26" s="4" t="s">
        <v>116</v>
      </c>
    </row>
    <row r="27" spans="1:22" s="4" customFormat="1" ht="30" customHeight="1" thickTop="1" thickBot="1">
      <c r="A27" s="8"/>
      <c r="B27" s="821" t="s">
        <v>117</v>
      </c>
      <c r="C27" s="821" t="s">
        <v>118</v>
      </c>
      <c r="D27" s="6" t="s">
        <v>119</v>
      </c>
      <c r="E27" s="6" t="s">
        <v>120</v>
      </c>
      <c r="F27" s="6"/>
      <c r="G27" s="821" t="s">
        <v>22</v>
      </c>
      <c r="H27" s="821" t="s">
        <v>22</v>
      </c>
      <c r="I27" s="821" t="s">
        <v>22</v>
      </c>
      <c r="J27" s="821" t="s">
        <v>22</v>
      </c>
      <c r="K27" s="6">
        <v>8</v>
      </c>
      <c r="L27" s="821" t="s">
        <v>75</v>
      </c>
      <c r="M27" s="4" t="s">
        <v>121</v>
      </c>
      <c r="N27" s="4">
        <v>6</v>
      </c>
      <c r="O27" s="4">
        <v>1</v>
      </c>
      <c r="P27" s="4">
        <v>10</v>
      </c>
      <c r="Q27" s="4">
        <v>4</v>
      </c>
      <c r="S27" s="4">
        <v>280000</v>
      </c>
    </row>
    <row r="28" spans="1:22" s="4" customFormat="1" ht="30" customHeight="1" thickTop="1" thickBot="1">
      <c r="A28" s="8"/>
      <c r="B28" s="821" t="s">
        <v>122</v>
      </c>
      <c r="C28" s="821" t="s">
        <v>118</v>
      </c>
      <c r="D28" s="6" t="s">
        <v>123</v>
      </c>
      <c r="E28" s="6" t="s">
        <v>124</v>
      </c>
      <c r="F28" s="6"/>
      <c r="G28" s="821" t="s">
        <v>22</v>
      </c>
      <c r="H28" s="821" t="s">
        <v>22</v>
      </c>
      <c r="I28" s="821" t="s">
        <v>22</v>
      </c>
      <c r="J28" s="821" t="s">
        <v>22</v>
      </c>
      <c r="K28" s="6">
        <v>8</v>
      </c>
      <c r="L28" s="821" t="s">
        <v>125</v>
      </c>
      <c r="M28" s="4" t="s">
        <v>126</v>
      </c>
      <c r="N28" s="4">
        <v>5</v>
      </c>
      <c r="O28" s="4">
        <v>1</v>
      </c>
      <c r="P28" s="4">
        <v>10</v>
      </c>
      <c r="Q28" s="4">
        <v>4</v>
      </c>
      <c r="S28" s="4">
        <v>260000</v>
      </c>
    </row>
    <row r="29" spans="1:22" s="4" customFormat="1" ht="30" customHeight="1" thickTop="1" thickBot="1">
      <c r="A29" s="8"/>
      <c r="B29" s="820" t="s">
        <v>127</v>
      </c>
      <c r="C29" s="820" t="s">
        <v>128</v>
      </c>
      <c r="D29" s="820" t="s">
        <v>129</v>
      </c>
      <c r="E29" s="820" t="s">
        <v>130</v>
      </c>
      <c r="F29" s="820"/>
      <c r="G29" s="820" t="s">
        <v>22</v>
      </c>
      <c r="H29" s="820" t="s">
        <v>22</v>
      </c>
      <c r="I29" s="820" t="s">
        <v>22</v>
      </c>
      <c r="J29" s="820" t="s">
        <v>22</v>
      </c>
      <c r="K29" s="820">
        <v>19</v>
      </c>
      <c r="L29" s="820" t="s">
        <v>131</v>
      </c>
      <c r="M29" s="4" t="s">
        <v>132</v>
      </c>
    </row>
    <row r="30" spans="1:22" s="4" customFormat="1" ht="30" customHeight="1" thickTop="1" thickBot="1">
      <c r="A30" s="8"/>
      <c r="B30" s="820" t="s">
        <v>133</v>
      </c>
      <c r="C30" s="820" t="s">
        <v>134</v>
      </c>
      <c r="D30" s="7" t="s">
        <v>87</v>
      </c>
      <c r="E30" s="7" t="s">
        <v>135</v>
      </c>
      <c r="F30" s="7"/>
      <c r="G30" s="820" t="s">
        <v>68</v>
      </c>
      <c r="H30" s="7"/>
      <c r="I30" s="7"/>
      <c r="J30" s="7"/>
      <c r="K30" s="7"/>
      <c r="L30" s="820" t="s">
        <v>136</v>
      </c>
      <c r="M30" s="4" t="s">
        <v>137</v>
      </c>
      <c r="S30" s="4">
        <v>23000</v>
      </c>
    </row>
    <row r="31" spans="1:22" s="4" customFormat="1" ht="30" customHeight="1" thickTop="1" thickBot="1">
      <c r="A31" s="8"/>
      <c r="B31" s="821" t="s">
        <v>138</v>
      </c>
      <c r="C31" s="821" t="s">
        <v>139</v>
      </c>
      <c r="D31" s="6" t="s">
        <v>140</v>
      </c>
      <c r="E31" s="6" t="s">
        <v>32</v>
      </c>
      <c r="F31" s="6"/>
      <c r="G31" s="821" t="s">
        <v>22</v>
      </c>
      <c r="H31" s="821" t="s">
        <v>22</v>
      </c>
      <c r="I31" s="821" t="s">
        <v>22</v>
      </c>
      <c r="J31" s="821" t="s">
        <v>22</v>
      </c>
      <c r="K31" s="6">
        <v>8</v>
      </c>
      <c r="L31" s="821" t="s">
        <v>75</v>
      </c>
      <c r="M31" s="4" t="s">
        <v>141</v>
      </c>
      <c r="P31" s="4">
        <v>10</v>
      </c>
      <c r="Q31" s="4">
        <v>4</v>
      </c>
      <c r="S31" s="4">
        <v>280000</v>
      </c>
    </row>
    <row r="32" spans="1:22" s="4" customFormat="1" ht="30" customHeight="1" thickTop="1" thickBot="1">
      <c r="A32" s="8"/>
      <c r="B32" s="820" t="s">
        <v>142</v>
      </c>
      <c r="C32" s="820" t="s">
        <v>143</v>
      </c>
      <c r="D32" s="820" t="s">
        <v>46</v>
      </c>
      <c r="E32" s="820" t="s">
        <v>47</v>
      </c>
      <c r="F32" s="820"/>
      <c r="G32" s="820" t="s">
        <v>22</v>
      </c>
      <c r="H32" s="820" t="s">
        <v>22</v>
      </c>
      <c r="I32" s="820" t="s">
        <v>22</v>
      </c>
      <c r="J32" s="820" t="s">
        <v>144</v>
      </c>
      <c r="K32" s="820">
        <v>8</v>
      </c>
      <c r="L32" s="820" t="s">
        <v>145</v>
      </c>
      <c r="N32" s="4">
        <v>4</v>
      </c>
      <c r="O32" s="4">
        <v>3</v>
      </c>
      <c r="P32" s="4" t="s">
        <v>146</v>
      </c>
      <c r="Q32" s="4" t="s">
        <v>146</v>
      </c>
    </row>
    <row r="33" spans="1:19" s="4" customFormat="1" ht="30" customHeight="1" thickTop="1" thickBot="1">
      <c r="A33" s="8"/>
      <c r="B33" s="820" t="s">
        <v>147</v>
      </c>
      <c r="C33" s="820" t="s">
        <v>148</v>
      </c>
      <c r="D33" s="7" t="s">
        <v>149</v>
      </c>
      <c r="E33" s="7" t="s">
        <v>150</v>
      </c>
      <c r="F33" s="7"/>
      <c r="G33" s="820" t="s">
        <v>22</v>
      </c>
      <c r="H33" s="820" t="s">
        <v>22</v>
      </c>
      <c r="I33" s="820" t="s">
        <v>22</v>
      </c>
      <c r="J33" s="820" t="s">
        <v>22</v>
      </c>
      <c r="K33" s="7">
        <v>19</v>
      </c>
      <c r="L33" s="820" t="s">
        <v>89</v>
      </c>
      <c r="M33" s="4" t="s">
        <v>151</v>
      </c>
      <c r="N33" s="4">
        <v>1</v>
      </c>
      <c r="S33" s="4">
        <v>38705</v>
      </c>
    </row>
    <row r="34" spans="1:19" s="4" customFormat="1" ht="30" customHeight="1" thickTop="1" thickBot="1">
      <c r="A34" s="8"/>
      <c r="B34" s="3" t="s">
        <v>152</v>
      </c>
      <c r="C34" s="3" t="s">
        <v>148</v>
      </c>
      <c r="D34" s="3" t="s">
        <v>153</v>
      </c>
      <c r="E34" s="3" t="s">
        <v>154</v>
      </c>
      <c r="F34" s="3" t="s">
        <v>45</v>
      </c>
      <c r="G34" s="3"/>
      <c r="H34" s="3"/>
      <c r="I34" s="3"/>
      <c r="J34" s="3"/>
      <c r="K34" s="3"/>
      <c r="L34" s="3" t="s">
        <v>45</v>
      </c>
    </row>
    <row r="35" spans="1:19" s="4" customFormat="1" ht="30" customHeight="1" thickTop="1" thickBot="1">
      <c r="A35" s="8"/>
      <c r="B35" s="819" t="s">
        <v>155</v>
      </c>
      <c r="C35" s="487" t="s">
        <v>156</v>
      </c>
      <c r="D35" s="819" t="s">
        <v>157</v>
      </c>
      <c r="E35" s="819" t="s">
        <v>158</v>
      </c>
      <c r="F35" s="819"/>
      <c r="G35" s="819" t="s">
        <v>22</v>
      </c>
      <c r="H35" s="819" t="s">
        <v>22</v>
      </c>
      <c r="I35" s="819" t="s">
        <v>22</v>
      </c>
      <c r="J35" s="819" t="s">
        <v>22</v>
      </c>
      <c r="K35" s="819"/>
      <c r="L35" s="819" t="s">
        <v>159</v>
      </c>
      <c r="M35" s="9" t="s">
        <v>160</v>
      </c>
      <c r="N35" s="4">
        <v>5</v>
      </c>
      <c r="O35" s="4">
        <v>1</v>
      </c>
      <c r="P35" s="4">
        <v>12</v>
      </c>
      <c r="Q35" s="4">
        <v>4</v>
      </c>
    </row>
    <row r="36" spans="1:19" s="4" customFormat="1" ht="30" customHeight="1" thickTop="1" thickBot="1">
      <c r="A36" s="8"/>
      <c r="B36" s="3" t="s">
        <v>161</v>
      </c>
      <c r="C36" s="3"/>
      <c r="D36" s="3" t="s">
        <v>78</v>
      </c>
      <c r="E36" s="3" t="s">
        <v>79</v>
      </c>
      <c r="F36" s="3" t="s">
        <v>45</v>
      </c>
      <c r="G36" s="3" t="s">
        <v>22</v>
      </c>
      <c r="H36" s="3"/>
      <c r="I36" s="3"/>
      <c r="J36" s="3"/>
      <c r="K36" s="3" t="s">
        <v>162</v>
      </c>
      <c r="L36" s="3" t="s">
        <v>45</v>
      </c>
    </row>
    <row r="37" spans="1:19" s="4" customFormat="1" ht="30" customHeight="1" thickTop="1" thickBot="1">
      <c r="A37" s="8"/>
      <c r="B37" s="3" t="s">
        <v>163</v>
      </c>
      <c r="C37" s="3"/>
      <c r="D37" s="3" t="s">
        <v>164</v>
      </c>
      <c r="E37" s="3" t="s">
        <v>165</v>
      </c>
      <c r="F37" s="3"/>
      <c r="G37" s="3" t="s">
        <v>22</v>
      </c>
      <c r="H37" s="3"/>
      <c r="I37" s="3"/>
      <c r="J37" s="3"/>
      <c r="K37" s="3" t="s">
        <v>162</v>
      </c>
      <c r="L37" s="3" t="s">
        <v>166</v>
      </c>
    </row>
    <row r="38" spans="1:19" s="4" customFormat="1" ht="30" customHeight="1" thickTop="1" thickBot="1">
      <c r="A38" s="8"/>
      <c r="B38" s="3" t="s">
        <v>167</v>
      </c>
      <c r="C38" s="3"/>
      <c r="D38" s="3" t="s">
        <v>57</v>
      </c>
      <c r="E38" s="3" t="s">
        <v>168</v>
      </c>
      <c r="F38" s="3"/>
      <c r="G38" s="3" t="s">
        <v>22</v>
      </c>
      <c r="H38" s="3"/>
      <c r="I38" s="3"/>
      <c r="J38" s="3"/>
      <c r="K38" s="3" t="s">
        <v>162</v>
      </c>
      <c r="L38" s="3" t="s">
        <v>166</v>
      </c>
    </row>
    <row r="39" spans="1:19" s="4" customFormat="1" ht="30" customHeight="1" thickTop="1" thickBot="1">
      <c r="A39" s="8"/>
      <c r="B39" s="3" t="s">
        <v>169</v>
      </c>
      <c r="C39" s="3"/>
      <c r="D39" s="3" t="s">
        <v>170</v>
      </c>
      <c r="E39" s="3" t="s">
        <v>171</v>
      </c>
      <c r="F39" s="3"/>
      <c r="G39" s="3" t="s">
        <v>22</v>
      </c>
      <c r="H39" s="3"/>
      <c r="I39" s="3"/>
      <c r="J39" s="3"/>
      <c r="K39" s="3" t="s">
        <v>162</v>
      </c>
      <c r="L39" s="3" t="s">
        <v>166</v>
      </c>
    </row>
    <row r="40" spans="1:19" s="4" customFormat="1" ht="30" customHeight="1" thickTop="1" thickBot="1">
      <c r="A40" s="8"/>
      <c r="B40" s="3" t="s">
        <v>172</v>
      </c>
      <c r="C40" s="3" t="s">
        <v>19</v>
      </c>
      <c r="D40" s="3" t="s">
        <v>173</v>
      </c>
      <c r="E40" s="3" t="s">
        <v>32</v>
      </c>
      <c r="F40" s="3"/>
      <c r="G40" s="3"/>
      <c r="H40" s="3"/>
      <c r="I40" s="3"/>
      <c r="J40" s="3"/>
      <c r="K40" s="3"/>
      <c r="L40" s="3" t="s">
        <v>174</v>
      </c>
    </row>
    <row r="41" spans="1:19" s="4" customFormat="1" ht="30" customHeight="1" thickTop="1" thickBot="1">
      <c r="B41" s="8"/>
      <c r="C41" s="8"/>
      <c r="D41" s="8" t="s">
        <v>175</v>
      </c>
      <c r="E41" s="8"/>
      <c r="F41" s="8"/>
      <c r="G41" s="8"/>
      <c r="H41" s="8"/>
      <c r="I41" s="8"/>
      <c r="J41" s="8"/>
      <c r="K41" s="8"/>
      <c r="L41" s="8" t="s">
        <v>175</v>
      </c>
      <c r="M41" s="8"/>
    </row>
    <row r="42" spans="1:19" s="4" customFormat="1" ht="30" customHeight="1" thickTop="1" thickBot="1">
      <c r="A42" s="8"/>
      <c r="B42" s="3" t="s">
        <v>45</v>
      </c>
      <c r="C42" s="3" t="s">
        <v>176</v>
      </c>
      <c r="D42" s="3" t="s">
        <v>177</v>
      </c>
      <c r="E42" s="3" t="s">
        <v>74</v>
      </c>
      <c r="F42" s="3" t="s">
        <v>45</v>
      </c>
      <c r="G42" s="3"/>
      <c r="H42" s="3"/>
      <c r="I42" s="3"/>
      <c r="J42" s="3"/>
      <c r="K42" s="3" t="s">
        <v>178</v>
      </c>
      <c r="L42" s="3" t="s">
        <v>45</v>
      </c>
    </row>
    <row r="43" spans="1:19" s="4" customFormat="1" ht="30" customHeight="1" thickTop="1" thickBot="1">
      <c r="A43" s="8"/>
      <c r="B43" s="819" t="s">
        <v>179</v>
      </c>
      <c r="C43" s="487" t="s">
        <v>180</v>
      </c>
      <c r="D43" s="819" t="s">
        <v>181</v>
      </c>
      <c r="E43" s="819" t="s">
        <v>182</v>
      </c>
      <c r="F43" s="819">
        <v>3263</v>
      </c>
      <c r="G43" s="819" t="s">
        <v>22</v>
      </c>
      <c r="H43" s="819" t="s">
        <v>22</v>
      </c>
      <c r="I43" s="819" t="s">
        <v>22</v>
      </c>
      <c r="J43" s="819" t="s">
        <v>22</v>
      </c>
      <c r="K43" s="819">
        <v>8</v>
      </c>
      <c r="L43" s="819" t="s">
        <v>183</v>
      </c>
      <c r="N43" s="4">
        <v>5</v>
      </c>
      <c r="O43" s="4">
        <v>2</v>
      </c>
      <c r="P43" s="4">
        <v>10</v>
      </c>
      <c r="Q43" s="4">
        <v>4</v>
      </c>
      <c r="R43" s="4">
        <v>1</v>
      </c>
    </row>
    <row r="44" spans="1:19" s="4" customFormat="1" ht="30" customHeight="1" thickTop="1" thickBot="1">
      <c r="A44" s="8"/>
      <c r="B44" s="3" t="s">
        <v>184</v>
      </c>
      <c r="C44" s="3" t="s">
        <v>180</v>
      </c>
      <c r="D44" s="3" t="s">
        <v>185</v>
      </c>
      <c r="E44" s="3" t="s">
        <v>186</v>
      </c>
      <c r="F44" s="3" t="s">
        <v>45</v>
      </c>
      <c r="G44" s="3"/>
      <c r="H44" s="3"/>
      <c r="I44" s="3"/>
      <c r="J44" s="3"/>
      <c r="K44" s="3" t="s">
        <v>187</v>
      </c>
      <c r="L44" s="3" t="s">
        <v>45</v>
      </c>
    </row>
    <row r="45" spans="1:19" s="4" customFormat="1" ht="30" customHeight="1" thickTop="1" thickBot="1">
      <c r="A45" s="8"/>
      <c r="B45" s="3" t="s">
        <v>188</v>
      </c>
      <c r="C45" s="3" t="s">
        <v>180</v>
      </c>
      <c r="D45" s="3" t="s">
        <v>189</v>
      </c>
      <c r="E45" s="3" t="s">
        <v>190</v>
      </c>
      <c r="F45" s="3" t="s">
        <v>45</v>
      </c>
      <c r="G45" s="3" t="s">
        <v>22</v>
      </c>
      <c r="H45" s="3"/>
      <c r="I45" s="3"/>
      <c r="J45" s="3"/>
      <c r="K45" s="3" t="s">
        <v>187</v>
      </c>
      <c r="L45" s="3" t="s">
        <v>191</v>
      </c>
    </row>
    <row r="46" spans="1:19" s="4" customFormat="1" ht="30" customHeight="1" thickTop="1" thickBot="1">
      <c r="A46" s="8"/>
      <c r="B46" s="819" t="s">
        <v>192</v>
      </c>
      <c r="C46" s="819" t="s">
        <v>193</v>
      </c>
      <c r="D46" s="819" t="s">
        <v>194</v>
      </c>
      <c r="E46" s="819" t="s">
        <v>195</v>
      </c>
      <c r="F46" s="819">
        <v>3095</v>
      </c>
      <c r="G46" s="819" t="s">
        <v>22</v>
      </c>
      <c r="H46" s="819" t="s">
        <v>22</v>
      </c>
      <c r="I46" s="819" t="s">
        <v>22</v>
      </c>
      <c r="J46" s="819" t="s">
        <v>22</v>
      </c>
      <c r="K46" s="819">
        <v>8</v>
      </c>
      <c r="L46" s="819" t="s">
        <v>196</v>
      </c>
      <c r="M46" s="4" t="s">
        <v>197</v>
      </c>
      <c r="N46" s="4">
        <v>5</v>
      </c>
      <c r="O46" s="4">
        <v>2</v>
      </c>
      <c r="P46" s="4">
        <v>6</v>
      </c>
      <c r="Q46" s="4">
        <v>4</v>
      </c>
    </row>
    <row r="47" spans="1:19" s="4" customFormat="1" ht="30" customHeight="1" thickTop="1" thickBot="1">
      <c r="A47" s="8"/>
      <c r="B47" s="3" t="s">
        <v>198</v>
      </c>
      <c r="C47" s="3" t="s">
        <v>193</v>
      </c>
      <c r="D47" s="3" t="s">
        <v>199</v>
      </c>
      <c r="E47" s="3"/>
      <c r="F47" s="3"/>
      <c r="G47" s="3" t="s">
        <v>22</v>
      </c>
      <c r="H47" s="3"/>
      <c r="I47" s="3"/>
      <c r="J47" s="3" t="s">
        <v>22</v>
      </c>
      <c r="K47" s="3"/>
      <c r="L47" s="3" t="s">
        <v>200</v>
      </c>
    </row>
    <row r="48" spans="1:19" s="4" customFormat="1" ht="30" customHeight="1" thickTop="1" thickBot="1">
      <c r="A48" s="8"/>
      <c r="B48" s="819" t="s">
        <v>201</v>
      </c>
      <c r="C48" s="819" t="s">
        <v>202</v>
      </c>
      <c r="D48" s="819" t="s">
        <v>203</v>
      </c>
      <c r="E48" s="819" t="s">
        <v>204</v>
      </c>
      <c r="F48" s="819"/>
      <c r="G48" s="819" t="s">
        <v>22</v>
      </c>
      <c r="H48" s="819" t="s">
        <v>68</v>
      </c>
      <c r="I48" s="819"/>
      <c r="J48" s="819"/>
      <c r="K48" s="819"/>
      <c r="L48" s="819" t="s">
        <v>205</v>
      </c>
      <c r="M48" s="4" t="s">
        <v>206</v>
      </c>
      <c r="N48" s="4" t="s">
        <v>207</v>
      </c>
    </row>
    <row r="49" spans="1:21" s="4" customFormat="1" ht="30" customHeight="1" thickTop="1" thickBot="1">
      <c r="A49" s="8"/>
      <c r="B49" s="821" t="s">
        <v>208</v>
      </c>
      <c r="C49" s="821" t="s">
        <v>209</v>
      </c>
      <c r="D49" s="821" t="s">
        <v>210</v>
      </c>
      <c r="E49" s="821" t="s">
        <v>211</v>
      </c>
      <c r="F49" s="821"/>
      <c r="G49" s="821" t="s">
        <v>22</v>
      </c>
      <c r="H49" s="821" t="s">
        <v>22</v>
      </c>
      <c r="I49" s="821" t="s">
        <v>22</v>
      </c>
      <c r="J49" s="821" t="s">
        <v>22</v>
      </c>
      <c r="K49" s="821"/>
      <c r="L49" s="821" t="s">
        <v>212</v>
      </c>
    </row>
    <row r="50" spans="1:21" s="4" customFormat="1" ht="30" customHeight="1" thickTop="1" thickBot="1">
      <c r="A50" s="8"/>
      <c r="B50" s="14" t="s">
        <v>213</v>
      </c>
      <c r="C50" s="14" t="s">
        <v>214</v>
      </c>
      <c r="D50" s="14" t="s">
        <v>215</v>
      </c>
      <c r="E50" s="14" t="s">
        <v>216</v>
      </c>
      <c r="F50" s="14"/>
      <c r="G50" s="14" t="s">
        <v>22</v>
      </c>
      <c r="H50" s="14" t="s">
        <v>22</v>
      </c>
      <c r="I50" s="14" t="s">
        <v>22</v>
      </c>
      <c r="J50" s="14" t="s">
        <v>22</v>
      </c>
      <c r="K50" s="14"/>
      <c r="L50" s="14" t="s">
        <v>217</v>
      </c>
    </row>
    <row r="51" spans="1:21" s="4" customFormat="1" ht="30" customHeight="1" thickTop="1">
      <c r="B51" s="3" t="s">
        <v>218</v>
      </c>
      <c r="C51" s="3" t="s">
        <v>214</v>
      </c>
      <c r="D51" s="3" t="s">
        <v>219</v>
      </c>
      <c r="E51" s="3"/>
      <c r="F51" s="3"/>
      <c r="G51" s="3"/>
      <c r="H51" s="3"/>
      <c r="I51" s="3"/>
      <c r="J51" s="3"/>
      <c r="K51" s="3"/>
      <c r="L51" s="3" t="s">
        <v>220</v>
      </c>
    </row>
    <row r="52" spans="1:21" s="4" customFormat="1" ht="30" customHeight="1" thickBot="1">
      <c r="B52" s="3" t="s">
        <v>221</v>
      </c>
      <c r="C52" s="3" t="s">
        <v>222</v>
      </c>
      <c r="D52" s="3" t="s">
        <v>223</v>
      </c>
      <c r="E52" s="3"/>
      <c r="F52" s="3"/>
      <c r="G52" s="3"/>
      <c r="H52" s="3"/>
      <c r="I52" s="3"/>
      <c r="J52" s="3"/>
      <c r="K52" s="3"/>
      <c r="L52" s="3" t="s">
        <v>200</v>
      </c>
    </row>
    <row r="53" spans="1:21" s="4" customFormat="1" ht="30" customHeight="1" thickTop="1" thickBot="1">
      <c r="A53" s="8"/>
      <c r="B53" s="3" t="s">
        <v>224</v>
      </c>
      <c r="C53" s="3" t="s">
        <v>225</v>
      </c>
      <c r="D53" s="3" t="s">
        <v>157</v>
      </c>
      <c r="E53" s="3" t="s">
        <v>226</v>
      </c>
      <c r="F53" s="3" t="s">
        <v>45</v>
      </c>
      <c r="G53" s="3" t="s">
        <v>22</v>
      </c>
      <c r="H53" s="3"/>
      <c r="I53" s="3"/>
      <c r="J53" s="3"/>
      <c r="K53" s="3"/>
      <c r="L53" s="3" t="s">
        <v>45</v>
      </c>
    </row>
    <row r="54" spans="1:21" s="4" customFormat="1" ht="30" customHeight="1" thickTop="1" thickBot="1">
      <c r="A54" s="8"/>
      <c r="B54" s="3" t="s">
        <v>227</v>
      </c>
      <c r="C54" s="3" t="s">
        <v>228</v>
      </c>
      <c r="D54" s="3" t="s">
        <v>57</v>
      </c>
      <c r="E54" s="3" t="s">
        <v>229</v>
      </c>
      <c r="F54" s="3" t="s">
        <v>45</v>
      </c>
      <c r="G54" s="3" t="s">
        <v>22</v>
      </c>
      <c r="H54" s="3"/>
      <c r="I54" s="3"/>
      <c r="J54" s="3"/>
      <c r="K54" s="3">
        <v>8</v>
      </c>
      <c r="L54" s="3" t="s">
        <v>45</v>
      </c>
    </row>
    <row r="55" spans="1:21" s="4" customFormat="1" ht="30" customHeight="1" thickTop="1" thickBot="1">
      <c r="A55" s="8"/>
      <c r="B55" s="821" t="s">
        <v>230</v>
      </c>
      <c r="C55" s="821" t="s">
        <v>231</v>
      </c>
      <c r="D55" s="821" t="s">
        <v>232</v>
      </c>
      <c r="E55" s="821" t="s">
        <v>98</v>
      </c>
      <c r="F55" s="821"/>
      <c r="G55" s="821" t="s">
        <v>22</v>
      </c>
      <c r="H55" s="821" t="s">
        <v>22</v>
      </c>
      <c r="I55" s="821" t="s">
        <v>22</v>
      </c>
      <c r="J55" s="821" t="s">
        <v>22</v>
      </c>
      <c r="K55" s="821"/>
      <c r="L55" s="821" t="s">
        <v>233</v>
      </c>
    </row>
    <row r="56" spans="1:21" s="4" customFormat="1" ht="30" customHeight="1" thickTop="1" thickBot="1">
      <c r="A56" s="8"/>
      <c r="B56" s="819" t="s">
        <v>234</v>
      </c>
      <c r="C56" s="819" t="s">
        <v>235</v>
      </c>
      <c r="D56" s="819" t="s">
        <v>157</v>
      </c>
      <c r="E56" s="819" t="s">
        <v>226</v>
      </c>
      <c r="F56" s="819" t="s">
        <v>236</v>
      </c>
      <c r="G56" s="819" t="s">
        <v>22</v>
      </c>
      <c r="H56" s="819" t="s">
        <v>22</v>
      </c>
      <c r="I56" s="819" t="s">
        <v>22</v>
      </c>
      <c r="J56" s="819"/>
      <c r="K56" s="819"/>
      <c r="L56" s="819" t="s">
        <v>237</v>
      </c>
      <c r="N56" s="4">
        <v>4</v>
      </c>
      <c r="O56" s="4">
        <v>2</v>
      </c>
      <c r="T56" s="4">
        <v>6</v>
      </c>
      <c r="U56" s="4">
        <v>4</v>
      </c>
    </row>
    <row r="57" spans="1:21" s="4" customFormat="1" ht="30" customHeight="1" thickTop="1" thickBot="1">
      <c r="A57" s="8"/>
      <c r="B57" s="820" t="s">
        <v>238</v>
      </c>
      <c r="C57" s="820" t="s">
        <v>235</v>
      </c>
      <c r="D57" s="820" t="s">
        <v>239</v>
      </c>
      <c r="E57" s="820" t="s">
        <v>240</v>
      </c>
      <c r="F57" s="820"/>
      <c r="G57" s="820" t="s">
        <v>22</v>
      </c>
      <c r="H57" s="820" t="s">
        <v>22</v>
      </c>
      <c r="I57" s="820" t="s">
        <v>22</v>
      </c>
      <c r="J57" s="820"/>
      <c r="K57" s="820"/>
      <c r="L57" s="820" t="s">
        <v>241</v>
      </c>
      <c r="N57" s="4">
        <v>5</v>
      </c>
      <c r="O57" s="4">
        <v>2</v>
      </c>
    </row>
    <row r="58" spans="1:21" s="4" customFormat="1" ht="30" customHeight="1" thickTop="1" thickBot="1">
      <c r="A58" s="8"/>
      <c r="B58" s="819" t="s">
        <v>242</v>
      </c>
      <c r="C58" s="819" t="s">
        <v>243</v>
      </c>
      <c r="D58" s="819" t="s">
        <v>244</v>
      </c>
      <c r="E58" s="819" t="s">
        <v>53</v>
      </c>
      <c r="F58" s="819">
        <v>3793</v>
      </c>
      <c r="G58" s="819" t="s">
        <v>22</v>
      </c>
      <c r="H58" s="819" t="s">
        <v>22</v>
      </c>
      <c r="I58" s="819" t="s">
        <v>22</v>
      </c>
      <c r="J58" s="819"/>
      <c r="K58" s="819"/>
      <c r="L58" s="819" t="s">
        <v>245</v>
      </c>
      <c r="N58" s="4">
        <v>5</v>
      </c>
      <c r="O58" s="4">
        <v>1</v>
      </c>
      <c r="P58" s="4">
        <v>6</v>
      </c>
      <c r="Q58" s="4">
        <v>4</v>
      </c>
    </row>
    <row r="59" spans="1:21" s="4" customFormat="1" ht="30" customHeight="1" thickTop="1" thickBot="1">
      <c r="A59" s="8"/>
      <c r="B59" s="819" t="s">
        <v>246</v>
      </c>
      <c r="C59" s="819" t="s">
        <v>247</v>
      </c>
      <c r="D59" s="819" t="s">
        <v>177</v>
      </c>
      <c r="E59" s="819" t="s">
        <v>74</v>
      </c>
      <c r="F59" s="819">
        <v>1565</v>
      </c>
      <c r="G59" s="819" t="s">
        <v>22</v>
      </c>
      <c r="H59" s="819" t="s">
        <v>22</v>
      </c>
      <c r="I59" s="819" t="s">
        <v>22</v>
      </c>
      <c r="J59" s="819" t="s">
        <v>22</v>
      </c>
      <c r="K59" s="819"/>
      <c r="L59" s="819" t="s">
        <v>248</v>
      </c>
      <c r="M59" s="4" t="s">
        <v>249</v>
      </c>
      <c r="N59" s="4">
        <v>5</v>
      </c>
      <c r="O59" s="4">
        <v>1</v>
      </c>
      <c r="P59" s="4">
        <v>4</v>
      </c>
      <c r="Q59" s="4">
        <v>4</v>
      </c>
    </row>
    <row r="60" spans="1:21" s="4" customFormat="1" ht="30" customHeight="1" thickTop="1" thickBot="1">
      <c r="A60" s="8"/>
      <c r="B60" s="820" t="s">
        <v>250</v>
      </c>
      <c r="C60" s="820" t="s">
        <v>251</v>
      </c>
      <c r="D60" s="820" t="s">
        <v>252</v>
      </c>
      <c r="E60" s="820" t="s">
        <v>253</v>
      </c>
      <c r="F60" s="820"/>
      <c r="G60" s="820" t="s">
        <v>22</v>
      </c>
      <c r="H60" s="820" t="s">
        <v>22</v>
      </c>
      <c r="I60" s="820" t="s">
        <v>22</v>
      </c>
      <c r="J60" s="820" t="s">
        <v>22</v>
      </c>
      <c r="K60" s="820"/>
      <c r="L60" s="820" t="s">
        <v>254</v>
      </c>
      <c r="M60" s="4" t="s">
        <v>255</v>
      </c>
      <c r="N60" s="4">
        <v>4</v>
      </c>
      <c r="O60" s="4">
        <v>2</v>
      </c>
      <c r="P60" s="4">
        <v>6</v>
      </c>
      <c r="Q60" s="4">
        <v>4</v>
      </c>
    </row>
    <row r="61" spans="1:21" s="4" customFormat="1" ht="30" customHeight="1" thickTop="1" thickBot="1">
      <c r="A61" s="8"/>
      <c r="B61" s="820" t="s">
        <v>256</v>
      </c>
      <c r="C61" s="820" t="s">
        <v>257</v>
      </c>
      <c r="D61" s="820" t="s">
        <v>107</v>
      </c>
      <c r="E61" s="820" t="s">
        <v>258</v>
      </c>
      <c r="F61" s="820"/>
      <c r="G61" s="820" t="s">
        <v>22</v>
      </c>
      <c r="H61" s="820" t="s">
        <v>22</v>
      </c>
      <c r="I61" s="820" t="s">
        <v>22</v>
      </c>
      <c r="J61" s="820" t="s">
        <v>22</v>
      </c>
      <c r="K61" s="820"/>
      <c r="L61" s="820" t="s">
        <v>259</v>
      </c>
      <c r="M61" s="4" t="s">
        <v>260</v>
      </c>
      <c r="N61" s="4">
        <v>3</v>
      </c>
      <c r="O61" s="4">
        <v>3</v>
      </c>
      <c r="P61" s="4">
        <v>6</v>
      </c>
      <c r="Q61" s="4">
        <v>4</v>
      </c>
    </row>
    <row r="62" spans="1:21" s="4" customFormat="1" ht="30" customHeight="1" thickTop="1" thickBot="1">
      <c r="A62" s="8"/>
      <c r="B62" s="820" t="s">
        <v>184</v>
      </c>
      <c r="C62" s="820" t="s">
        <v>261</v>
      </c>
      <c r="D62" s="820" t="s">
        <v>185</v>
      </c>
      <c r="E62" s="820" t="s">
        <v>186</v>
      </c>
      <c r="F62" s="820" t="s">
        <v>262</v>
      </c>
      <c r="G62" s="820" t="s">
        <v>22</v>
      </c>
      <c r="H62" s="820" t="s">
        <v>22</v>
      </c>
      <c r="I62" s="820" t="s">
        <v>22</v>
      </c>
      <c r="J62" s="820" t="s">
        <v>22</v>
      </c>
      <c r="K62" s="820">
        <v>9</v>
      </c>
      <c r="L62" s="820" t="s">
        <v>263</v>
      </c>
      <c r="N62" s="4">
        <v>4</v>
      </c>
      <c r="O62" s="4">
        <v>2</v>
      </c>
      <c r="P62" s="4" t="s">
        <v>146</v>
      </c>
      <c r="Q62" s="4" t="s">
        <v>146</v>
      </c>
    </row>
    <row r="63" spans="1:21" s="4" customFormat="1" ht="30" customHeight="1" thickTop="1" thickBot="1">
      <c r="A63" s="8"/>
      <c r="B63" s="821" t="s">
        <v>264</v>
      </c>
      <c r="C63" s="821" t="s">
        <v>265</v>
      </c>
      <c r="D63" s="821" t="s">
        <v>210</v>
      </c>
      <c r="E63" s="821" t="s">
        <v>211</v>
      </c>
      <c r="F63" s="821"/>
      <c r="G63" s="821" t="s">
        <v>22</v>
      </c>
      <c r="H63" s="821" t="s">
        <v>22</v>
      </c>
      <c r="I63" s="821" t="s">
        <v>22</v>
      </c>
      <c r="J63" s="821" t="s">
        <v>22</v>
      </c>
      <c r="K63" s="821">
        <v>9</v>
      </c>
      <c r="L63" s="821" t="s">
        <v>89</v>
      </c>
    </row>
    <row r="64" spans="1:21" s="4" customFormat="1" ht="30" customHeight="1" thickTop="1" thickBot="1">
      <c r="A64" s="16"/>
      <c r="B64" s="819" t="s">
        <v>266</v>
      </c>
      <c r="C64" s="819" t="s">
        <v>267</v>
      </c>
      <c r="D64" s="819" t="s">
        <v>268</v>
      </c>
      <c r="E64" s="819" t="s">
        <v>269</v>
      </c>
      <c r="F64" s="819">
        <v>3818</v>
      </c>
      <c r="G64" s="819" t="s">
        <v>22</v>
      </c>
      <c r="H64" s="819" t="s">
        <v>22</v>
      </c>
      <c r="I64" s="819" t="s">
        <v>22</v>
      </c>
      <c r="J64" s="819" t="s">
        <v>22</v>
      </c>
      <c r="K64" s="819"/>
      <c r="L64" s="819" t="s">
        <v>270</v>
      </c>
      <c r="M64" s="4" t="s">
        <v>271</v>
      </c>
      <c r="N64" s="4">
        <v>4</v>
      </c>
      <c r="O64" s="4">
        <v>2</v>
      </c>
      <c r="T64" s="4">
        <v>6</v>
      </c>
      <c r="U64" s="4">
        <v>4</v>
      </c>
    </row>
    <row r="65" spans="1:19" s="4" customFormat="1" ht="30" customHeight="1" thickTop="1" thickBot="1">
      <c r="A65" s="8"/>
      <c r="B65" s="822" t="s">
        <v>272</v>
      </c>
      <c r="C65" s="822" t="s">
        <v>267</v>
      </c>
      <c r="D65" s="822" t="s">
        <v>273</v>
      </c>
      <c r="E65" s="822" t="s">
        <v>27</v>
      </c>
      <c r="F65" s="822">
        <v>1482</v>
      </c>
      <c r="G65" s="822" t="s">
        <v>22</v>
      </c>
      <c r="H65" s="822" t="s">
        <v>22</v>
      </c>
      <c r="I65" s="822" t="s">
        <v>22</v>
      </c>
      <c r="J65" s="822" t="s">
        <v>22</v>
      </c>
      <c r="K65" s="822"/>
      <c r="L65" s="822" t="s">
        <v>274</v>
      </c>
      <c r="P65" s="4">
        <v>1</v>
      </c>
    </row>
    <row r="66" spans="1:19" s="4" customFormat="1" ht="30" customHeight="1" thickTop="1" thickBot="1">
      <c r="A66" s="8"/>
      <c r="B66" s="819" t="s">
        <v>275</v>
      </c>
      <c r="C66" s="819" t="s">
        <v>276</v>
      </c>
      <c r="D66" s="819" t="s">
        <v>277</v>
      </c>
      <c r="E66" s="819" t="s">
        <v>278</v>
      </c>
      <c r="F66" s="819">
        <v>3784</v>
      </c>
      <c r="G66" s="819"/>
      <c r="H66" s="819"/>
      <c r="I66" s="819"/>
      <c r="J66" s="819"/>
      <c r="K66" s="819"/>
      <c r="L66" s="819" t="s">
        <v>279</v>
      </c>
      <c r="N66" s="4">
        <v>6</v>
      </c>
      <c r="O66" s="4">
        <v>1</v>
      </c>
      <c r="P66" s="4">
        <v>6</v>
      </c>
      <c r="Q66" s="4">
        <v>4</v>
      </c>
    </row>
    <row r="67" spans="1:19" s="4" customFormat="1" ht="30" customHeight="1" thickTop="1" thickBot="1">
      <c r="A67" s="8"/>
      <c r="B67" s="821" t="s">
        <v>280</v>
      </c>
      <c r="C67" s="821" t="s">
        <v>276</v>
      </c>
      <c r="D67" s="821" t="s">
        <v>281</v>
      </c>
      <c r="E67" s="821" t="s">
        <v>154</v>
      </c>
      <c r="F67" s="821"/>
      <c r="G67" s="821"/>
      <c r="H67" s="821"/>
      <c r="I67" s="821"/>
      <c r="J67" s="821"/>
      <c r="K67" s="821"/>
      <c r="L67" s="821" t="s">
        <v>125</v>
      </c>
      <c r="P67" s="4">
        <v>10</v>
      </c>
      <c r="Q67" s="4">
        <v>4</v>
      </c>
    </row>
    <row r="68" spans="1:19" s="4" customFormat="1" ht="30" customHeight="1" thickTop="1" thickBot="1">
      <c r="A68" s="16"/>
      <c r="B68" s="820" t="s">
        <v>188</v>
      </c>
      <c r="C68" s="820" t="s">
        <v>276</v>
      </c>
      <c r="D68" s="820" t="s">
        <v>189</v>
      </c>
      <c r="E68" s="820" t="s">
        <v>190</v>
      </c>
      <c r="F68" s="820" t="s">
        <v>262</v>
      </c>
      <c r="G68" s="820" t="s">
        <v>22</v>
      </c>
      <c r="H68" s="820" t="s">
        <v>22</v>
      </c>
      <c r="I68" s="820" t="s">
        <v>22</v>
      </c>
      <c r="J68" s="820" t="s">
        <v>22</v>
      </c>
      <c r="K68" s="820">
        <v>15</v>
      </c>
      <c r="L68" s="820" t="s">
        <v>282</v>
      </c>
      <c r="M68" s="4" t="s">
        <v>283</v>
      </c>
      <c r="N68" s="4">
        <v>5</v>
      </c>
      <c r="O68" s="4">
        <v>1</v>
      </c>
      <c r="P68" s="4" t="s">
        <v>146</v>
      </c>
      <c r="Q68" s="4" t="s">
        <v>146</v>
      </c>
    </row>
    <row r="69" spans="1:19" s="4" customFormat="1" ht="30" customHeight="1" thickTop="1" thickBot="1">
      <c r="B69" s="3" t="s">
        <v>284</v>
      </c>
      <c r="C69" s="3" t="s">
        <v>285</v>
      </c>
      <c r="D69" s="3"/>
      <c r="E69" s="3"/>
      <c r="F69" s="3"/>
      <c r="G69" s="3"/>
      <c r="H69" s="3"/>
      <c r="I69" s="3"/>
      <c r="J69" s="3"/>
      <c r="K69" s="3"/>
      <c r="L69" s="3"/>
    </row>
    <row r="70" spans="1:19" s="4" customFormat="1" ht="30" customHeight="1" thickTop="1" thickBot="1">
      <c r="B70" s="8"/>
      <c r="C70" s="8"/>
      <c r="D70" s="8" t="s">
        <v>286</v>
      </c>
      <c r="E70" s="8"/>
      <c r="F70" s="8"/>
      <c r="G70" s="8"/>
      <c r="H70" s="8"/>
      <c r="I70" s="8"/>
      <c r="J70" s="8"/>
      <c r="K70" s="8"/>
      <c r="L70" s="8" t="s">
        <v>286</v>
      </c>
      <c r="M70" s="8"/>
    </row>
    <row r="71" spans="1:19" s="4" customFormat="1" ht="30" customHeight="1" thickTop="1" thickBot="1">
      <c r="A71" s="16"/>
      <c r="B71" s="820" t="s">
        <v>161</v>
      </c>
      <c r="C71" s="820" t="s">
        <v>287</v>
      </c>
      <c r="D71" s="820" t="s">
        <v>78</v>
      </c>
      <c r="E71" s="820" t="s">
        <v>79</v>
      </c>
      <c r="F71" s="488" t="s">
        <v>288</v>
      </c>
      <c r="G71" s="820" t="s">
        <v>22</v>
      </c>
      <c r="H71" s="820" t="s">
        <v>22</v>
      </c>
      <c r="I71" s="820" t="s">
        <v>22</v>
      </c>
      <c r="J71" s="820" t="s">
        <v>22</v>
      </c>
      <c r="K71" s="820">
        <v>8</v>
      </c>
      <c r="L71" s="820" t="s">
        <v>289</v>
      </c>
      <c r="M71" s="4" t="s">
        <v>290</v>
      </c>
      <c r="N71" s="4">
        <v>5</v>
      </c>
      <c r="O71" s="4">
        <v>1</v>
      </c>
      <c r="P71" s="4" t="s">
        <v>146</v>
      </c>
      <c r="Q71" s="4" t="s">
        <v>146</v>
      </c>
    </row>
    <row r="72" spans="1:19" s="4" customFormat="1" ht="30" customHeight="1" thickTop="1" thickBot="1">
      <c r="A72" s="16"/>
      <c r="B72" s="820" t="s">
        <v>291</v>
      </c>
      <c r="C72" s="820" t="s">
        <v>292</v>
      </c>
      <c r="D72" s="820" t="s">
        <v>293</v>
      </c>
      <c r="E72" s="820" t="s">
        <v>294</v>
      </c>
      <c r="F72" s="820">
        <v>3304</v>
      </c>
      <c r="G72" s="820" t="s">
        <v>22</v>
      </c>
      <c r="H72" s="820" t="s">
        <v>22</v>
      </c>
      <c r="I72" s="820" t="s">
        <v>22</v>
      </c>
      <c r="J72" s="820" t="s">
        <v>22</v>
      </c>
      <c r="K72" s="820">
        <v>9</v>
      </c>
      <c r="L72" s="820" t="s">
        <v>295</v>
      </c>
    </row>
    <row r="73" spans="1:19" s="4" customFormat="1" ht="30" customHeight="1" thickTop="1" thickBot="1">
      <c r="A73" s="8"/>
      <c r="B73" s="821" t="s">
        <v>152</v>
      </c>
      <c r="C73" s="821" t="s">
        <v>296</v>
      </c>
      <c r="D73" s="821" t="s">
        <v>153</v>
      </c>
      <c r="E73" s="821" t="s">
        <v>154</v>
      </c>
      <c r="F73" s="821">
        <v>3672</v>
      </c>
      <c r="G73" s="821" t="s">
        <v>22</v>
      </c>
      <c r="H73" s="821" t="s">
        <v>22</v>
      </c>
      <c r="I73" s="821" t="s">
        <v>22</v>
      </c>
      <c r="J73" s="821" t="s">
        <v>22</v>
      </c>
      <c r="K73" s="821">
        <v>9</v>
      </c>
      <c r="L73" s="821" t="s">
        <v>297</v>
      </c>
      <c r="M73" s="4" t="s">
        <v>298</v>
      </c>
      <c r="N73" s="4">
        <v>6</v>
      </c>
      <c r="O73" s="4">
        <v>2</v>
      </c>
      <c r="P73" s="4">
        <v>10</v>
      </c>
      <c r="Q73" s="4">
        <v>4</v>
      </c>
    </row>
    <row r="74" spans="1:19" s="4" customFormat="1" ht="30" customHeight="1" thickTop="1" thickBot="1">
      <c r="A74" s="8"/>
      <c r="B74" s="820" t="s">
        <v>299</v>
      </c>
      <c r="C74" s="820" t="s">
        <v>296</v>
      </c>
      <c r="D74" s="820" t="s">
        <v>87</v>
      </c>
      <c r="E74" s="820" t="s">
        <v>300</v>
      </c>
      <c r="F74" s="820"/>
      <c r="G74" s="820" t="s">
        <v>22</v>
      </c>
      <c r="H74" s="820" t="s">
        <v>22</v>
      </c>
      <c r="I74" s="820" t="s">
        <v>22</v>
      </c>
      <c r="J74" s="820" t="s">
        <v>22</v>
      </c>
      <c r="K74" s="820">
        <v>9</v>
      </c>
      <c r="L74" s="820" t="s">
        <v>301</v>
      </c>
      <c r="N74" s="4">
        <v>4</v>
      </c>
      <c r="O74" s="4">
        <v>2</v>
      </c>
      <c r="P74" s="4">
        <v>6</v>
      </c>
      <c r="Q74" s="4">
        <v>4</v>
      </c>
    </row>
    <row r="75" spans="1:19" s="4" customFormat="1" ht="30" customHeight="1" thickTop="1">
      <c r="B75" s="820" t="s">
        <v>302</v>
      </c>
      <c r="C75" s="820" t="s">
        <v>303</v>
      </c>
      <c r="D75" s="820" t="s">
        <v>304</v>
      </c>
      <c r="E75" s="820" t="s">
        <v>305</v>
      </c>
      <c r="F75" s="820">
        <v>3286</v>
      </c>
      <c r="G75" s="820" t="s">
        <v>22</v>
      </c>
      <c r="H75" s="820" t="s">
        <v>22</v>
      </c>
      <c r="I75" s="820" t="s">
        <v>22</v>
      </c>
      <c r="J75" s="820" t="s">
        <v>22</v>
      </c>
      <c r="K75" s="820">
        <v>8</v>
      </c>
      <c r="L75" s="820" t="s">
        <v>306</v>
      </c>
      <c r="M75" s="4" t="s">
        <v>307</v>
      </c>
    </row>
    <row r="76" spans="1:19" s="4" customFormat="1" ht="30" customHeight="1">
      <c r="B76" s="820" t="s">
        <v>308</v>
      </c>
      <c r="C76" s="820" t="s">
        <v>303</v>
      </c>
      <c r="D76" s="820" t="s">
        <v>309</v>
      </c>
      <c r="E76" s="820" t="s">
        <v>130</v>
      </c>
      <c r="F76" s="820"/>
      <c r="G76" s="820" t="s">
        <v>22</v>
      </c>
      <c r="H76" s="820" t="s">
        <v>22</v>
      </c>
      <c r="I76" s="820" t="s">
        <v>22</v>
      </c>
      <c r="J76" s="820" t="s">
        <v>22</v>
      </c>
      <c r="K76" s="820">
        <v>20</v>
      </c>
      <c r="L76" s="820" t="s">
        <v>89</v>
      </c>
    </row>
    <row r="77" spans="1:19" s="4" customFormat="1" ht="30" customHeight="1">
      <c r="B77" s="821" t="s">
        <v>310</v>
      </c>
      <c r="C77" s="821" t="s">
        <v>311</v>
      </c>
      <c r="D77" s="821" t="s">
        <v>312</v>
      </c>
      <c r="E77" s="821" t="s">
        <v>74</v>
      </c>
      <c r="F77" s="821">
        <v>3436</v>
      </c>
      <c r="G77" s="821" t="s">
        <v>22</v>
      </c>
      <c r="H77" s="821" t="s">
        <v>22</v>
      </c>
      <c r="I77" s="821" t="s">
        <v>22</v>
      </c>
      <c r="J77" s="821" t="s">
        <v>22</v>
      </c>
      <c r="K77" s="821">
        <v>9</v>
      </c>
      <c r="L77" s="821" t="s">
        <v>313</v>
      </c>
      <c r="P77" s="4">
        <v>10</v>
      </c>
      <c r="Q77" s="4">
        <v>4</v>
      </c>
    </row>
    <row r="78" spans="1:19" s="4" customFormat="1" ht="30" customHeight="1" thickBot="1">
      <c r="B78" s="820" t="s">
        <v>314</v>
      </c>
      <c r="C78" s="820" t="s">
        <v>311</v>
      </c>
      <c r="D78" s="820" t="s">
        <v>315</v>
      </c>
      <c r="E78" s="820" t="s">
        <v>316</v>
      </c>
      <c r="F78" s="820"/>
      <c r="G78" s="820" t="s">
        <v>22</v>
      </c>
      <c r="H78" s="820" t="s">
        <v>22</v>
      </c>
      <c r="I78" s="820" t="s">
        <v>22</v>
      </c>
      <c r="J78" s="820" t="s">
        <v>22</v>
      </c>
      <c r="K78" s="820">
        <v>12</v>
      </c>
      <c r="L78" s="820" t="s">
        <v>317</v>
      </c>
      <c r="M78" s="4" t="s">
        <v>318</v>
      </c>
      <c r="N78" s="4">
        <v>4</v>
      </c>
      <c r="O78" s="4">
        <v>2</v>
      </c>
      <c r="P78" s="4">
        <v>6</v>
      </c>
      <c r="Q78" s="4">
        <v>4</v>
      </c>
      <c r="S78" s="4">
        <v>240000</v>
      </c>
    </row>
    <row r="79" spans="1:19" s="4" customFormat="1" ht="30" customHeight="1" thickTop="1" thickBot="1">
      <c r="A79" s="8"/>
      <c r="B79" s="820" t="s">
        <v>319</v>
      </c>
      <c r="C79" s="820" t="s">
        <v>320</v>
      </c>
      <c r="D79" s="820" t="s">
        <v>321</v>
      </c>
      <c r="E79" s="820" t="s">
        <v>322</v>
      </c>
      <c r="F79" s="820">
        <v>3365</v>
      </c>
      <c r="G79" s="820" t="s">
        <v>22</v>
      </c>
      <c r="H79" s="820" t="s">
        <v>22</v>
      </c>
      <c r="I79" s="820" t="s">
        <v>22</v>
      </c>
      <c r="J79" s="820" t="s">
        <v>22</v>
      </c>
      <c r="K79" s="820">
        <v>8</v>
      </c>
      <c r="L79" s="820" t="s">
        <v>323</v>
      </c>
      <c r="M79" s="4" t="s">
        <v>324</v>
      </c>
    </row>
    <row r="80" spans="1:19" s="4" customFormat="1" ht="30" customHeight="1" thickTop="1">
      <c r="B80" s="819" t="s">
        <v>325</v>
      </c>
      <c r="C80" s="819" t="s">
        <v>320</v>
      </c>
      <c r="D80" s="819" t="s">
        <v>52</v>
      </c>
      <c r="E80" s="819" t="s">
        <v>326</v>
      </c>
      <c r="F80" s="819">
        <v>3335</v>
      </c>
      <c r="G80" s="819" t="s">
        <v>22</v>
      </c>
      <c r="H80" s="819" t="s">
        <v>22</v>
      </c>
      <c r="I80" s="819" t="s">
        <v>22</v>
      </c>
      <c r="J80" s="819" t="s">
        <v>22</v>
      </c>
      <c r="K80" s="819">
        <v>8</v>
      </c>
      <c r="L80" s="819" t="s">
        <v>245</v>
      </c>
      <c r="M80" s="4" t="s">
        <v>327</v>
      </c>
      <c r="N80" s="4">
        <v>5</v>
      </c>
      <c r="O80" s="4">
        <v>1</v>
      </c>
      <c r="P80" s="4">
        <v>6</v>
      </c>
      <c r="Q80" s="4">
        <v>4</v>
      </c>
    </row>
    <row r="81" spans="1:23" s="4" customFormat="1" ht="30" customHeight="1">
      <c r="B81" s="819" t="s">
        <v>328</v>
      </c>
      <c r="C81" s="819" t="s">
        <v>329</v>
      </c>
      <c r="D81" s="819" t="s">
        <v>330</v>
      </c>
      <c r="E81" s="819" t="s">
        <v>331</v>
      </c>
      <c r="F81" s="819">
        <v>2940</v>
      </c>
      <c r="G81" s="819" t="s">
        <v>22</v>
      </c>
      <c r="H81" s="819" t="s">
        <v>22</v>
      </c>
      <c r="I81" s="819" t="s">
        <v>22</v>
      </c>
      <c r="J81" s="819" t="s">
        <v>22</v>
      </c>
      <c r="K81" s="819">
        <v>13</v>
      </c>
      <c r="L81" s="819" t="s">
        <v>332</v>
      </c>
      <c r="N81" s="4">
        <v>6</v>
      </c>
      <c r="O81" s="4">
        <v>1</v>
      </c>
      <c r="P81" s="4">
        <v>5</v>
      </c>
      <c r="Q81" s="4">
        <v>3</v>
      </c>
      <c r="R81" s="4">
        <v>1</v>
      </c>
    </row>
    <row r="82" spans="1:23" s="4" customFormat="1" ht="30" customHeight="1">
      <c r="B82" s="820" t="s">
        <v>333</v>
      </c>
      <c r="C82" s="820" t="s">
        <v>334</v>
      </c>
      <c r="D82" s="820" t="s">
        <v>87</v>
      </c>
      <c r="E82" s="820" t="s">
        <v>335</v>
      </c>
      <c r="F82" s="820"/>
      <c r="G82" s="820" t="s">
        <v>22</v>
      </c>
      <c r="H82" s="820"/>
      <c r="I82" s="820"/>
      <c r="J82" s="820"/>
      <c r="K82" s="820">
        <v>8</v>
      </c>
      <c r="L82" s="820" t="s">
        <v>336</v>
      </c>
      <c r="M82" s="4" t="s">
        <v>337</v>
      </c>
    </row>
    <row r="83" spans="1:23" s="4" customFormat="1" ht="30" customHeight="1">
      <c r="B83" s="17" t="s">
        <v>338</v>
      </c>
      <c r="C83" s="17" t="s">
        <v>334</v>
      </c>
      <c r="D83" s="17" t="s">
        <v>309</v>
      </c>
      <c r="E83" s="17" t="s">
        <v>339</v>
      </c>
      <c r="F83" s="17"/>
      <c r="G83" s="17" t="s">
        <v>22</v>
      </c>
      <c r="H83" s="823" t="s">
        <v>22</v>
      </c>
      <c r="I83" s="823" t="s">
        <v>22</v>
      </c>
      <c r="J83" s="823" t="s">
        <v>22</v>
      </c>
      <c r="K83" s="17"/>
      <c r="L83" s="17" t="s">
        <v>340</v>
      </c>
    </row>
    <row r="84" spans="1:23" s="4" customFormat="1" ht="30" customHeight="1">
      <c r="B84" s="821" t="s">
        <v>341</v>
      </c>
      <c r="C84" s="821" t="s">
        <v>342</v>
      </c>
      <c r="D84" s="821" t="s">
        <v>343</v>
      </c>
      <c r="E84" s="821" t="s">
        <v>74</v>
      </c>
      <c r="F84" s="821">
        <v>3004</v>
      </c>
      <c r="G84" s="821" t="s">
        <v>22</v>
      </c>
      <c r="H84" s="821" t="s">
        <v>22</v>
      </c>
      <c r="I84" s="821" t="s">
        <v>22</v>
      </c>
      <c r="J84" s="821" t="s">
        <v>22</v>
      </c>
      <c r="K84" s="821">
        <v>8</v>
      </c>
      <c r="L84" s="821" t="s">
        <v>75</v>
      </c>
      <c r="M84" s="4" t="s">
        <v>344</v>
      </c>
      <c r="P84" s="4">
        <v>10</v>
      </c>
      <c r="Q84" s="4">
        <v>4</v>
      </c>
    </row>
    <row r="85" spans="1:23" s="4" customFormat="1" ht="30" customHeight="1">
      <c r="B85" s="822" t="s">
        <v>345</v>
      </c>
      <c r="C85" s="822" t="s">
        <v>342</v>
      </c>
      <c r="D85" s="822" t="s">
        <v>52</v>
      </c>
      <c r="E85" s="822" t="s">
        <v>346</v>
      </c>
      <c r="F85" s="822"/>
      <c r="G85" s="822" t="s">
        <v>22</v>
      </c>
      <c r="H85" s="822" t="s">
        <v>22</v>
      </c>
      <c r="I85" s="822" t="s">
        <v>22</v>
      </c>
      <c r="J85" s="822" t="s">
        <v>22</v>
      </c>
      <c r="K85" s="822"/>
      <c r="L85" s="822" t="s">
        <v>347</v>
      </c>
      <c r="M85" s="4" t="s">
        <v>348</v>
      </c>
    </row>
    <row r="86" spans="1:23" s="4" customFormat="1" ht="30" customHeight="1" thickBot="1">
      <c r="A86" s="4" t="s">
        <v>349</v>
      </c>
      <c r="B86" s="487" t="s">
        <v>350</v>
      </c>
      <c r="C86" s="824" t="s">
        <v>351</v>
      </c>
      <c r="D86" s="487" t="s">
        <v>194</v>
      </c>
      <c r="E86" s="487" t="s">
        <v>352</v>
      </c>
      <c r="F86" s="487">
        <v>3877</v>
      </c>
      <c r="G86" s="487"/>
      <c r="H86" s="487"/>
      <c r="I86" s="487"/>
      <c r="J86" s="487"/>
      <c r="K86" s="487"/>
      <c r="L86" s="487" t="s">
        <v>353</v>
      </c>
      <c r="M86" s="487" t="s">
        <v>212</v>
      </c>
      <c r="N86" s="9"/>
      <c r="O86" s="9">
        <v>2</v>
      </c>
      <c r="P86" s="9">
        <v>4</v>
      </c>
      <c r="Q86" s="9"/>
      <c r="R86" s="9"/>
      <c r="S86" s="9"/>
      <c r="T86" s="9"/>
      <c r="U86" s="9">
        <v>6</v>
      </c>
      <c r="V86" s="9">
        <v>4</v>
      </c>
      <c r="W86" s="9">
        <v>1</v>
      </c>
    </row>
    <row r="87" spans="1:23" s="4" customFormat="1" ht="30" customHeight="1" thickTop="1" thickBot="1">
      <c r="B87" s="8">
        <v>2010</v>
      </c>
      <c r="C87" s="8" t="s">
        <v>354</v>
      </c>
      <c r="D87" s="8"/>
      <c r="E87" s="8"/>
      <c r="F87" s="8">
        <v>2010</v>
      </c>
      <c r="G87" s="8"/>
      <c r="H87" s="8"/>
      <c r="I87" s="8"/>
      <c r="J87" s="8"/>
      <c r="K87" s="8">
        <v>2010</v>
      </c>
      <c r="L87" s="8"/>
      <c r="M87" s="8"/>
    </row>
    <row r="88" spans="1:23" s="4" customFormat="1" ht="30" customHeight="1" thickTop="1">
      <c r="B88" s="487" t="s">
        <v>355</v>
      </c>
      <c r="C88" s="487"/>
      <c r="D88" s="487" t="s">
        <v>356</v>
      </c>
      <c r="E88" s="487" t="s">
        <v>357</v>
      </c>
      <c r="F88" s="487" t="s">
        <v>357</v>
      </c>
      <c r="G88" s="487"/>
      <c r="H88" s="487"/>
      <c r="I88" s="487"/>
      <c r="J88" s="487"/>
      <c r="K88" s="487"/>
      <c r="L88" s="487" t="s">
        <v>358</v>
      </c>
      <c r="M88" s="487"/>
      <c r="N88" s="9"/>
      <c r="O88" s="9">
        <v>3</v>
      </c>
      <c r="P88" s="9">
        <v>4</v>
      </c>
      <c r="Q88" s="9">
        <v>6</v>
      </c>
      <c r="R88" s="9">
        <v>4</v>
      </c>
      <c r="S88" s="9"/>
      <c r="T88" s="9"/>
      <c r="U88" s="9"/>
      <c r="V88" s="9"/>
      <c r="W88" s="9"/>
    </row>
    <row r="89" spans="1:23" s="4" customFormat="1" ht="30" customHeight="1">
      <c r="B89" s="3" t="s">
        <v>359</v>
      </c>
      <c r="C89" s="3" t="s">
        <v>360</v>
      </c>
      <c r="D89" s="3" t="s">
        <v>361</v>
      </c>
      <c r="E89" s="3" t="s">
        <v>98</v>
      </c>
      <c r="F89" s="3"/>
      <c r="G89" s="3" t="s">
        <v>22</v>
      </c>
      <c r="H89" s="3"/>
      <c r="I89" s="3"/>
      <c r="J89" s="3"/>
      <c r="K89" s="3"/>
      <c r="L89" s="3" t="s">
        <v>362</v>
      </c>
    </row>
    <row r="90" spans="1:23" s="4" customFormat="1" ht="30" customHeight="1">
      <c r="B90" s="3" t="s">
        <v>363</v>
      </c>
      <c r="C90" s="3" t="s">
        <v>364</v>
      </c>
      <c r="D90" s="3" t="s">
        <v>365</v>
      </c>
      <c r="E90" s="3" t="s">
        <v>366</v>
      </c>
      <c r="F90" s="3"/>
      <c r="G90" s="3" t="s">
        <v>22</v>
      </c>
      <c r="H90" s="3"/>
      <c r="I90" s="3"/>
      <c r="J90" s="3"/>
      <c r="K90" s="3"/>
      <c r="L90" s="3" t="s">
        <v>367</v>
      </c>
    </row>
    <row r="91" spans="1:23" s="4" customFormat="1" ht="30" customHeight="1">
      <c r="B91" s="3" t="s">
        <v>368</v>
      </c>
      <c r="C91" s="3" t="s">
        <v>369</v>
      </c>
      <c r="D91" s="3" t="s">
        <v>370</v>
      </c>
      <c r="E91" s="3" t="s">
        <v>186</v>
      </c>
      <c r="F91" s="3"/>
      <c r="G91" s="3" t="s">
        <v>22</v>
      </c>
      <c r="H91" s="3"/>
      <c r="I91" s="3"/>
      <c r="J91" s="3"/>
      <c r="K91" s="3"/>
      <c r="L91" s="3" t="s">
        <v>371</v>
      </c>
    </row>
    <row r="92" spans="1:23" s="4" customFormat="1" ht="30" customHeight="1">
      <c r="B92" s="3" t="s">
        <v>372</v>
      </c>
      <c r="C92" s="3" t="s">
        <v>373</v>
      </c>
      <c r="D92" s="3" t="s">
        <v>374</v>
      </c>
      <c r="E92" s="3" t="s">
        <v>375</v>
      </c>
      <c r="F92" s="3"/>
      <c r="G92" s="3" t="s">
        <v>22</v>
      </c>
      <c r="H92" s="3"/>
      <c r="I92" s="3"/>
      <c r="J92" s="3"/>
      <c r="K92" s="3"/>
      <c r="L92" s="3" t="s">
        <v>376</v>
      </c>
    </row>
    <row r="93" spans="1:23" s="4" customFormat="1" ht="30" customHeight="1">
      <c r="B93" s="3" t="s">
        <v>377</v>
      </c>
      <c r="C93" s="3" t="s">
        <v>378</v>
      </c>
      <c r="D93" s="3" t="s">
        <v>379</v>
      </c>
      <c r="E93" s="3" t="s">
        <v>380</v>
      </c>
      <c r="F93" s="3"/>
      <c r="G93" s="3" t="s">
        <v>22</v>
      </c>
      <c r="H93" s="3"/>
      <c r="I93" s="3"/>
      <c r="J93" s="3"/>
      <c r="K93" s="3"/>
      <c r="L93" s="3" t="s">
        <v>381</v>
      </c>
    </row>
    <row r="94" spans="1:23" s="4" customFormat="1" ht="30" customHeight="1">
      <c r="B94" s="3" t="s">
        <v>382</v>
      </c>
      <c r="C94" s="3" t="s">
        <v>383</v>
      </c>
      <c r="D94" s="3" t="s">
        <v>384</v>
      </c>
      <c r="E94" s="3" t="s">
        <v>385</v>
      </c>
      <c r="F94" s="3"/>
      <c r="G94" s="3" t="s">
        <v>22</v>
      </c>
      <c r="H94" s="3"/>
      <c r="I94" s="3"/>
      <c r="J94" s="3"/>
      <c r="K94" s="3"/>
      <c r="L94" s="3" t="s">
        <v>386</v>
      </c>
    </row>
    <row r="95" spans="1:23" s="4" customFormat="1" ht="30" customHeight="1">
      <c r="B95" s="3" t="s">
        <v>387</v>
      </c>
      <c r="C95" s="3" t="s">
        <v>388</v>
      </c>
      <c r="D95" s="3" t="s">
        <v>389</v>
      </c>
      <c r="E95" s="3" t="s">
        <v>390</v>
      </c>
      <c r="F95" s="3"/>
      <c r="G95" s="3" t="s">
        <v>22</v>
      </c>
      <c r="H95" s="3"/>
      <c r="I95" s="3"/>
      <c r="J95" s="3"/>
      <c r="K95" s="3"/>
      <c r="L95" s="3" t="s">
        <v>391</v>
      </c>
    </row>
    <row r="96" spans="1:23" s="4" customFormat="1" ht="30" customHeight="1">
      <c r="B96" s="3" t="s">
        <v>392</v>
      </c>
      <c r="C96" s="3" t="s">
        <v>393</v>
      </c>
      <c r="D96" s="3" t="s">
        <v>394</v>
      </c>
      <c r="E96" s="3" t="s">
        <v>395</v>
      </c>
      <c r="F96" s="3"/>
      <c r="G96" s="3" t="s">
        <v>22</v>
      </c>
      <c r="H96" s="3"/>
      <c r="I96" s="3"/>
      <c r="J96" s="3"/>
      <c r="K96" s="3"/>
      <c r="L96" s="3" t="s">
        <v>396</v>
      </c>
    </row>
    <row r="97" spans="2:13" s="4" customFormat="1" ht="30" customHeight="1">
      <c r="B97" s="3" t="s">
        <v>397</v>
      </c>
      <c r="C97" s="3" t="s">
        <v>398</v>
      </c>
      <c r="D97" s="3" t="s">
        <v>394</v>
      </c>
      <c r="E97" s="3" t="s">
        <v>153</v>
      </c>
      <c r="F97" s="3"/>
      <c r="G97" s="3" t="s">
        <v>22</v>
      </c>
      <c r="H97" s="3"/>
      <c r="I97" s="3"/>
      <c r="J97" s="3" t="s">
        <v>22</v>
      </c>
      <c r="K97" s="3"/>
      <c r="L97" s="3" t="s">
        <v>396</v>
      </c>
    </row>
    <row r="98" spans="2:13" s="4" customFormat="1" ht="30" customHeight="1">
      <c r="B98" s="3" t="s">
        <v>399</v>
      </c>
      <c r="C98" s="3"/>
      <c r="D98" s="3" t="s">
        <v>400</v>
      </c>
      <c r="E98" s="3" t="s">
        <v>401</v>
      </c>
      <c r="F98" s="3"/>
      <c r="G98" s="3" t="s">
        <v>22</v>
      </c>
      <c r="H98" s="3"/>
      <c r="I98" s="3"/>
      <c r="J98" s="3"/>
      <c r="K98" s="3"/>
      <c r="L98" s="3" t="s">
        <v>402</v>
      </c>
    </row>
    <row r="99" spans="2:13" s="4" customFormat="1" ht="30" customHeight="1">
      <c r="B99" s="3" t="s">
        <v>403</v>
      </c>
      <c r="C99" s="3"/>
      <c r="D99" s="3" t="s">
        <v>87</v>
      </c>
      <c r="E99" s="3" t="s">
        <v>404</v>
      </c>
      <c r="F99" s="3"/>
      <c r="G99" s="3" t="s">
        <v>22</v>
      </c>
      <c r="H99" s="3"/>
      <c r="I99" s="3"/>
      <c r="J99" s="3"/>
      <c r="K99" s="3"/>
      <c r="L99" s="3" t="s">
        <v>405</v>
      </c>
    </row>
    <row r="100" spans="2:13" s="4" customFormat="1" ht="30" customHeight="1">
      <c r="B100" s="3" t="s">
        <v>406</v>
      </c>
      <c r="C100" s="3" t="s">
        <v>407</v>
      </c>
      <c r="D100" s="3" t="s">
        <v>408</v>
      </c>
      <c r="E100" s="3" t="s">
        <v>409</v>
      </c>
      <c r="F100" s="3"/>
      <c r="G100" s="3" t="s">
        <v>22</v>
      </c>
      <c r="H100" s="3"/>
      <c r="I100" s="3"/>
      <c r="J100" s="3"/>
      <c r="K100" s="3"/>
      <c r="L100" s="3" t="s">
        <v>410</v>
      </c>
    </row>
    <row r="101" spans="2:13" s="4" customFormat="1" ht="30" customHeight="1">
      <c r="B101" s="3" t="s">
        <v>411</v>
      </c>
      <c r="C101" s="3"/>
      <c r="D101" s="3" t="s">
        <v>412</v>
      </c>
      <c r="E101" s="3"/>
      <c r="F101" s="3" t="s">
        <v>394</v>
      </c>
      <c r="G101" s="3"/>
      <c r="H101" s="3"/>
      <c r="I101" s="3"/>
      <c r="J101" s="3"/>
      <c r="K101" s="3"/>
      <c r="L101" s="3"/>
      <c r="M101" s="4" t="s">
        <v>413</v>
      </c>
    </row>
    <row r="102" spans="2:13" s="4" customFormat="1" ht="30" customHeight="1">
      <c r="B102" s="3" t="s">
        <v>414</v>
      </c>
      <c r="C102" s="3"/>
      <c r="D102" s="3" t="s">
        <v>415</v>
      </c>
      <c r="E102" s="3"/>
      <c r="F102" s="3" t="s">
        <v>394</v>
      </c>
      <c r="G102" s="3"/>
      <c r="H102" s="3"/>
      <c r="I102" s="3"/>
      <c r="J102" s="3" t="s">
        <v>22</v>
      </c>
      <c r="K102" s="3"/>
      <c r="L102" s="3" t="s">
        <v>416</v>
      </c>
    </row>
    <row r="103" spans="2:13" s="4" customFormat="1" ht="30" customHeight="1">
      <c r="B103" s="3" t="s">
        <v>417</v>
      </c>
      <c r="C103" s="3" t="s">
        <v>418</v>
      </c>
      <c r="D103" s="3" t="s">
        <v>87</v>
      </c>
      <c r="E103" s="3" t="s">
        <v>419</v>
      </c>
      <c r="F103" s="3"/>
      <c r="G103" s="3"/>
      <c r="H103" s="3"/>
      <c r="I103" s="3"/>
      <c r="J103" s="3"/>
      <c r="K103" s="3"/>
      <c r="L103" s="3" t="s">
        <v>420</v>
      </c>
    </row>
  </sheetData>
  <phoneticPr fontId="6" type="noConversion"/>
  <pageMargins left="0.27559055118110237" right="0.27559055118110237" top="0.23622047244094491" bottom="0.74803149606299213" header="0.15748031496062992" footer="0.31496062992125984"/>
  <pageSetup paperSize="9" scale="22" orientation="landscape" r:id="rId1"/>
  <rowBreaks count="1" manualBreakCount="1">
    <brk id="40" max="16383" man="1"/>
  </rowBreaks>
  <colBreaks count="1" manualBreakCount="1">
    <brk id="5" min="23" max="98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>
    <pageSetUpPr fitToPage="1"/>
  </sheetPr>
  <dimension ref="A1:S223"/>
  <sheetViews>
    <sheetView showGridLines="0" zoomScale="75" zoomScaleNormal="75" workbookViewId="0">
      <pane ySplit="2" topLeftCell="A115" activePane="bottomLeft" state="frozen"/>
      <selection activeCell="Q11" sqref="Q11:R15"/>
      <selection pane="bottomLeft" activeCell="C115" sqref="C115"/>
    </sheetView>
  </sheetViews>
  <sheetFormatPr defaultColWidth="9.140625" defaultRowHeight="12.75" outlineLevelCol="1"/>
  <cols>
    <col min="1" max="1" width="9.42578125" style="52" customWidth="1"/>
    <col min="2" max="2" width="11" style="52" hidden="1" customWidth="1" outlineLevel="1"/>
    <col min="3" max="3" width="12.140625" style="52" customWidth="1" collapsed="1"/>
    <col min="4" max="4" width="26.42578125" style="52" bestFit="1" customWidth="1"/>
    <col min="5" max="5" width="34.5703125" style="52" customWidth="1"/>
    <col min="6" max="6" width="8" style="52" customWidth="1"/>
    <col min="7" max="7" width="11.140625" style="52" bestFit="1" customWidth="1"/>
    <col min="8" max="8" width="15.5703125" style="52" hidden="1" customWidth="1" outlineLevel="1"/>
    <col min="9" max="9" width="7.7109375" style="52" hidden="1" customWidth="1" outlineLevel="1"/>
    <col min="10" max="10" width="6.85546875" style="52" hidden="1" customWidth="1" outlineLevel="1"/>
    <col min="11" max="11" width="12.85546875" style="52" hidden="1" customWidth="1" outlineLevel="1"/>
    <col min="12" max="12" width="15.7109375" style="53" hidden="1" customWidth="1" outlineLevel="1"/>
    <col min="13" max="13" width="14.140625" style="52" bestFit="1" customWidth="1" collapsed="1"/>
    <col min="14" max="14" width="8.5703125" style="52" bestFit="1" customWidth="1"/>
    <col min="15" max="15" width="18.28515625" style="52" customWidth="1"/>
    <col min="16" max="16" width="16.85546875" style="52" bestFit="1" customWidth="1"/>
    <col min="17" max="17" width="67" style="159" customWidth="1"/>
    <col min="18" max="18" width="26.42578125" style="52" bestFit="1" customWidth="1"/>
    <col min="19" max="16384" width="9.140625" style="52"/>
  </cols>
  <sheetData>
    <row r="1" spans="1:19">
      <c r="A1" s="471"/>
      <c r="B1" s="471"/>
      <c r="C1" s="471"/>
      <c r="D1" s="471"/>
      <c r="E1" s="471"/>
      <c r="F1" s="471"/>
      <c r="G1" s="471"/>
      <c r="H1" s="471"/>
      <c r="I1" s="1086" t="s">
        <v>421</v>
      </c>
      <c r="J1" s="1087"/>
      <c r="K1" s="1088"/>
      <c r="L1" s="835"/>
      <c r="M1" s="471"/>
      <c r="N1" s="471"/>
      <c r="O1" s="471"/>
      <c r="P1" s="471"/>
      <c r="Q1" s="836"/>
      <c r="R1" s="471"/>
      <c r="S1" s="471"/>
    </row>
    <row r="2" spans="1:19" ht="38.25">
      <c r="A2" s="51" t="s">
        <v>422</v>
      </c>
      <c r="B2" s="49" t="s">
        <v>423</v>
      </c>
      <c r="C2" s="49" t="s">
        <v>424</v>
      </c>
      <c r="D2" s="49" t="s">
        <v>425</v>
      </c>
      <c r="E2" s="49" t="s">
        <v>426</v>
      </c>
      <c r="F2" s="49" t="s">
        <v>427</v>
      </c>
      <c r="G2" s="49" t="s">
        <v>428</v>
      </c>
      <c r="H2" s="49" t="s">
        <v>429</v>
      </c>
      <c r="I2" s="49" t="s">
        <v>430</v>
      </c>
      <c r="J2" s="49" t="s">
        <v>431</v>
      </c>
      <c r="K2" s="140" t="s">
        <v>432</v>
      </c>
      <c r="L2" s="50" t="s">
        <v>433</v>
      </c>
      <c r="M2" s="51" t="s">
        <v>434</v>
      </c>
      <c r="N2" s="51" t="s">
        <v>435</v>
      </c>
      <c r="O2" s="51" t="s">
        <v>436</v>
      </c>
      <c r="P2" s="51" t="s">
        <v>437</v>
      </c>
      <c r="Q2" s="166" t="s">
        <v>438</v>
      </c>
      <c r="R2" s="49" t="s">
        <v>439</v>
      </c>
      <c r="S2" s="72" t="s">
        <v>440</v>
      </c>
    </row>
    <row r="3" spans="1:19" s="332" customFormat="1">
      <c r="A3" s="837">
        <v>0</v>
      </c>
      <c r="B3" s="331" t="s">
        <v>441</v>
      </c>
      <c r="C3" s="838">
        <v>4128</v>
      </c>
      <c r="D3" s="839" t="s">
        <v>442</v>
      </c>
      <c r="E3" s="839" t="s">
        <v>443</v>
      </c>
      <c r="F3" s="331" t="s">
        <v>444</v>
      </c>
      <c r="G3" s="331" t="s">
        <v>445</v>
      </c>
      <c r="H3" s="331">
        <v>952</v>
      </c>
      <c r="I3" s="331">
        <v>242</v>
      </c>
      <c r="J3" s="331">
        <v>24</v>
      </c>
      <c r="K3" s="331" t="s">
        <v>2</v>
      </c>
      <c r="L3" s="840">
        <v>3</v>
      </c>
      <c r="M3" s="331" t="s">
        <v>446</v>
      </c>
      <c r="N3" s="331">
        <v>2</v>
      </c>
      <c r="O3" s="838" t="s">
        <v>447</v>
      </c>
      <c r="P3" s="331" t="s">
        <v>448</v>
      </c>
      <c r="Q3" s="841" t="s">
        <v>449</v>
      </c>
      <c r="R3" s="331">
        <v>1</v>
      </c>
      <c r="S3" s="331">
        <v>1</v>
      </c>
    </row>
    <row r="4" spans="1:19" s="332" customFormat="1">
      <c r="A4" s="837" t="s">
        <v>450</v>
      </c>
      <c r="B4" s="331" t="s">
        <v>441</v>
      </c>
      <c r="C4" s="838">
        <v>4026</v>
      </c>
      <c r="D4" s="839" t="s">
        <v>442</v>
      </c>
      <c r="E4" s="839" t="s">
        <v>451</v>
      </c>
      <c r="F4" s="331" t="s">
        <v>452</v>
      </c>
      <c r="G4" s="331" t="s">
        <v>445</v>
      </c>
      <c r="H4" s="331">
        <v>820</v>
      </c>
      <c r="I4" s="331">
        <v>244</v>
      </c>
      <c r="J4" s="331">
        <v>24</v>
      </c>
      <c r="K4" s="331" t="s">
        <v>2</v>
      </c>
      <c r="L4" s="840">
        <v>3</v>
      </c>
      <c r="M4" s="331" t="s">
        <v>446</v>
      </c>
      <c r="N4" s="331">
        <v>2</v>
      </c>
      <c r="O4" s="838" t="s">
        <v>447</v>
      </c>
      <c r="P4" s="331" t="s">
        <v>448</v>
      </c>
      <c r="Q4" s="841"/>
      <c r="R4" s="331">
        <v>1</v>
      </c>
      <c r="S4" s="331">
        <v>1</v>
      </c>
    </row>
    <row r="5" spans="1:19" s="332" customFormat="1">
      <c r="A5" s="837" t="s">
        <v>453</v>
      </c>
      <c r="B5" s="331" t="s">
        <v>441</v>
      </c>
      <c r="C5" s="838">
        <v>2111</v>
      </c>
      <c r="D5" s="839" t="s">
        <v>442</v>
      </c>
      <c r="E5" s="839" t="s">
        <v>454</v>
      </c>
      <c r="F5" s="331" t="s">
        <v>455</v>
      </c>
      <c r="G5" s="331" t="s">
        <v>445</v>
      </c>
      <c r="H5" s="331">
        <v>813.9</v>
      </c>
      <c r="I5" s="331">
        <v>244</v>
      </c>
      <c r="J5" s="331">
        <v>24</v>
      </c>
      <c r="K5" s="331" t="s">
        <v>2</v>
      </c>
      <c r="L5" s="840">
        <v>3</v>
      </c>
      <c r="M5" s="331" t="s">
        <v>446</v>
      </c>
      <c r="N5" s="331">
        <v>2</v>
      </c>
      <c r="O5" s="838" t="s">
        <v>447</v>
      </c>
      <c r="P5" s="331" t="s">
        <v>448</v>
      </c>
      <c r="Q5" s="841"/>
      <c r="R5" s="331">
        <v>1</v>
      </c>
      <c r="S5" s="331">
        <v>1</v>
      </c>
    </row>
    <row r="6" spans="1:19" s="332" customFormat="1">
      <c r="A6" s="837">
        <v>0</v>
      </c>
      <c r="B6" s="331" t="s">
        <v>441</v>
      </c>
      <c r="C6" s="838">
        <v>2387</v>
      </c>
      <c r="D6" s="839" t="s">
        <v>442</v>
      </c>
      <c r="E6" s="839" t="s">
        <v>456</v>
      </c>
      <c r="F6" s="331" t="s">
        <v>457</v>
      </c>
      <c r="G6" s="331" t="s">
        <v>445</v>
      </c>
      <c r="H6" s="331">
        <v>865</v>
      </c>
      <c r="I6" s="331">
        <v>243</v>
      </c>
      <c r="J6" s="331">
        <v>24</v>
      </c>
      <c r="K6" s="331" t="s">
        <v>2</v>
      </c>
      <c r="L6" s="840">
        <v>3</v>
      </c>
      <c r="M6" s="331" t="s">
        <v>446</v>
      </c>
      <c r="N6" s="331">
        <v>2</v>
      </c>
      <c r="O6" s="838" t="s">
        <v>447</v>
      </c>
      <c r="P6" s="331" t="s">
        <v>448</v>
      </c>
      <c r="Q6" s="841" t="s">
        <v>449</v>
      </c>
      <c r="R6" s="331">
        <v>1</v>
      </c>
      <c r="S6" s="331">
        <v>1</v>
      </c>
    </row>
    <row r="7" spans="1:19" s="332" customFormat="1" ht="13.5" thickBot="1">
      <c r="A7" s="842" t="s">
        <v>458</v>
      </c>
      <c r="B7" s="333" t="s">
        <v>441</v>
      </c>
      <c r="C7" s="843">
        <v>1295</v>
      </c>
      <c r="D7" s="844" t="s">
        <v>459</v>
      </c>
      <c r="E7" s="844" t="s">
        <v>460</v>
      </c>
      <c r="F7" s="333" t="s">
        <v>461</v>
      </c>
      <c r="G7" s="333" t="s">
        <v>445</v>
      </c>
      <c r="H7" s="333">
        <v>870</v>
      </c>
      <c r="I7" s="333">
        <v>252</v>
      </c>
      <c r="J7" s="333">
        <v>25</v>
      </c>
      <c r="K7" s="333" t="s">
        <v>2</v>
      </c>
      <c r="L7" s="845">
        <v>3</v>
      </c>
      <c r="M7" s="333" t="s">
        <v>446</v>
      </c>
      <c r="N7" s="333">
        <v>2</v>
      </c>
      <c r="O7" s="843" t="s">
        <v>447</v>
      </c>
      <c r="P7" s="333" t="s">
        <v>448</v>
      </c>
      <c r="Q7" s="846"/>
      <c r="R7" s="333">
        <v>1</v>
      </c>
      <c r="S7" s="333">
        <v>1</v>
      </c>
    </row>
    <row r="8" spans="1:19" s="332" customFormat="1">
      <c r="A8" s="847" t="s">
        <v>462</v>
      </c>
      <c r="B8" s="334" t="s">
        <v>441</v>
      </c>
      <c r="C8" s="848">
        <v>3527</v>
      </c>
      <c r="D8" s="849" t="s">
        <v>463</v>
      </c>
      <c r="E8" s="849" t="s">
        <v>464</v>
      </c>
      <c r="F8" s="334" t="s">
        <v>465</v>
      </c>
      <c r="G8" s="334" t="s">
        <v>445</v>
      </c>
      <c r="H8" s="334">
        <v>1114</v>
      </c>
      <c r="I8" s="334">
        <v>212</v>
      </c>
      <c r="J8" s="334">
        <v>21</v>
      </c>
      <c r="K8" s="334" t="s">
        <v>2</v>
      </c>
      <c r="L8" s="850">
        <v>3</v>
      </c>
      <c r="M8" s="334" t="s">
        <v>446</v>
      </c>
      <c r="N8" s="334">
        <v>3</v>
      </c>
      <c r="O8" s="848" t="s">
        <v>466</v>
      </c>
      <c r="P8" s="334" t="s">
        <v>467</v>
      </c>
      <c r="Q8" s="851"/>
      <c r="R8" s="852">
        <v>1</v>
      </c>
      <c r="S8" s="852">
        <v>1</v>
      </c>
    </row>
    <row r="9" spans="1:19" s="332" customFormat="1">
      <c r="A9" s="837" t="s">
        <v>468</v>
      </c>
      <c r="B9" s="331" t="s">
        <v>441</v>
      </c>
      <c r="C9" s="838">
        <v>3525</v>
      </c>
      <c r="D9" s="839" t="s">
        <v>469</v>
      </c>
      <c r="E9" s="839" t="s">
        <v>470</v>
      </c>
      <c r="F9" s="331" t="s">
        <v>471</v>
      </c>
      <c r="G9" s="331" t="s">
        <v>445</v>
      </c>
      <c r="H9" s="331">
        <v>1160</v>
      </c>
      <c r="I9" s="331">
        <v>221</v>
      </c>
      <c r="J9" s="331">
        <v>22</v>
      </c>
      <c r="K9" s="331" t="s">
        <v>1</v>
      </c>
      <c r="L9" s="840">
        <v>3</v>
      </c>
      <c r="M9" s="331" t="s">
        <v>446</v>
      </c>
      <c r="N9" s="331">
        <v>3</v>
      </c>
      <c r="O9" s="838" t="s">
        <v>466</v>
      </c>
      <c r="P9" s="331" t="s">
        <v>467</v>
      </c>
      <c r="Q9" s="841"/>
      <c r="R9" s="331">
        <v>1</v>
      </c>
      <c r="S9" s="331">
        <v>1</v>
      </c>
    </row>
    <row r="10" spans="1:19" s="332" customFormat="1">
      <c r="A10" s="837" t="s">
        <v>472</v>
      </c>
      <c r="B10" s="331" t="s">
        <v>441</v>
      </c>
      <c r="C10" s="838">
        <v>3534</v>
      </c>
      <c r="D10" s="839" t="s">
        <v>473</v>
      </c>
      <c r="E10" s="839" t="s">
        <v>474</v>
      </c>
      <c r="F10" s="331" t="s">
        <v>475</v>
      </c>
      <c r="G10" s="331" t="s">
        <v>445</v>
      </c>
      <c r="H10" s="331">
        <v>908.5</v>
      </c>
      <c r="I10" s="331">
        <v>257</v>
      </c>
      <c r="J10" s="331">
        <v>25</v>
      </c>
      <c r="K10" s="331" t="s">
        <v>2</v>
      </c>
      <c r="L10" s="840">
        <v>3</v>
      </c>
      <c r="M10" s="331" t="s">
        <v>446</v>
      </c>
      <c r="N10" s="331">
        <v>3</v>
      </c>
      <c r="O10" s="838" t="s">
        <v>466</v>
      </c>
      <c r="P10" s="331" t="s">
        <v>467</v>
      </c>
      <c r="Q10" s="841"/>
      <c r="R10" s="331">
        <v>1</v>
      </c>
      <c r="S10" s="331">
        <v>1</v>
      </c>
    </row>
    <row r="11" spans="1:19" s="332" customFormat="1">
      <c r="A11" s="837" t="s">
        <v>476</v>
      </c>
      <c r="B11" s="331" t="s">
        <v>441</v>
      </c>
      <c r="C11" s="838">
        <v>3533</v>
      </c>
      <c r="D11" s="839" t="s">
        <v>477</v>
      </c>
      <c r="E11" s="839" t="s">
        <v>478</v>
      </c>
      <c r="F11" s="331" t="s">
        <v>479</v>
      </c>
      <c r="G11" s="331" t="s">
        <v>445</v>
      </c>
      <c r="H11" s="331">
        <v>902</v>
      </c>
      <c r="I11" s="331">
        <v>244</v>
      </c>
      <c r="J11" s="331">
        <v>24</v>
      </c>
      <c r="K11" s="331" t="s">
        <v>2</v>
      </c>
      <c r="L11" s="840">
        <v>3</v>
      </c>
      <c r="M11" s="331" t="s">
        <v>446</v>
      </c>
      <c r="N11" s="331">
        <v>3</v>
      </c>
      <c r="O11" s="838" t="s">
        <v>466</v>
      </c>
      <c r="P11" s="331" t="s">
        <v>467</v>
      </c>
      <c r="Q11" s="841"/>
      <c r="R11" s="331">
        <v>1</v>
      </c>
      <c r="S11" s="331">
        <v>1</v>
      </c>
    </row>
    <row r="12" spans="1:19" s="332" customFormat="1" ht="13.5" thickBot="1">
      <c r="A12" s="842" t="s">
        <v>480</v>
      </c>
      <c r="B12" s="333" t="s">
        <v>441</v>
      </c>
      <c r="C12" s="843">
        <v>2756</v>
      </c>
      <c r="D12" s="844" t="s">
        <v>481</v>
      </c>
      <c r="E12" s="844" t="s">
        <v>482</v>
      </c>
      <c r="F12" s="333" t="s">
        <v>483</v>
      </c>
      <c r="G12" s="333" t="s">
        <v>445</v>
      </c>
      <c r="H12" s="333">
        <v>1035</v>
      </c>
      <c r="I12" s="333">
        <v>202</v>
      </c>
      <c r="J12" s="333">
        <v>20</v>
      </c>
      <c r="K12" s="333" t="s">
        <v>2</v>
      </c>
      <c r="L12" s="845">
        <v>3</v>
      </c>
      <c r="M12" s="333" t="s">
        <v>446</v>
      </c>
      <c r="N12" s="333">
        <v>3</v>
      </c>
      <c r="O12" s="843" t="s">
        <v>466</v>
      </c>
      <c r="P12" s="333" t="s">
        <v>467</v>
      </c>
      <c r="Q12" s="846"/>
      <c r="R12" s="333">
        <v>1</v>
      </c>
      <c r="S12" s="333">
        <v>1</v>
      </c>
    </row>
    <row r="13" spans="1:19" s="332" customFormat="1" ht="18.75" customHeight="1">
      <c r="A13" s="853" t="s">
        <v>484</v>
      </c>
      <c r="B13" s="184" t="s">
        <v>441</v>
      </c>
      <c r="C13" s="347">
        <v>2310</v>
      </c>
      <c r="D13" s="376" t="s">
        <v>442</v>
      </c>
      <c r="E13" s="377" t="s">
        <v>485</v>
      </c>
      <c r="F13" s="190" t="s">
        <v>486</v>
      </c>
      <c r="G13" s="190" t="s">
        <v>487</v>
      </c>
      <c r="H13" s="190">
        <v>763</v>
      </c>
      <c r="I13" s="191">
        <v>245</v>
      </c>
      <c r="J13" s="191">
        <v>24</v>
      </c>
      <c r="K13" s="191" t="s">
        <v>2</v>
      </c>
      <c r="L13" s="184">
        <v>3</v>
      </c>
      <c r="M13" s="335" t="s">
        <v>446</v>
      </c>
      <c r="N13" s="186">
        <v>4</v>
      </c>
      <c r="O13" s="336" t="s">
        <v>488</v>
      </c>
      <c r="P13" s="337" t="s">
        <v>489</v>
      </c>
      <c r="Q13" s="338" t="s">
        <v>449</v>
      </c>
      <c r="R13" s="336">
        <v>1</v>
      </c>
      <c r="S13" s="186"/>
    </row>
    <row r="14" spans="1:19" s="332" customFormat="1" ht="15">
      <c r="A14" s="837" t="s">
        <v>490</v>
      </c>
      <c r="B14" s="91" t="s">
        <v>441</v>
      </c>
      <c r="C14" s="854">
        <v>3200</v>
      </c>
      <c r="D14" s="855" t="s">
        <v>442</v>
      </c>
      <c r="E14" s="378" t="s">
        <v>491</v>
      </c>
      <c r="F14" s="180" t="s">
        <v>492</v>
      </c>
      <c r="G14" s="180" t="s">
        <v>487</v>
      </c>
      <c r="H14" s="180" t="s">
        <v>492</v>
      </c>
      <c r="I14" s="181" t="s">
        <v>492</v>
      </c>
      <c r="J14" s="181" t="s">
        <v>492</v>
      </c>
      <c r="K14" s="181" t="s">
        <v>2</v>
      </c>
      <c r="L14" s="91">
        <v>3</v>
      </c>
      <c r="M14" s="91" t="s">
        <v>493</v>
      </c>
      <c r="N14" s="91">
        <v>4</v>
      </c>
      <c r="O14" s="336" t="s">
        <v>488</v>
      </c>
      <c r="P14" s="339" t="s">
        <v>494</v>
      </c>
      <c r="Q14" s="340" t="s">
        <v>495</v>
      </c>
      <c r="R14" s="183">
        <v>1</v>
      </c>
      <c r="S14" s="183"/>
    </row>
    <row r="15" spans="1:19" s="332" customFormat="1" ht="15">
      <c r="A15" s="837" t="s">
        <v>496</v>
      </c>
      <c r="B15" s="91" t="s">
        <v>441</v>
      </c>
      <c r="C15" s="345">
        <v>3211</v>
      </c>
      <c r="D15" s="855" t="s">
        <v>442</v>
      </c>
      <c r="E15" s="378" t="s">
        <v>497</v>
      </c>
      <c r="F15" s="180" t="s">
        <v>498</v>
      </c>
      <c r="G15" s="180" t="s">
        <v>487</v>
      </c>
      <c r="H15" s="180">
        <v>687</v>
      </c>
      <c r="I15" s="181">
        <v>233</v>
      </c>
      <c r="J15" s="181">
        <v>23</v>
      </c>
      <c r="K15" s="181" t="s">
        <v>2</v>
      </c>
      <c r="L15" s="341">
        <v>3</v>
      </c>
      <c r="M15" s="91" t="s">
        <v>493</v>
      </c>
      <c r="N15" s="234">
        <v>4</v>
      </c>
      <c r="O15" s="342" t="s">
        <v>488</v>
      </c>
      <c r="P15" s="183" t="s">
        <v>499</v>
      </c>
      <c r="Q15" s="340"/>
      <c r="R15" s="183">
        <v>1</v>
      </c>
      <c r="S15" s="183"/>
    </row>
    <row r="16" spans="1:19" s="332" customFormat="1" ht="15">
      <c r="A16" s="837" t="s">
        <v>500</v>
      </c>
      <c r="B16" s="91" t="s">
        <v>441</v>
      </c>
      <c r="C16" s="345">
        <v>3797</v>
      </c>
      <c r="D16" s="855" t="s">
        <v>442</v>
      </c>
      <c r="E16" s="378" t="s">
        <v>501</v>
      </c>
      <c r="F16" s="180" t="s">
        <v>502</v>
      </c>
      <c r="G16" s="180" t="s">
        <v>487</v>
      </c>
      <c r="H16" s="180">
        <v>740</v>
      </c>
      <c r="I16" s="181">
        <v>237</v>
      </c>
      <c r="J16" s="181">
        <v>23</v>
      </c>
      <c r="K16" s="181" t="s">
        <v>2</v>
      </c>
      <c r="L16" s="341">
        <v>3</v>
      </c>
      <c r="M16" s="91" t="s">
        <v>493</v>
      </c>
      <c r="N16" s="234">
        <v>4</v>
      </c>
      <c r="O16" s="342" t="s">
        <v>488</v>
      </c>
      <c r="P16" s="183" t="s">
        <v>499</v>
      </c>
      <c r="Q16" s="340"/>
      <c r="R16" s="183">
        <v>1</v>
      </c>
      <c r="S16" s="183"/>
    </row>
    <row r="17" spans="1:19" s="332" customFormat="1" ht="15.75" thickBot="1">
      <c r="A17" s="837" t="s">
        <v>503</v>
      </c>
      <c r="B17" s="259" t="s">
        <v>441</v>
      </c>
      <c r="C17" s="346">
        <v>1365</v>
      </c>
      <c r="D17" s="379" t="s">
        <v>442</v>
      </c>
      <c r="E17" s="380" t="s">
        <v>504</v>
      </c>
      <c r="F17" s="255" t="s">
        <v>498</v>
      </c>
      <c r="G17" s="255" t="s">
        <v>487</v>
      </c>
      <c r="H17" s="255">
        <v>620</v>
      </c>
      <c r="I17" s="256">
        <v>231</v>
      </c>
      <c r="J17" s="256">
        <v>23</v>
      </c>
      <c r="K17" s="256" t="s">
        <v>2</v>
      </c>
      <c r="L17" s="259">
        <v>3</v>
      </c>
      <c r="M17" s="259" t="s">
        <v>493</v>
      </c>
      <c r="N17" s="258">
        <v>4</v>
      </c>
      <c r="O17" s="343" t="s">
        <v>488</v>
      </c>
      <c r="P17" s="258" t="s">
        <v>499</v>
      </c>
      <c r="Q17" s="344"/>
      <c r="R17" s="258">
        <v>1</v>
      </c>
      <c r="S17" s="258"/>
    </row>
    <row r="18" spans="1:19" s="332" customFormat="1" ht="15">
      <c r="A18" s="837" t="s">
        <v>505</v>
      </c>
      <c r="B18" s="91" t="s">
        <v>441</v>
      </c>
      <c r="C18" s="345">
        <v>2347</v>
      </c>
      <c r="D18" s="855" t="s">
        <v>442</v>
      </c>
      <c r="E18" s="378" t="s">
        <v>506</v>
      </c>
      <c r="F18" s="180" t="s">
        <v>507</v>
      </c>
      <c r="G18" s="180" t="s">
        <v>508</v>
      </c>
      <c r="H18" s="180">
        <v>320</v>
      </c>
      <c r="I18" s="181">
        <v>234</v>
      </c>
      <c r="J18" s="181">
        <v>23</v>
      </c>
      <c r="K18" s="181" t="s">
        <v>2</v>
      </c>
      <c r="L18" s="91">
        <v>3</v>
      </c>
      <c r="M18" s="91" t="s">
        <v>509</v>
      </c>
      <c r="N18" s="91">
        <v>5</v>
      </c>
      <c r="O18" s="345" t="s">
        <v>510</v>
      </c>
      <c r="P18" s="186" t="s">
        <v>511</v>
      </c>
      <c r="Q18" s="340" t="s">
        <v>495</v>
      </c>
      <c r="R18" s="183">
        <v>1</v>
      </c>
      <c r="S18" s="183"/>
    </row>
    <row r="19" spans="1:19" s="332" customFormat="1" ht="15">
      <c r="A19" s="837" t="s">
        <v>512</v>
      </c>
      <c r="B19" s="91" t="s">
        <v>441</v>
      </c>
      <c r="C19" s="345">
        <v>3201</v>
      </c>
      <c r="D19" s="855" t="s">
        <v>442</v>
      </c>
      <c r="E19" s="378" t="s">
        <v>513</v>
      </c>
      <c r="F19" s="180" t="s">
        <v>514</v>
      </c>
      <c r="G19" s="180" t="s">
        <v>515</v>
      </c>
      <c r="H19" s="180">
        <v>504</v>
      </c>
      <c r="I19" s="181">
        <v>234</v>
      </c>
      <c r="J19" s="181">
        <v>23</v>
      </c>
      <c r="K19" s="181" t="s">
        <v>2</v>
      </c>
      <c r="L19" s="183">
        <v>3</v>
      </c>
      <c r="M19" s="91" t="s">
        <v>509</v>
      </c>
      <c r="N19" s="91">
        <v>5</v>
      </c>
      <c r="O19" s="345" t="s">
        <v>510</v>
      </c>
      <c r="P19" s="183" t="s">
        <v>511</v>
      </c>
      <c r="Q19" s="340"/>
      <c r="R19" s="183">
        <v>1</v>
      </c>
      <c r="S19" s="183"/>
    </row>
    <row r="20" spans="1:19" s="332" customFormat="1" ht="15">
      <c r="A20" s="837" t="s">
        <v>516</v>
      </c>
      <c r="B20" s="91" t="s">
        <v>441</v>
      </c>
      <c r="C20" s="345">
        <v>2189</v>
      </c>
      <c r="D20" s="855" t="s">
        <v>442</v>
      </c>
      <c r="E20" s="378" t="s">
        <v>517</v>
      </c>
      <c r="F20" s="180" t="s">
        <v>518</v>
      </c>
      <c r="G20" s="180" t="s">
        <v>519</v>
      </c>
      <c r="H20" s="180">
        <v>432</v>
      </c>
      <c r="I20" s="181">
        <v>234</v>
      </c>
      <c r="J20" s="181">
        <v>23</v>
      </c>
      <c r="K20" s="181" t="s">
        <v>2</v>
      </c>
      <c r="L20" s="91">
        <v>3</v>
      </c>
      <c r="M20" s="91" t="s">
        <v>509</v>
      </c>
      <c r="N20" s="91">
        <v>5</v>
      </c>
      <c r="O20" s="345" t="s">
        <v>510</v>
      </c>
      <c r="P20" s="183" t="s">
        <v>511</v>
      </c>
      <c r="Q20" s="340"/>
      <c r="R20" s="183">
        <v>1</v>
      </c>
      <c r="S20" s="183"/>
    </row>
    <row r="21" spans="1:19" s="332" customFormat="1" ht="15">
      <c r="A21" s="837" t="s">
        <v>520</v>
      </c>
      <c r="B21" s="91" t="s">
        <v>441</v>
      </c>
      <c r="C21" s="345">
        <v>2502</v>
      </c>
      <c r="D21" s="855" t="s">
        <v>442</v>
      </c>
      <c r="E21" s="378" t="s">
        <v>521</v>
      </c>
      <c r="F21" s="180" t="s">
        <v>522</v>
      </c>
      <c r="G21" s="180" t="s">
        <v>515</v>
      </c>
      <c r="H21" s="180">
        <v>587</v>
      </c>
      <c r="I21" s="181">
        <v>234</v>
      </c>
      <c r="J21" s="181">
        <v>23</v>
      </c>
      <c r="K21" s="181" t="s">
        <v>2</v>
      </c>
      <c r="L21" s="91">
        <v>3</v>
      </c>
      <c r="M21" s="91" t="s">
        <v>509</v>
      </c>
      <c r="N21" s="91">
        <v>5</v>
      </c>
      <c r="O21" s="345" t="s">
        <v>510</v>
      </c>
      <c r="P21" s="183" t="s">
        <v>511</v>
      </c>
      <c r="Q21" s="340"/>
      <c r="R21" s="183">
        <v>1</v>
      </c>
      <c r="S21" s="183"/>
    </row>
    <row r="22" spans="1:19" s="332" customFormat="1" ht="15.75" thickBot="1">
      <c r="A22" s="837" t="s">
        <v>523</v>
      </c>
      <c r="B22" s="259" t="s">
        <v>441</v>
      </c>
      <c r="C22" s="346">
        <v>2352</v>
      </c>
      <c r="D22" s="379" t="s">
        <v>442</v>
      </c>
      <c r="E22" s="380" t="s">
        <v>524</v>
      </c>
      <c r="F22" s="255" t="s">
        <v>525</v>
      </c>
      <c r="G22" s="255" t="s">
        <v>515</v>
      </c>
      <c r="H22" s="255">
        <v>503</v>
      </c>
      <c r="I22" s="256">
        <v>232</v>
      </c>
      <c r="J22" s="256">
        <v>23</v>
      </c>
      <c r="K22" s="256" t="s">
        <v>2</v>
      </c>
      <c r="L22" s="258">
        <v>3</v>
      </c>
      <c r="M22" s="259" t="s">
        <v>509</v>
      </c>
      <c r="N22" s="259">
        <v>5</v>
      </c>
      <c r="O22" s="346" t="s">
        <v>510</v>
      </c>
      <c r="P22" s="258" t="s">
        <v>511</v>
      </c>
      <c r="Q22" s="344" t="s">
        <v>495</v>
      </c>
      <c r="R22" s="258">
        <v>1</v>
      </c>
      <c r="S22" s="258"/>
    </row>
    <row r="23" spans="1:19" s="332" customFormat="1" ht="15">
      <c r="A23" s="837" t="s">
        <v>526</v>
      </c>
      <c r="B23" s="184" t="s">
        <v>441</v>
      </c>
      <c r="C23" s="347">
        <v>2504</v>
      </c>
      <c r="D23" s="376" t="s">
        <v>442</v>
      </c>
      <c r="E23" s="377" t="s">
        <v>527</v>
      </c>
      <c r="F23" s="190" t="s">
        <v>528</v>
      </c>
      <c r="G23" s="190" t="s">
        <v>508</v>
      </c>
      <c r="H23" s="190">
        <v>322.60000000000002</v>
      </c>
      <c r="I23" s="191">
        <v>232</v>
      </c>
      <c r="J23" s="191">
        <v>23</v>
      </c>
      <c r="K23" s="191" t="s">
        <v>2</v>
      </c>
      <c r="L23" s="184">
        <v>3</v>
      </c>
      <c r="M23" s="184" t="s">
        <v>509</v>
      </c>
      <c r="N23" s="184">
        <v>6</v>
      </c>
      <c r="O23" s="347" t="s">
        <v>529</v>
      </c>
      <c r="P23" s="186" t="s">
        <v>530</v>
      </c>
      <c r="Q23" s="348"/>
      <c r="R23" s="186">
        <v>1</v>
      </c>
      <c r="S23" s="186"/>
    </row>
    <row r="24" spans="1:19" s="332" customFormat="1" ht="15">
      <c r="A24" s="837" t="s">
        <v>531</v>
      </c>
      <c r="B24" s="91" t="s">
        <v>441</v>
      </c>
      <c r="C24" s="345">
        <v>2808</v>
      </c>
      <c r="D24" s="855" t="s">
        <v>442</v>
      </c>
      <c r="E24" s="378" t="s">
        <v>532</v>
      </c>
      <c r="F24" s="180" t="s">
        <v>533</v>
      </c>
      <c r="G24" s="180" t="s">
        <v>515</v>
      </c>
      <c r="H24" s="180">
        <v>549.04999999999995</v>
      </c>
      <c r="I24" s="181">
        <v>235</v>
      </c>
      <c r="J24" s="181">
        <v>23</v>
      </c>
      <c r="K24" s="181" t="s">
        <v>2</v>
      </c>
      <c r="L24" s="183">
        <v>3</v>
      </c>
      <c r="M24" s="184" t="s">
        <v>509</v>
      </c>
      <c r="N24" s="184">
        <v>6</v>
      </c>
      <c r="O24" s="347" t="s">
        <v>529</v>
      </c>
      <c r="P24" s="186" t="s">
        <v>530</v>
      </c>
      <c r="Q24" s="349"/>
      <c r="R24" s="183">
        <v>1</v>
      </c>
      <c r="S24" s="183"/>
    </row>
    <row r="25" spans="1:19" s="332" customFormat="1" ht="15">
      <c r="A25" s="837" t="s">
        <v>534</v>
      </c>
      <c r="B25" s="91" t="s">
        <v>441</v>
      </c>
      <c r="C25" s="345">
        <v>1386</v>
      </c>
      <c r="D25" s="855" t="s">
        <v>442</v>
      </c>
      <c r="E25" s="378" t="s">
        <v>535</v>
      </c>
      <c r="F25" s="180" t="s">
        <v>536</v>
      </c>
      <c r="G25" s="180" t="s">
        <v>519</v>
      </c>
      <c r="H25" s="180">
        <v>410</v>
      </c>
      <c r="I25" s="181">
        <v>233</v>
      </c>
      <c r="J25" s="181">
        <v>23</v>
      </c>
      <c r="K25" s="181" t="s">
        <v>2</v>
      </c>
      <c r="L25" s="91">
        <v>3</v>
      </c>
      <c r="M25" s="184" t="s">
        <v>509</v>
      </c>
      <c r="N25" s="184">
        <v>6</v>
      </c>
      <c r="O25" s="347" t="s">
        <v>529</v>
      </c>
      <c r="P25" s="186" t="s">
        <v>530</v>
      </c>
      <c r="Q25" s="340"/>
      <c r="R25" s="183">
        <v>1</v>
      </c>
      <c r="S25" s="183"/>
    </row>
    <row r="26" spans="1:19" s="332" customFormat="1" ht="30">
      <c r="A26" s="837" t="s">
        <v>537</v>
      </c>
      <c r="B26" s="91" t="s">
        <v>441</v>
      </c>
      <c r="C26" s="345">
        <v>1039</v>
      </c>
      <c r="D26" s="855" t="s">
        <v>442</v>
      </c>
      <c r="E26" s="378" t="s">
        <v>538</v>
      </c>
      <c r="F26" s="180" t="s">
        <v>539</v>
      </c>
      <c r="G26" s="180" t="s">
        <v>519</v>
      </c>
      <c r="H26" s="180">
        <v>441.2</v>
      </c>
      <c r="I26" s="181">
        <v>236</v>
      </c>
      <c r="J26" s="181">
        <v>23</v>
      </c>
      <c r="K26" s="181" t="s">
        <v>2</v>
      </c>
      <c r="L26" s="91">
        <v>3</v>
      </c>
      <c r="M26" s="184" t="s">
        <v>509</v>
      </c>
      <c r="N26" s="184">
        <v>6</v>
      </c>
      <c r="O26" s="347" t="s">
        <v>529</v>
      </c>
      <c r="P26" s="186" t="s">
        <v>530</v>
      </c>
      <c r="Q26" s="350" t="s">
        <v>449</v>
      </c>
      <c r="R26" s="183">
        <v>1</v>
      </c>
      <c r="S26" s="183"/>
    </row>
    <row r="27" spans="1:19" s="332" customFormat="1" ht="15.75" thickBot="1">
      <c r="A27" s="837" t="s">
        <v>540</v>
      </c>
      <c r="B27" s="259" t="s">
        <v>441</v>
      </c>
      <c r="C27" s="346">
        <v>2874</v>
      </c>
      <c r="D27" s="379" t="s">
        <v>442</v>
      </c>
      <c r="E27" s="380" t="s">
        <v>541</v>
      </c>
      <c r="F27" s="255" t="s">
        <v>542</v>
      </c>
      <c r="G27" s="255" t="s">
        <v>519</v>
      </c>
      <c r="H27" s="255">
        <v>450</v>
      </c>
      <c r="I27" s="256">
        <v>236</v>
      </c>
      <c r="J27" s="256">
        <v>23</v>
      </c>
      <c r="K27" s="256" t="s">
        <v>2</v>
      </c>
      <c r="L27" s="259">
        <v>3</v>
      </c>
      <c r="M27" s="259" t="s">
        <v>509</v>
      </c>
      <c r="N27" s="259">
        <v>6</v>
      </c>
      <c r="O27" s="346" t="s">
        <v>529</v>
      </c>
      <c r="P27" s="258" t="s">
        <v>530</v>
      </c>
      <c r="Q27" s="344"/>
      <c r="R27" s="258">
        <v>1</v>
      </c>
      <c r="S27" s="258"/>
    </row>
    <row r="28" spans="1:19" s="332" customFormat="1" ht="15">
      <c r="A28" s="837" t="s">
        <v>543</v>
      </c>
      <c r="B28" s="184" t="s">
        <v>441</v>
      </c>
      <c r="C28" s="347">
        <v>1908</v>
      </c>
      <c r="D28" s="376" t="s">
        <v>442</v>
      </c>
      <c r="E28" s="377" t="s">
        <v>544</v>
      </c>
      <c r="F28" s="190" t="s">
        <v>545</v>
      </c>
      <c r="G28" s="190" t="s">
        <v>515</v>
      </c>
      <c r="H28" s="190">
        <v>590</v>
      </c>
      <c r="I28" s="191">
        <v>233</v>
      </c>
      <c r="J28" s="191">
        <v>23</v>
      </c>
      <c r="K28" s="191" t="s">
        <v>2</v>
      </c>
      <c r="L28" s="186">
        <v>3</v>
      </c>
      <c r="M28" s="184" t="s">
        <v>509</v>
      </c>
      <c r="N28" s="184">
        <v>7</v>
      </c>
      <c r="O28" s="347" t="s">
        <v>546</v>
      </c>
      <c r="P28" s="351" t="s">
        <v>547</v>
      </c>
      <c r="Q28" s="348"/>
      <c r="R28" s="186">
        <v>1</v>
      </c>
      <c r="S28" s="186"/>
    </row>
    <row r="29" spans="1:19" s="332" customFormat="1" ht="21" customHeight="1">
      <c r="A29" s="837" t="s">
        <v>537</v>
      </c>
      <c r="B29" s="91" t="s">
        <v>441</v>
      </c>
      <c r="C29" s="345">
        <v>1431</v>
      </c>
      <c r="D29" s="855" t="s">
        <v>442</v>
      </c>
      <c r="E29" s="378" t="s">
        <v>548</v>
      </c>
      <c r="F29" s="180" t="s">
        <v>549</v>
      </c>
      <c r="G29" s="180" t="s">
        <v>487</v>
      </c>
      <c r="H29" s="180">
        <v>624.4</v>
      </c>
      <c r="I29" s="181">
        <v>231</v>
      </c>
      <c r="J29" s="181">
        <v>23</v>
      </c>
      <c r="K29" s="181" t="s">
        <v>2</v>
      </c>
      <c r="L29" s="91">
        <v>3</v>
      </c>
      <c r="M29" s="184" t="s">
        <v>509</v>
      </c>
      <c r="N29" s="184">
        <v>7</v>
      </c>
      <c r="O29" s="347" t="s">
        <v>546</v>
      </c>
      <c r="P29" s="351" t="s">
        <v>547</v>
      </c>
      <c r="Q29" s="350" t="s">
        <v>449</v>
      </c>
      <c r="R29" s="183">
        <v>1</v>
      </c>
      <c r="S29" s="183"/>
    </row>
    <row r="30" spans="1:19" s="332" customFormat="1" ht="15">
      <c r="A30" s="837" t="s">
        <v>550</v>
      </c>
      <c r="B30" s="91" t="s">
        <v>441</v>
      </c>
      <c r="C30" s="345">
        <v>1911</v>
      </c>
      <c r="D30" s="855" t="s">
        <v>442</v>
      </c>
      <c r="E30" s="378" t="s">
        <v>551</v>
      </c>
      <c r="F30" s="180" t="s">
        <v>552</v>
      </c>
      <c r="G30" s="180" t="s">
        <v>515</v>
      </c>
      <c r="H30" s="180">
        <v>442</v>
      </c>
      <c r="I30" s="181">
        <v>237</v>
      </c>
      <c r="J30" s="181">
        <v>23</v>
      </c>
      <c r="K30" s="181" t="s">
        <v>2</v>
      </c>
      <c r="L30" s="91">
        <v>3</v>
      </c>
      <c r="M30" s="184" t="s">
        <v>509</v>
      </c>
      <c r="N30" s="184">
        <v>7</v>
      </c>
      <c r="O30" s="347" t="s">
        <v>546</v>
      </c>
      <c r="P30" s="351" t="s">
        <v>547</v>
      </c>
      <c r="Q30" s="340"/>
      <c r="R30" s="183">
        <v>1</v>
      </c>
      <c r="S30" s="183"/>
    </row>
    <row r="31" spans="1:19" s="332" customFormat="1" ht="15">
      <c r="A31" s="837" t="s">
        <v>553</v>
      </c>
      <c r="B31" s="91" t="s">
        <v>441</v>
      </c>
      <c r="C31" s="345">
        <v>2552</v>
      </c>
      <c r="D31" s="855" t="s">
        <v>442</v>
      </c>
      <c r="E31" s="378" t="s">
        <v>554</v>
      </c>
      <c r="F31" s="180" t="s">
        <v>555</v>
      </c>
      <c r="G31" s="180" t="s">
        <v>515</v>
      </c>
      <c r="H31" s="180">
        <v>515</v>
      </c>
      <c r="I31" s="181">
        <v>231</v>
      </c>
      <c r="J31" s="181">
        <v>23</v>
      </c>
      <c r="K31" s="181" t="s">
        <v>2</v>
      </c>
      <c r="L31" s="183">
        <v>3</v>
      </c>
      <c r="M31" s="184" t="s">
        <v>509</v>
      </c>
      <c r="N31" s="184">
        <v>7</v>
      </c>
      <c r="O31" s="347" t="s">
        <v>546</v>
      </c>
      <c r="P31" s="351" t="s">
        <v>547</v>
      </c>
      <c r="Q31" s="340"/>
      <c r="R31" s="183">
        <v>1</v>
      </c>
      <c r="S31" s="183"/>
    </row>
    <row r="32" spans="1:19" s="332" customFormat="1" ht="15.75" thickBot="1">
      <c r="A32" s="837" t="s">
        <v>556</v>
      </c>
      <c r="B32" s="259" t="s">
        <v>441</v>
      </c>
      <c r="C32" s="346">
        <v>2994</v>
      </c>
      <c r="D32" s="379" t="s">
        <v>442</v>
      </c>
      <c r="E32" s="380" t="s">
        <v>557</v>
      </c>
      <c r="F32" s="255" t="s">
        <v>558</v>
      </c>
      <c r="G32" s="255" t="s">
        <v>508</v>
      </c>
      <c r="H32" s="255">
        <v>370</v>
      </c>
      <c r="I32" s="256">
        <v>236</v>
      </c>
      <c r="J32" s="256">
        <v>23</v>
      </c>
      <c r="K32" s="256" t="s">
        <v>2</v>
      </c>
      <c r="L32" s="259">
        <v>3</v>
      </c>
      <c r="M32" s="259" t="s">
        <v>509</v>
      </c>
      <c r="N32" s="259">
        <v>7</v>
      </c>
      <c r="O32" s="346" t="s">
        <v>546</v>
      </c>
      <c r="P32" s="352" t="s">
        <v>547</v>
      </c>
      <c r="Q32" s="344"/>
      <c r="R32" s="343">
        <v>1</v>
      </c>
      <c r="S32" s="258"/>
    </row>
    <row r="33" spans="1:19" s="332" customFormat="1" ht="15">
      <c r="A33" s="274" t="s">
        <v>559</v>
      </c>
      <c r="B33" s="186" t="s">
        <v>441</v>
      </c>
      <c r="C33" s="347">
        <v>3398</v>
      </c>
      <c r="D33" s="376" t="s">
        <v>442</v>
      </c>
      <c r="E33" s="377" t="s">
        <v>560</v>
      </c>
      <c r="F33" s="190" t="s">
        <v>561</v>
      </c>
      <c r="G33" s="190" t="s">
        <v>487</v>
      </c>
      <c r="H33" s="190">
        <v>800</v>
      </c>
      <c r="I33" s="191">
        <v>235</v>
      </c>
      <c r="J33" s="191">
        <v>23</v>
      </c>
      <c r="K33" s="191" t="s">
        <v>2</v>
      </c>
      <c r="L33" s="353">
        <v>3</v>
      </c>
      <c r="M33" s="186" t="s">
        <v>509</v>
      </c>
      <c r="N33" s="274">
        <v>8</v>
      </c>
      <c r="O33" s="347" t="s">
        <v>562</v>
      </c>
      <c r="P33" s="351" t="s">
        <v>563</v>
      </c>
      <c r="Q33" s="348"/>
      <c r="R33" s="186">
        <v>1</v>
      </c>
      <c r="S33" s="186"/>
    </row>
    <row r="34" spans="1:19" s="332" customFormat="1" ht="16.5" customHeight="1">
      <c r="A34" s="234" t="s">
        <v>564</v>
      </c>
      <c r="B34" s="91" t="s">
        <v>441</v>
      </c>
      <c r="C34" s="345">
        <v>1906</v>
      </c>
      <c r="D34" s="855" t="s">
        <v>442</v>
      </c>
      <c r="E34" s="378" t="s">
        <v>565</v>
      </c>
      <c r="F34" s="180" t="s">
        <v>566</v>
      </c>
      <c r="G34" s="180" t="s">
        <v>508</v>
      </c>
      <c r="H34" s="180">
        <v>335</v>
      </c>
      <c r="I34" s="181">
        <v>237</v>
      </c>
      <c r="J34" s="181">
        <v>23</v>
      </c>
      <c r="K34" s="181" t="s">
        <v>2</v>
      </c>
      <c r="L34" s="91">
        <v>3</v>
      </c>
      <c r="M34" s="186" t="s">
        <v>509</v>
      </c>
      <c r="N34" s="274">
        <v>8</v>
      </c>
      <c r="O34" s="347" t="s">
        <v>562</v>
      </c>
      <c r="P34" s="351" t="s">
        <v>563</v>
      </c>
      <c r="Q34" s="350" t="s">
        <v>449</v>
      </c>
      <c r="R34" s="342">
        <v>1</v>
      </c>
      <c r="S34" s="183"/>
    </row>
    <row r="35" spans="1:19" s="332" customFormat="1" ht="15">
      <c r="A35" s="234" t="s">
        <v>567</v>
      </c>
      <c r="B35" s="91" t="s">
        <v>441</v>
      </c>
      <c r="C35" s="345">
        <v>1903</v>
      </c>
      <c r="D35" s="855" t="s">
        <v>442</v>
      </c>
      <c r="E35" s="378" t="s">
        <v>568</v>
      </c>
      <c r="F35" s="180" t="s">
        <v>569</v>
      </c>
      <c r="G35" s="180" t="s">
        <v>515</v>
      </c>
      <c r="H35" s="180">
        <v>553.70000000000005</v>
      </c>
      <c r="I35" s="181">
        <v>241</v>
      </c>
      <c r="J35" s="181">
        <v>24</v>
      </c>
      <c r="K35" s="181" t="s">
        <v>2</v>
      </c>
      <c r="L35" s="91">
        <v>3</v>
      </c>
      <c r="M35" s="186" t="s">
        <v>509</v>
      </c>
      <c r="N35" s="274">
        <v>8</v>
      </c>
      <c r="O35" s="347" t="s">
        <v>562</v>
      </c>
      <c r="P35" s="351" t="s">
        <v>563</v>
      </c>
      <c r="Q35" s="340"/>
      <c r="R35" s="183">
        <v>1</v>
      </c>
      <c r="S35" s="183"/>
    </row>
    <row r="36" spans="1:19" s="332" customFormat="1" ht="15">
      <c r="A36" s="234" t="s">
        <v>570</v>
      </c>
      <c r="B36" s="91" t="s">
        <v>441</v>
      </c>
      <c r="C36" s="345">
        <v>3210</v>
      </c>
      <c r="D36" s="855" t="s">
        <v>442</v>
      </c>
      <c r="E36" s="378" t="s">
        <v>571</v>
      </c>
      <c r="F36" s="180" t="s">
        <v>572</v>
      </c>
      <c r="G36" s="180" t="s">
        <v>519</v>
      </c>
      <c r="H36" s="180">
        <v>508</v>
      </c>
      <c r="I36" s="181">
        <v>241</v>
      </c>
      <c r="J36" s="181">
        <v>24</v>
      </c>
      <c r="K36" s="181" t="s">
        <v>2</v>
      </c>
      <c r="L36" s="183">
        <v>3</v>
      </c>
      <c r="M36" s="186" t="s">
        <v>509</v>
      </c>
      <c r="N36" s="274">
        <v>8</v>
      </c>
      <c r="O36" s="347" t="s">
        <v>562</v>
      </c>
      <c r="P36" s="351" t="s">
        <v>563</v>
      </c>
      <c r="Q36" s="340"/>
      <c r="R36" s="183">
        <v>1</v>
      </c>
      <c r="S36" s="183"/>
    </row>
    <row r="37" spans="1:19" s="332" customFormat="1" ht="15.75" thickBot="1">
      <c r="A37" s="276" t="s">
        <v>573</v>
      </c>
      <c r="B37" s="259" t="s">
        <v>441</v>
      </c>
      <c r="C37" s="346">
        <v>2235</v>
      </c>
      <c r="D37" s="379" t="s">
        <v>442</v>
      </c>
      <c r="E37" s="380" t="s">
        <v>574</v>
      </c>
      <c r="F37" s="255" t="s">
        <v>575</v>
      </c>
      <c r="G37" s="255" t="s">
        <v>519</v>
      </c>
      <c r="H37" s="255">
        <v>467.9</v>
      </c>
      <c r="I37" s="256">
        <v>241</v>
      </c>
      <c r="J37" s="256">
        <v>24</v>
      </c>
      <c r="K37" s="256" t="s">
        <v>2</v>
      </c>
      <c r="L37" s="259">
        <v>3</v>
      </c>
      <c r="M37" s="258" t="s">
        <v>509</v>
      </c>
      <c r="N37" s="276">
        <v>8</v>
      </c>
      <c r="O37" s="346" t="s">
        <v>562</v>
      </c>
      <c r="P37" s="352" t="s">
        <v>563</v>
      </c>
      <c r="Q37" s="344"/>
      <c r="R37" s="258">
        <v>1</v>
      </c>
      <c r="S37" s="258"/>
    </row>
    <row r="38" spans="1:19" s="332" customFormat="1">
      <c r="A38" s="274" t="s">
        <v>576</v>
      </c>
      <c r="B38" s="186" t="s">
        <v>441</v>
      </c>
      <c r="C38" s="347">
        <v>3536</v>
      </c>
      <c r="D38" s="376" t="s">
        <v>577</v>
      </c>
      <c r="E38" s="377" t="s">
        <v>578</v>
      </c>
      <c r="F38" s="190" t="s">
        <v>579</v>
      </c>
      <c r="G38" s="190" t="s">
        <v>445</v>
      </c>
      <c r="H38" s="190">
        <v>1101</v>
      </c>
      <c r="I38" s="191">
        <v>205</v>
      </c>
      <c r="J38" s="191">
        <v>20</v>
      </c>
      <c r="K38" s="191" t="s">
        <v>1</v>
      </c>
      <c r="L38" s="186">
        <v>3</v>
      </c>
      <c r="M38" s="186" t="s">
        <v>580</v>
      </c>
      <c r="N38" s="186">
        <v>9</v>
      </c>
      <c r="O38" s="347" t="s">
        <v>581</v>
      </c>
      <c r="P38" s="351" t="s">
        <v>582</v>
      </c>
      <c r="Q38" s="354"/>
      <c r="R38" s="186">
        <v>1</v>
      </c>
      <c r="S38" s="186"/>
    </row>
    <row r="39" spans="1:19" s="332" customFormat="1" ht="15">
      <c r="A39" s="234" t="s">
        <v>583</v>
      </c>
      <c r="B39" s="184" t="s">
        <v>441</v>
      </c>
      <c r="C39" s="347">
        <v>3214</v>
      </c>
      <c r="D39" s="376" t="s">
        <v>442</v>
      </c>
      <c r="E39" s="377" t="s">
        <v>584</v>
      </c>
      <c r="F39" s="190" t="s">
        <v>585</v>
      </c>
      <c r="G39" s="190" t="s">
        <v>515</v>
      </c>
      <c r="H39" s="190">
        <v>580</v>
      </c>
      <c r="I39" s="191">
        <v>244</v>
      </c>
      <c r="J39" s="191">
        <v>24</v>
      </c>
      <c r="K39" s="191" t="s">
        <v>2</v>
      </c>
      <c r="L39" s="184">
        <v>3</v>
      </c>
      <c r="M39" s="184" t="s">
        <v>580</v>
      </c>
      <c r="N39" s="184">
        <v>9</v>
      </c>
      <c r="O39" s="347" t="s">
        <v>581</v>
      </c>
      <c r="P39" s="351" t="s">
        <v>586</v>
      </c>
      <c r="Q39" s="348"/>
      <c r="R39" s="186">
        <v>1</v>
      </c>
      <c r="S39" s="186"/>
    </row>
    <row r="40" spans="1:19" s="332" customFormat="1" ht="15">
      <c r="A40" s="234" t="s">
        <v>587</v>
      </c>
      <c r="B40" s="91" t="s">
        <v>441</v>
      </c>
      <c r="C40" s="345">
        <v>2066</v>
      </c>
      <c r="D40" s="855" t="s">
        <v>442</v>
      </c>
      <c r="E40" s="378" t="s">
        <v>588</v>
      </c>
      <c r="F40" s="180" t="s">
        <v>589</v>
      </c>
      <c r="G40" s="180" t="s">
        <v>519</v>
      </c>
      <c r="H40" s="180">
        <v>392</v>
      </c>
      <c r="I40" s="181">
        <v>242</v>
      </c>
      <c r="J40" s="181">
        <v>24</v>
      </c>
      <c r="K40" s="181" t="s">
        <v>2</v>
      </c>
      <c r="L40" s="91">
        <v>3</v>
      </c>
      <c r="M40" s="184" t="s">
        <v>580</v>
      </c>
      <c r="N40" s="184">
        <v>9</v>
      </c>
      <c r="O40" s="347" t="s">
        <v>581</v>
      </c>
      <c r="P40" s="351" t="s">
        <v>586</v>
      </c>
      <c r="Q40" s="340"/>
      <c r="R40" s="183">
        <v>1</v>
      </c>
      <c r="S40" s="183"/>
    </row>
    <row r="41" spans="1:19" s="332" customFormat="1" ht="15">
      <c r="A41" s="234" t="s">
        <v>590</v>
      </c>
      <c r="B41" s="91" t="s">
        <v>441</v>
      </c>
      <c r="C41" s="345">
        <v>1658</v>
      </c>
      <c r="D41" s="855" t="s">
        <v>442</v>
      </c>
      <c r="E41" s="378" t="s">
        <v>591</v>
      </c>
      <c r="F41" s="180" t="s">
        <v>592</v>
      </c>
      <c r="G41" s="180" t="s">
        <v>508</v>
      </c>
      <c r="H41" s="180">
        <v>265.8</v>
      </c>
      <c r="I41" s="181">
        <v>243</v>
      </c>
      <c r="J41" s="181">
        <v>24</v>
      </c>
      <c r="K41" s="181" t="s">
        <v>2</v>
      </c>
      <c r="L41" s="91">
        <v>3</v>
      </c>
      <c r="M41" s="184" t="s">
        <v>580</v>
      </c>
      <c r="N41" s="184">
        <v>9</v>
      </c>
      <c r="O41" s="347" t="s">
        <v>581</v>
      </c>
      <c r="P41" s="351" t="s">
        <v>586</v>
      </c>
      <c r="Q41" s="340"/>
      <c r="R41" s="183">
        <v>1</v>
      </c>
      <c r="S41" s="183"/>
    </row>
    <row r="42" spans="1:19" s="332" customFormat="1" ht="15.75" thickBot="1">
      <c r="A42" s="276" t="s">
        <v>593</v>
      </c>
      <c r="B42" s="259" t="s">
        <v>441</v>
      </c>
      <c r="C42" s="346">
        <v>3251</v>
      </c>
      <c r="D42" s="379" t="s">
        <v>594</v>
      </c>
      <c r="E42" s="380" t="s">
        <v>595</v>
      </c>
      <c r="F42" s="255" t="s">
        <v>596</v>
      </c>
      <c r="G42" s="255" t="s">
        <v>487</v>
      </c>
      <c r="H42" s="255">
        <v>742</v>
      </c>
      <c r="I42" s="256">
        <v>231</v>
      </c>
      <c r="J42" s="256">
        <v>23</v>
      </c>
      <c r="K42" s="256" t="s">
        <v>2</v>
      </c>
      <c r="L42" s="258">
        <v>3</v>
      </c>
      <c r="M42" s="259" t="s">
        <v>580</v>
      </c>
      <c r="N42" s="259">
        <v>9</v>
      </c>
      <c r="O42" s="346" t="s">
        <v>581</v>
      </c>
      <c r="P42" s="352" t="s">
        <v>586</v>
      </c>
      <c r="Q42" s="344"/>
      <c r="R42" s="258">
        <v>1</v>
      </c>
      <c r="S42" s="258"/>
    </row>
    <row r="43" spans="1:19" s="332" customFormat="1" ht="15">
      <c r="A43" s="274" t="s">
        <v>597</v>
      </c>
      <c r="B43" s="91" t="s">
        <v>441</v>
      </c>
      <c r="C43" s="345">
        <v>2621</v>
      </c>
      <c r="D43" s="855" t="s">
        <v>442</v>
      </c>
      <c r="E43" s="378" t="s">
        <v>598</v>
      </c>
      <c r="F43" s="180" t="s">
        <v>599</v>
      </c>
      <c r="G43" s="180" t="s">
        <v>519</v>
      </c>
      <c r="H43" s="180">
        <v>390.88</v>
      </c>
      <c r="I43" s="181">
        <v>242</v>
      </c>
      <c r="J43" s="181">
        <v>24</v>
      </c>
      <c r="K43" s="181" t="s">
        <v>2</v>
      </c>
      <c r="L43" s="91">
        <v>3</v>
      </c>
      <c r="M43" s="184" t="s">
        <v>580</v>
      </c>
      <c r="N43" s="184">
        <v>10</v>
      </c>
      <c r="O43" s="347" t="s">
        <v>600</v>
      </c>
      <c r="P43" s="351" t="s">
        <v>601</v>
      </c>
      <c r="Q43" s="340"/>
      <c r="R43" s="183">
        <v>1</v>
      </c>
      <c r="S43" s="183"/>
    </row>
    <row r="44" spans="1:19" s="332" customFormat="1" ht="15">
      <c r="A44" s="274" t="s">
        <v>602</v>
      </c>
      <c r="B44" s="184" t="s">
        <v>441</v>
      </c>
      <c r="C44" s="347">
        <v>1910</v>
      </c>
      <c r="D44" s="376" t="s">
        <v>442</v>
      </c>
      <c r="E44" s="377" t="s">
        <v>603</v>
      </c>
      <c r="F44" s="190" t="s">
        <v>604</v>
      </c>
      <c r="G44" s="190" t="s">
        <v>487</v>
      </c>
      <c r="H44" s="190">
        <v>630</v>
      </c>
      <c r="I44" s="191">
        <v>242</v>
      </c>
      <c r="J44" s="191">
        <v>24</v>
      </c>
      <c r="K44" s="191" t="s">
        <v>2</v>
      </c>
      <c r="L44" s="186">
        <v>3</v>
      </c>
      <c r="M44" s="184" t="s">
        <v>580</v>
      </c>
      <c r="N44" s="186">
        <v>10</v>
      </c>
      <c r="O44" s="336" t="s">
        <v>600</v>
      </c>
      <c r="P44" s="351" t="s">
        <v>601</v>
      </c>
      <c r="Q44" s="348"/>
      <c r="R44" s="186">
        <v>1</v>
      </c>
      <c r="S44" s="186"/>
    </row>
    <row r="45" spans="1:19" s="332" customFormat="1" ht="15">
      <c r="A45" s="234" t="s">
        <v>537</v>
      </c>
      <c r="B45" s="91" t="s">
        <v>441</v>
      </c>
      <c r="C45" s="854">
        <v>4156</v>
      </c>
      <c r="D45" s="855" t="s">
        <v>442</v>
      </c>
      <c r="E45" s="378" t="s">
        <v>605</v>
      </c>
      <c r="F45" s="180"/>
      <c r="G45" s="180" t="s">
        <v>515</v>
      </c>
      <c r="H45" s="180"/>
      <c r="I45" s="181"/>
      <c r="J45" s="181"/>
      <c r="K45" s="181" t="s">
        <v>2</v>
      </c>
      <c r="L45" s="183">
        <v>3</v>
      </c>
      <c r="M45" s="184" t="s">
        <v>580</v>
      </c>
      <c r="N45" s="186">
        <v>10</v>
      </c>
      <c r="O45" s="336" t="s">
        <v>600</v>
      </c>
      <c r="P45" s="351" t="s">
        <v>601</v>
      </c>
      <c r="Q45" s="340"/>
      <c r="R45" s="183"/>
      <c r="S45" s="183"/>
    </row>
    <row r="46" spans="1:19" s="332" customFormat="1" ht="15">
      <c r="A46" s="234" t="s">
        <v>537</v>
      </c>
      <c r="B46" s="91" t="s">
        <v>441</v>
      </c>
      <c r="C46" s="854">
        <v>3896</v>
      </c>
      <c r="D46" s="855" t="s">
        <v>442</v>
      </c>
      <c r="E46" s="378" t="s">
        <v>606</v>
      </c>
      <c r="F46" s="180"/>
      <c r="G46" s="180" t="s">
        <v>508</v>
      </c>
      <c r="H46" s="180"/>
      <c r="I46" s="181"/>
      <c r="J46" s="181"/>
      <c r="K46" s="181" t="s">
        <v>2</v>
      </c>
      <c r="L46" s="183">
        <v>3</v>
      </c>
      <c r="M46" s="184" t="s">
        <v>580</v>
      </c>
      <c r="N46" s="186">
        <v>10</v>
      </c>
      <c r="O46" s="336" t="s">
        <v>600</v>
      </c>
      <c r="P46" s="351" t="s">
        <v>601</v>
      </c>
      <c r="Q46" s="340"/>
      <c r="R46" s="183"/>
      <c r="S46" s="183"/>
    </row>
    <row r="47" spans="1:19" s="332" customFormat="1" ht="15">
      <c r="A47" s="234" t="s">
        <v>537</v>
      </c>
      <c r="B47" s="91" t="s">
        <v>441</v>
      </c>
      <c r="C47" s="854">
        <v>2422</v>
      </c>
      <c r="D47" s="855" t="s">
        <v>607</v>
      </c>
      <c r="E47" s="378" t="s">
        <v>608</v>
      </c>
      <c r="F47" s="180"/>
      <c r="G47" s="180" t="s">
        <v>487</v>
      </c>
      <c r="H47" s="180"/>
      <c r="I47" s="181"/>
      <c r="J47" s="181"/>
      <c r="K47" s="181" t="s">
        <v>2</v>
      </c>
      <c r="L47" s="183">
        <v>3</v>
      </c>
      <c r="M47" s="184" t="s">
        <v>580</v>
      </c>
      <c r="N47" s="186">
        <v>10</v>
      </c>
      <c r="O47" s="336" t="s">
        <v>600</v>
      </c>
      <c r="P47" s="351" t="s">
        <v>601</v>
      </c>
      <c r="Q47" s="340"/>
      <c r="R47" s="183"/>
      <c r="S47" s="183"/>
    </row>
    <row r="48" spans="1:19" s="332" customFormat="1" ht="15.75" thickBot="1">
      <c r="A48" s="276" t="s">
        <v>537</v>
      </c>
      <c r="B48" s="259" t="s">
        <v>441</v>
      </c>
      <c r="C48" s="856">
        <v>3259</v>
      </c>
      <c r="D48" s="379" t="s">
        <v>442</v>
      </c>
      <c r="E48" s="380" t="s">
        <v>609</v>
      </c>
      <c r="F48" s="255"/>
      <c r="G48" s="255" t="s">
        <v>487</v>
      </c>
      <c r="H48" s="255"/>
      <c r="I48" s="256"/>
      <c r="J48" s="256"/>
      <c r="K48" s="256" t="s">
        <v>2</v>
      </c>
      <c r="L48" s="258">
        <v>3</v>
      </c>
      <c r="M48" s="259" t="s">
        <v>580</v>
      </c>
      <c r="N48" s="258">
        <v>10</v>
      </c>
      <c r="O48" s="375" t="s">
        <v>600</v>
      </c>
      <c r="P48" s="352" t="s">
        <v>601</v>
      </c>
      <c r="Q48" s="344"/>
      <c r="R48" s="258"/>
      <c r="S48" s="258"/>
    </row>
    <row r="49" spans="1:19" s="332" customFormat="1" ht="15.75" thickBot="1">
      <c r="A49" s="274" t="s">
        <v>537</v>
      </c>
      <c r="B49" s="184" t="s">
        <v>441</v>
      </c>
      <c r="C49" s="857">
        <v>4000</v>
      </c>
      <c r="D49" s="376" t="s">
        <v>442</v>
      </c>
      <c r="E49" s="377" t="s">
        <v>610</v>
      </c>
      <c r="F49" s="190"/>
      <c r="G49" s="190" t="s">
        <v>487</v>
      </c>
      <c r="H49" s="190"/>
      <c r="I49" s="191"/>
      <c r="J49" s="191"/>
      <c r="K49" s="191" t="s">
        <v>2</v>
      </c>
      <c r="L49" s="186">
        <v>3</v>
      </c>
      <c r="M49" s="184" t="s">
        <v>580</v>
      </c>
      <c r="N49" s="186">
        <v>11</v>
      </c>
      <c r="O49" s="375" t="s">
        <v>611</v>
      </c>
      <c r="P49" s="351" t="s">
        <v>612</v>
      </c>
      <c r="Q49" s="348"/>
      <c r="R49" s="186"/>
      <c r="S49" s="186"/>
    </row>
    <row r="50" spans="1:19" s="332" customFormat="1" ht="15.75" thickBot="1">
      <c r="A50" s="234" t="s">
        <v>537</v>
      </c>
      <c r="B50" s="91" t="s">
        <v>441</v>
      </c>
      <c r="C50" s="854">
        <v>4160</v>
      </c>
      <c r="D50" s="855" t="s">
        <v>442</v>
      </c>
      <c r="E50" s="378" t="s">
        <v>613</v>
      </c>
      <c r="F50" s="180"/>
      <c r="G50" s="180" t="s">
        <v>487</v>
      </c>
      <c r="H50" s="180"/>
      <c r="I50" s="181"/>
      <c r="J50" s="181"/>
      <c r="K50" s="181" t="s">
        <v>2</v>
      </c>
      <c r="L50" s="183">
        <v>3</v>
      </c>
      <c r="M50" s="184" t="s">
        <v>580</v>
      </c>
      <c r="N50" s="186">
        <v>11</v>
      </c>
      <c r="O50" s="375" t="s">
        <v>611</v>
      </c>
      <c r="P50" s="351" t="s">
        <v>612</v>
      </c>
      <c r="Q50" s="340"/>
      <c r="R50" s="183"/>
      <c r="S50" s="183"/>
    </row>
    <row r="51" spans="1:19" s="332" customFormat="1" ht="15.75" thickBot="1">
      <c r="A51" s="234" t="s">
        <v>614</v>
      </c>
      <c r="B51" s="91" t="s">
        <v>441</v>
      </c>
      <c r="C51" s="854">
        <v>3416</v>
      </c>
      <c r="D51" s="855" t="s">
        <v>442</v>
      </c>
      <c r="E51" s="378" t="s">
        <v>615</v>
      </c>
      <c r="F51" s="180"/>
      <c r="G51" s="180" t="s">
        <v>487</v>
      </c>
      <c r="H51" s="180"/>
      <c r="I51" s="181"/>
      <c r="J51" s="181"/>
      <c r="K51" s="181" t="s">
        <v>2</v>
      </c>
      <c r="L51" s="183">
        <v>3</v>
      </c>
      <c r="M51" s="184" t="s">
        <v>580</v>
      </c>
      <c r="N51" s="186">
        <v>11</v>
      </c>
      <c r="O51" s="375" t="s">
        <v>611</v>
      </c>
      <c r="P51" s="351" t="s">
        <v>612</v>
      </c>
      <c r="Q51" s="340"/>
      <c r="R51" s="183"/>
      <c r="S51" s="183"/>
    </row>
    <row r="52" spans="1:19" s="332" customFormat="1" ht="15.75" thickBot="1">
      <c r="A52" s="234" t="s">
        <v>537</v>
      </c>
      <c r="B52" s="91" t="s">
        <v>441</v>
      </c>
      <c r="C52" s="854">
        <v>3962</v>
      </c>
      <c r="D52" s="855" t="s">
        <v>616</v>
      </c>
      <c r="E52" s="378" t="s">
        <v>617</v>
      </c>
      <c r="F52" s="180"/>
      <c r="G52" s="180" t="s">
        <v>445</v>
      </c>
      <c r="H52" s="180"/>
      <c r="I52" s="181"/>
      <c r="J52" s="181"/>
      <c r="K52" s="181" t="s">
        <v>2</v>
      </c>
      <c r="L52" s="183">
        <v>3</v>
      </c>
      <c r="M52" s="184" t="s">
        <v>580</v>
      </c>
      <c r="N52" s="186">
        <v>11</v>
      </c>
      <c r="O52" s="375" t="s">
        <v>611</v>
      </c>
      <c r="P52" s="351" t="s">
        <v>612</v>
      </c>
      <c r="Q52" s="340"/>
      <c r="R52" s="183"/>
      <c r="S52" s="183"/>
    </row>
    <row r="53" spans="1:19" s="332" customFormat="1" ht="15.75" thickBot="1">
      <c r="A53" s="276" t="s">
        <v>618</v>
      </c>
      <c r="B53" s="259" t="s">
        <v>441</v>
      </c>
      <c r="C53" s="346">
        <v>3218</v>
      </c>
      <c r="D53" s="379" t="s">
        <v>619</v>
      </c>
      <c r="E53" s="380" t="s">
        <v>620</v>
      </c>
      <c r="F53" s="255" t="s">
        <v>621</v>
      </c>
      <c r="G53" s="255" t="s">
        <v>487</v>
      </c>
      <c r="H53" s="255">
        <v>740</v>
      </c>
      <c r="I53" s="256">
        <v>247</v>
      </c>
      <c r="J53" s="256">
        <v>24</v>
      </c>
      <c r="K53" s="256" t="s">
        <v>2</v>
      </c>
      <c r="L53" s="259">
        <v>3</v>
      </c>
      <c r="M53" s="259" t="s">
        <v>580</v>
      </c>
      <c r="N53" s="258">
        <v>11</v>
      </c>
      <c r="O53" s="375" t="s">
        <v>611</v>
      </c>
      <c r="P53" s="352" t="s">
        <v>612</v>
      </c>
      <c r="Q53" s="344"/>
      <c r="R53" s="258">
        <v>1</v>
      </c>
      <c r="S53" s="258"/>
    </row>
    <row r="54" spans="1:19" s="332" customFormat="1" ht="15.75" thickBot="1">
      <c r="A54" s="274" t="s">
        <v>622</v>
      </c>
      <c r="B54" s="274" t="s">
        <v>441</v>
      </c>
      <c r="C54" s="347">
        <v>3369</v>
      </c>
      <c r="D54" s="376" t="s">
        <v>616</v>
      </c>
      <c r="E54" s="377" t="s">
        <v>623</v>
      </c>
      <c r="F54" s="190" t="s">
        <v>624</v>
      </c>
      <c r="G54" s="190" t="s">
        <v>515</v>
      </c>
      <c r="H54" s="190">
        <v>554</v>
      </c>
      <c r="I54" s="191">
        <v>247</v>
      </c>
      <c r="J54" s="191">
        <v>24</v>
      </c>
      <c r="K54" s="191" t="s">
        <v>2</v>
      </c>
      <c r="L54" s="184">
        <v>3</v>
      </c>
      <c r="M54" s="184" t="s">
        <v>580</v>
      </c>
      <c r="N54" s="184">
        <v>12</v>
      </c>
      <c r="O54" s="375" t="s">
        <v>625</v>
      </c>
      <c r="P54" s="186" t="s">
        <v>626</v>
      </c>
      <c r="Q54" s="348"/>
      <c r="R54" s="186">
        <v>1</v>
      </c>
      <c r="S54" s="186"/>
    </row>
    <row r="55" spans="1:19" s="332" customFormat="1" ht="15.75" thickBot="1">
      <c r="A55" s="234" t="s">
        <v>627</v>
      </c>
      <c r="B55" s="234" t="s">
        <v>441</v>
      </c>
      <c r="C55" s="345">
        <v>2903</v>
      </c>
      <c r="D55" s="855" t="s">
        <v>628</v>
      </c>
      <c r="E55" s="378" t="s">
        <v>629</v>
      </c>
      <c r="F55" s="180" t="s">
        <v>630</v>
      </c>
      <c r="G55" s="180" t="s">
        <v>519</v>
      </c>
      <c r="H55" s="180">
        <v>500</v>
      </c>
      <c r="I55" s="181">
        <v>247</v>
      </c>
      <c r="J55" s="181">
        <v>24</v>
      </c>
      <c r="K55" s="181" t="s">
        <v>2</v>
      </c>
      <c r="L55" s="91">
        <v>3</v>
      </c>
      <c r="M55" s="184" t="s">
        <v>580</v>
      </c>
      <c r="N55" s="184">
        <v>12</v>
      </c>
      <c r="O55" s="375" t="s">
        <v>625</v>
      </c>
      <c r="P55" s="186" t="s">
        <v>626</v>
      </c>
      <c r="Q55" s="340"/>
      <c r="R55" s="183">
        <v>1</v>
      </c>
      <c r="S55" s="183"/>
    </row>
    <row r="56" spans="1:19" s="332" customFormat="1" ht="30.75" thickBot="1">
      <c r="A56" s="234" t="s">
        <v>537</v>
      </c>
      <c r="B56" s="234" t="s">
        <v>441</v>
      </c>
      <c r="C56" s="854">
        <v>4042</v>
      </c>
      <c r="D56" s="855" t="s">
        <v>619</v>
      </c>
      <c r="E56" s="378" t="s">
        <v>631</v>
      </c>
      <c r="F56" s="180"/>
      <c r="G56" s="180" t="s">
        <v>445</v>
      </c>
      <c r="H56" s="180"/>
      <c r="I56" s="181"/>
      <c r="J56" s="181"/>
      <c r="K56" s="181" t="s">
        <v>2</v>
      </c>
      <c r="L56" s="91">
        <v>3</v>
      </c>
      <c r="M56" s="91" t="s">
        <v>580</v>
      </c>
      <c r="N56" s="91">
        <v>12</v>
      </c>
      <c r="O56" s="375" t="s">
        <v>625</v>
      </c>
      <c r="P56" s="183" t="s">
        <v>626</v>
      </c>
      <c r="Q56" s="350" t="s">
        <v>449</v>
      </c>
      <c r="R56" s="183"/>
      <c r="S56" s="183"/>
    </row>
    <row r="57" spans="1:19" s="332" customFormat="1" ht="30.75" thickBot="1">
      <c r="A57" s="234" t="s">
        <v>537</v>
      </c>
      <c r="B57" s="234" t="s">
        <v>441</v>
      </c>
      <c r="C57" s="854">
        <v>4158</v>
      </c>
      <c r="D57" s="855" t="s">
        <v>442</v>
      </c>
      <c r="E57" s="378" t="s">
        <v>632</v>
      </c>
      <c r="F57" s="180"/>
      <c r="G57" s="180" t="s">
        <v>445</v>
      </c>
      <c r="H57" s="180"/>
      <c r="I57" s="181"/>
      <c r="J57" s="181"/>
      <c r="K57" s="181" t="s">
        <v>2</v>
      </c>
      <c r="L57" s="91">
        <v>3</v>
      </c>
      <c r="M57" s="91" t="s">
        <v>580</v>
      </c>
      <c r="N57" s="91">
        <v>12</v>
      </c>
      <c r="O57" s="375" t="s">
        <v>625</v>
      </c>
      <c r="P57" s="183" t="s">
        <v>626</v>
      </c>
      <c r="Q57" s="350" t="s">
        <v>449</v>
      </c>
      <c r="R57" s="183"/>
      <c r="S57" s="183"/>
    </row>
    <row r="58" spans="1:19" s="332" customFormat="1" ht="30.75" thickBot="1">
      <c r="A58" s="234" t="s">
        <v>537</v>
      </c>
      <c r="B58" s="234" t="s">
        <v>441</v>
      </c>
      <c r="C58" s="854">
        <v>3908</v>
      </c>
      <c r="D58" s="855" t="s">
        <v>633</v>
      </c>
      <c r="E58" s="378" t="s">
        <v>634</v>
      </c>
      <c r="F58" s="180"/>
      <c r="G58" s="180" t="s">
        <v>515</v>
      </c>
      <c r="H58" s="180"/>
      <c r="I58" s="181"/>
      <c r="J58" s="181"/>
      <c r="K58" s="181" t="s">
        <v>2</v>
      </c>
      <c r="L58" s="91">
        <v>3</v>
      </c>
      <c r="M58" s="91" t="s">
        <v>580</v>
      </c>
      <c r="N58" s="91">
        <v>12</v>
      </c>
      <c r="O58" s="375" t="s">
        <v>625</v>
      </c>
      <c r="P58" s="183" t="s">
        <v>626</v>
      </c>
      <c r="Q58" s="350" t="s">
        <v>449</v>
      </c>
      <c r="R58" s="258"/>
      <c r="S58" s="258"/>
    </row>
    <row r="59" spans="1:19" s="332" customFormat="1" ht="13.5" thickBot="1">
      <c r="A59" s="276" t="s">
        <v>635</v>
      </c>
      <c r="B59" s="258" t="s">
        <v>441</v>
      </c>
      <c r="C59" s="346">
        <v>3531</v>
      </c>
      <c r="D59" s="379" t="s">
        <v>636</v>
      </c>
      <c r="E59" s="380" t="s">
        <v>637</v>
      </c>
      <c r="F59" s="255" t="s">
        <v>638</v>
      </c>
      <c r="G59" s="255" t="s">
        <v>445</v>
      </c>
      <c r="H59" s="255">
        <v>1110</v>
      </c>
      <c r="I59" s="256">
        <v>255</v>
      </c>
      <c r="J59" s="256">
        <v>25</v>
      </c>
      <c r="K59" s="256" t="s">
        <v>2</v>
      </c>
      <c r="L59" s="258">
        <v>3</v>
      </c>
      <c r="M59" s="258" t="s">
        <v>580</v>
      </c>
      <c r="N59" s="258">
        <v>12</v>
      </c>
      <c r="O59" s="375" t="s">
        <v>625</v>
      </c>
      <c r="P59" s="258" t="s">
        <v>626</v>
      </c>
      <c r="Q59" s="355"/>
      <c r="R59" s="183">
        <v>1</v>
      </c>
      <c r="S59" s="183"/>
    </row>
    <row r="60" spans="1:19" s="332" customFormat="1" ht="13.5" thickBot="1">
      <c r="A60" s="274" t="s">
        <v>639</v>
      </c>
      <c r="B60" s="186" t="s">
        <v>441</v>
      </c>
      <c r="C60" s="347">
        <v>1795</v>
      </c>
      <c r="D60" s="377" t="s">
        <v>640</v>
      </c>
      <c r="E60" s="377" t="s">
        <v>641</v>
      </c>
      <c r="F60" s="190" t="s">
        <v>642</v>
      </c>
      <c r="G60" s="190" t="s">
        <v>445</v>
      </c>
      <c r="H60" s="190">
        <v>900</v>
      </c>
      <c r="I60" s="191">
        <v>207</v>
      </c>
      <c r="J60" s="191">
        <v>20</v>
      </c>
      <c r="K60" s="191" t="s">
        <v>2</v>
      </c>
      <c r="L60" s="186">
        <v>3</v>
      </c>
      <c r="M60" s="186" t="s">
        <v>643</v>
      </c>
      <c r="N60" s="186">
        <v>15</v>
      </c>
      <c r="O60" s="375" t="s">
        <v>644</v>
      </c>
      <c r="P60" s="351" t="s">
        <v>582</v>
      </c>
      <c r="Q60" s="354"/>
      <c r="R60" s="183">
        <v>1</v>
      </c>
      <c r="S60" s="183"/>
    </row>
    <row r="61" spans="1:19" s="332" customFormat="1" ht="15.75" thickBot="1">
      <c r="A61" s="234" t="s">
        <v>645</v>
      </c>
      <c r="B61" s="91" t="s">
        <v>441</v>
      </c>
      <c r="C61" s="345">
        <v>1943</v>
      </c>
      <c r="D61" s="378" t="s">
        <v>646</v>
      </c>
      <c r="E61" s="378" t="s">
        <v>647</v>
      </c>
      <c r="F61" s="180" t="s">
        <v>648</v>
      </c>
      <c r="G61" s="180" t="s">
        <v>487</v>
      </c>
      <c r="H61" s="180">
        <v>753.6</v>
      </c>
      <c r="I61" s="181">
        <v>246</v>
      </c>
      <c r="J61" s="181">
        <v>24</v>
      </c>
      <c r="K61" s="181" t="s">
        <v>1</v>
      </c>
      <c r="L61" s="183">
        <v>3</v>
      </c>
      <c r="M61" s="186" t="s">
        <v>643</v>
      </c>
      <c r="N61" s="186">
        <v>15</v>
      </c>
      <c r="O61" s="375" t="s">
        <v>644</v>
      </c>
      <c r="P61" s="351" t="s">
        <v>582</v>
      </c>
      <c r="Q61" s="356"/>
      <c r="R61" s="183">
        <v>1</v>
      </c>
      <c r="S61" s="183"/>
    </row>
    <row r="62" spans="1:19" s="332" customFormat="1" ht="13.5" thickBot="1">
      <c r="A62" s="276" t="s">
        <v>649</v>
      </c>
      <c r="B62" s="258" t="s">
        <v>441</v>
      </c>
      <c r="C62" s="357">
        <v>3114</v>
      </c>
      <c r="D62" s="381" t="s">
        <v>650</v>
      </c>
      <c r="E62" s="381" t="s">
        <v>651</v>
      </c>
      <c r="F62" s="255" t="s">
        <v>652</v>
      </c>
      <c r="G62" s="255" t="s">
        <v>487</v>
      </c>
      <c r="H62" s="255">
        <v>680</v>
      </c>
      <c r="I62" s="256">
        <v>206</v>
      </c>
      <c r="J62" s="256">
        <v>20</v>
      </c>
      <c r="K62" s="256" t="s">
        <v>2</v>
      </c>
      <c r="L62" s="258">
        <v>3</v>
      </c>
      <c r="M62" s="258" t="s">
        <v>643</v>
      </c>
      <c r="N62" s="258">
        <v>15</v>
      </c>
      <c r="O62" s="375" t="s">
        <v>644</v>
      </c>
      <c r="P62" s="352" t="s">
        <v>582</v>
      </c>
      <c r="Q62" s="355"/>
      <c r="R62" s="258">
        <v>1</v>
      </c>
      <c r="S62" s="258"/>
    </row>
    <row r="63" spans="1:19" s="332" customFormat="1" ht="13.5" thickBot="1">
      <c r="A63" s="274" t="s">
        <v>653</v>
      </c>
      <c r="B63" s="186" t="s">
        <v>441</v>
      </c>
      <c r="C63" s="358">
        <v>3425</v>
      </c>
      <c r="D63" s="382" t="s">
        <v>654</v>
      </c>
      <c r="E63" s="382" t="s">
        <v>655</v>
      </c>
      <c r="F63" s="190" t="s">
        <v>656</v>
      </c>
      <c r="G63" s="190" t="s">
        <v>487</v>
      </c>
      <c r="H63" s="190">
        <v>750</v>
      </c>
      <c r="I63" s="191">
        <v>225</v>
      </c>
      <c r="J63" s="191">
        <v>22</v>
      </c>
      <c r="K63" s="191" t="s">
        <v>1</v>
      </c>
      <c r="L63" s="353">
        <v>3</v>
      </c>
      <c r="M63" s="186" t="s">
        <v>643</v>
      </c>
      <c r="N63" s="274">
        <v>16</v>
      </c>
      <c r="O63" s="375" t="s">
        <v>657</v>
      </c>
      <c r="P63" s="351" t="s">
        <v>658</v>
      </c>
      <c r="Q63" s="354"/>
      <c r="R63" s="186">
        <v>1</v>
      </c>
      <c r="S63" s="186"/>
    </row>
    <row r="64" spans="1:19" s="332" customFormat="1" ht="13.5" thickBot="1">
      <c r="A64" s="234" t="s">
        <v>659</v>
      </c>
      <c r="B64" s="183" t="s">
        <v>441</v>
      </c>
      <c r="C64" s="345">
        <v>3424</v>
      </c>
      <c r="D64" s="378" t="s">
        <v>660</v>
      </c>
      <c r="E64" s="378" t="s">
        <v>661</v>
      </c>
      <c r="F64" s="180" t="s">
        <v>662</v>
      </c>
      <c r="G64" s="180" t="s">
        <v>487</v>
      </c>
      <c r="H64" s="180">
        <v>750</v>
      </c>
      <c r="I64" s="181">
        <v>226</v>
      </c>
      <c r="J64" s="181">
        <v>22</v>
      </c>
      <c r="K64" s="181" t="s">
        <v>1</v>
      </c>
      <c r="L64" s="341">
        <v>3</v>
      </c>
      <c r="M64" s="186" t="s">
        <v>643</v>
      </c>
      <c r="N64" s="274">
        <v>16</v>
      </c>
      <c r="O64" s="375" t="s">
        <v>657</v>
      </c>
      <c r="P64" s="351" t="s">
        <v>658</v>
      </c>
      <c r="Q64" s="356"/>
      <c r="R64" s="183">
        <v>1</v>
      </c>
      <c r="S64" s="183"/>
    </row>
    <row r="65" spans="1:19" s="332" customFormat="1" ht="15.75" thickBot="1">
      <c r="A65" s="234" t="s">
        <v>663</v>
      </c>
      <c r="B65" s="91" t="s">
        <v>441</v>
      </c>
      <c r="C65" s="345">
        <v>1728</v>
      </c>
      <c r="D65" s="378" t="s">
        <v>664</v>
      </c>
      <c r="E65" s="378" t="s">
        <v>665</v>
      </c>
      <c r="F65" s="180" t="s">
        <v>666</v>
      </c>
      <c r="G65" s="180" t="s">
        <v>487</v>
      </c>
      <c r="H65" s="180">
        <v>706</v>
      </c>
      <c r="I65" s="181">
        <v>215</v>
      </c>
      <c r="J65" s="181">
        <v>21</v>
      </c>
      <c r="K65" s="181" t="s">
        <v>2</v>
      </c>
      <c r="L65" s="91">
        <v>3</v>
      </c>
      <c r="M65" s="186" t="s">
        <v>643</v>
      </c>
      <c r="N65" s="274">
        <v>16</v>
      </c>
      <c r="O65" s="375" t="s">
        <v>657</v>
      </c>
      <c r="P65" s="351" t="s">
        <v>658</v>
      </c>
      <c r="Q65" s="340"/>
      <c r="R65" s="183">
        <v>1</v>
      </c>
      <c r="S65" s="183"/>
    </row>
    <row r="66" spans="1:19" s="332" customFormat="1" ht="15.75" thickBot="1">
      <c r="A66" s="234" t="s">
        <v>667</v>
      </c>
      <c r="B66" s="91" t="s">
        <v>441</v>
      </c>
      <c r="C66" s="345">
        <v>1775</v>
      </c>
      <c r="D66" s="378" t="s">
        <v>668</v>
      </c>
      <c r="E66" s="378" t="s">
        <v>669</v>
      </c>
      <c r="F66" s="180" t="s">
        <v>670</v>
      </c>
      <c r="G66" s="180" t="s">
        <v>487</v>
      </c>
      <c r="H66" s="180">
        <v>678</v>
      </c>
      <c r="I66" s="181">
        <v>203</v>
      </c>
      <c r="J66" s="181">
        <v>20</v>
      </c>
      <c r="K66" s="181" t="s">
        <v>2</v>
      </c>
      <c r="L66" s="183">
        <v>3</v>
      </c>
      <c r="M66" s="186" t="s">
        <v>643</v>
      </c>
      <c r="N66" s="274">
        <v>16</v>
      </c>
      <c r="O66" s="375" t="s">
        <v>657</v>
      </c>
      <c r="P66" s="351" t="s">
        <v>658</v>
      </c>
      <c r="Q66" s="356"/>
      <c r="R66" s="183"/>
      <c r="S66" s="183"/>
    </row>
    <row r="67" spans="1:19" s="332" customFormat="1" ht="15.75" thickBot="1">
      <c r="A67" s="276" t="s">
        <v>671</v>
      </c>
      <c r="B67" s="259" t="s">
        <v>441</v>
      </c>
      <c r="C67" s="346">
        <v>1567</v>
      </c>
      <c r="D67" s="380" t="s">
        <v>459</v>
      </c>
      <c r="E67" s="380" t="s">
        <v>672</v>
      </c>
      <c r="F67" s="255" t="s">
        <v>673</v>
      </c>
      <c r="G67" s="255" t="s">
        <v>487</v>
      </c>
      <c r="H67" s="255">
        <v>790.2</v>
      </c>
      <c r="I67" s="256">
        <v>253</v>
      </c>
      <c r="J67" s="256">
        <v>25</v>
      </c>
      <c r="K67" s="256" t="s">
        <v>2</v>
      </c>
      <c r="L67" s="259">
        <v>3</v>
      </c>
      <c r="M67" s="258" t="s">
        <v>643</v>
      </c>
      <c r="N67" s="276">
        <v>16</v>
      </c>
      <c r="O67" s="375" t="s">
        <v>657</v>
      </c>
      <c r="P67" s="352" t="s">
        <v>658</v>
      </c>
      <c r="Q67" s="344"/>
      <c r="R67" s="258">
        <v>1</v>
      </c>
      <c r="S67" s="258"/>
    </row>
    <row r="68" spans="1:19" s="332" customFormat="1" ht="15.75" thickBot="1">
      <c r="A68" s="274" t="s">
        <v>674</v>
      </c>
      <c r="B68" s="250" t="s">
        <v>441</v>
      </c>
      <c r="C68" s="359">
        <v>3808</v>
      </c>
      <c r="D68" s="383" t="s">
        <v>459</v>
      </c>
      <c r="E68" s="384" t="s">
        <v>675</v>
      </c>
      <c r="F68" s="247" t="s">
        <v>676</v>
      </c>
      <c r="G68" s="247" t="s">
        <v>487</v>
      </c>
      <c r="H68" s="247">
        <v>750</v>
      </c>
      <c r="I68" s="248">
        <v>255</v>
      </c>
      <c r="J68" s="248">
        <v>25</v>
      </c>
      <c r="K68" s="248" t="s">
        <v>2</v>
      </c>
      <c r="L68" s="250">
        <v>3</v>
      </c>
      <c r="M68" s="249" t="s">
        <v>677</v>
      </c>
      <c r="N68" s="293">
        <v>18</v>
      </c>
      <c r="O68" s="375" t="s">
        <v>678</v>
      </c>
      <c r="P68" s="360" t="s">
        <v>679</v>
      </c>
      <c r="Q68" s="361"/>
      <c r="R68" s="249">
        <v>1</v>
      </c>
      <c r="S68" s="249"/>
    </row>
    <row r="69" spans="1:19" s="332" customFormat="1" ht="15.75" thickBot="1">
      <c r="A69" s="234" t="s">
        <v>680</v>
      </c>
      <c r="B69" s="91" t="s">
        <v>441</v>
      </c>
      <c r="C69" s="362">
        <v>2953</v>
      </c>
      <c r="D69" s="385" t="s">
        <v>459</v>
      </c>
      <c r="E69" s="386" t="s">
        <v>681</v>
      </c>
      <c r="F69" s="180" t="s">
        <v>682</v>
      </c>
      <c r="G69" s="180" t="s">
        <v>487</v>
      </c>
      <c r="H69" s="180">
        <v>743.19</v>
      </c>
      <c r="I69" s="181">
        <v>255</v>
      </c>
      <c r="J69" s="181">
        <v>25</v>
      </c>
      <c r="K69" s="181" t="s">
        <v>2</v>
      </c>
      <c r="L69" s="183">
        <v>3</v>
      </c>
      <c r="M69" s="183" t="s">
        <v>677</v>
      </c>
      <c r="N69" s="234">
        <v>18</v>
      </c>
      <c r="O69" s="375" t="s">
        <v>678</v>
      </c>
      <c r="P69" s="363" t="s">
        <v>679</v>
      </c>
      <c r="Q69" s="340"/>
      <c r="R69" s="183">
        <v>1</v>
      </c>
      <c r="S69" s="183"/>
    </row>
    <row r="70" spans="1:19" s="332" customFormat="1" ht="15.75" thickBot="1">
      <c r="A70" s="234" t="s">
        <v>683</v>
      </c>
      <c r="B70" s="91" t="s">
        <v>441</v>
      </c>
      <c r="C70" s="362">
        <v>2884</v>
      </c>
      <c r="D70" s="385" t="s">
        <v>459</v>
      </c>
      <c r="E70" s="386" t="s">
        <v>684</v>
      </c>
      <c r="F70" s="180" t="s">
        <v>685</v>
      </c>
      <c r="G70" s="180" t="s">
        <v>487</v>
      </c>
      <c r="H70" s="180">
        <v>743.19</v>
      </c>
      <c r="I70" s="181">
        <v>251</v>
      </c>
      <c r="J70" s="181">
        <v>25</v>
      </c>
      <c r="K70" s="181" t="s">
        <v>2</v>
      </c>
      <c r="L70" s="183">
        <v>3</v>
      </c>
      <c r="M70" s="183" t="s">
        <v>677</v>
      </c>
      <c r="N70" s="234">
        <v>18</v>
      </c>
      <c r="O70" s="375" t="s">
        <v>678</v>
      </c>
      <c r="P70" s="363" t="s">
        <v>679</v>
      </c>
      <c r="Q70" s="340"/>
      <c r="R70" s="183">
        <v>1</v>
      </c>
      <c r="S70" s="183"/>
    </row>
    <row r="71" spans="1:19" s="332" customFormat="1" ht="15.75" thickBot="1">
      <c r="A71" s="234" t="s">
        <v>686</v>
      </c>
      <c r="B71" s="91" t="s">
        <v>441</v>
      </c>
      <c r="C71" s="362">
        <v>2629</v>
      </c>
      <c r="D71" s="385" t="s">
        <v>459</v>
      </c>
      <c r="E71" s="386" t="s">
        <v>687</v>
      </c>
      <c r="F71" s="180" t="s">
        <v>688</v>
      </c>
      <c r="G71" s="180" t="s">
        <v>487</v>
      </c>
      <c r="H71" s="180">
        <v>680</v>
      </c>
      <c r="I71" s="181">
        <v>251</v>
      </c>
      <c r="J71" s="181">
        <v>25</v>
      </c>
      <c r="K71" s="181" t="s">
        <v>2</v>
      </c>
      <c r="L71" s="183">
        <v>3</v>
      </c>
      <c r="M71" s="183" t="s">
        <v>677</v>
      </c>
      <c r="N71" s="234">
        <v>18</v>
      </c>
      <c r="O71" s="375" t="s">
        <v>678</v>
      </c>
      <c r="P71" s="363" t="s">
        <v>679</v>
      </c>
      <c r="Q71" s="340"/>
      <c r="R71" s="183">
        <v>1</v>
      </c>
      <c r="S71" s="183"/>
    </row>
    <row r="72" spans="1:19" s="332" customFormat="1" ht="15.75" thickBot="1">
      <c r="A72" s="276" t="s">
        <v>689</v>
      </c>
      <c r="B72" s="259" t="s">
        <v>441</v>
      </c>
      <c r="C72" s="364">
        <v>3194</v>
      </c>
      <c r="D72" s="387" t="s">
        <v>459</v>
      </c>
      <c r="E72" s="388" t="s">
        <v>690</v>
      </c>
      <c r="F72" s="255" t="s">
        <v>691</v>
      </c>
      <c r="G72" s="255" t="s">
        <v>487</v>
      </c>
      <c r="H72" s="255">
        <v>628.28</v>
      </c>
      <c r="I72" s="256">
        <v>251</v>
      </c>
      <c r="J72" s="256">
        <v>25</v>
      </c>
      <c r="K72" s="256" t="s">
        <v>2</v>
      </c>
      <c r="L72" s="258">
        <v>3</v>
      </c>
      <c r="M72" s="258" t="s">
        <v>677</v>
      </c>
      <c r="N72" s="276">
        <v>18</v>
      </c>
      <c r="O72" s="375" t="s">
        <v>678</v>
      </c>
      <c r="P72" s="352" t="s">
        <v>679</v>
      </c>
      <c r="Q72" s="344"/>
      <c r="R72" s="258">
        <v>1</v>
      </c>
      <c r="S72" s="258"/>
    </row>
    <row r="73" spans="1:19" s="332" customFormat="1" ht="15.75" thickBot="1">
      <c r="A73" s="274" t="s">
        <v>692</v>
      </c>
      <c r="B73" s="250" t="s">
        <v>441</v>
      </c>
      <c r="C73" s="365">
        <v>1969</v>
      </c>
      <c r="D73" s="389" t="s">
        <v>459</v>
      </c>
      <c r="E73" s="389" t="s">
        <v>693</v>
      </c>
      <c r="F73" s="247" t="s">
        <v>694</v>
      </c>
      <c r="G73" s="247" t="s">
        <v>487</v>
      </c>
      <c r="H73" s="247">
        <v>626</v>
      </c>
      <c r="I73" s="248">
        <v>254</v>
      </c>
      <c r="J73" s="248">
        <v>25</v>
      </c>
      <c r="K73" s="248" t="s">
        <v>2</v>
      </c>
      <c r="L73" s="249">
        <v>3</v>
      </c>
      <c r="M73" s="250" t="s">
        <v>677</v>
      </c>
      <c r="N73" s="293">
        <v>19</v>
      </c>
      <c r="O73" s="375" t="s">
        <v>695</v>
      </c>
      <c r="P73" s="360" t="s">
        <v>696</v>
      </c>
      <c r="Q73" s="361"/>
      <c r="R73" s="249">
        <v>1</v>
      </c>
      <c r="S73" s="249"/>
    </row>
    <row r="74" spans="1:19" s="332" customFormat="1" ht="15.75" thickBot="1">
      <c r="A74" s="234" t="s">
        <v>697</v>
      </c>
      <c r="B74" s="91" t="s">
        <v>441</v>
      </c>
      <c r="C74" s="362">
        <v>1429</v>
      </c>
      <c r="D74" s="386" t="s">
        <v>459</v>
      </c>
      <c r="E74" s="386" t="s">
        <v>698</v>
      </c>
      <c r="F74" s="180" t="s">
        <v>461</v>
      </c>
      <c r="G74" s="180" t="s">
        <v>487</v>
      </c>
      <c r="H74" s="180">
        <v>620</v>
      </c>
      <c r="I74" s="181">
        <v>253</v>
      </c>
      <c r="J74" s="181">
        <v>25</v>
      </c>
      <c r="K74" s="181" t="s">
        <v>2</v>
      </c>
      <c r="L74" s="183">
        <v>3</v>
      </c>
      <c r="M74" s="91" t="s">
        <v>677</v>
      </c>
      <c r="N74" s="234">
        <v>19</v>
      </c>
      <c r="O74" s="375" t="s">
        <v>695</v>
      </c>
      <c r="P74" s="363" t="s">
        <v>696</v>
      </c>
      <c r="Q74" s="340"/>
      <c r="R74" s="183">
        <v>1</v>
      </c>
      <c r="S74" s="183"/>
    </row>
    <row r="75" spans="1:19" s="332" customFormat="1" ht="15.75" thickBot="1">
      <c r="A75" s="234" t="s">
        <v>699</v>
      </c>
      <c r="B75" s="91" t="s">
        <v>441</v>
      </c>
      <c r="C75" s="362">
        <v>1553</v>
      </c>
      <c r="D75" s="386" t="s">
        <v>660</v>
      </c>
      <c r="E75" s="386" t="s">
        <v>700</v>
      </c>
      <c r="F75" s="180" t="s">
        <v>701</v>
      </c>
      <c r="G75" s="180" t="s">
        <v>487</v>
      </c>
      <c r="H75" s="180">
        <v>743</v>
      </c>
      <c r="I75" s="181">
        <v>226</v>
      </c>
      <c r="J75" s="181">
        <v>22</v>
      </c>
      <c r="K75" s="181" t="s">
        <v>1</v>
      </c>
      <c r="L75" s="183">
        <v>3</v>
      </c>
      <c r="M75" s="91" t="s">
        <v>677</v>
      </c>
      <c r="N75" s="234">
        <v>19</v>
      </c>
      <c r="O75" s="375" t="s">
        <v>695</v>
      </c>
      <c r="P75" s="363" t="s">
        <v>696</v>
      </c>
      <c r="Q75" s="340"/>
      <c r="R75" s="183">
        <v>1</v>
      </c>
      <c r="S75" s="183"/>
    </row>
    <row r="76" spans="1:19" s="332" customFormat="1" ht="15.75" thickBot="1">
      <c r="A76" s="234" t="s">
        <v>702</v>
      </c>
      <c r="B76" s="229" t="s">
        <v>441</v>
      </c>
      <c r="C76" s="362">
        <v>3041</v>
      </c>
      <c r="D76" s="386" t="s">
        <v>703</v>
      </c>
      <c r="E76" s="386" t="s">
        <v>704</v>
      </c>
      <c r="F76" s="226" t="s">
        <v>705</v>
      </c>
      <c r="G76" s="226" t="s">
        <v>487</v>
      </c>
      <c r="H76" s="226">
        <v>720</v>
      </c>
      <c r="I76" s="227">
        <v>214</v>
      </c>
      <c r="J76" s="227">
        <v>21</v>
      </c>
      <c r="K76" s="227" t="s">
        <v>2</v>
      </c>
      <c r="L76" s="193">
        <v>3</v>
      </c>
      <c r="M76" s="91" t="s">
        <v>677</v>
      </c>
      <c r="N76" s="234">
        <v>19</v>
      </c>
      <c r="O76" s="375" t="s">
        <v>695</v>
      </c>
      <c r="P76" s="363" t="s">
        <v>696</v>
      </c>
      <c r="Q76" s="366"/>
      <c r="R76" s="193">
        <v>1</v>
      </c>
      <c r="S76" s="193"/>
    </row>
    <row r="77" spans="1:19" s="332" customFormat="1" ht="15.75" thickBot="1">
      <c r="A77" s="276" t="s">
        <v>706</v>
      </c>
      <c r="B77" s="259" t="s">
        <v>441</v>
      </c>
      <c r="C77" s="364">
        <v>1571</v>
      </c>
      <c r="D77" s="388" t="s">
        <v>703</v>
      </c>
      <c r="E77" s="388" t="s">
        <v>707</v>
      </c>
      <c r="F77" s="255" t="s">
        <v>708</v>
      </c>
      <c r="G77" s="255" t="s">
        <v>487</v>
      </c>
      <c r="H77" s="255">
        <v>705</v>
      </c>
      <c r="I77" s="256">
        <v>211</v>
      </c>
      <c r="J77" s="256">
        <v>21</v>
      </c>
      <c r="K77" s="256" t="s">
        <v>2</v>
      </c>
      <c r="L77" s="258">
        <v>3</v>
      </c>
      <c r="M77" s="259" t="s">
        <v>677</v>
      </c>
      <c r="N77" s="276">
        <v>19</v>
      </c>
      <c r="O77" s="375" t="s">
        <v>695</v>
      </c>
      <c r="P77" s="352" t="s">
        <v>696</v>
      </c>
      <c r="Q77" s="344"/>
      <c r="R77" s="258">
        <v>1</v>
      </c>
      <c r="S77" s="258"/>
    </row>
    <row r="78" spans="1:19" s="332" customFormat="1" ht="15.75" thickBot="1">
      <c r="A78" s="274" t="s">
        <v>709</v>
      </c>
      <c r="B78" s="184" t="s">
        <v>441</v>
      </c>
      <c r="C78" s="369">
        <v>2851</v>
      </c>
      <c r="D78" s="390" t="s">
        <v>710</v>
      </c>
      <c r="E78" s="391" t="s">
        <v>711</v>
      </c>
      <c r="F78" s="190" t="s">
        <v>712</v>
      </c>
      <c r="G78" s="190" t="s">
        <v>487</v>
      </c>
      <c r="H78" s="190">
        <v>622</v>
      </c>
      <c r="I78" s="191">
        <v>211</v>
      </c>
      <c r="J78" s="191">
        <v>21</v>
      </c>
      <c r="K78" s="191" t="s">
        <v>2</v>
      </c>
      <c r="L78" s="184">
        <v>3</v>
      </c>
      <c r="M78" s="184" t="s">
        <v>677</v>
      </c>
      <c r="N78" s="293">
        <v>20</v>
      </c>
      <c r="O78" s="375" t="s">
        <v>713</v>
      </c>
      <c r="P78" s="360" t="s">
        <v>714</v>
      </c>
      <c r="Q78" s="348"/>
      <c r="R78" s="186">
        <v>1</v>
      </c>
      <c r="S78" s="186"/>
    </row>
    <row r="79" spans="1:19" s="332" customFormat="1" ht="15.75" thickBot="1">
      <c r="A79" s="234" t="s">
        <v>715</v>
      </c>
      <c r="B79" s="91" t="s">
        <v>441</v>
      </c>
      <c r="C79" s="362">
        <v>2616</v>
      </c>
      <c r="D79" s="385" t="s">
        <v>716</v>
      </c>
      <c r="E79" s="386" t="s">
        <v>717</v>
      </c>
      <c r="F79" s="180" t="s">
        <v>718</v>
      </c>
      <c r="G79" s="180" t="s">
        <v>487</v>
      </c>
      <c r="H79" s="180">
        <v>641.4</v>
      </c>
      <c r="I79" s="181">
        <v>256</v>
      </c>
      <c r="J79" s="181">
        <v>25</v>
      </c>
      <c r="K79" s="181" t="s">
        <v>2</v>
      </c>
      <c r="L79" s="183">
        <v>3</v>
      </c>
      <c r="M79" s="91" t="s">
        <v>677</v>
      </c>
      <c r="N79" s="234">
        <v>20</v>
      </c>
      <c r="O79" s="375" t="s">
        <v>713</v>
      </c>
      <c r="P79" s="363" t="s">
        <v>714</v>
      </c>
      <c r="Q79" s="340" t="s">
        <v>719</v>
      </c>
      <c r="R79" s="183">
        <v>1</v>
      </c>
      <c r="S79" s="183"/>
    </row>
    <row r="80" spans="1:19" s="332" customFormat="1" ht="15.75" thickBot="1">
      <c r="A80" s="234" t="s">
        <v>720</v>
      </c>
      <c r="B80" s="91" t="s">
        <v>441</v>
      </c>
      <c r="C80" s="362">
        <v>2349</v>
      </c>
      <c r="D80" s="385" t="s">
        <v>463</v>
      </c>
      <c r="E80" s="386" t="s">
        <v>721</v>
      </c>
      <c r="F80" s="180" t="s">
        <v>465</v>
      </c>
      <c r="G80" s="180" t="s">
        <v>487</v>
      </c>
      <c r="H80" s="180">
        <v>641.4</v>
      </c>
      <c r="I80" s="181">
        <v>213</v>
      </c>
      <c r="J80" s="181">
        <v>21</v>
      </c>
      <c r="K80" s="181" t="s">
        <v>2</v>
      </c>
      <c r="L80" s="183">
        <v>3</v>
      </c>
      <c r="M80" s="91" t="s">
        <v>677</v>
      </c>
      <c r="N80" s="234">
        <v>20</v>
      </c>
      <c r="O80" s="375" t="s">
        <v>713</v>
      </c>
      <c r="P80" s="363" t="s">
        <v>714</v>
      </c>
      <c r="Q80" s="340"/>
      <c r="R80" s="183">
        <v>1</v>
      </c>
      <c r="S80" s="183"/>
    </row>
    <row r="81" spans="1:19" s="332" customFormat="1" ht="15.75" thickBot="1">
      <c r="A81" s="234" t="s">
        <v>722</v>
      </c>
      <c r="B81" s="91" t="s">
        <v>441</v>
      </c>
      <c r="C81" s="362">
        <v>1590</v>
      </c>
      <c r="D81" s="385" t="s">
        <v>463</v>
      </c>
      <c r="E81" s="386" t="s">
        <v>723</v>
      </c>
      <c r="F81" s="180" t="s">
        <v>465</v>
      </c>
      <c r="G81" s="180" t="s">
        <v>487</v>
      </c>
      <c r="H81" s="180">
        <v>630</v>
      </c>
      <c r="I81" s="181">
        <v>213</v>
      </c>
      <c r="J81" s="181">
        <v>21</v>
      </c>
      <c r="K81" s="181" t="s">
        <v>2</v>
      </c>
      <c r="L81" s="183">
        <v>3</v>
      </c>
      <c r="M81" s="91" t="s">
        <v>677</v>
      </c>
      <c r="N81" s="234">
        <v>20</v>
      </c>
      <c r="O81" s="375" t="s">
        <v>713</v>
      </c>
      <c r="P81" s="363" t="s">
        <v>714</v>
      </c>
      <c r="Q81" s="340"/>
      <c r="R81" s="183">
        <v>1</v>
      </c>
      <c r="S81" s="183"/>
    </row>
    <row r="82" spans="1:19" s="332" customFormat="1" ht="13.5" thickBot="1">
      <c r="A82" s="333" t="s">
        <v>724</v>
      </c>
      <c r="B82" s="258" t="s">
        <v>441</v>
      </c>
      <c r="C82" s="364">
        <v>2589</v>
      </c>
      <c r="D82" s="387" t="s">
        <v>725</v>
      </c>
      <c r="E82" s="388" t="s">
        <v>726</v>
      </c>
      <c r="F82" s="258" t="s">
        <v>727</v>
      </c>
      <c r="G82" s="258" t="s">
        <v>487</v>
      </c>
      <c r="H82" s="258">
        <v>740</v>
      </c>
      <c r="I82" s="256">
        <v>742</v>
      </c>
      <c r="J82" s="256">
        <v>74</v>
      </c>
      <c r="K82" s="256" t="s">
        <v>1</v>
      </c>
      <c r="L82" s="367">
        <v>3</v>
      </c>
      <c r="M82" s="367" t="s">
        <v>677</v>
      </c>
      <c r="N82" s="368">
        <v>20</v>
      </c>
      <c r="O82" s="375" t="s">
        <v>713</v>
      </c>
      <c r="P82" s="368" t="s">
        <v>714</v>
      </c>
      <c r="Q82" s="355"/>
      <c r="R82" s="258">
        <v>1</v>
      </c>
      <c r="S82" s="258">
        <v>1</v>
      </c>
    </row>
    <row r="83" spans="1:19" s="332" customFormat="1" ht="15.75" thickBot="1">
      <c r="A83" s="274" t="s">
        <v>728</v>
      </c>
      <c r="B83" s="274" t="s">
        <v>441</v>
      </c>
      <c r="C83" s="369">
        <v>1915</v>
      </c>
      <c r="D83" s="390" t="s">
        <v>477</v>
      </c>
      <c r="E83" s="391" t="s">
        <v>729</v>
      </c>
      <c r="F83" s="190" t="s">
        <v>730</v>
      </c>
      <c r="G83" s="190" t="s">
        <v>487</v>
      </c>
      <c r="H83" s="190">
        <v>666.7</v>
      </c>
      <c r="I83" s="191">
        <v>244</v>
      </c>
      <c r="J83" s="191">
        <v>24</v>
      </c>
      <c r="K83" s="370" t="s">
        <v>2</v>
      </c>
      <c r="L83" s="186">
        <v>3</v>
      </c>
      <c r="M83" s="184" t="s">
        <v>731</v>
      </c>
      <c r="N83" s="184">
        <v>22</v>
      </c>
      <c r="O83" s="375" t="s">
        <v>732</v>
      </c>
      <c r="P83" s="186" t="s">
        <v>733</v>
      </c>
      <c r="Q83" s="348"/>
      <c r="R83" s="184">
        <v>1</v>
      </c>
      <c r="S83" s="184"/>
    </row>
    <row r="84" spans="1:19" s="332" customFormat="1" ht="15.75" thickBot="1">
      <c r="A84" s="234" t="s">
        <v>734</v>
      </c>
      <c r="B84" s="234" t="s">
        <v>441</v>
      </c>
      <c r="C84" s="362">
        <v>2005</v>
      </c>
      <c r="D84" s="385" t="s">
        <v>668</v>
      </c>
      <c r="E84" s="386" t="s">
        <v>735</v>
      </c>
      <c r="F84" s="180" t="s">
        <v>670</v>
      </c>
      <c r="G84" s="180" t="s">
        <v>487</v>
      </c>
      <c r="H84" s="180">
        <v>630</v>
      </c>
      <c r="I84" s="181">
        <v>203</v>
      </c>
      <c r="J84" s="181">
        <v>20</v>
      </c>
      <c r="K84" s="181" t="s">
        <v>2</v>
      </c>
      <c r="L84" s="183">
        <v>3</v>
      </c>
      <c r="M84" s="91" t="s">
        <v>731</v>
      </c>
      <c r="N84" s="91">
        <v>22</v>
      </c>
      <c r="O84" s="375" t="s">
        <v>732</v>
      </c>
      <c r="P84" s="183" t="s">
        <v>733</v>
      </c>
      <c r="Q84" s="340"/>
      <c r="R84" s="91">
        <v>1</v>
      </c>
      <c r="S84" s="91"/>
    </row>
    <row r="85" spans="1:19" s="332" customFormat="1" ht="15.75" thickBot="1">
      <c r="A85" s="234" t="s">
        <v>736</v>
      </c>
      <c r="B85" s="234" t="s">
        <v>441</v>
      </c>
      <c r="C85" s="362">
        <v>2366</v>
      </c>
      <c r="D85" s="385" t="s">
        <v>481</v>
      </c>
      <c r="E85" s="386" t="s">
        <v>737</v>
      </c>
      <c r="F85" s="180" t="s">
        <v>483</v>
      </c>
      <c r="G85" s="180" t="s">
        <v>487</v>
      </c>
      <c r="H85" s="180">
        <v>800</v>
      </c>
      <c r="I85" s="181">
        <v>202</v>
      </c>
      <c r="J85" s="181">
        <v>20</v>
      </c>
      <c r="K85" s="181" t="s">
        <v>2</v>
      </c>
      <c r="L85" s="183">
        <v>3</v>
      </c>
      <c r="M85" s="91" t="s">
        <v>731</v>
      </c>
      <c r="N85" s="91">
        <v>22</v>
      </c>
      <c r="O85" s="375" t="s">
        <v>732</v>
      </c>
      <c r="P85" s="183" t="s">
        <v>733</v>
      </c>
      <c r="Q85" s="340"/>
      <c r="R85" s="91"/>
      <c r="S85" s="91"/>
    </row>
    <row r="86" spans="1:19" s="332" customFormat="1" ht="15.75" thickBot="1">
      <c r="A86" s="234" t="s">
        <v>738</v>
      </c>
      <c r="B86" s="371" t="s">
        <v>441</v>
      </c>
      <c r="C86" s="362">
        <v>2757</v>
      </c>
      <c r="D86" s="385" t="s">
        <v>739</v>
      </c>
      <c r="E86" s="386" t="s">
        <v>740</v>
      </c>
      <c r="F86" s="180" t="s">
        <v>741</v>
      </c>
      <c r="G86" s="180" t="s">
        <v>487</v>
      </c>
      <c r="H86" s="180">
        <v>640</v>
      </c>
      <c r="I86" s="181">
        <v>215</v>
      </c>
      <c r="J86" s="181">
        <v>21</v>
      </c>
      <c r="K86" s="181" t="s">
        <v>2</v>
      </c>
      <c r="L86" s="183">
        <v>3</v>
      </c>
      <c r="M86" s="91" t="s">
        <v>731</v>
      </c>
      <c r="N86" s="91">
        <v>22</v>
      </c>
      <c r="O86" s="375" t="s">
        <v>732</v>
      </c>
      <c r="P86" s="183" t="s">
        <v>733</v>
      </c>
      <c r="Q86" s="340"/>
      <c r="R86" s="91">
        <v>1</v>
      </c>
      <c r="S86" s="91"/>
    </row>
    <row r="87" spans="1:19" s="332" customFormat="1" ht="15.75" thickBot="1">
      <c r="A87" s="276" t="s">
        <v>742</v>
      </c>
      <c r="B87" s="276" t="s">
        <v>441</v>
      </c>
      <c r="C87" s="364">
        <v>2379</v>
      </c>
      <c r="D87" s="387" t="s">
        <v>469</v>
      </c>
      <c r="E87" s="388" t="s">
        <v>743</v>
      </c>
      <c r="F87" s="255" t="s">
        <v>471</v>
      </c>
      <c r="G87" s="255" t="s">
        <v>487</v>
      </c>
      <c r="H87" s="255">
        <v>640</v>
      </c>
      <c r="I87" s="256">
        <v>702</v>
      </c>
      <c r="J87" s="256">
        <v>70</v>
      </c>
      <c r="K87" s="256" t="s">
        <v>1</v>
      </c>
      <c r="L87" s="258">
        <v>3</v>
      </c>
      <c r="M87" s="259" t="s">
        <v>731</v>
      </c>
      <c r="N87" s="259">
        <v>22</v>
      </c>
      <c r="O87" s="375" t="s">
        <v>732</v>
      </c>
      <c r="P87" s="258" t="s">
        <v>733</v>
      </c>
      <c r="Q87" s="344"/>
      <c r="R87" s="259">
        <v>1</v>
      </c>
      <c r="S87" s="259">
        <v>1</v>
      </c>
    </row>
    <row r="88" spans="1:19" s="332" customFormat="1" ht="15.75" thickBot="1">
      <c r="A88" s="274" t="s">
        <v>744</v>
      </c>
      <c r="B88" s="274" t="s">
        <v>441</v>
      </c>
      <c r="C88" s="372">
        <v>3342</v>
      </c>
      <c r="D88" s="390" t="s">
        <v>745</v>
      </c>
      <c r="E88" s="391" t="s">
        <v>746</v>
      </c>
      <c r="F88" s="190" t="s">
        <v>492</v>
      </c>
      <c r="G88" s="190" t="s">
        <v>487</v>
      </c>
      <c r="H88" s="190" t="s">
        <v>492</v>
      </c>
      <c r="I88" s="191" t="s">
        <v>492</v>
      </c>
      <c r="J88" s="191" t="s">
        <v>492</v>
      </c>
      <c r="K88" s="370" t="s">
        <v>2</v>
      </c>
      <c r="L88" s="222">
        <v>3</v>
      </c>
      <c r="M88" s="91" t="s">
        <v>731</v>
      </c>
      <c r="N88" s="91">
        <v>24</v>
      </c>
      <c r="O88" s="375" t="s">
        <v>747</v>
      </c>
      <c r="P88" s="234" t="s">
        <v>748</v>
      </c>
      <c r="Q88" s="348"/>
      <c r="R88" s="184">
        <v>1</v>
      </c>
      <c r="S88" s="184"/>
    </row>
    <row r="89" spans="1:19" s="332" customFormat="1" ht="15.75" thickBot="1">
      <c r="A89" s="234" t="s">
        <v>749</v>
      </c>
      <c r="B89" s="234" t="s">
        <v>441</v>
      </c>
      <c r="C89" s="373">
        <v>3419</v>
      </c>
      <c r="D89" s="385" t="s">
        <v>750</v>
      </c>
      <c r="E89" s="386" t="s">
        <v>751</v>
      </c>
      <c r="F89" s="180" t="s">
        <v>492</v>
      </c>
      <c r="G89" s="180" t="s">
        <v>519</v>
      </c>
      <c r="H89" s="180" t="s">
        <v>492</v>
      </c>
      <c r="I89" s="181" t="s">
        <v>492</v>
      </c>
      <c r="J89" s="181" t="s">
        <v>492</v>
      </c>
      <c r="K89" s="181" t="s">
        <v>2</v>
      </c>
      <c r="L89" s="183">
        <v>2</v>
      </c>
      <c r="M89" s="91" t="s">
        <v>731</v>
      </c>
      <c r="N89" s="91">
        <v>24</v>
      </c>
      <c r="O89" s="375" t="s">
        <v>747</v>
      </c>
      <c r="P89" s="234" t="s">
        <v>748</v>
      </c>
      <c r="Q89" s="340"/>
      <c r="R89" s="91">
        <v>1</v>
      </c>
      <c r="S89" s="91"/>
    </row>
    <row r="90" spans="1:19" s="332" customFormat="1" ht="15.75" thickBot="1">
      <c r="A90" s="234" t="s">
        <v>752</v>
      </c>
      <c r="B90" s="234" t="s">
        <v>441</v>
      </c>
      <c r="C90" s="362">
        <v>4012</v>
      </c>
      <c r="D90" s="385" t="s">
        <v>668</v>
      </c>
      <c r="E90" s="386" t="s">
        <v>753</v>
      </c>
      <c r="F90" s="180" t="s">
        <v>754</v>
      </c>
      <c r="G90" s="180" t="s">
        <v>487</v>
      </c>
      <c r="H90" s="180">
        <v>650</v>
      </c>
      <c r="I90" s="181">
        <v>203</v>
      </c>
      <c r="J90" s="181">
        <v>20</v>
      </c>
      <c r="K90" s="181" t="s">
        <v>2</v>
      </c>
      <c r="L90" s="183">
        <v>3</v>
      </c>
      <c r="M90" s="91" t="s">
        <v>731</v>
      </c>
      <c r="N90" s="91">
        <v>24</v>
      </c>
      <c r="O90" s="375" t="s">
        <v>747</v>
      </c>
      <c r="P90" s="234" t="s">
        <v>748</v>
      </c>
      <c r="Q90" s="340"/>
      <c r="R90" s="91">
        <v>1</v>
      </c>
      <c r="S90" s="91"/>
    </row>
    <row r="91" spans="1:19" s="332" customFormat="1" ht="15.75" thickBot="1">
      <c r="A91" s="234" t="s">
        <v>755</v>
      </c>
      <c r="B91" s="234" t="s">
        <v>441</v>
      </c>
      <c r="C91" s="362">
        <v>1707</v>
      </c>
      <c r="D91" s="385" t="s">
        <v>459</v>
      </c>
      <c r="E91" s="386" t="s">
        <v>756</v>
      </c>
      <c r="F91" s="180" t="s">
        <v>757</v>
      </c>
      <c r="G91" s="180" t="s">
        <v>487</v>
      </c>
      <c r="H91" s="180">
        <v>602</v>
      </c>
      <c r="I91" s="181">
        <v>251</v>
      </c>
      <c r="J91" s="181">
        <v>25</v>
      </c>
      <c r="K91" s="181" t="s">
        <v>2</v>
      </c>
      <c r="L91" s="183">
        <v>3</v>
      </c>
      <c r="M91" s="91" t="s">
        <v>731</v>
      </c>
      <c r="N91" s="91">
        <v>24</v>
      </c>
      <c r="O91" s="375" t="s">
        <v>747</v>
      </c>
      <c r="P91" s="234" t="s">
        <v>748</v>
      </c>
      <c r="Q91" s="340"/>
      <c r="R91" s="91">
        <v>1</v>
      </c>
      <c r="S91" s="91"/>
    </row>
    <row r="92" spans="1:19" s="332" customFormat="1" ht="15.75" thickBot="1">
      <c r="A92" s="276" t="s">
        <v>758</v>
      </c>
      <c r="B92" s="276" t="s">
        <v>441</v>
      </c>
      <c r="C92" s="364">
        <v>3202</v>
      </c>
      <c r="D92" s="387" t="s">
        <v>459</v>
      </c>
      <c r="E92" s="388" t="s">
        <v>759</v>
      </c>
      <c r="F92" s="255" t="s">
        <v>760</v>
      </c>
      <c r="G92" s="255" t="s">
        <v>515</v>
      </c>
      <c r="H92" s="255">
        <v>575</v>
      </c>
      <c r="I92" s="256">
        <v>251</v>
      </c>
      <c r="J92" s="256">
        <v>25</v>
      </c>
      <c r="K92" s="256" t="s">
        <v>2</v>
      </c>
      <c r="L92" s="258">
        <v>3</v>
      </c>
      <c r="M92" s="259" t="s">
        <v>731</v>
      </c>
      <c r="N92" s="259">
        <v>24</v>
      </c>
      <c r="O92" s="375" t="s">
        <v>747</v>
      </c>
      <c r="P92" s="276" t="s">
        <v>748</v>
      </c>
      <c r="Q92" s="344"/>
      <c r="R92" s="259">
        <v>1</v>
      </c>
      <c r="S92" s="259"/>
    </row>
    <row r="93" spans="1:19" s="332" customFormat="1" ht="15.75" thickBot="1">
      <c r="A93" s="274" t="s">
        <v>761</v>
      </c>
      <c r="B93" s="274" t="s">
        <v>441</v>
      </c>
      <c r="C93" s="369">
        <v>2515</v>
      </c>
      <c r="D93" s="390" t="s">
        <v>459</v>
      </c>
      <c r="E93" s="391" t="s">
        <v>762</v>
      </c>
      <c r="F93" s="190" t="s">
        <v>763</v>
      </c>
      <c r="G93" s="190" t="s">
        <v>515</v>
      </c>
      <c r="H93" s="190">
        <v>542</v>
      </c>
      <c r="I93" s="191">
        <v>253</v>
      </c>
      <c r="J93" s="191">
        <v>25</v>
      </c>
      <c r="K93" s="370" t="s">
        <v>2</v>
      </c>
      <c r="L93" s="186">
        <v>3</v>
      </c>
      <c r="M93" s="91" t="s">
        <v>731</v>
      </c>
      <c r="N93" s="91">
        <v>25</v>
      </c>
      <c r="O93" s="375" t="s">
        <v>764</v>
      </c>
      <c r="P93" s="234" t="s">
        <v>765</v>
      </c>
      <c r="Q93" s="348"/>
      <c r="R93" s="184">
        <v>1</v>
      </c>
      <c r="S93" s="184"/>
    </row>
    <row r="94" spans="1:19" s="332" customFormat="1" ht="15.75" thickBot="1">
      <c r="A94" s="234" t="s">
        <v>766</v>
      </c>
      <c r="B94" s="234" t="s">
        <v>441</v>
      </c>
      <c r="C94" s="362">
        <v>3347</v>
      </c>
      <c r="D94" s="385" t="s">
        <v>459</v>
      </c>
      <c r="E94" s="386" t="s">
        <v>767</v>
      </c>
      <c r="F94" s="180" t="s">
        <v>768</v>
      </c>
      <c r="G94" s="180" t="s">
        <v>515</v>
      </c>
      <c r="H94" s="180">
        <v>502</v>
      </c>
      <c r="I94" s="181">
        <v>254</v>
      </c>
      <c r="J94" s="181">
        <v>25</v>
      </c>
      <c r="K94" s="181" t="s">
        <v>2</v>
      </c>
      <c r="L94" s="183">
        <v>2</v>
      </c>
      <c r="M94" s="91" t="s">
        <v>731</v>
      </c>
      <c r="N94" s="91">
        <v>25</v>
      </c>
      <c r="O94" s="375" t="s">
        <v>764</v>
      </c>
      <c r="P94" s="234" t="s">
        <v>765</v>
      </c>
      <c r="Q94" s="340"/>
      <c r="R94" s="91">
        <v>1</v>
      </c>
      <c r="S94" s="91"/>
    </row>
    <row r="95" spans="1:19" s="332" customFormat="1" ht="13.5" thickBot="1">
      <c r="A95" s="234" t="s">
        <v>769</v>
      </c>
      <c r="B95" s="234" t="s">
        <v>441</v>
      </c>
      <c r="C95" s="362">
        <v>2991</v>
      </c>
      <c r="D95" s="385" t="s">
        <v>770</v>
      </c>
      <c r="E95" s="386" t="s">
        <v>771</v>
      </c>
      <c r="F95" s="183" t="s">
        <v>772</v>
      </c>
      <c r="G95" s="183" t="s">
        <v>487</v>
      </c>
      <c r="H95" s="183">
        <v>742.76</v>
      </c>
      <c r="I95" s="181">
        <v>255</v>
      </c>
      <c r="J95" s="181">
        <v>25</v>
      </c>
      <c r="K95" s="181" t="s">
        <v>2</v>
      </c>
      <c r="L95" s="341">
        <v>3</v>
      </c>
      <c r="M95" s="341" t="s">
        <v>731</v>
      </c>
      <c r="N95" s="374">
        <v>25</v>
      </c>
      <c r="O95" s="375" t="s">
        <v>764</v>
      </c>
      <c r="P95" s="374" t="s">
        <v>765</v>
      </c>
      <c r="Q95" s="356"/>
      <c r="R95" s="183">
        <v>1</v>
      </c>
      <c r="S95" s="183">
        <v>1</v>
      </c>
    </row>
    <row r="96" spans="1:19" s="332" customFormat="1" ht="15.75" thickBot="1">
      <c r="A96" s="234" t="s">
        <v>773</v>
      </c>
      <c r="B96" s="234" t="s">
        <v>441</v>
      </c>
      <c r="C96" s="362">
        <v>2518</v>
      </c>
      <c r="D96" s="385" t="s">
        <v>660</v>
      </c>
      <c r="E96" s="386" t="s">
        <v>774</v>
      </c>
      <c r="F96" s="180" t="s">
        <v>701</v>
      </c>
      <c r="G96" s="180" t="s">
        <v>515</v>
      </c>
      <c r="H96" s="180">
        <v>586</v>
      </c>
      <c r="I96" s="181">
        <v>226</v>
      </c>
      <c r="J96" s="181">
        <v>22</v>
      </c>
      <c r="K96" s="181" t="s">
        <v>1</v>
      </c>
      <c r="L96" s="183">
        <v>2</v>
      </c>
      <c r="M96" s="91" t="s">
        <v>731</v>
      </c>
      <c r="N96" s="91">
        <v>25</v>
      </c>
      <c r="O96" s="375" t="s">
        <v>764</v>
      </c>
      <c r="P96" s="234" t="s">
        <v>765</v>
      </c>
      <c r="Q96" s="340"/>
      <c r="R96" s="91">
        <v>1</v>
      </c>
      <c r="S96" s="91"/>
    </row>
    <row r="97" spans="1:19" s="332" customFormat="1" ht="15.75" thickBot="1">
      <c r="A97" s="276" t="s">
        <v>775</v>
      </c>
      <c r="B97" s="276" t="s">
        <v>441</v>
      </c>
      <c r="C97" s="364">
        <v>2313</v>
      </c>
      <c r="D97" s="387" t="s">
        <v>660</v>
      </c>
      <c r="E97" s="388" t="s">
        <v>776</v>
      </c>
      <c r="F97" s="255" t="s">
        <v>701</v>
      </c>
      <c r="G97" s="255" t="s">
        <v>487</v>
      </c>
      <c r="H97" s="255">
        <v>429.2</v>
      </c>
      <c r="I97" s="256">
        <v>226</v>
      </c>
      <c r="J97" s="256">
        <v>22</v>
      </c>
      <c r="K97" s="256" t="s">
        <v>1</v>
      </c>
      <c r="L97" s="258">
        <v>3</v>
      </c>
      <c r="M97" s="259" t="s">
        <v>731</v>
      </c>
      <c r="N97" s="259">
        <v>25</v>
      </c>
      <c r="O97" s="375" t="s">
        <v>764</v>
      </c>
      <c r="P97" s="276" t="s">
        <v>765</v>
      </c>
      <c r="Q97" s="344"/>
      <c r="R97" s="259">
        <v>1</v>
      </c>
      <c r="S97" s="259"/>
    </row>
    <row r="98" spans="1:19" s="332" customFormat="1" ht="15.75" thickBot="1">
      <c r="A98" s="274" t="s">
        <v>777</v>
      </c>
      <c r="B98" s="234" t="s">
        <v>441</v>
      </c>
      <c r="C98" s="362">
        <v>2868</v>
      </c>
      <c r="D98" s="385" t="s">
        <v>703</v>
      </c>
      <c r="E98" s="386" t="s">
        <v>778</v>
      </c>
      <c r="F98" s="180" t="s">
        <v>708</v>
      </c>
      <c r="G98" s="180" t="s">
        <v>515</v>
      </c>
      <c r="H98" s="180">
        <v>560</v>
      </c>
      <c r="I98" s="181">
        <v>211</v>
      </c>
      <c r="J98" s="181">
        <v>21</v>
      </c>
      <c r="K98" s="370" t="s">
        <v>2</v>
      </c>
      <c r="L98" s="186">
        <v>3</v>
      </c>
      <c r="M98" s="91" t="s">
        <v>731</v>
      </c>
      <c r="N98" s="91">
        <v>26</v>
      </c>
      <c r="O98" s="375" t="s">
        <v>779</v>
      </c>
      <c r="P98" s="183" t="s">
        <v>780</v>
      </c>
      <c r="Q98" s="340"/>
      <c r="R98" s="91">
        <v>1</v>
      </c>
      <c r="S98" s="91"/>
    </row>
    <row r="99" spans="1:19" s="332" customFormat="1" ht="15.75" thickBot="1">
      <c r="A99" s="234" t="s">
        <v>781</v>
      </c>
      <c r="B99" s="234" t="s">
        <v>441</v>
      </c>
      <c r="C99" s="362">
        <v>2323</v>
      </c>
      <c r="D99" s="385" t="s">
        <v>463</v>
      </c>
      <c r="E99" s="386" t="s">
        <v>782</v>
      </c>
      <c r="F99" s="180" t="s">
        <v>465</v>
      </c>
      <c r="G99" s="180" t="s">
        <v>487</v>
      </c>
      <c r="H99" s="180">
        <v>608</v>
      </c>
      <c r="I99" s="181">
        <v>212</v>
      </c>
      <c r="J99" s="181">
        <v>21</v>
      </c>
      <c r="K99" s="181" t="s">
        <v>2</v>
      </c>
      <c r="L99" s="183">
        <v>3</v>
      </c>
      <c r="M99" s="91" t="s">
        <v>731</v>
      </c>
      <c r="N99" s="91">
        <v>26</v>
      </c>
      <c r="O99" s="375" t="s">
        <v>779</v>
      </c>
      <c r="P99" s="183" t="s">
        <v>780</v>
      </c>
      <c r="Q99" s="340"/>
      <c r="R99" s="91">
        <v>1</v>
      </c>
      <c r="S99" s="91"/>
    </row>
    <row r="100" spans="1:19" s="332" customFormat="1" ht="15.75" thickBot="1">
      <c r="A100" s="234" t="s">
        <v>783</v>
      </c>
      <c r="B100" s="234" t="s">
        <v>441</v>
      </c>
      <c r="C100" s="362">
        <v>1381</v>
      </c>
      <c r="D100" s="385" t="s">
        <v>463</v>
      </c>
      <c r="E100" s="386" t="s">
        <v>784</v>
      </c>
      <c r="F100" s="180" t="s">
        <v>465</v>
      </c>
      <c r="G100" s="180" t="s">
        <v>515</v>
      </c>
      <c r="H100" s="180">
        <v>580</v>
      </c>
      <c r="I100" s="181">
        <v>213</v>
      </c>
      <c r="J100" s="181">
        <v>21</v>
      </c>
      <c r="K100" s="181" t="s">
        <v>2</v>
      </c>
      <c r="L100" s="183">
        <v>2</v>
      </c>
      <c r="M100" s="91" t="s">
        <v>731</v>
      </c>
      <c r="N100" s="91">
        <v>26</v>
      </c>
      <c r="O100" s="375" t="s">
        <v>779</v>
      </c>
      <c r="P100" s="183" t="s">
        <v>780</v>
      </c>
      <c r="Q100" s="340"/>
      <c r="R100" s="91">
        <v>1</v>
      </c>
      <c r="S100" s="91"/>
    </row>
    <row r="101" spans="1:19" s="332" customFormat="1" ht="15.75" thickBot="1">
      <c r="A101" s="234" t="s">
        <v>785</v>
      </c>
      <c r="B101" s="234" t="s">
        <v>441</v>
      </c>
      <c r="C101" s="362">
        <v>3942</v>
      </c>
      <c r="D101" s="385" t="s">
        <v>786</v>
      </c>
      <c r="E101" s="386" t="s">
        <v>787</v>
      </c>
      <c r="F101" s="180" t="s">
        <v>788</v>
      </c>
      <c r="G101" s="180" t="s">
        <v>487</v>
      </c>
      <c r="H101" s="180">
        <v>650</v>
      </c>
      <c r="I101" s="181">
        <v>214</v>
      </c>
      <c r="J101" s="181">
        <v>21</v>
      </c>
      <c r="K101" s="181" t="s">
        <v>2</v>
      </c>
      <c r="L101" s="183">
        <v>3</v>
      </c>
      <c r="M101" s="91" t="s">
        <v>731</v>
      </c>
      <c r="N101" s="91">
        <v>26</v>
      </c>
      <c r="O101" s="375" t="s">
        <v>779</v>
      </c>
      <c r="P101" s="183" t="s">
        <v>780</v>
      </c>
      <c r="Q101" s="366"/>
      <c r="R101" s="229"/>
      <c r="S101" s="229"/>
    </row>
    <row r="102" spans="1:19" s="332" customFormat="1" ht="13.5" thickBot="1">
      <c r="A102" s="333" t="s">
        <v>789</v>
      </c>
      <c r="B102" s="258" t="s">
        <v>441</v>
      </c>
      <c r="C102" s="375">
        <v>2532</v>
      </c>
      <c r="D102" s="392" t="s">
        <v>790</v>
      </c>
      <c r="E102" s="392" t="s">
        <v>791</v>
      </c>
      <c r="F102" s="258" t="s">
        <v>792</v>
      </c>
      <c r="G102" s="258" t="s">
        <v>519</v>
      </c>
      <c r="H102" s="258">
        <v>489.26</v>
      </c>
      <c r="I102" s="256">
        <v>216</v>
      </c>
      <c r="J102" s="256">
        <v>21</v>
      </c>
      <c r="K102" s="256" t="s">
        <v>2</v>
      </c>
      <c r="L102" s="367">
        <v>3</v>
      </c>
      <c r="M102" s="367" t="s">
        <v>793</v>
      </c>
      <c r="N102" s="368">
        <v>26</v>
      </c>
      <c r="O102" s="375" t="s">
        <v>779</v>
      </c>
      <c r="P102" s="368" t="s">
        <v>780</v>
      </c>
      <c r="Q102" s="355"/>
      <c r="R102" s="258">
        <v>1</v>
      </c>
      <c r="S102" s="258">
        <v>1</v>
      </c>
    </row>
    <row r="103" spans="1:19" ht="15.75" thickBot="1">
      <c r="A103" s="177" t="s">
        <v>794</v>
      </c>
      <c r="B103" s="177" t="s">
        <v>441</v>
      </c>
      <c r="C103" s="375">
        <v>1668</v>
      </c>
      <c r="D103" s="375" t="s">
        <v>473</v>
      </c>
      <c r="E103" s="375" t="s">
        <v>795</v>
      </c>
      <c r="F103" s="180" t="s">
        <v>475</v>
      </c>
      <c r="G103" s="180" t="s">
        <v>515</v>
      </c>
      <c r="H103" s="180">
        <v>600</v>
      </c>
      <c r="I103" s="181">
        <v>257</v>
      </c>
      <c r="J103" s="181">
        <v>25</v>
      </c>
      <c r="K103" s="182" t="s">
        <v>2</v>
      </c>
      <c r="L103" s="183">
        <v>2</v>
      </c>
      <c r="M103" s="184" t="s">
        <v>796</v>
      </c>
      <c r="N103" s="184">
        <v>27</v>
      </c>
      <c r="O103" s="375" t="s">
        <v>797</v>
      </c>
      <c r="P103" s="186" t="s">
        <v>798</v>
      </c>
      <c r="Q103" s="187"/>
      <c r="R103" s="183">
        <v>1</v>
      </c>
      <c r="S103" s="91"/>
    </row>
    <row r="104" spans="1:19" customFormat="1" ht="15.75" thickBot="1">
      <c r="A104" s="177" t="s">
        <v>799</v>
      </c>
      <c r="B104" s="177" t="s">
        <v>441</v>
      </c>
      <c r="C104" s="375">
        <v>1192</v>
      </c>
      <c r="D104" s="375" t="s">
        <v>473</v>
      </c>
      <c r="E104" s="375" t="s">
        <v>800</v>
      </c>
      <c r="F104" s="180" t="s">
        <v>801</v>
      </c>
      <c r="G104" s="180" t="s">
        <v>515</v>
      </c>
      <c r="H104" s="180">
        <v>525</v>
      </c>
      <c r="I104" s="181">
        <v>257</v>
      </c>
      <c r="J104" s="181">
        <v>25</v>
      </c>
      <c r="K104" s="182" t="s">
        <v>2</v>
      </c>
      <c r="L104" s="183">
        <v>2</v>
      </c>
      <c r="M104" s="91" t="s">
        <v>796</v>
      </c>
      <c r="N104" s="91">
        <v>27</v>
      </c>
      <c r="O104" s="375" t="s">
        <v>797</v>
      </c>
      <c r="P104" s="183" t="s">
        <v>798</v>
      </c>
      <c r="Q104" s="187"/>
      <c r="R104" s="183">
        <v>1</v>
      </c>
      <c r="S104" s="91"/>
    </row>
    <row r="105" spans="1:19" customFormat="1" ht="15.75" thickBot="1">
      <c r="A105" s="185" t="s">
        <v>802</v>
      </c>
      <c r="B105" s="185" t="s">
        <v>441</v>
      </c>
      <c r="C105" s="375">
        <v>1917</v>
      </c>
      <c r="D105" s="375" t="s">
        <v>716</v>
      </c>
      <c r="E105" s="375" t="s">
        <v>803</v>
      </c>
      <c r="F105" s="190" t="s">
        <v>718</v>
      </c>
      <c r="G105" s="190" t="s">
        <v>515</v>
      </c>
      <c r="H105" s="190">
        <v>506</v>
      </c>
      <c r="I105" s="191">
        <v>256</v>
      </c>
      <c r="J105" s="191">
        <v>25</v>
      </c>
      <c r="K105" s="192" t="s">
        <v>2</v>
      </c>
      <c r="L105" s="193">
        <v>3</v>
      </c>
      <c r="M105" s="184" t="s">
        <v>796</v>
      </c>
      <c r="N105" s="184">
        <v>27</v>
      </c>
      <c r="O105" s="375" t="s">
        <v>797</v>
      </c>
      <c r="P105" s="186" t="s">
        <v>798</v>
      </c>
      <c r="Q105" s="194"/>
      <c r="R105" s="183">
        <v>1</v>
      </c>
      <c r="S105" s="91"/>
    </row>
    <row r="106" spans="1:19" customFormat="1" ht="15.75" thickBot="1">
      <c r="A106" s="177" t="s">
        <v>804</v>
      </c>
      <c r="B106" s="177" t="s">
        <v>441</v>
      </c>
      <c r="C106" s="375">
        <v>1056</v>
      </c>
      <c r="D106" s="375" t="s">
        <v>703</v>
      </c>
      <c r="E106" s="375" t="s">
        <v>805</v>
      </c>
      <c r="F106" s="180" t="s">
        <v>708</v>
      </c>
      <c r="G106" s="180" t="s">
        <v>515</v>
      </c>
      <c r="H106" s="180">
        <v>500</v>
      </c>
      <c r="I106" s="181">
        <v>211</v>
      </c>
      <c r="J106" s="181">
        <v>21</v>
      </c>
      <c r="K106" s="182" t="s">
        <v>2</v>
      </c>
      <c r="L106" s="183">
        <v>3</v>
      </c>
      <c r="M106" s="184" t="s">
        <v>796</v>
      </c>
      <c r="N106" s="184">
        <v>27</v>
      </c>
      <c r="O106" s="375" t="s">
        <v>797</v>
      </c>
      <c r="P106" s="186" t="s">
        <v>798</v>
      </c>
      <c r="Q106" s="187"/>
      <c r="R106" s="183">
        <v>1</v>
      </c>
      <c r="S106" s="91"/>
    </row>
    <row r="107" spans="1:19" ht="26.25" thickBot="1">
      <c r="A107" s="231" t="s">
        <v>806</v>
      </c>
      <c r="B107" s="195" t="s">
        <v>441</v>
      </c>
      <c r="C107" s="375">
        <v>2743</v>
      </c>
      <c r="D107" s="375" t="s">
        <v>703</v>
      </c>
      <c r="E107" s="375" t="s">
        <v>807</v>
      </c>
      <c r="F107" s="196" t="s">
        <v>708</v>
      </c>
      <c r="G107" s="196" t="s">
        <v>515</v>
      </c>
      <c r="H107" s="196">
        <v>537.87</v>
      </c>
      <c r="I107" s="197">
        <v>214</v>
      </c>
      <c r="J107" s="197">
        <v>21</v>
      </c>
      <c r="K107" s="198" t="s">
        <v>2</v>
      </c>
      <c r="L107" s="199">
        <v>3</v>
      </c>
      <c r="M107" s="200" t="s">
        <v>796</v>
      </c>
      <c r="N107" s="200">
        <v>27</v>
      </c>
      <c r="O107" s="375" t="s">
        <v>808</v>
      </c>
      <c r="P107" s="199" t="s">
        <v>809</v>
      </c>
      <c r="Q107" s="201" t="s">
        <v>810</v>
      </c>
      <c r="R107" s="199">
        <v>1</v>
      </c>
      <c r="S107" s="202"/>
    </row>
    <row r="108" spans="1:19" ht="15.75" thickBot="1">
      <c r="A108" s="233" t="s">
        <v>811</v>
      </c>
      <c r="B108" s="203" t="s">
        <v>441</v>
      </c>
      <c r="C108" s="375">
        <v>3238</v>
      </c>
      <c r="D108" s="375" t="s">
        <v>812</v>
      </c>
      <c r="E108" s="375" t="s">
        <v>813</v>
      </c>
      <c r="F108" s="206" t="s">
        <v>814</v>
      </c>
      <c r="G108" s="206" t="s">
        <v>508</v>
      </c>
      <c r="H108" s="206">
        <v>377</v>
      </c>
      <c r="I108" s="207">
        <v>216</v>
      </c>
      <c r="J108" s="207">
        <v>21</v>
      </c>
      <c r="K108" s="208" t="s">
        <v>2</v>
      </c>
      <c r="L108" s="209">
        <v>2</v>
      </c>
      <c r="M108" s="210" t="s">
        <v>796</v>
      </c>
      <c r="N108" s="209">
        <v>27</v>
      </c>
      <c r="O108" s="375" t="s">
        <v>815</v>
      </c>
      <c r="P108" s="209" t="s">
        <v>809</v>
      </c>
      <c r="Q108" s="211"/>
      <c r="R108" s="209">
        <v>1</v>
      </c>
      <c r="S108" s="210"/>
    </row>
    <row r="109" spans="1:19" ht="15.75" thickBot="1">
      <c r="A109" s="231" t="s">
        <v>816</v>
      </c>
      <c r="B109" s="212" t="s">
        <v>441</v>
      </c>
      <c r="C109" s="375">
        <v>2918</v>
      </c>
      <c r="D109" s="375" t="s">
        <v>473</v>
      </c>
      <c r="E109" s="375" t="s">
        <v>817</v>
      </c>
      <c r="F109" s="215" t="s">
        <v>818</v>
      </c>
      <c r="G109" s="215" t="s">
        <v>508</v>
      </c>
      <c r="H109" s="215">
        <v>375.5</v>
      </c>
      <c r="I109" s="216">
        <v>257</v>
      </c>
      <c r="J109" s="216">
        <v>25</v>
      </c>
      <c r="K109" s="217" t="s">
        <v>2</v>
      </c>
      <c r="L109" s="218">
        <v>2</v>
      </c>
      <c r="M109" s="219" t="s">
        <v>796</v>
      </c>
      <c r="N109" s="218">
        <v>27</v>
      </c>
      <c r="O109" s="375" t="s">
        <v>815</v>
      </c>
      <c r="P109" s="218" t="s">
        <v>809</v>
      </c>
      <c r="Q109" s="220"/>
      <c r="R109" s="218">
        <v>1</v>
      </c>
      <c r="S109" s="219"/>
    </row>
    <row r="110" spans="1:19" ht="15.75" thickBot="1">
      <c r="A110" s="185" t="s">
        <v>819</v>
      </c>
      <c r="B110" s="185" t="s">
        <v>441</v>
      </c>
      <c r="C110" s="375">
        <v>1956</v>
      </c>
      <c r="D110" s="375" t="s">
        <v>463</v>
      </c>
      <c r="E110" s="375" t="s">
        <v>820</v>
      </c>
      <c r="F110" s="190" t="s">
        <v>465</v>
      </c>
      <c r="G110" s="190" t="s">
        <v>515</v>
      </c>
      <c r="H110" s="190">
        <v>544.1</v>
      </c>
      <c r="I110" s="191">
        <v>213</v>
      </c>
      <c r="J110" s="191">
        <v>21</v>
      </c>
      <c r="K110" s="221" t="s">
        <v>2</v>
      </c>
      <c r="L110" s="222">
        <v>3</v>
      </c>
      <c r="M110" s="184" t="s">
        <v>796</v>
      </c>
      <c r="N110" s="184">
        <v>28</v>
      </c>
      <c r="O110" s="186" t="s">
        <v>821</v>
      </c>
      <c r="P110" s="186" t="s">
        <v>822</v>
      </c>
      <c r="Q110" s="194"/>
      <c r="R110" s="186">
        <v>1</v>
      </c>
      <c r="S110" s="184"/>
    </row>
    <row r="111" spans="1:19" ht="15.75" thickBot="1">
      <c r="A111" s="177" t="s">
        <v>823</v>
      </c>
      <c r="B111" s="177" t="s">
        <v>441</v>
      </c>
      <c r="C111" s="375">
        <v>1778</v>
      </c>
      <c r="D111" s="375" t="s">
        <v>469</v>
      </c>
      <c r="E111" s="375" t="s">
        <v>824</v>
      </c>
      <c r="F111" s="180" t="s">
        <v>471</v>
      </c>
      <c r="G111" s="180" t="s">
        <v>515</v>
      </c>
      <c r="H111" s="180">
        <v>595</v>
      </c>
      <c r="I111" s="181">
        <v>221</v>
      </c>
      <c r="J111" s="181">
        <v>22</v>
      </c>
      <c r="K111" s="182" t="s">
        <v>1</v>
      </c>
      <c r="L111" s="183">
        <v>2</v>
      </c>
      <c r="M111" s="91" t="s">
        <v>796</v>
      </c>
      <c r="N111" s="91">
        <v>28</v>
      </c>
      <c r="O111" s="183" t="s">
        <v>825</v>
      </c>
      <c r="P111" s="183" t="s">
        <v>826</v>
      </c>
      <c r="Q111" s="187"/>
      <c r="R111" s="183">
        <v>1</v>
      </c>
      <c r="S111" s="91"/>
    </row>
    <row r="112" spans="1:19" ht="15.75" thickBot="1">
      <c r="A112" s="177" t="s">
        <v>827</v>
      </c>
      <c r="B112" s="177" t="s">
        <v>441</v>
      </c>
      <c r="C112" s="375">
        <v>2328</v>
      </c>
      <c r="D112" s="375" t="s">
        <v>469</v>
      </c>
      <c r="E112" s="375" t="s">
        <v>828</v>
      </c>
      <c r="F112" s="180" t="s">
        <v>471</v>
      </c>
      <c r="G112" s="180" t="s">
        <v>515</v>
      </c>
      <c r="H112" s="180">
        <v>564.4</v>
      </c>
      <c r="I112" s="181">
        <v>222</v>
      </c>
      <c r="J112" s="181">
        <v>22</v>
      </c>
      <c r="K112" s="182" t="s">
        <v>1</v>
      </c>
      <c r="L112" s="183">
        <v>3</v>
      </c>
      <c r="M112" s="91" t="s">
        <v>796</v>
      </c>
      <c r="N112" s="91">
        <v>28</v>
      </c>
      <c r="O112" s="183" t="s">
        <v>821</v>
      </c>
      <c r="P112" s="183" t="s">
        <v>822</v>
      </c>
      <c r="Q112" s="187"/>
      <c r="R112" s="183">
        <v>1</v>
      </c>
      <c r="S112" s="91"/>
    </row>
    <row r="113" spans="1:19" ht="15.75" thickBot="1">
      <c r="A113" s="223" t="s">
        <v>829</v>
      </c>
      <c r="B113" s="223" t="s">
        <v>441</v>
      </c>
      <c r="C113" s="375">
        <v>1955</v>
      </c>
      <c r="D113" s="375" t="s">
        <v>830</v>
      </c>
      <c r="E113" s="375" t="s">
        <v>831</v>
      </c>
      <c r="F113" s="226" t="s">
        <v>832</v>
      </c>
      <c r="G113" s="226" t="s">
        <v>515</v>
      </c>
      <c r="H113" s="226">
        <v>592.20000000000005</v>
      </c>
      <c r="I113" s="227">
        <v>245</v>
      </c>
      <c r="J113" s="227">
        <v>24</v>
      </c>
      <c r="K113" s="228" t="s">
        <v>1</v>
      </c>
      <c r="L113" s="193">
        <v>3</v>
      </c>
      <c r="M113" s="229" t="s">
        <v>796</v>
      </c>
      <c r="N113" s="229">
        <v>28</v>
      </c>
      <c r="O113" s="193" t="s">
        <v>821</v>
      </c>
      <c r="P113" s="193" t="s">
        <v>822</v>
      </c>
      <c r="Q113" s="230"/>
      <c r="R113" s="193">
        <v>1</v>
      </c>
      <c r="S113" s="229"/>
    </row>
    <row r="114" spans="1:19" ht="26.25" thickBot="1">
      <c r="A114" s="231" t="s">
        <v>833</v>
      </c>
      <c r="B114" s="195" t="s">
        <v>441</v>
      </c>
      <c r="C114" s="375">
        <v>2681</v>
      </c>
      <c r="D114" s="375" t="s">
        <v>463</v>
      </c>
      <c r="E114" s="375" t="s">
        <v>834</v>
      </c>
      <c r="F114" s="196" t="s">
        <v>465</v>
      </c>
      <c r="G114" s="196" t="s">
        <v>519</v>
      </c>
      <c r="H114" s="196">
        <v>406</v>
      </c>
      <c r="I114" s="197">
        <v>212</v>
      </c>
      <c r="J114" s="197">
        <v>21</v>
      </c>
      <c r="K114" s="232" t="s">
        <v>2</v>
      </c>
      <c r="L114" s="199">
        <v>3</v>
      </c>
      <c r="M114" s="200" t="s">
        <v>796</v>
      </c>
      <c r="N114" s="200">
        <v>28</v>
      </c>
      <c r="O114" s="199" t="s">
        <v>835</v>
      </c>
      <c r="P114" s="199" t="s">
        <v>836</v>
      </c>
      <c r="Q114" s="201" t="s">
        <v>837</v>
      </c>
      <c r="R114" s="199">
        <v>1</v>
      </c>
      <c r="S114" s="202"/>
    </row>
    <row r="115" spans="1:19" ht="15.75" thickBot="1">
      <c r="A115" s="233" t="s">
        <v>838</v>
      </c>
      <c r="B115" s="203" t="s">
        <v>441</v>
      </c>
      <c r="C115" s="375">
        <v>3365</v>
      </c>
      <c r="D115" s="375" t="s">
        <v>839</v>
      </c>
      <c r="E115" s="375" t="s">
        <v>840</v>
      </c>
      <c r="F115" s="206" t="s">
        <v>841</v>
      </c>
      <c r="G115" s="206" t="s">
        <v>519</v>
      </c>
      <c r="H115" s="206">
        <v>390</v>
      </c>
      <c r="I115" s="207">
        <v>224</v>
      </c>
      <c r="J115" s="207">
        <v>22</v>
      </c>
      <c r="K115" s="208" t="s">
        <v>1</v>
      </c>
      <c r="L115" s="209">
        <v>2</v>
      </c>
      <c r="M115" s="210" t="s">
        <v>796</v>
      </c>
      <c r="N115" s="209">
        <v>28</v>
      </c>
      <c r="O115" s="203" t="s">
        <v>842</v>
      </c>
      <c r="P115" s="209" t="s">
        <v>836</v>
      </c>
      <c r="Q115" s="211"/>
      <c r="R115" s="209">
        <v>1</v>
      </c>
      <c r="S115" s="210"/>
    </row>
    <row r="116" spans="1:19" ht="15.75" thickBot="1">
      <c r="A116" s="234" t="s">
        <v>843</v>
      </c>
      <c r="B116" s="235" t="s">
        <v>441</v>
      </c>
      <c r="C116" s="375">
        <v>2857</v>
      </c>
      <c r="D116" s="375" t="s">
        <v>844</v>
      </c>
      <c r="E116" s="375" t="s">
        <v>845</v>
      </c>
      <c r="F116" s="238" t="s">
        <v>846</v>
      </c>
      <c r="G116" s="238" t="s">
        <v>487</v>
      </c>
      <c r="H116" s="238">
        <v>745</v>
      </c>
      <c r="I116" s="239">
        <v>70</v>
      </c>
      <c r="J116" s="239">
        <v>701</v>
      </c>
      <c r="K116" s="240" t="s">
        <v>1</v>
      </c>
      <c r="L116" s="241">
        <v>0</v>
      </c>
      <c r="M116" s="242" t="s">
        <v>796</v>
      </c>
      <c r="N116" s="241">
        <v>28</v>
      </c>
      <c r="O116" s="243" t="s">
        <v>842</v>
      </c>
      <c r="P116" s="241" t="s">
        <v>836</v>
      </c>
      <c r="Q116" s="244" t="s">
        <v>847</v>
      </c>
      <c r="R116" s="241"/>
      <c r="S116" s="241"/>
    </row>
    <row r="117" spans="1:19" ht="15.75" thickBot="1">
      <c r="A117" s="231" t="s">
        <v>848</v>
      </c>
      <c r="B117" s="212" t="s">
        <v>441</v>
      </c>
      <c r="C117" s="375">
        <v>1757</v>
      </c>
      <c r="D117" s="375" t="s">
        <v>849</v>
      </c>
      <c r="E117" s="375" t="s">
        <v>850</v>
      </c>
      <c r="F117" s="215" t="s">
        <v>851</v>
      </c>
      <c r="G117" s="215" t="s">
        <v>519</v>
      </c>
      <c r="H117" s="215">
        <v>500</v>
      </c>
      <c r="I117" s="216">
        <v>223</v>
      </c>
      <c r="J117" s="216">
        <v>22</v>
      </c>
      <c r="K117" s="217" t="s">
        <v>1</v>
      </c>
      <c r="L117" s="218">
        <v>2</v>
      </c>
      <c r="M117" s="219" t="s">
        <v>796</v>
      </c>
      <c r="N117" s="218">
        <v>28</v>
      </c>
      <c r="O117" s="212" t="s">
        <v>842</v>
      </c>
      <c r="P117" s="218" t="s">
        <v>836</v>
      </c>
      <c r="Q117" s="217"/>
      <c r="R117" s="218"/>
      <c r="S117" s="218"/>
    </row>
    <row r="118" spans="1:19" ht="15">
      <c r="A118" s="233" t="s">
        <v>852</v>
      </c>
      <c r="B118" s="233" t="s">
        <v>441</v>
      </c>
      <c r="C118" s="233">
        <v>2883</v>
      </c>
      <c r="D118" s="245" t="s">
        <v>853</v>
      </c>
      <c r="E118" s="246" t="s">
        <v>854</v>
      </c>
      <c r="F118" s="247" t="s">
        <v>855</v>
      </c>
      <c r="G118" s="247" t="s">
        <v>487</v>
      </c>
      <c r="H118" s="247">
        <v>640</v>
      </c>
      <c r="I118" s="248">
        <v>225</v>
      </c>
      <c r="J118" s="248">
        <v>22</v>
      </c>
      <c r="K118" s="192" t="s">
        <v>1</v>
      </c>
      <c r="L118" s="249">
        <v>3</v>
      </c>
      <c r="M118" s="91" t="s">
        <v>796</v>
      </c>
      <c r="N118" s="250">
        <v>29</v>
      </c>
      <c r="O118" s="233" t="s">
        <v>856</v>
      </c>
      <c r="P118" s="249" t="s">
        <v>857</v>
      </c>
      <c r="Q118" s="251"/>
      <c r="R118" s="249">
        <v>1</v>
      </c>
      <c r="S118" s="249"/>
    </row>
    <row r="119" spans="1:19" ht="15">
      <c r="A119" s="177" t="s">
        <v>858</v>
      </c>
      <c r="B119" s="177" t="s">
        <v>441</v>
      </c>
      <c r="C119" s="177">
        <v>3111</v>
      </c>
      <c r="D119" s="178" t="s">
        <v>859</v>
      </c>
      <c r="E119" s="179" t="s">
        <v>860</v>
      </c>
      <c r="F119" s="180" t="s">
        <v>861</v>
      </c>
      <c r="G119" s="180" t="s">
        <v>487</v>
      </c>
      <c r="H119" s="180">
        <v>750</v>
      </c>
      <c r="I119" s="181">
        <v>225</v>
      </c>
      <c r="J119" s="181">
        <v>22</v>
      </c>
      <c r="K119" s="228" t="s">
        <v>1</v>
      </c>
      <c r="L119" s="193">
        <v>3</v>
      </c>
      <c r="M119" s="229" t="s">
        <v>796</v>
      </c>
      <c r="N119" s="250">
        <v>29</v>
      </c>
      <c r="O119" s="233" t="s">
        <v>856</v>
      </c>
      <c r="P119" s="249" t="s">
        <v>857</v>
      </c>
      <c r="Q119" s="187"/>
      <c r="R119" s="183">
        <v>1</v>
      </c>
      <c r="S119" s="183"/>
    </row>
    <row r="120" spans="1:19" ht="15">
      <c r="A120" s="177" t="s">
        <v>862</v>
      </c>
      <c r="B120" s="177" t="s">
        <v>441</v>
      </c>
      <c r="C120" s="177">
        <v>1399</v>
      </c>
      <c r="D120" s="178" t="s">
        <v>863</v>
      </c>
      <c r="E120" s="179" t="s">
        <v>864</v>
      </c>
      <c r="F120" s="180" t="s">
        <v>865</v>
      </c>
      <c r="G120" s="180" t="s">
        <v>487</v>
      </c>
      <c r="H120" s="180">
        <v>615</v>
      </c>
      <c r="I120" s="181">
        <v>225</v>
      </c>
      <c r="J120" s="181">
        <v>22</v>
      </c>
      <c r="K120" s="182" t="s">
        <v>1</v>
      </c>
      <c r="L120" s="183">
        <v>3</v>
      </c>
      <c r="M120" s="91" t="s">
        <v>796</v>
      </c>
      <c r="N120" s="91">
        <v>29</v>
      </c>
      <c r="O120" s="177" t="s">
        <v>856</v>
      </c>
      <c r="P120" s="183" t="s">
        <v>857</v>
      </c>
      <c r="Q120" s="192"/>
      <c r="R120" s="249"/>
      <c r="S120" s="249"/>
    </row>
    <row r="121" spans="1:19" ht="15">
      <c r="A121" s="252" t="s">
        <v>866</v>
      </c>
      <c r="B121" s="252" t="s">
        <v>441</v>
      </c>
      <c r="C121" s="252">
        <v>3936</v>
      </c>
      <c r="D121" s="224" t="s">
        <v>867</v>
      </c>
      <c r="E121" s="225" t="s">
        <v>608</v>
      </c>
      <c r="F121" s="91" t="s">
        <v>868</v>
      </c>
      <c r="G121" s="91" t="s">
        <v>487</v>
      </c>
      <c r="H121" s="91">
        <v>750</v>
      </c>
      <c r="I121" s="91">
        <v>70</v>
      </c>
      <c r="J121" s="91">
        <v>705</v>
      </c>
      <c r="K121" s="182" t="s">
        <v>1</v>
      </c>
      <c r="L121" s="183">
        <v>0</v>
      </c>
      <c r="M121" s="91" t="s">
        <v>796</v>
      </c>
      <c r="N121" s="91">
        <v>29</v>
      </c>
      <c r="O121" s="177" t="s">
        <v>856</v>
      </c>
      <c r="P121" s="183" t="s">
        <v>857</v>
      </c>
      <c r="Q121" s="244" t="s">
        <v>847</v>
      </c>
      <c r="R121" s="183"/>
      <c r="S121" s="183"/>
    </row>
    <row r="122" spans="1:19" ht="15">
      <c r="A122" s="223" t="s">
        <v>869</v>
      </c>
      <c r="B122" s="223" t="s">
        <v>441</v>
      </c>
      <c r="C122" s="223">
        <v>3526</v>
      </c>
      <c r="D122" s="224" t="s">
        <v>870</v>
      </c>
      <c r="E122" s="225" t="s">
        <v>871</v>
      </c>
      <c r="F122" s="226" t="s">
        <v>872</v>
      </c>
      <c r="G122" s="226" t="s">
        <v>487</v>
      </c>
      <c r="H122" s="226">
        <v>670</v>
      </c>
      <c r="I122" s="227">
        <v>253</v>
      </c>
      <c r="J122" s="227">
        <v>25</v>
      </c>
      <c r="K122" s="192" t="s">
        <v>2</v>
      </c>
      <c r="L122" s="249">
        <v>3</v>
      </c>
      <c r="M122" s="250" t="s">
        <v>796</v>
      </c>
      <c r="N122" s="250">
        <v>29</v>
      </c>
      <c r="O122" s="233" t="s">
        <v>856</v>
      </c>
      <c r="P122" s="249" t="s">
        <v>857</v>
      </c>
      <c r="Q122" s="230"/>
      <c r="R122" s="193">
        <v>1</v>
      </c>
      <c r="S122" s="193"/>
    </row>
    <row r="123" spans="1:19" ht="15.75" thickBot="1">
      <c r="A123" s="231" t="s">
        <v>873</v>
      </c>
      <c r="B123" s="231" t="s">
        <v>441</v>
      </c>
      <c r="C123" s="231">
        <v>3538</v>
      </c>
      <c r="D123" s="253" t="s">
        <v>874</v>
      </c>
      <c r="E123" s="254" t="s">
        <v>875</v>
      </c>
      <c r="F123" s="255" t="s">
        <v>876</v>
      </c>
      <c r="G123" s="255" t="s">
        <v>487</v>
      </c>
      <c r="H123" s="255">
        <v>668</v>
      </c>
      <c r="I123" s="256">
        <v>206</v>
      </c>
      <c r="J123" s="256">
        <v>20</v>
      </c>
      <c r="K123" s="257" t="s">
        <v>2</v>
      </c>
      <c r="L123" s="258">
        <v>3</v>
      </c>
      <c r="M123" s="259" t="s">
        <v>796</v>
      </c>
      <c r="N123" s="259">
        <v>29</v>
      </c>
      <c r="O123" s="231" t="s">
        <v>856</v>
      </c>
      <c r="P123" s="258" t="s">
        <v>857</v>
      </c>
      <c r="Q123" s="260"/>
      <c r="R123" s="258">
        <v>1</v>
      </c>
      <c r="S123" s="258"/>
    </row>
    <row r="124" spans="1:19" ht="15">
      <c r="A124" s="233" t="s">
        <v>877</v>
      </c>
      <c r="B124" s="203" t="s">
        <v>441</v>
      </c>
      <c r="C124" s="203">
        <v>1678</v>
      </c>
      <c r="D124" s="204" t="s">
        <v>654</v>
      </c>
      <c r="E124" s="205" t="s">
        <v>878</v>
      </c>
      <c r="F124" s="206" t="s">
        <v>656</v>
      </c>
      <c r="G124" s="206" t="s">
        <v>515</v>
      </c>
      <c r="H124" s="206">
        <v>545</v>
      </c>
      <c r="I124" s="207">
        <v>225</v>
      </c>
      <c r="J124" s="207">
        <v>22</v>
      </c>
      <c r="K124" s="208" t="s">
        <v>1</v>
      </c>
      <c r="L124" s="209">
        <v>2</v>
      </c>
      <c r="M124" s="210" t="s">
        <v>796</v>
      </c>
      <c r="N124" s="210">
        <v>29</v>
      </c>
      <c r="O124" s="203" t="s">
        <v>879</v>
      </c>
      <c r="P124" s="209" t="s">
        <v>880</v>
      </c>
      <c r="Q124" s="211"/>
      <c r="R124" s="261">
        <v>1</v>
      </c>
      <c r="S124" s="261"/>
    </row>
    <row r="125" spans="1:19" ht="15">
      <c r="A125" s="234" t="s">
        <v>881</v>
      </c>
      <c r="B125" s="235" t="s">
        <v>441</v>
      </c>
      <c r="C125" s="235">
        <v>4187</v>
      </c>
      <c r="D125" s="236" t="s">
        <v>660</v>
      </c>
      <c r="E125" s="237" t="s">
        <v>882</v>
      </c>
      <c r="F125" s="238" t="s">
        <v>883</v>
      </c>
      <c r="G125" s="238" t="s">
        <v>487</v>
      </c>
      <c r="H125" s="238">
        <v>752</v>
      </c>
      <c r="I125" s="239">
        <v>70</v>
      </c>
      <c r="J125" s="239">
        <v>706</v>
      </c>
      <c r="K125" s="240" t="s">
        <v>1</v>
      </c>
      <c r="L125" s="241">
        <v>0</v>
      </c>
      <c r="M125" s="242" t="s">
        <v>796</v>
      </c>
      <c r="N125" s="242">
        <v>29</v>
      </c>
      <c r="O125" s="243" t="s">
        <v>879</v>
      </c>
      <c r="P125" s="241" t="s">
        <v>880</v>
      </c>
      <c r="Q125" s="244" t="s">
        <v>847</v>
      </c>
      <c r="R125" s="241"/>
      <c r="S125" s="241"/>
    </row>
    <row r="126" spans="1:19" ht="15">
      <c r="A126" s="252" t="s">
        <v>881</v>
      </c>
      <c r="B126" s="262" t="s">
        <v>441</v>
      </c>
      <c r="C126" s="262">
        <v>4186</v>
      </c>
      <c r="D126" s="263" t="s">
        <v>660</v>
      </c>
      <c r="E126" s="264" t="s">
        <v>884</v>
      </c>
      <c r="F126" s="265" t="s">
        <v>885</v>
      </c>
      <c r="G126" s="265" t="s">
        <v>519</v>
      </c>
      <c r="H126" s="265">
        <v>410</v>
      </c>
      <c r="I126" s="266">
        <v>70</v>
      </c>
      <c r="J126" s="266">
        <v>706</v>
      </c>
      <c r="K126" s="267" t="s">
        <v>1</v>
      </c>
      <c r="L126" s="268">
        <v>0</v>
      </c>
      <c r="M126" s="242" t="s">
        <v>796</v>
      </c>
      <c r="N126" s="242">
        <v>29</v>
      </c>
      <c r="O126" s="243" t="s">
        <v>879</v>
      </c>
      <c r="P126" s="241" t="s">
        <v>880</v>
      </c>
      <c r="Q126" s="244" t="s">
        <v>847</v>
      </c>
      <c r="R126" s="241"/>
      <c r="S126" s="241"/>
    </row>
    <row r="127" spans="1:19" ht="15.75" thickBot="1">
      <c r="A127" s="231" t="s">
        <v>886</v>
      </c>
      <c r="B127" s="212" t="s">
        <v>441</v>
      </c>
      <c r="C127" s="212">
        <v>1554</v>
      </c>
      <c r="D127" s="213" t="s">
        <v>473</v>
      </c>
      <c r="E127" s="214" t="s">
        <v>887</v>
      </c>
      <c r="F127" s="215" t="s">
        <v>888</v>
      </c>
      <c r="G127" s="215" t="s">
        <v>515</v>
      </c>
      <c r="H127" s="215">
        <v>520</v>
      </c>
      <c r="I127" s="216">
        <v>257</v>
      </c>
      <c r="J127" s="216">
        <v>25</v>
      </c>
      <c r="K127" s="217" t="s">
        <v>2</v>
      </c>
      <c r="L127" s="218">
        <v>2</v>
      </c>
      <c r="M127" s="219" t="s">
        <v>796</v>
      </c>
      <c r="N127" s="219">
        <v>29</v>
      </c>
      <c r="O127" s="212" t="s">
        <v>879</v>
      </c>
      <c r="P127" s="218" t="s">
        <v>880</v>
      </c>
      <c r="Q127" s="220"/>
      <c r="R127" s="218">
        <v>1</v>
      </c>
      <c r="S127" s="218"/>
    </row>
    <row r="128" spans="1:19" ht="15">
      <c r="A128" s="177" t="s">
        <v>889</v>
      </c>
      <c r="B128" s="177" t="s">
        <v>441</v>
      </c>
      <c r="C128" s="177">
        <v>2531</v>
      </c>
      <c r="D128" s="178" t="s">
        <v>890</v>
      </c>
      <c r="E128" s="179" t="s">
        <v>891</v>
      </c>
      <c r="F128" s="180" t="s">
        <v>892</v>
      </c>
      <c r="G128" s="180" t="s">
        <v>487</v>
      </c>
      <c r="H128" s="180">
        <v>712</v>
      </c>
      <c r="I128" s="181">
        <v>201</v>
      </c>
      <c r="J128" s="181">
        <v>20</v>
      </c>
      <c r="K128" s="192" t="s">
        <v>2</v>
      </c>
      <c r="L128" s="249">
        <v>3</v>
      </c>
      <c r="M128" s="91" t="s">
        <v>796</v>
      </c>
      <c r="N128" s="229">
        <v>30</v>
      </c>
      <c r="O128" s="223" t="s">
        <v>893</v>
      </c>
      <c r="P128" s="193" t="s">
        <v>894</v>
      </c>
      <c r="Q128" s="230"/>
      <c r="R128" s="268"/>
      <c r="S128" s="268"/>
    </row>
    <row r="129" spans="1:19" ht="15">
      <c r="A129" s="177" t="s">
        <v>895</v>
      </c>
      <c r="B129" s="177" t="s">
        <v>441</v>
      </c>
      <c r="C129" s="177">
        <v>2012</v>
      </c>
      <c r="D129" s="178" t="s">
        <v>896</v>
      </c>
      <c r="E129" s="179" t="s">
        <v>897</v>
      </c>
      <c r="F129" s="180" t="s">
        <v>898</v>
      </c>
      <c r="G129" s="180" t="s">
        <v>487</v>
      </c>
      <c r="H129" s="180">
        <v>630</v>
      </c>
      <c r="I129" s="181">
        <v>201</v>
      </c>
      <c r="J129" s="181">
        <v>20</v>
      </c>
      <c r="K129" s="182" t="s">
        <v>2</v>
      </c>
      <c r="L129" s="183">
        <v>3</v>
      </c>
      <c r="M129" s="91" t="s">
        <v>796</v>
      </c>
      <c r="N129" s="229">
        <v>30</v>
      </c>
      <c r="O129" s="223" t="s">
        <v>893</v>
      </c>
      <c r="P129" s="193" t="s">
        <v>894</v>
      </c>
      <c r="Q129" s="230"/>
      <c r="R129" s="268"/>
      <c r="S129" s="268"/>
    </row>
    <row r="130" spans="1:19" ht="15">
      <c r="A130" s="177" t="s">
        <v>899</v>
      </c>
      <c r="B130" s="177" t="s">
        <v>441</v>
      </c>
      <c r="C130" s="177">
        <v>2438</v>
      </c>
      <c r="D130" s="178" t="s">
        <v>900</v>
      </c>
      <c r="E130" s="179" t="s">
        <v>901</v>
      </c>
      <c r="F130" s="180" t="s">
        <v>902</v>
      </c>
      <c r="G130" s="180" t="s">
        <v>519</v>
      </c>
      <c r="H130" s="180">
        <v>458</v>
      </c>
      <c r="I130" s="181">
        <v>204</v>
      </c>
      <c r="J130" s="181">
        <v>20</v>
      </c>
      <c r="K130" s="182" t="s">
        <v>2</v>
      </c>
      <c r="L130" s="183">
        <v>3</v>
      </c>
      <c r="M130" s="91" t="s">
        <v>796</v>
      </c>
      <c r="N130" s="229">
        <v>30</v>
      </c>
      <c r="O130" s="223" t="s">
        <v>893</v>
      </c>
      <c r="P130" s="193" t="s">
        <v>894</v>
      </c>
      <c r="Q130" s="230"/>
      <c r="R130" s="268"/>
      <c r="S130" s="268"/>
    </row>
    <row r="131" spans="1:19" ht="15">
      <c r="A131" s="223" t="s">
        <v>903</v>
      </c>
      <c r="B131" s="223" t="s">
        <v>441</v>
      </c>
      <c r="C131" s="223">
        <v>2014</v>
      </c>
      <c r="D131" s="224" t="s">
        <v>874</v>
      </c>
      <c r="E131" s="225" t="s">
        <v>904</v>
      </c>
      <c r="F131" s="226" t="s">
        <v>876</v>
      </c>
      <c r="G131" s="226" t="s">
        <v>487</v>
      </c>
      <c r="H131" s="226">
        <v>680</v>
      </c>
      <c r="I131" s="227">
        <v>206</v>
      </c>
      <c r="J131" s="227">
        <v>20</v>
      </c>
      <c r="K131" s="182" t="s">
        <v>2</v>
      </c>
      <c r="L131" s="183">
        <v>3</v>
      </c>
      <c r="M131" s="229" t="s">
        <v>796</v>
      </c>
      <c r="N131" s="229">
        <v>30</v>
      </c>
      <c r="O131" s="223" t="s">
        <v>893</v>
      </c>
      <c r="P131" s="193" t="s">
        <v>894</v>
      </c>
      <c r="Q131" s="230"/>
      <c r="R131" s="268"/>
      <c r="S131" s="268"/>
    </row>
    <row r="132" spans="1:19" ht="15.75" thickBot="1">
      <c r="A132" s="231" t="s">
        <v>905</v>
      </c>
      <c r="B132" s="231" t="s">
        <v>441</v>
      </c>
      <c r="C132" s="231">
        <v>1163</v>
      </c>
      <c r="D132" s="253" t="s">
        <v>870</v>
      </c>
      <c r="E132" s="254" t="s">
        <v>906</v>
      </c>
      <c r="F132" s="255" t="s">
        <v>872</v>
      </c>
      <c r="G132" s="255" t="s">
        <v>487</v>
      </c>
      <c r="H132" s="255">
        <v>665</v>
      </c>
      <c r="I132" s="256">
        <v>253</v>
      </c>
      <c r="J132" s="256">
        <v>25</v>
      </c>
      <c r="K132" s="257" t="s">
        <v>2</v>
      </c>
      <c r="L132" s="258">
        <v>3</v>
      </c>
      <c r="M132" s="259" t="s">
        <v>796</v>
      </c>
      <c r="N132" s="259">
        <v>30</v>
      </c>
      <c r="O132" s="231" t="s">
        <v>893</v>
      </c>
      <c r="P132" s="258" t="s">
        <v>894</v>
      </c>
      <c r="Q132" s="260"/>
      <c r="R132" s="268"/>
      <c r="S132" s="268"/>
    </row>
    <row r="133" spans="1:19" ht="15">
      <c r="A133" s="233" t="s">
        <v>907</v>
      </c>
      <c r="B133" s="203" t="s">
        <v>441</v>
      </c>
      <c r="C133" s="203">
        <v>2964</v>
      </c>
      <c r="D133" s="204" t="s">
        <v>908</v>
      </c>
      <c r="E133" s="205" t="s">
        <v>909</v>
      </c>
      <c r="F133" s="206" t="s">
        <v>910</v>
      </c>
      <c r="G133" s="206" t="s">
        <v>519</v>
      </c>
      <c r="H133" s="269">
        <v>387.17</v>
      </c>
      <c r="I133" s="270">
        <v>204</v>
      </c>
      <c r="J133" s="270">
        <v>20</v>
      </c>
      <c r="K133" s="208" t="s">
        <v>2</v>
      </c>
      <c r="L133" s="209">
        <v>2</v>
      </c>
      <c r="M133" s="210" t="s">
        <v>911</v>
      </c>
      <c r="N133" s="210">
        <v>31</v>
      </c>
      <c r="O133" s="203" t="s">
        <v>912</v>
      </c>
      <c r="P133" s="209" t="s">
        <v>913</v>
      </c>
      <c r="Q133" s="211"/>
      <c r="R133" s="261">
        <v>1</v>
      </c>
      <c r="S133" s="261"/>
    </row>
    <row r="134" spans="1:19" ht="15">
      <c r="A134" s="234" t="s">
        <v>914</v>
      </c>
      <c r="B134" s="235" t="s">
        <v>441</v>
      </c>
      <c r="C134" s="235">
        <v>3937</v>
      </c>
      <c r="D134" s="236" t="s">
        <v>915</v>
      </c>
      <c r="E134" s="237" t="s">
        <v>916</v>
      </c>
      <c r="F134" s="238" t="s">
        <v>917</v>
      </c>
      <c r="G134" s="238" t="s">
        <v>487</v>
      </c>
      <c r="H134" s="238">
        <v>750</v>
      </c>
      <c r="I134" s="239">
        <v>25</v>
      </c>
      <c r="J134" s="239">
        <v>256</v>
      </c>
      <c r="K134" s="240" t="s">
        <v>2</v>
      </c>
      <c r="L134" s="241">
        <v>0</v>
      </c>
      <c r="M134" s="242" t="s">
        <v>911</v>
      </c>
      <c r="N134" s="242">
        <v>31</v>
      </c>
      <c r="O134" s="243" t="s">
        <v>912</v>
      </c>
      <c r="P134" s="241" t="s">
        <v>913</v>
      </c>
      <c r="Q134" s="244" t="s">
        <v>847</v>
      </c>
      <c r="R134" s="241"/>
      <c r="S134" s="241"/>
    </row>
    <row r="135" spans="1:19" ht="15.75" thickBot="1">
      <c r="A135" s="231" t="s">
        <v>918</v>
      </c>
      <c r="B135" s="212" t="s">
        <v>441</v>
      </c>
      <c r="C135" s="212">
        <v>3166</v>
      </c>
      <c r="D135" s="213" t="s">
        <v>919</v>
      </c>
      <c r="E135" s="214" t="s">
        <v>920</v>
      </c>
      <c r="F135" s="215" t="s">
        <v>921</v>
      </c>
      <c r="G135" s="215" t="s">
        <v>515</v>
      </c>
      <c r="H135" s="215">
        <v>525</v>
      </c>
      <c r="I135" s="216">
        <v>254</v>
      </c>
      <c r="J135" s="216">
        <v>25</v>
      </c>
      <c r="K135" s="217" t="s">
        <v>2</v>
      </c>
      <c r="L135" s="218">
        <v>2</v>
      </c>
      <c r="M135" s="219" t="s">
        <v>911</v>
      </c>
      <c r="N135" s="271">
        <v>31</v>
      </c>
      <c r="O135" s="272" t="s">
        <v>912</v>
      </c>
      <c r="P135" s="273" t="s">
        <v>913</v>
      </c>
      <c r="Q135" s="220"/>
      <c r="R135" s="218">
        <v>1</v>
      </c>
      <c r="S135" s="218"/>
    </row>
    <row r="136" spans="1:19" ht="15">
      <c r="A136" s="177" t="s">
        <v>922</v>
      </c>
      <c r="B136" s="177" t="s">
        <v>441</v>
      </c>
      <c r="C136" s="177">
        <v>1551</v>
      </c>
      <c r="D136" s="178" t="s">
        <v>839</v>
      </c>
      <c r="E136" s="179" t="s">
        <v>923</v>
      </c>
      <c r="F136" s="180" t="s">
        <v>841</v>
      </c>
      <c r="G136" s="180" t="s">
        <v>519</v>
      </c>
      <c r="H136" s="180">
        <v>462.9</v>
      </c>
      <c r="I136" s="181">
        <v>224</v>
      </c>
      <c r="J136" s="181">
        <v>22</v>
      </c>
      <c r="K136" s="221" t="s">
        <v>1</v>
      </c>
      <c r="L136" s="222">
        <v>3</v>
      </c>
      <c r="M136" s="91" t="s">
        <v>924</v>
      </c>
      <c r="N136" s="184">
        <v>31</v>
      </c>
      <c r="O136" s="186" t="s">
        <v>925</v>
      </c>
      <c r="P136" s="274" t="s">
        <v>926</v>
      </c>
      <c r="Q136" s="187"/>
      <c r="R136" s="183">
        <v>1</v>
      </c>
      <c r="S136" s="183"/>
    </row>
    <row r="137" spans="1:19" ht="15">
      <c r="A137" s="177" t="s">
        <v>927</v>
      </c>
      <c r="B137" s="177" t="s">
        <v>441</v>
      </c>
      <c r="C137" s="177">
        <v>2882</v>
      </c>
      <c r="D137" s="178" t="s">
        <v>928</v>
      </c>
      <c r="E137" s="179" t="s">
        <v>929</v>
      </c>
      <c r="F137" s="180" t="s">
        <v>930</v>
      </c>
      <c r="G137" s="180" t="s">
        <v>487</v>
      </c>
      <c r="H137" s="180">
        <v>750</v>
      </c>
      <c r="I137" s="181">
        <v>222</v>
      </c>
      <c r="J137" s="181">
        <v>22</v>
      </c>
      <c r="K137" s="182" t="s">
        <v>1</v>
      </c>
      <c r="L137" s="183">
        <v>3</v>
      </c>
      <c r="M137" s="91" t="s">
        <v>924</v>
      </c>
      <c r="N137" s="91">
        <v>31</v>
      </c>
      <c r="O137" s="183" t="s">
        <v>925</v>
      </c>
      <c r="P137" s="234" t="s">
        <v>926</v>
      </c>
      <c r="Q137" s="187"/>
      <c r="R137" s="183">
        <v>1</v>
      </c>
      <c r="S137" s="183"/>
    </row>
    <row r="138" spans="1:19" ht="15">
      <c r="A138" s="177" t="s">
        <v>931</v>
      </c>
      <c r="B138" s="177" t="s">
        <v>441</v>
      </c>
      <c r="C138" s="177">
        <v>1507</v>
      </c>
      <c r="D138" s="178" t="s">
        <v>932</v>
      </c>
      <c r="E138" s="179" t="s">
        <v>933</v>
      </c>
      <c r="F138" s="180" t="s">
        <v>934</v>
      </c>
      <c r="G138" s="180" t="s">
        <v>487</v>
      </c>
      <c r="H138" s="180">
        <v>707</v>
      </c>
      <c r="I138" s="181">
        <v>223</v>
      </c>
      <c r="J138" s="181">
        <v>22</v>
      </c>
      <c r="K138" s="182" t="s">
        <v>1</v>
      </c>
      <c r="L138" s="183">
        <v>3</v>
      </c>
      <c r="M138" s="91" t="s">
        <v>924</v>
      </c>
      <c r="N138" s="91">
        <v>31</v>
      </c>
      <c r="O138" s="183" t="s">
        <v>925</v>
      </c>
      <c r="P138" s="234" t="s">
        <v>926</v>
      </c>
      <c r="Q138" s="187"/>
      <c r="R138" s="183">
        <v>1</v>
      </c>
      <c r="S138" s="183"/>
    </row>
    <row r="139" spans="1:19" ht="15">
      <c r="A139" s="177" t="s">
        <v>935</v>
      </c>
      <c r="B139" s="177" t="s">
        <v>441</v>
      </c>
      <c r="C139" s="177">
        <v>1168</v>
      </c>
      <c r="D139" s="178" t="s">
        <v>936</v>
      </c>
      <c r="E139" s="179" t="s">
        <v>937</v>
      </c>
      <c r="F139" s="180" t="s">
        <v>938</v>
      </c>
      <c r="G139" s="180" t="s">
        <v>487</v>
      </c>
      <c r="H139" s="180">
        <v>748</v>
      </c>
      <c r="I139" s="181">
        <v>223</v>
      </c>
      <c r="J139" s="181">
        <v>22</v>
      </c>
      <c r="K139" s="182" t="s">
        <v>1</v>
      </c>
      <c r="L139" s="183">
        <v>3</v>
      </c>
      <c r="M139" s="91" t="s">
        <v>924</v>
      </c>
      <c r="N139" s="229">
        <v>31</v>
      </c>
      <c r="O139" s="193" t="s">
        <v>925</v>
      </c>
      <c r="P139" s="252" t="s">
        <v>926</v>
      </c>
      <c r="Q139" s="230"/>
      <c r="R139" s="193">
        <v>1</v>
      </c>
      <c r="S139" s="193"/>
    </row>
    <row r="140" spans="1:19" ht="15.75" thickBot="1">
      <c r="A140" s="231" t="s">
        <v>939</v>
      </c>
      <c r="B140" s="231" t="s">
        <v>441</v>
      </c>
      <c r="C140" s="231">
        <v>3048</v>
      </c>
      <c r="D140" s="253" t="s">
        <v>849</v>
      </c>
      <c r="E140" s="254" t="s">
        <v>940</v>
      </c>
      <c r="F140" s="255" t="s">
        <v>851</v>
      </c>
      <c r="G140" s="255" t="s">
        <v>487</v>
      </c>
      <c r="H140" s="255">
        <v>750</v>
      </c>
      <c r="I140" s="256">
        <v>223</v>
      </c>
      <c r="J140" s="256">
        <v>22</v>
      </c>
      <c r="K140" s="275" t="s">
        <v>1</v>
      </c>
      <c r="L140" s="258">
        <v>3</v>
      </c>
      <c r="M140" s="259" t="s">
        <v>924</v>
      </c>
      <c r="N140" s="259">
        <v>31</v>
      </c>
      <c r="O140" s="258" t="s">
        <v>925</v>
      </c>
      <c r="P140" s="276" t="s">
        <v>926</v>
      </c>
      <c r="Q140" s="260"/>
      <c r="R140" s="258">
        <v>1</v>
      </c>
      <c r="S140" s="258"/>
    </row>
    <row r="141" spans="1:19" ht="15">
      <c r="A141" s="223" t="s">
        <v>941</v>
      </c>
      <c r="B141" s="277" t="s">
        <v>441</v>
      </c>
      <c r="C141" s="277">
        <v>1682</v>
      </c>
      <c r="D141" s="263" t="s">
        <v>942</v>
      </c>
      <c r="E141" s="264" t="s">
        <v>943</v>
      </c>
      <c r="F141" s="265" t="s">
        <v>944</v>
      </c>
      <c r="G141" s="265" t="s">
        <v>519</v>
      </c>
      <c r="H141" s="265">
        <v>440</v>
      </c>
      <c r="I141" s="266">
        <v>206</v>
      </c>
      <c r="J141" s="266">
        <v>20</v>
      </c>
      <c r="K141" s="208" t="s">
        <v>2</v>
      </c>
      <c r="L141" s="209">
        <v>2</v>
      </c>
      <c r="M141" s="278" t="s">
        <v>924</v>
      </c>
      <c r="N141" s="209">
        <v>31</v>
      </c>
      <c r="O141" s="203" t="s">
        <v>945</v>
      </c>
      <c r="P141" s="209" t="s">
        <v>946</v>
      </c>
      <c r="Q141" s="279"/>
      <c r="R141" s="268">
        <v>1</v>
      </c>
      <c r="S141" s="268"/>
    </row>
    <row r="142" spans="1:19" ht="15">
      <c r="A142" s="252" t="s">
        <v>881</v>
      </c>
      <c r="B142" s="262" t="s">
        <v>441</v>
      </c>
      <c r="C142" s="262">
        <v>4067</v>
      </c>
      <c r="D142" s="263" t="s">
        <v>947</v>
      </c>
      <c r="E142" s="264" t="s">
        <v>948</v>
      </c>
      <c r="F142" s="265" t="s">
        <v>949</v>
      </c>
      <c r="G142" s="265" t="s">
        <v>487</v>
      </c>
      <c r="H142" s="265">
        <v>620</v>
      </c>
      <c r="I142" s="266">
        <v>22</v>
      </c>
      <c r="J142" s="266">
        <v>224</v>
      </c>
      <c r="K142" s="240" t="s">
        <v>2</v>
      </c>
      <c r="L142" s="241">
        <v>0</v>
      </c>
      <c r="M142" s="242" t="s">
        <v>924</v>
      </c>
      <c r="N142" s="241">
        <v>31</v>
      </c>
      <c r="O142" s="243" t="s">
        <v>945</v>
      </c>
      <c r="P142" s="241" t="s">
        <v>946</v>
      </c>
      <c r="Q142" s="244" t="s">
        <v>847</v>
      </c>
      <c r="R142" s="268"/>
      <c r="S142" s="268"/>
    </row>
    <row r="143" spans="1:19" ht="15.75" thickBot="1">
      <c r="A143" s="231" t="s">
        <v>950</v>
      </c>
      <c r="B143" s="212" t="s">
        <v>441</v>
      </c>
      <c r="C143" s="212">
        <v>2598</v>
      </c>
      <c r="D143" s="213" t="s">
        <v>951</v>
      </c>
      <c r="E143" s="214" t="s">
        <v>952</v>
      </c>
      <c r="F143" s="215" t="s">
        <v>953</v>
      </c>
      <c r="G143" s="215" t="s">
        <v>519</v>
      </c>
      <c r="H143" s="215">
        <v>490.3</v>
      </c>
      <c r="I143" s="216">
        <v>224</v>
      </c>
      <c r="J143" s="216">
        <v>22</v>
      </c>
      <c r="K143" s="217" t="s">
        <v>1</v>
      </c>
      <c r="L143" s="218">
        <v>2</v>
      </c>
      <c r="M143" s="271" t="s">
        <v>924</v>
      </c>
      <c r="N143" s="218">
        <v>31</v>
      </c>
      <c r="O143" s="212" t="s">
        <v>945</v>
      </c>
      <c r="P143" s="218" t="s">
        <v>946</v>
      </c>
      <c r="Q143" s="220"/>
      <c r="R143" s="218">
        <v>1</v>
      </c>
      <c r="S143" s="218"/>
    </row>
    <row r="144" spans="1:19" ht="15">
      <c r="A144" s="185" t="s">
        <v>954</v>
      </c>
      <c r="B144" s="185" t="s">
        <v>441</v>
      </c>
      <c r="C144" s="185">
        <v>1762</v>
      </c>
      <c r="D144" s="188" t="s">
        <v>955</v>
      </c>
      <c r="E144" s="189" t="s">
        <v>956</v>
      </c>
      <c r="F144" s="190" t="s">
        <v>957</v>
      </c>
      <c r="G144" s="190" t="s">
        <v>487</v>
      </c>
      <c r="H144" s="190">
        <v>708</v>
      </c>
      <c r="I144" s="191">
        <v>201</v>
      </c>
      <c r="J144" s="191">
        <v>20</v>
      </c>
      <c r="K144" s="192" t="s">
        <v>2</v>
      </c>
      <c r="L144" s="249">
        <v>3</v>
      </c>
      <c r="M144" s="184" t="s">
        <v>924</v>
      </c>
      <c r="N144" s="91">
        <v>33</v>
      </c>
      <c r="O144" s="280" t="s">
        <v>958</v>
      </c>
      <c r="P144" s="280" t="s">
        <v>959</v>
      </c>
      <c r="Q144" s="187"/>
      <c r="R144" s="183">
        <v>1</v>
      </c>
      <c r="S144" s="183"/>
    </row>
    <row r="145" spans="1:19" ht="15">
      <c r="A145" s="177" t="s">
        <v>960</v>
      </c>
      <c r="B145" s="177" t="s">
        <v>441</v>
      </c>
      <c r="C145" s="177">
        <v>3047</v>
      </c>
      <c r="D145" s="178" t="s">
        <v>961</v>
      </c>
      <c r="E145" s="179" t="s">
        <v>623</v>
      </c>
      <c r="F145" s="180" t="s">
        <v>962</v>
      </c>
      <c r="G145" s="180" t="s">
        <v>487</v>
      </c>
      <c r="H145" s="180">
        <v>750</v>
      </c>
      <c r="I145" s="181">
        <v>216</v>
      </c>
      <c r="J145" s="181">
        <v>21</v>
      </c>
      <c r="K145" s="182" t="s">
        <v>2</v>
      </c>
      <c r="L145" s="183">
        <v>3</v>
      </c>
      <c r="M145" s="91" t="s">
        <v>924</v>
      </c>
      <c r="N145" s="91">
        <v>33</v>
      </c>
      <c r="O145" s="280" t="s">
        <v>958</v>
      </c>
      <c r="P145" s="280" t="s">
        <v>959</v>
      </c>
      <c r="Q145" s="187"/>
      <c r="R145" s="183">
        <v>1</v>
      </c>
      <c r="S145" s="183"/>
    </row>
    <row r="146" spans="1:19" ht="15">
      <c r="A146" s="177" t="s">
        <v>963</v>
      </c>
      <c r="B146" s="177" t="s">
        <v>441</v>
      </c>
      <c r="C146" s="177">
        <v>1592</v>
      </c>
      <c r="D146" s="178" t="s">
        <v>919</v>
      </c>
      <c r="E146" s="179" t="s">
        <v>964</v>
      </c>
      <c r="F146" s="180" t="s">
        <v>921</v>
      </c>
      <c r="G146" s="180" t="s">
        <v>515</v>
      </c>
      <c r="H146" s="180">
        <v>742.76</v>
      </c>
      <c r="I146" s="181">
        <v>216</v>
      </c>
      <c r="J146" s="181">
        <v>21</v>
      </c>
      <c r="K146" s="182" t="s">
        <v>2</v>
      </c>
      <c r="L146" s="183">
        <v>3</v>
      </c>
      <c r="M146" s="91" t="s">
        <v>924</v>
      </c>
      <c r="N146" s="91">
        <v>33</v>
      </c>
      <c r="O146" s="280" t="s">
        <v>958</v>
      </c>
      <c r="P146" s="280" t="s">
        <v>959</v>
      </c>
      <c r="Q146" s="187"/>
      <c r="R146" s="183">
        <v>1</v>
      </c>
      <c r="S146" s="183"/>
    </row>
    <row r="147" spans="1:19" ht="15">
      <c r="A147" s="233" t="s">
        <v>965</v>
      </c>
      <c r="B147" s="233" t="s">
        <v>441</v>
      </c>
      <c r="C147" s="233">
        <v>2566</v>
      </c>
      <c r="D147" s="245" t="s">
        <v>966</v>
      </c>
      <c r="E147" s="246" t="s">
        <v>967</v>
      </c>
      <c r="F147" s="247" t="s">
        <v>968</v>
      </c>
      <c r="G147" s="247" t="s">
        <v>487</v>
      </c>
      <c r="H147" s="226">
        <v>730</v>
      </c>
      <c r="I147" s="227">
        <v>207</v>
      </c>
      <c r="J147" s="227">
        <v>20</v>
      </c>
      <c r="K147" s="182" t="s">
        <v>2</v>
      </c>
      <c r="L147" s="183">
        <v>3</v>
      </c>
      <c r="M147" s="229" t="s">
        <v>924</v>
      </c>
      <c r="N147" s="91">
        <v>33</v>
      </c>
      <c r="O147" s="280" t="s">
        <v>958</v>
      </c>
      <c r="P147" s="280" t="s">
        <v>959</v>
      </c>
      <c r="Q147" s="187"/>
      <c r="R147" s="183">
        <v>1</v>
      </c>
      <c r="S147" s="183"/>
    </row>
    <row r="148" spans="1:19" ht="15.75" thickBot="1">
      <c r="A148" s="231" t="s">
        <v>969</v>
      </c>
      <c r="B148" s="231" t="s">
        <v>441</v>
      </c>
      <c r="C148" s="231">
        <v>2723</v>
      </c>
      <c r="D148" s="253" t="s">
        <v>970</v>
      </c>
      <c r="E148" s="254" t="s">
        <v>971</v>
      </c>
      <c r="F148" s="255" t="s">
        <v>972</v>
      </c>
      <c r="G148" s="255" t="s">
        <v>519</v>
      </c>
      <c r="H148" s="255">
        <v>498.8</v>
      </c>
      <c r="I148" s="256">
        <v>203</v>
      </c>
      <c r="J148" s="256">
        <v>20</v>
      </c>
      <c r="K148" s="257" t="s">
        <v>2</v>
      </c>
      <c r="L148" s="258">
        <v>3</v>
      </c>
      <c r="M148" s="259" t="s">
        <v>924</v>
      </c>
      <c r="N148" s="259">
        <v>33</v>
      </c>
      <c r="O148" s="281" t="s">
        <v>958</v>
      </c>
      <c r="P148" s="281" t="s">
        <v>959</v>
      </c>
      <c r="Q148" s="260"/>
      <c r="R148" s="258">
        <v>1</v>
      </c>
      <c r="S148" s="258"/>
    </row>
    <row r="149" spans="1:19" ht="15">
      <c r="A149" s="223" t="s">
        <v>973</v>
      </c>
      <c r="B149" s="277" t="s">
        <v>441</v>
      </c>
      <c r="C149" s="277">
        <v>2638</v>
      </c>
      <c r="D149" s="263" t="s">
        <v>896</v>
      </c>
      <c r="E149" s="264" t="s">
        <v>974</v>
      </c>
      <c r="F149" s="265" t="s">
        <v>898</v>
      </c>
      <c r="G149" s="265" t="s">
        <v>515</v>
      </c>
      <c r="H149" s="265">
        <v>501</v>
      </c>
      <c r="I149" s="266">
        <v>201</v>
      </c>
      <c r="J149" s="266">
        <v>20</v>
      </c>
      <c r="K149" s="208" t="s">
        <v>2</v>
      </c>
      <c r="L149" s="209">
        <v>2</v>
      </c>
      <c r="M149" s="278" t="s">
        <v>924</v>
      </c>
      <c r="N149" s="278">
        <v>33</v>
      </c>
      <c r="O149" s="277" t="s">
        <v>975</v>
      </c>
      <c r="P149" s="268" t="s">
        <v>976</v>
      </c>
      <c r="Q149" s="279"/>
      <c r="R149" s="268">
        <v>1</v>
      </c>
      <c r="S149" s="268"/>
    </row>
    <row r="150" spans="1:19" ht="15.75" thickBot="1">
      <c r="A150" s="231" t="s">
        <v>977</v>
      </c>
      <c r="B150" s="212" t="s">
        <v>441</v>
      </c>
      <c r="C150" s="212">
        <v>2554</v>
      </c>
      <c r="D150" s="213" t="s">
        <v>640</v>
      </c>
      <c r="E150" s="214" t="s">
        <v>978</v>
      </c>
      <c r="F150" s="215" t="s">
        <v>642</v>
      </c>
      <c r="G150" s="215" t="s">
        <v>515</v>
      </c>
      <c r="H150" s="215">
        <v>556.5</v>
      </c>
      <c r="I150" s="216">
        <v>207</v>
      </c>
      <c r="J150" s="216">
        <v>20</v>
      </c>
      <c r="K150" s="217" t="s">
        <v>2</v>
      </c>
      <c r="L150" s="218">
        <v>2</v>
      </c>
      <c r="M150" s="219" t="s">
        <v>924</v>
      </c>
      <c r="N150" s="219">
        <v>33</v>
      </c>
      <c r="O150" s="212" t="s">
        <v>975</v>
      </c>
      <c r="P150" s="218" t="s">
        <v>976</v>
      </c>
      <c r="Q150" s="220"/>
      <c r="R150" s="218">
        <v>1</v>
      </c>
      <c r="S150" s="218"/>
    </row>
    <row r="151" spans="1:19" ht="15">
      <c r="A151" s="177" t="s">
        <v>979</v>
      </c>
      <c r="B151" s="177" t="s">
        <v>441</v>
      </c>
      <c r="C151" s="177">
        <v>2256</v>
      </c>
      <c r="D151" s="178" t="s">
        <v>980</v>
      </c>
      <c r="E151" s="179" t="s">
        <v>981</v>
      </c>
      <c r="F151" s="282" t="s">
        <v>982</v>
      </c>
      <c r="G151" s="180" t="s">
        <v>515</v>
      </c>
      <c r="H151" s="180">
        <v>742.76</v>
      </c>
      <c r="I151" s="181">
        <v>254</v>
      </c>
      <c r="J151" s="181">
        <v>25</v>
      </c>
      <c r="K151" s="228" t="s">
        <v>2</v>
      </c>
      <c r="L151" s="193">
        <v>3</v>
      </c>
      <c r="M151" s="192" t="s">
        <v>924</v>
      </c>
      <c r="N151" s="184">
        <v>34</v>
      </c>
      <c r="O151" s="186" t="s">
        <v>983</v>
      </c>
      <c r="P151" s="186" t="s">
        <v>984</v>
      </c>
      <c r="Q151" s="194"/>
      <c r="R151" s="186">
        <v>1</v>
      </c>
      <c r="S151" s="184"/>
    </row>
    <row r="152" spans="1:19" ht="15">
      <c r="A152" s="177" t="s">
        <v>985</v>
      </c>
      <c r="B152" s="177" t="s">
        <v>441</v>
      </c>
      <c r="C152" s="177">
        <v>3343</v>
      </c>
      <c r="D152" s="178" t="s">
        <v>986</v>
      </c>
      <c r="E152" s="179" t="s">
        <v>987</v>
      </c>
      <c r="F152" s="180" t="s">
        <v>988</v>
      </c>
      <c r="G152" s="180" t="s">
        <v>487</v>
      </c>
      <c r="H152" s="180">
        <v>700</v>
      </c>
      <c r="I152" s="181">
        <v>252</v>
      </c>
      <c r="J152" s="181">
        <v>25</v>
      </c>
      <c r="K152" s="182" t="s">
        <v>2</v>
      </c>
      <c r="L152" s="183">
        <v>3</v>
      </c>
      <c r="M152" s="183" t="s">
        <v>924</v>
      </c>
      <c r="N152" s="91">
        <v>34</v>
      </c>
      <c r="O152" s="186" t="s">
        <v>983</v>
      </c>
      <c r="P152" s="186" t="s">
        <v>984</v>
      </c>
      <c r="Q152" s="187"/>
      <c r="R152" s="183">
        <v>1</v>
      </c>
      <c r="S152" s="91"/>
    </row>
    <row r="153" spans="1:19" ht="15">
      <c r="A153" s="177" t="s">
        <v>989</v>
      </c>
      <c r="B153" s="177" t="s">
        <v>441</v>
      </c>
      <c r="C153" s="177">
        <v>2526</v>
      </c>
      <c r="D153" s="178" t="s">
        <v>716</v>
      </c>
      <c r="E153" s="179" t="s">
        <v>990</v>
      </c>
      <c r="F153" s="190" t="s">
        <v>991</v>
      </c>
      <c r="G153" s="190" t="s">
        <v>487</v>
      </c>
      <c r="H153" s="190">
        <v>641</v>
      </c>
      <c r="I153" s="191">
        <v>215</v>
      </c>
      <c r="J153" s="191">
        <v>21</v>
      </c>
      <c r="K153" s="182" t="s">
        <v>2</v>
      </c>
      <c r="L153" s="183">
        <v>3</v>
      </c>
      <c r="M153" s="183" t="s">
        <v>924</v>
      </c>
      <c r="N153" s="91">
        <v>34</v>
      </c>
      <c r="O153" s="186" t="s">
        <v>983</v>
      </c>
      <c r="P153" s="186" t="s">
        <v>984</v>
      </c>
      <c r="Q153" s="187"/>
      <c r="R153" s="283">
        <v>1</v>
      </c>
      <c r="S153" s="91"/>
    </row>
    <row r="154" spans="1:19" ht="15">
      <c r="A154" s="233" t="s">
        <v>992</v>
      </c>
      <c r="B154" s="233" t="s">
        <v>441</v>
      </c>
      <c r="C154" s="233">
        <v>2654</v>
      </c>
      <c r="D154" s="245" t="s">
        <v>473</v>
      </c>
      <c r="E154" s="246" t="s">
        <v>993</v>
      </c>
      <c r="F154" s="247" t="s">
        <v>475</v>
      </c>
      <c r="G154" s="247" t="s">
        <v>519</v>
      </c>
      <c r="H154" s="247">
        <v>419</v>
      </c>
      <c r="I154" s="248">
        <v>257</v>
      </c>
      <c r="J154" s="248">
        <v>25</v>
      </c>
      <c r="K154" s="182" t="s">
        <v>2</v>
      </c>
      <c r="L154" s="183">
        <v>3</v>
      </c>
      <c r="M154" s="183" t="s">
        <v>924</v>
      </c>
      <c r="N154" s="229">
        <v>34</v>
      </c>
      <c r="O154" s="186" t="s">
        <v>983</v>
      </c>
      <c r="P154" s="186" t="s">
        <v>984</v>
      </c>
      <c r="Q154" s="230"/>
      <c r="R154" s="193">
        <v>1</v>
      </c>
      <c r="S154" s="229"/>
    </row>
    <row r="155" spans="1:19" ht="15.75" thickBot="1">
      <c r="A155" s="231" t="s">
        <v>994</v>
      </c>
      <c r="B155" s="231" t="s">
        <v>441</v>
      </c>
      <c r="C155" s="231">
        <v>1573</v>
      </c>
      <c r="D155" s="253" t="s">
        <v>646</v>
      </c>
      <c r="E155" s="254" t="s">
        <v>995</v>
      </c>
      <c r="F155" s="255" t="s">
        <v>648</v>
      </c>
      <c r="G155" s="255" t="s">
        <v>487</v>
      </c>
      <c r="H155" s="255">
        <v>640</v>
      </c>
      <c r="I155" s="256">
        <v>205</v>
      </c>
      <c r="J155" s="256">
        <v>20</v>
      </c>
      <c r="K155" s="275" t="s">
        <v>1</v>
      </c>
      <c r="L155" s="258">
        <v>3</v>
      </c>
      <c r="M155" s="258" t="s">
        <v>924</v>
      </c>
      <c r="N155" s="259">
        <v>34</v>
      </c>
      <c r="O155" s="258" t="s">
        <v>983</v>
      </c>
      <c r="P155" s="258" t="s">
        <v>984</v>
      </c>
      <c r="Q155" s="260"/>
      <c r="R155" s="258">
        <v>1</v>
      </c>
      <c r="S155" s="259"/>
    </row>
    <row r="156" spans="1:19" ht="15">
      <c r="A156" s="233" t="s">
        <v>996</v>
      </c>
      <c r="B156" s="203" t="s">
        <v>441</v>
      </c>
      <c r="C156" s="203">
        <v>3807</v>
      </c>
      <c r="D156" s="204" t="s">
        <v>997</v>
      </c>
      <c r="E156" s="205" t="s">
        <v>998</v>
      </c>
      <c r="F156" s="206" t="s">
        <v>999</v>
      </c>
      <c r="G156" s="206" t="s">
        <v>519</v>
      </c>
      <c r="H156" s="206">
        <v>459.9</v>
      </c>
      <c r="I156" s="207">
        <v>216</v>
      </c>
      <c r="J156" s="207">
        <v>21</v>
      </c>
      <c r="K156" s="208" t="s">
        <v>2</v>
      </c>
      <c r="L156" s="209">
        <v>2</v>
      </c>
      <c r="M156" s="284" t="s">
        <v>924</v>
      </c>
      <c r="N156" s="278">
        <v>34</v>
      </c>
      <c r="O156" s="203" t="s">
        <v>1000</v>
      </c>
      <c r="P156" s="209" t="s">
        <v>1001</v>
      </c>
      <c r="Q156" s="279"/>
      <c r="R156" s="268">
        <v>1</v>
      </c>
      <c r="S156" s="278"/>
    </row>
    <row r="157" spans="1:19" ht="15.75" thickBot="1">
      <c r="A157" s="231" t="s">
        <v>1002</v>
      </c>
      <c r="B157" s="212" t="s">
        <v>441</v>
      </c>
      <c r="C157" s="212">
        <v>1675</v>
      </c>
      <c r="D157" s="213" t="s">
        <v>1003</v>
      </c>
      <c r="E157" s="214" t="s">
        <v>1004</v>
      </c>
      <c r="F157" s="215" t="s">
        <v>1005</v>
      </c>
      <c r="G157" s="215" t="s">
        <v>519</v>
      </c>
      <c r="H157" s="215">
        <v>473.6</v>
      </c>
      <c r="I157" s="216">
        <v>216</v>
      </c>
      <c r="J157" s="216">
        <v>21</v>
      </c>
      <c r="K157" s="285" t="s">
        <v>2</v>
      </c>
      <c r="L157" s="218">
        <v>2</v>
      </c>
      <c r="M157" s="218" t="s">
        <v>924</v>
      </c>
      <c r="N157" s="219">
        <v>34</v>
      </c>
      <c r="O157" s="212" t="s">
        <v>1000</v>
      </c>
      <c r="P157" s="218" t="s">
        <v>1001</v>
      </c>
      <c r="Q157" s="220"/>
      <c r="R157" s="218">
        <v>1</v>
      </c>
      <c r="S157" s="219"/>
    </row>
    <row r="158" spans="1:19" ht="15">
      <c r="A158" s="177" t="s">
        <v>1006</v>
      </c>
      <c r="B158" s="177" t="s">
        <v>441</v>
      </c>
      <c r="C158" s="177">
        <v>2635</v>
      </c>
      <c r="D158" s="178" t="s">
        <v>636</v>
      </c>
      <c r="E158" s="179" t="s">
        <v>1007</v>
      </c>
      <c r="F158" s="180" t="s">
        <v>638</v>
      </c>
      <c r="G158" s="180" t="s">
        <v>515</v>
      </c>
      <c r="H158" s="180">
        <v>504.6</v>
      </c>
      <c r="I158" s="181">
        <v>255</v>
      </c>
      <c r="J158" s="181">
        <v>25</v>
      </c>
      <c r="K158" s="192" t="s">
        <v>2</v>
      </c>
      <c r="L158" s="249">
        <v>3</v>
      </c>
      <c r="M158" s="184" t="s">
        <v>793</v>
      </c>
      <c r="N158" s="91">
        <v>35</v>
      </c>
      <c r="O158" s="177" t="s">
        <v>1008</v>
      </c>
      <c r="P158" s="183" t="s">
        <v>1009</v>
      </c>
      <c r="Q158" s="187"/>
      <c r="R158" s="183">
        <v>1</v>
      </c>
      <c r="S158" s="91"/>
    </row>
    <row r="159" spans="1:19" ht="15">
      <c r="A159" s="233" t="s">
        <v>1010</v>
      </c>
      <c r="B159" s="233" t="s">
        <v>441</v>
      </c>
      <c r="C159" s="233">
        <v>2364</v>
      </c>
      <c r="D159" s="245" t="s">
        <v>1011</v>
      </c>
      <c r="E159" s="246" t="s">
        <v>1012</v>
      </c>
      <c r="F159" s="247" t="s">
        <v>1013</v>
      </c>
      <c r="G159" s="247" t="s">
        <v>487</v>
      </c>
      <c r="H159" s="247">
        <v>730</v>
      </c>
      <c r="I159" s="248">
        <v>226</v>
      </c>
      <c r="J159" s="248">
        <v>22</v>
      </c>
      <c r="K159" s="182" t="s">
        <v>1</v>
      </c>
      <c r="L159" s="183">
        <v>3</v>
      </c>
      <c r="M159" s="91" t="s">
        <v>793</v>
      </c>
      <c r="N159" s="91">
        <v>35</v>
      </c>
      <c r="O159" s="177" t="s">
        <v>1008</v>
      </c>
      <c r="P159" s="183" t="s">
        <v>1009</v>
      </c>
      <c r="Q159" s="187"/>
      <c r="R159" s="183">
        <v>1</v>
      </c>
      <c r="S159" s="91"/>
    </row>
    <row r="160" spans="1:19" ht="15">
      <c r="A160" s="177" t="s">
        <v>1014</v>
      </c>
      <c r="B160" s="177" t="s">
        <v>441</v>
      </c>
      <c r="C160" s="177">
        <v>3523</v>
      </c>
      <c r="D160" s="178" t="s">
        <v>664</v>
      </c>
      <c r="E160" s="179" t="s">
        <v>1015</v>
      </c>
      <c r="F160" s="180" t="s">
        <v>666</v>
      </c>
      <c r="G160" s="180" t="s">
        <v>515</v>
      </c>
      <c r="H160" s="180">
        <v>544</v>
      </c>
      <c r="I160" s="181">
        <v>215</v>
      </c>
      <c r="J160" s="181">
        <v>21</v>
      </c>
      <c r="K160" s="182" t="s">
        <v>2</v>
      </c>
      <c r="L160" s="183">
        <v>3</v>
      </c>
      <c r="M160" s="91" t="s">
        <v>793</v>
      </c>
      <c r="N160" s="91">
        <v>35</v>
      </c>
      <c r="O160" s="177" t="s">
        <v>1008</v>
      </c>
      <c r="P160" s="183" t="s">
        <v>1009</v>
      </c>
      <c r="Q160" s="194"/>
      <c r="R160" s="186">
        <v>1</v>
      </c>
      <c r="S160" s="184"/>
    </row>
    <row r="161" spans="1:19" ht="15">
      <c r="A161" s="177" t="s">
        <v>1016</v>
      </c>
      <c r="B161" s="177" t="s">
        <v>441</v>
      </c>
      <c r="C161" s="177">
        <v>2530</v>
      </c>
      <c r="D161" s="178" t="s">
        <v>1017</v>
      </c>
      <c r="E161" s="179" t="s">
        <v>1018</v>
      </c>
      <c r="F161" s="180" t="s">
        <v>1019</v>
      </c>
      <c r="G161" s="180" t="s">
        <v>487</v>
      </c>
      <c r="H161" s="180">
        <v>615.79999999999995</v>
      </c>
      <c r="I161" s="181">
        <v>214</v>
      </c>
      <c r="J161" s="181">
        <v>21</v>
      </c>
      <c r="K161" s="182" t="s">
        <v>2</v>
      </c>
      <c r="L161" s="183">
        <v>3</v>
      </c>
      <c r="M161" s="229" t="s">
        <v>793</v>
      </c>
      <c r="N161" s="229">
        <v>35</v>
      </c>
      <c r="O161" s="223" t="s">
        <v>1008</v>
      </c>
      <c r="P161" s="193" t="s">
        <v>1009</v>
      </c>
      <c r="Q161" s="251"/>
      <c r="R161" s="249">
        <v>1</v>
      </c>
      <c r="S161" s="250"/>
    </row>
    <row r="162" spans="1:19" ht="15.75" thickBot="1">
      <c r="A162" s="231" t="s">
        <v>1020</v>
      </c>
      <c r="B162" s="231" t="s">
        <v>441</v>
      </c>
      <c r="C162" s="231">
        <v>2992</v>
      </c>
      <c r="D162" s="253" t="s">
        <v>790</v>
      </c>
      <c r="E162" s="254" t="s">
        <v>1021</v>
      </c>
      <c r="F162" s="255" t="s">
        <v>792</v>
      </c>
      <c r="G162" s="255" t="s">
        <v>515</v>
      </c>
      <c r="H162" s="255">
        <v>523.9</v>
      </c>
      <c r="I162" s="256">
        <v>213</v>
      </c>
      <c r="J162" s="256">
        <v>21</v>
      </c>
      <c r="K162" s="275" t="s">
        <v>2</v>
      </c>
      <c r="L162" s="258">
        <v>3</v>
      </c>
      <c r="M162" s="259" t="s">
        <v>793</v>
      </c>
      <c r="N162" s="259">
        <v>35</v>
      </c>
      <c r="O162" s="231" t="s">
        <v>1008</v>
      </c>
      <c r="P162" s="258" t="s">
        <v>1009</v>
      </c>
      <c r="Q162" s="260"/>
      <c r="R162" s="258">
        <v>1</v>
      </c>
      <c r="S162" s="259"/>
    </row>
    <row r="163" spans="1:19" ht="15">
      <c r="A163" s="233" t="s">
        <v>1022</v>
      </c>
      <c r="B163" s="203" t="s">
        <v>441</v>
      </c>
      <c r="C163" s="203">
        <v>1106</v>
      </c>
      <c r="D163" s="204" t="s">
        <v>636</v>
      </c>
      <c r="E163" s="205" t="s">
        <v>1023</v>
      </c>
      <c r="F163" s="206" t="s">
        <v>638</v>
      </c>
      <c r="G163" s="206" t="s">
        <v>515</v>
      </c>
      <c r="H163" s="206">
        <v>548</v>
      </c>
      <c r="I163" s="207">
        <v>255</v>
      </c>
      <c r="J163" s="207">
        <v>25</v>
      </c>
      <c r="K163" s="208" t="s">
        <v>2</v>
      </c>
      <c r="L163" s="209">
        <v>2</v>
      </c>
      <c r="M163" s="210" t="s">
        <v>793</v>
      </c>
      <c r="N163" s="209">
        <v>35</v>
      </c>
      <c r="O163" s="203" t="s">
        <v>1024</v>
      </c>
      <c r="P163" s="209" t="s">
        <v>1025</v>
      </c>
      <c r="Q163" s="211"/>
      <c r="R163" s="209">
        <v>1</v>
      </c>
      <c r="S163" s="210"/>
    </row>
    <row r="164" spans="1:19" ht="15.75" thickBot="1">
      <c r="A164" s="231" t="s">
        <v>1026</v>
      </c>
      <c r="B164" s="212" t="s">
        <v>441</v>
      </c>
      <c r="C164" s="212">
        <v>1083</v>
      </c>
      <c r="D164" s="213" t="s">
        <v>942</v>
      </c>
      <c r="E164" s="214" t="s">
        <v>1027</v>
      </c>
      <c r="F164" s="215" t="s">
        <v>944</v>
      </c>
      <c r="G164" s="215" t="s">
        <v>515</v>
      </c>
      <c r="H164" s="215">
        <v>540</v>
      </c>
      <c r="I164" s="216">
        <v>254</v>
      </c>
      <c r="J164" s="216">
        <v>25</v>
      </c>
      <c r="K164" s="217" t="s">
        <v>2</v>
      </c>
      <c r="L164" s="218">
        <v>2</v>
      </c>
      <c r="M164" s="219" t="s">
        <v>793</v>
      </c>
      <c r="N164" s="219">
        <v>35</v>
      </c>
      <c r="O164" s="212" t="s">
        <v>1024</v>
      </c>
      <c r="P164" s="218" t="s">
        <v>1025</v>
      </c>
      <c r="Q164" s="220"/>
      <c r="R164" s="218">
        <v>1</v>
      </c>
      <c r="S164" s="219"/>
    </row>
    <row r="165" spans="1:19" ht="15">
      <c r="A165" s="233" t="s">
        <v>1028</v>
      </c>
      <c r="B165" s="233" t="s">
        <v>441</v>
      </c>
      <c r="C165" s="233">
        <v>1951</v>
      </c>
      <c r="D165" s="245" t="s">
        <v>1017</v>
      </c>
      <c r="E165" s="246" t="s">
        <v>1029</v>
      </c>
      <c r="F165" s="247" t="s">
        <v>1019</v>
      </c>
      <c r="G165" s="247" t="s">
        <v>515</v>
      </c>
      <c r="H165" s="226">
        <v>527.70000000000005</v>
      </c>
      <c r="I165" s="227">
        <v>214</v>
      </c>
      <c r="J165" s="227">
        <v>21</v>
      </c>
      <c r="K165" s="192" t="s">
        <v>2</v>
      </c>
      <c r="L165" s="249">
        <v>3</v>
      </c>
      <c r="M165" s="91" t="s">
        <v>793</v>
      </c>
      <c r="N165" s="91">
        <v>36</v>
      </c>
      <c r="O165" s="286" t="s">
        <v>1030</v>
      </c>
      <c r="P165" s="183" t="s">
        <v>1031</v>
      </c>
      <c r="Q165" s="187"/>
      <c r="R165" s="183">
        <v>1</v>
      </c>
      <c r="S165" s="91"/>
    </row>
    <row r="166" spans="1:19" ht="15">
      <c r="A166" s="177" t="s">
        <v>1032</v>
      </c>
      <c r="B166" s="177" t="s">
        <v>441</v>
      </c>
      <c r="C166" s="177">
        <v>1643</v>
      </c>
      <c r="D166" s="178" t="s">
        <v>1033</v>
      </c>
      <c r="E166" s="179" t="s">
        <v>1034</v>
      </c>
      <c r="F166" s="180" t="s">
        <v>1035</v>
      </c>
      <c r="G166" s="180" t="s">
        <v>515</v>
      </c>
      <c r="H166" s="180">
        <v>489.26</v>
      </c>
      <c r="I166" s="181">
        <v>213</v>
      </c>
      <c r="J166" s="181">
        <v>21</v>
      </c>
      <c r="K166" s="182" t="s">
        <v>2</v>
      </c>
      <c r="L166" s="183">
        <v>3</v>
      </c>
      <c r="M166" s="250" t="s">
        <v>924</v>
      </c>
      <c r="N166" s="91">
        <v>36</v>
      </c>
      <c r="O166" s="286" t="s">
        <v>1030</v>
      </c>
      <c r="P166" s="183" t="s">
        <v>1031</v>
      </c>
      <c r="Q166" s="251"/>
      <c r="R166" s="249">
        <v>1</v>
      </c>
      <c r="S166" s="250"/>
    </row>
    <row r="167" spans="1:19" ht="15">
      <c r="A167" s="177" t="s">
        <v>1036</v>
      </c>
      <c r="B167" s="177" t="s">
        <v>441</v>
      </c>
      <c r="C167" s="177">
        <v>2906</v>
      </c>
      <c r="D167" s="178" t="s">
        <v>664</v>
      </c>
      <c r="E167" s="179" t="s">
        <v>1037</v>
      </c>
      <c r="F167" s="180" t="s">
        <v>666</v>
      </c>
      <c r="G167" s="180" t="s">
        <v>487</v>
      </c>
      <c r="H167" s="180">
        <v>572</v>
      </c>
      <c r="I167" s="181">
        <v>204</v>
      </c>
      <c r="J167" s="181">
        <v>20</v>
      </c>
      <c r="K167" s="182" t="s">
        <v>2</v>
      </c>
      <c r="L167" s="183">
        <v>3</v>
      </c>
      <c r="M167" s="91" t="s">
        <v>793</v>
      </c>
      <c r="N167" s="91">
        <v>36</v>
      </c>
      <c r="O167" s="286" t="s">
        <v>1030</v>
      </c>
      <c r="P167" s="183" t="s">
        <v>1031</v>
      </c>
      <c r="Q167" s="187"/>
      <c r="R167" s="183">
        <v>1</v>
      </c>
      <c r="S167" s="91"/>
    </row>
    <row r="168" spans="1:19" ht="15">
      <c r="A168" s="185" t="s">
        <v>1038</v>
      </c>
      <c r="B168" s="185" t="s">
        <v>441</v>
      </c>
      <c r="C168" s="185">
        <v>1732</v>
      </c>
      <c r="D168" s="188" t="s">
        <v>1039</v>
      </c>
      <c r="E168" s="189" t="s">
        <v>1040</v>
      </c>
      <c r="F168" s="190" t="s">
        <v>1041</v>
      </c>
      <c r="G168" s="190" t="s">
        <v>515</v>
      </c>
      <c r="H168" s="190">
        <v>516.20000000000005</v>
      </c>
      <c r="I168" s="191">
        <v>212</v>
      </c>
      <c r="J168" s="191">
        <v>21</v>
      </c>
      <c r="K168" s="192" t="s">
        <v>2</v>
      </c>
      <c r="L168" s="249">
        <v>3</v>
      </c>
      <c r="M168" s="91" t="s">
        <v>793</v>
      </c>
      <c r="N168" s="91">
        <v>36</v>
      </c>
      <c r="O168" s="286" t="s">
        <v>1030</v>
      </c>
      <c r="P168" s="183" t="s">
        <v>1031</v>
      </c>
      <c r="Q168" s="187"/>
      <c r="R168" s="183">
        <v>1</v>
      </c>
      <c r="S168" s="91"/>
    </row>
    <row r="169" spans="1:19" ht="15.75" thickBot="1">
      <c r="A169" s="231" t="s">
        <v>1042</v>
      </c>
      <c r="B169" s="231" t="s">
        <v>441</v>
      </c>
      <c r="C169" s="231">
        <v>2744</v>
      </c>
      <c r="D169" s="253" t="s">
        <v>716</v>
      </c>
      <c r="E169" s="254" t="s">
        <v>704</v>
      </c>
      <c r="F169" s="255" t="s">
        <v>718</v>
      </c>
      <c r="G169" s="255" t="s">
        <v>515</v>
      </c>
      <c r="H169" s="255">
        <v>552.5</v>
      </c>
      <c r="I169" s="256">
        <v>212</v>
      </c>
      <c r="J169" s="256">
        <v>21</v>
      </c>
      <c r="K169" s="275" t="s">
        <v>2</v>
      </c>
      <c r="L169" s="258">
        <v>2</v>
      </c>
      <c r="M169" s="259" t="s">
        <v>793</v>
      </c>
      <c r="N169" s="259">
        <v>36</v>
      </c>
      <c r="O169" s="287" t="s">
        <v>1030</v>
      </c>
      <c r="P169" s="258" t="s">
        <v>1031</v>
      </c>
      <c r="Q169" s="260"/>
      <c r="R169" s="258">
        <v>1</v>
      </c>
      <c r="S169" s="259"/>
    </row>
    <row r="170" spans="1:19" ht="15">
      <c r="A170" s="223" t="s">
        <v>1043</v>
      </c>
      <c r="B170" s="277" t="s">
        <v>441</v>
      </c>
      <c r="C170" s="277">
        <v>3086</v>
      </c>
      <c r="D170" s="263" t="s">
        <v>1039</v>
      </c>
      <c r="E170" s="264" t="s">
        <v>1044</v>
      </c>
      <c r="F170" s="265" t="s">
        <v>1041</v>
      </c>
      <c r="G170" s="265" t="s">
        <v>519</v>
      </c>
      <c r="H170" s="265">
        <v>499</v>
      </c>
      <c r="I170" s="266">
        <v>204</v>
      </c>
      <c r="J170" s="266">
        <v>20</v>
      </c>
      <c r="K170" s="208" t="s">
        <v>2</v>
      </c>
      <c r="L170" s="209">
        <v>2</v>
      </c>
      <c r="M170" s="210" t="s">
        <v>793</v>
      </c>
      <c r="N170" s="210">
        <v>36</v>
      </c>
      <c r="O170" s="203" t="s">
        <v>1045</v>
      </c>
      <c r="P170" s="288" t="s">
        <v>1046</v>
      </c>
      <c r="Q170" s="289"/>
      <c r="R170" s="284">
        <v>1</v>
      </c>
      <c r="S170" s="290"/>
    </row>
    <row r="171" spans="1:19" ht="15.75" thickBot="1">
      <c r="A171" s="231" t="s">
        <v>1047</v>
      </c>
      <c r="B171" s="212" t="s">
        <v>441</v>
      </c>
      <c r="C171" s="212">
        <v>3341</v>
      </c>
      <c r="D171" s="214" t="s">
        <v>745</v>
      </c>
      <c r="E171" s="214" t="s">
        <v>1048</v>
      </c>
      <c r="F171" s="212" t="s">
        <v>991</v>
      </c>
      <c r="G171" s="212" t="s">
        <v>519</v>
      </c>
      <c r="H171" s="212">
        <v>415</v>
      </c>
      <c r="I171" s="212">
        <v>215</v>
      </c>
      <c r="J171" s="212">
        <v>21</v>
      </c>
      <c r="K171" s="291" t="s">
        <v>2</v>
      </c>
      <c r="L171" s="212">
        <v>2</v>
      </c>
      <c r="M171" s="219" t="s">
        <v>793</v>
      </c>
      <c r="N171" s="219">
        <v>36</v>
      </c>
      <c r="O171" s="212" t="s">
        <v>1045</v>
      </c>
      <c r="P171" s="292" t="s">
        <v>1046</v>
      </c>
      <c r="Q171" s="220"/>
      <c r="R171" s="218">
        <v>1</v>
      </c>
      <c r="S171" s="219"/>
    </row>
    <row r="172" spans="1:19" ht="15">
      <c r="A172" s="233" t="s">
        <v>1049</v>
      </c>
      <c r="B172" s="233" t="s">
        <v>441</v>
      </c>
      <c r="C172" s="233">
        <v>2783</v>
      </c>
      <c r="D172" s="245" t="s">
        <v>577</v>
      </c>
      <c r="E172" s="246" t="s">
        <v>1050</v>
      </c>
      <c r="F172" s="247" t="s">
        <v>579</v>
      </c>
      <c r="G172" s="247" t="s">
        <v>487</v>
      </c>
      <c r="H172" s="247">
        <v>705</v>
      </c>
      <c r="I172" s="248">
        <v>205</v>
      </c>
      <c r="J172" s="248">
        <v>20</v>
      </c>
      <c r="K172" s="192" t="s">
        <v>1</v>
      </c>
      <c r="L172" s="249">
        <v>3</v>
      </c>
      <c r="M172" s="184" t="s">
        <v>793</v>
      </c>
      <c r="N172" s="184">
        <v>37</v>
      </c>
      <c r="O172" s="185" t="s">
        <v>1051</v>
      </c>
      <c r="P172" s="186" t="s">
        <v>1052</v>
      </c>
      <c r="Q172" s="187"/>
      <c r="R172" s="183">
        <v>1</v>
      </c>
      <c r="S172" s="91"/>
    </row>
    <row r="173" spans="1:19" ht="15">
      <c r="A173" s="177" t="s">
        <v>1053</v>
      </c>
      <c r="B173" s="177" t="s">
        <v>441</v>
      </c>
      <c r="C173" s="177">
        <v>2984</v>
      </c>
      <c r="D173" s="178" t="s">
        <v>932</v>
      </c>
      <c r="E173" s="179" t="s">
        <v>608</v>
      </c>
      <c r="F173" s="180" t="s">
        <v>934</v>
      </c>
      <c r="G173" s="180" t="s">
        <v>515</v>
      </c>
      <c r="H173" s="180">
        <v>536</v>
      </c>
      <c r="I173" s="181">
        <v>223</v>
      </c>
      <c r="J173" s="181">
        <v>22</v>
      </c>
      <c r="K173" s="182" t="s">
        <v>1</v>
      </c>
      <c r="L173" s="183">
        <v>3</v>
      </c>
      <c r="M173" s="184" t="s">
        <v>793</v>
      </c>
      <c r="N173" s="184">
        <v>37</v>
      </c>
      <c r="O173" s="185" t="s">
        <v>1051</v>
      </c>
      <c r="P173" s="186" t="s">
        <v>1052</v>
      </c>
      <c r="Q173" s="194"/>
      <c r="R173" s="186">
        <v>1</v>
      </c>
      <c r="S173" s="184"/>
    </row>
    <row r="174" spans="1:19" ht="15">
      <c r="A174" s="177" t="s">
        <v>1054</v>
      </c>
      <c r="B174" s="177" t="s">
        <v>441</v>
      </c>
      <c r="C174" s="177">
        <v>2881</v>
      </c>
      <c r="D174" s="178" t="s">
        <v>1055</v>
      </c>
      <c r="E174" s="179" t="s">
        <v>1056</v>
      </c>
      <c r="F174" s="180" t="s">
        <v>1057</v>
      </c>
      <c r="G174" s="180" t="s">
        <v>515</v>
      </c>
      <c r="H174" s="180">
        <v>590</v>
      </c>
      <c r="I174" s="181">
        <v>225</v>
      </c>
      <c r="J174" s="181">
        <v>22</v>
      </c>
      <c r="K174" s="182" t="s">
        <v>1</v>
      </c>
      <c r="L174" s="183">
        <v>3</v>
      </c>
      <c r="M174" s="184" t="s">
        <v>793</v>
      </c>
      <c r="N174" s="184">
        <v>37</v>
      </c>
      <c r="O174" s="185" t="s">
        <v>1051</v>
      </c>
      <c r="P174" s="186" t="s">
        <v>1052</v>
      </c>
      <c r="Q174" s="187"/>
      <c r="R174" s="183">
        <v>1</v>
      </c>
      <c r="S174" s="91"/>
    </row>
    <row r="175" spans="1:19" ht="15">
      <c r="A175" s="177" t="s">
        <v>1058</v>
      </c>
      <c r="B175" s="177" t="s">
        <v>441</v>
      </c>
      <c r="C175" s="177">
        <v>2567</v>
      </c>
      <c r="D175" s="178" t="s">
        <v>1059</v>
      </c>
      <c r="E175" s="179" t="s">
        <v>1060</v>
      </c>
      <c r="F175" s="180" t="s">
        <v>1061</v>
      </c>
      <c r="G175" s="180" t="s">
        <v>487</v>
      </c>
      <c r="H175" s="180">
        <v>615</v>
      </c>
      <c r="I175" s="181">
        <v>246</v>
      </c>
      <c r="J175" s="181">
        <v>24</v>
      </c>
      <c r="K175" s="182" t="s">
        <v>1</v>
      </c>
      <c r="L175" s="183">
        <v>3</v>
      </c>
      <c r="M175" s="184" t="s">
        <v>793</v>
      </c>
      <c r="N175" s="184">
        <v>37</v>
      </c>
      <c r="O175" s="185" t="s">
        <v>1051</v>
      </c>
      <c r="P175" s="186" t="s">
        <v>1052</v>
      </c>
      <c r="Q175" s="187"/>
      <c r="R175" s="183">
        <v>1</v>
      </c>
      <c r="S175" s="91"/>
    </row>
    <row r="176" spans="1:19" ht="15.75" thickBot="1">
      <c r="A176" s="231" t="s">
        <v>1062</v>
      </c>
      <c r="B176" s="231" t="s">
        <v>441</v>
      </c>
      <c r="C176" s="231">
        <v>2309</v>
      </c>
      <c r="D176" s="253" t="s">
        <v>839</v>
      </c>
      <c r="E176" s="254" t="s">
        <v>1063</v>
      </c>
      <c r="F176" s="255" t="s">
        <v>1064</v>
      </c>
      <c r="G176" s="255" t="s">
        <v>487</v>
      </c>
      <c r="H176" s="255">
        <v>740</v>
      </c>
      <c r="I176" s="256">
        <v>224</v>
      </c>
      <c r="J176" s="256">
        <v>22</v>
      </c>
      <c r="K176" s="257" t="s">
        <v>1</v>
      </c>
      <c r="L176" s="258">
        <v>3</v>
      </c>
      <c r="M176" s="259" t="s">
        <v>793</v>
      </c>
      <c r="N176" s="259">
        <v>37</v>
      </c>
      <c r="O176" s="231" t="s">
        <v>1065</v>
      </c>
      <c r="P176" s="258" t="s">
        <v>1066</v>
      </c>
      <c r="Q176" s="260"/>
      <c r="R176" s="258">
        <v>1</v>
      </c>
      <c r="S176" s="259"/>
    </row>
    <row r="178" spans="1:19" ht="15.75" thickBot="1">
      <c r="A178" s="223" t="s">
        <v>1067</v>
      </c>
      <c r="B178" s="277" t="s">
        <v>441</v>
      </c>
      <c r="C178" s="277">
        <v>2751</v>
      </c>
      <c r="D178" s="263" t="s">
        <v>1068</v>
      </c>
      <c r="E178" s="264" t="s">
        <v>1069</v>
      </c>
      <c r="F178" s="265" t="s">
        <v>1070</v>
      </c>
      <c r="G178" s="265" t="s">
        <v>508</v>
      </c>
      <c r="H178" s="215">
        <v>352.92</v>
      </c>
      <c r="I178" s="216">
        <v>203</v>
      </c>
      <c r="J178" s="216">
        <v>20</v>
      </c>
      <c r="K178" s="285" t="s">
        <v>2</v>
      </c>
      <c r="L178" s="218">
        <v>2</v>
      </c>
      <c r="M178" s="219" t="s">
        <v>793</v>
      </c>
      <c r="N178" s="219">
        <v>38</v>
      </c>
      <c r="O178" s="212" t="s">
        <v>1071</v>
      </c>
      <c r="P178" s="218" t="s">
        <v>1072</v>
      </c>
      <c r="Q178" s="220"/>
      <c r="R178" s="218"/>
      <c r="S178" s="219"/>
    </row>
    <row r="179" spans="1:19" ht="15">
      <c r="A179" s="460" t="s">
        <v>1073</v>
      </c>
      <c r="B179" s="177" t="s">
        <v>441</v>
      </c>
      <c r="C179" s="177">
        <v>1768</v>
      </c>
      <c r="D179" s="178" t="s">
        <v>1074</v>
      </c>
      <c r="E179" s="179" t="s">
        <v>1075</v>
      </c>
      <c r="F179" s="180" t="s">
        <v>1076</v>
      </c>
      <c r="G179" s="180" t="s">
        <v>487</v>
      </c>
      <c r="H179" s="247">
        <v>603.91999999999996</v>
      </c>
      <c r="I179" s="248">
        <v>215</v>
      </c>
      <c r="J179" s="248">
        <v>21</v>
      </c>
      <c r="K179" s="192" t="s">
        <v>2</v>
      </c>
      <c r="L179" s="249">
        <v>3</v>
      </c>
      <c r="M179" s="250" t="s">
        <v>793</v>
      </c>
      <c r="N179" s="250">
        <v>39</v>
      </c>
      <c r="O179" s="249" t="s">
        <v>1077</v>
      </c>
      <c r="P179" s="396" t="s">
        <v>1078</v>
      </c>
      <c r="Q179" s="251"/>
      <c r="R179" s="249">
        <v>1</v>
      </c>
      <c r="S179" s="250"/>
    </row>
    <row r="180" spans="1:19" ht="15">
      <c r="A180" s="461" t="s">
        <v>1079</v>
      </c>
      <c r="B180" s="185" t="s">
        <v>441</v>
      </c>
      <c r="C180" s="185">
        <v>2516</v>
      </c>
      <c r="D180" s="188" t="s">
        <v>750</v>
      </c>
      <c r="E180" s="189" t="s">
        <v>1080</v>
      </c>
      <c r="F180" s="190" t="s">
        <v>1081</v>
      </c>
      <c r="G180" s="190" t="s">
        <v>515</v>
      </c>
      <c r="H180" s="190">
        <v>577</v>
      </c>
      <c r="I180" s="191">
        <v>202</v>
      </c>
      <c r="J180" s="191">
        <v>20</v>
      </c>
      <c r="K180" s="182" t="s">
        <v>2</v>
      </c>
      <c r="L180" s="183">
        <v>3</v>
      </c>
      <c r="M180" s="91" t="s">
        <v>793</v>
      </c>
      <c r="N180" s="183">
        <v>39</v>
      </c>
      <c r="O180" s="183" t="s">
        <v>1077</v>
      </c>
      <c r="P180" s="234" t="s">
        <v>1078</v>
      </c>
      <c r="Q180" s="187"/>
      <c r="R180" s="183">
        <v>1</v>
      </c>
      <c r="S180" s="91"/>
    </row>
    <row r="181" spans="1:19" ht="15">
      <c r="A181" s="462" t="s">
        <v>1082</v>
      </c>
      <c r="B181" s="223" t="s">
        <v>441</v>
      </c>
      <c r="C181" s="223">
        <v>1754</v>
      </c>
      <c r="D181" s="224" t="s">
        <v>459</v>
      </c>
      <c r="E181" s="225" t="s">
        <v>1083</v>
      </c>
      <c r="F181" s="226" t="s">
        <v>1084</v>
      </c>
      <c r="G181" s="226" t="s">
        <v>519</v>
      </c>
      <c r="H181" s="226">
        <v>382.53</v>
      </c>
      <c r="I181" s="227">
        <v>252</v>
      </c>
      <c r="J181" s="227">
        <v>25</v>
      </c>
      <c r="K181" s="182" t="s">
        <v>2</v>
      </c>
      <c r="L181" s="183">
        <v>2</v>
      </c>
      <c r="M181" s="91" t="s">
        <v>793</v>
      </c>
      <c r="N181" s="91">
        <v>39</v>
      </c>
      <c r="O181" s="183" t="s">
        <v>1077</v>
      </c>
      <c r="P181" s="234" t="s">
        <v>1078</v>
      </c>
      <c r="Q181" s="187"/>
      <c r="R181" s="183">
        <v>1</v>
      </c>
      <c r="S181" s="91"/>
    </row>
    <row r="182" spans="1:19" ht="15">
      <c r="A182" s="460" t="s">
        <v>1085</v>
      </c>
      <c r="B182" s="177" t="s">
        <v>441</v>
      </c>
      <c r="C182" s="177" t="s">
        <v>1086</v>
      </c>
      <c r="D182" s="178" t="s">
        <v>703</v>
      </c>
      <c r="E182" s="179" t="s">
        <v>1087</v>
      </c>
      <c r="F182" s="180" t="s">
        <v>708</v>
      </c>
      <c r="G182" s="180" t="s">
        <v>487</v>
      </c>
      <c r="H182" s="180">
        <v>654</v>
      </c>
      <c r="I182" s="181">
        <v>211</v>
      </c>
      <c r="J182" s="181">
        <v>21</v>
      </c>
      <c r="K182" s="294" t="s">
        <v>2</v>
      </c>
      <c r="L182" s="183">
        <v>3</v>
      </c>
      <c r="M182" s="91" t="s">
        <v>793</v>
      </c>
      <c r="N182" s="91">
        <v>39</v>
      </c>
      <c r="O182" s="183" t="s">
        <v>1077</v>
      </c>
      <c r="P182" s="234" t="s">
        <v>1078</v>
      </c>
      <c r="Q182" s="187"/>
      <c r="R182" s="183">
        <v>1</v>
      </c>
      <c r="S182" s="91"/>
    </row>
    <row r="183" spans="1:19" ht="15.75" thickBot="1">
      <c r="A183" s="463" t="s">
        <v>1088</v>
      </c>
      <c r="B183" s="231" t="s">
        <v>441</v>
      </c>
      <c r="C183" s="231">
        <v>2238</v>
      </c>
      <c r="D183" s="254" t="s">
        <v>703</v>
      </c>
      <c r="E183" s="254" t="s">
        <v>1089</v>
      </c>
      <c r="F183" s="231" t="s">
        <v>708</v>
      </c>
      <c r="G183" s="231" t="s">
        <v>515</v>
      </c>
      <c r="H183" s="231">
        <v>565.70000000000005</v>
      </c>
      <c r="I183" s="231">
        <v>211</v>
      </c>
      <c r="J183" s="231">
        <v>21</v>
      </c>
      <c r="K183" s="295" t="s">
        <v>2</v>
      </c>
      <c r="L183" s="231">
        <v>3</v>
      </c>
      <c r="M183" s="259" t="s">
        <v>793</v>
      </c>
      <c r="N183" s="259">
        <v>39</v>
      </c>
      <c r="O183" s="258" t="s">
        <v>1077</v>
      </c>
      <c r="P183" s="276" t="s">
        <v>1078</v>
      </c>
      <c r="Q183" s="260"/>
      <c r="R183" s="258">
        <v>1</v>
      </c>
      <c r="S183" s="259"/>
    </row>
    <row r="184" spans="1:19" ht="13.5" thickBot="1">
      <c r="A184" s="464" t="s">
        <v>1090</v>
      </c>
      <c r="B184" s="172" t="s">
        <v>441</v>
      </c>
      <c r="C184" s="172">
        <v>2237</v>
      </c>
      <c r="D184" s="320" t="s">
        <v>459</v>
      </c>
      <c r="E184" s="320" t="s">
        <v>1091</v>
      </c>
      <c r="F184" s="172" t="s">
        <v>1092</v>
      </c>
      <c r="G184" s="172" t="s">
        <v>519</v>
      </c>
      <c r="H184" s="172">
        <v>451.5</v>
      </c>
      <c r="I184" s="173">
        <v>252</v>
      </c>
      <c r="J184" s="173">
        <v>25</v>
      </c>
      <c r="K184" s="173" t="s">
        <v>2</v>
      </c>
      <c r="L184" s="174"/>
      <c r="M184" s="174"/>
      <c r="N184" s="175"/>
      <c r="O184" s="175"/>
      <c r="P184" s="175"/>
      <c r="Q184" s="176" t="s">
        <v>1093</v>
      </c>
      <c r="R184" s="172"/>
      <c r="S184" s="172"/>
    </row>
    <row r="185" spans="1:19" ht="15">
      <c r="A185" s="465" t="s">
        <v>1094</v>
      </c>
      <c r="B185" s="203" t="s">
        <v>441</v>
      </c>
      <c r="C185" s="203">
        <v>2745</v>
      </c>
      <c r="D185" s="204" t="s">
        <v>896</v>
      </c>
      <c r="E185" s="205" t="s">
        <v>1095</v>
      </c>
      <c r="F185" s="206" t="s">
        <v>898</v>
      </c>
      <c r="G185" s="206" t="s">
        <v>519</v>
      </c>
      <c r="H185" s="206">
        <v>453</v>
      </c>
      <c r="I185" s="207">
        <v>201</v>
      </c>
      <c r="J185" s="207">
        <v>20</v>
      </c>
      <c r="K185" s="296" t="s">
        <v>2</v>
      </c>
      <c r="L185" s="209">
        <v>2</v>
      </c>
      <c r="M185" s="210" t="s">
        <v>793</v>
      </c>
      <c r="N185" s="210">
        <v>39</v>
      </c>
      <c r="O185" s="209" t="s">
        <v>1096</v>
      </c>
      <c r="P185" s="209" t="s">
        <v>1097</v>
      </c>
      <c r="Q185" s="211"/>
      <c r="R185" s="209"/>
      <c r="S185" s="210"/>
    </row>
    <row r="186" spans="1:19">
      <c r="A186" s="49" t="s">
        <v>1098</v>
      </c>
      <c r="B186" s="142" t="s">
        <v>441</v>
      </c>
      <c r="C186" s="142">
        <v>1403</v>
      </c>
      <c r="D186" s="318" t="s">
        <v>716</v>
      </c>
      <c r="E186" s="318" t="s">
        <v>1099</v>
      </c>
      <c r="F186" s="142" t="s">
        <v>718</v>
      </c>
      <c r="G186" s="142" t="s">
        <v>515</v>
      </c>
      <c r="H186" s="142">
        <v>577</v>
      </c>
      <c r="I186" s="144">
        <v>206</v>
      </c>
      <c r="J186" s="144">
        <v>20</v>
      </c>
      <c r="K186" s="144" t="s">
        <v>2</v>
      </c>
      <c r="L186" s="145"/>
      <c r="M186" s="145"/>
      <c r="N186" s="146"/>
      <c r="O186" s="146"/>
      <c r="P186" s="146"/>
      <c r="Q186" s="162" t="s">
        <v>1093</v>
      </c>
      <c r="R186" s="142">
        <v>1</v>
      </c>
      <c r="S186" s="142"/>
    </row>
    <row r="187" spans="1:19">
      <c r="A187" s="49" t="s">
        <v>1100</v>
      </c>
      <c r="B187" s="142" t="s">
        <v>441</v>
      </c>
      <c r="C187" s="142">
        <v>1914</v>
      </c>
      <c r="D187" s="318" t="s">
        <v>633</v>
      </c>
      <c r="E187" s="318" t="s">
        <v>1101</v>
      </c>
      <c r="F187" s="142" t="s">
        <v>1102</v>
      </c>
      <c r="G187" s="142" t="s">
        <v>508</v>
      </c>
      <c r="H187" s="142">
        <v>255.5</v>
      </c>
      <c r="I187" s="144">
        <v>222</v>
      </c>
      <c r="J187" s="144">
        <v>22</v>
      </c>
      <c r="K187" s="144" t="s">
        <v>2</v>
      </c>
      <c r="L187" s="145"/>
      <c r="M187" s="145"/>
      <c r="N187" s="146"/>
      <c r="O187" s="146"/>
      <c r="P187" s="146"/>
      <c r="Q187" s="162" t="s">
        <v>1093</v>
      </c>
      <c r="R187" s="142">
        <v>1</v>
      </c>
      <c r="S187" s="142"/>
    </row>
    <row r="188" spans="1:19">
      <c r="A188" s="49" t="s">
        <v>1103</v>
      </c>
      <c r="B188" s="142" t="s">
        <v>441</v>
      </c>
      <c r="C188" s="142">
        <v>1760</v>
      </c>
      <c r="D188" s="318" t="s">
        <v>469</v>
      </c>
      <c r="E188" s="318" t="s">
        <v>1104</v>
      </c>
      <c r="F188" s="142" t="s">
        <v>471</v>
      </c>
      <c r="G188" s="142" t="s">
        <v>515</v>
      </c>
      <c r="H188" s="142">
        <v>520</v>
      </c>
      <c r="I188" s="144">
        <v>701</v>
      </c>
      <c r="J188" s="144">
        <v>70</v>
      </c>
      <c r="K188" s="144" t="s">
        <v>1</v>
      </c>
      <c r="L188" s="145"/>
      <c r="M188" s="145"/>
      <c r="N188" s="146"/>
      <c r="O188" s="146"/>
      <c r="P188" s="146"/>
      <c r="Q188" s="162" t="s">
        <v>1093</v>
      </c>
      <c r="R188" s="142">
        <v>1</v>
      </c>
      <c r="S188" s="142"/>
    </row>
    <row r="189" spans="1:19" ht="30.75" thickBot="1">
      <c r="A189" s="364"/>
      <c r="B189" s="212" t="s">
        <v>441</v>
      </c>
      <c r="C189" s="212">
        <v>2527</v>
      </c>
      <c r="D189" s="213" t="s">
        <v>1105</v>
      </c>
      <c r="E189" s="214" t="s">
        <v>1106</v>
      </c>
      <c r="F189" s="215" t="s">
        <v>1107</v>
      </c>
      <c r="G189" s="215" t="s">
        <v>487</v>
      </c>
      <c r="H189" s="215">
        <v>681.5</v>
      </c>
      <c r="I189" s="216">
        <v>202</v>
      </c>
      <c r="J189" s="216">
        <v>20</v>
      </c>
      <c r="K189" s="297" t="s">
        <v>2</v>
      </c>
      <c r="L189" s="298">
        <v>0</v>
      </c>
      <c r="M189" s="219" t="s">
        <v>793</v>
      </c>
      <c r="N189" s="219">
        <v>39</v>
      </c>
      <c r="O189" s="218" t="s">
        <v>1096</v>
      </c>
      <c r="P189" s="218" t="s">
        <v>1097</v>
      </c>
      <c r="Q189" s="299" t="s">
        <v>449</v>
      </c>
      <c r="R189" s="218">
        <v>1</v>
      </c>
      <c r="S189" s="218"/>
    </row>
    <row r="190" spans="1:19" s="192" customFormat="1">
      <c r="A190" s="110"/>
      <c r="B190" s="300" t="s">
        <v>441</v>
      </c>
      <c r="C190" s="301">
        <v>3719</v>
      </c>
      <c r="D190" s="313" t="s">
        <v>442</v>
      </c>
      <c r="E190" s="314" t="s">
        <v>1108</v>
      </c>
      <c r="F190" s="303" t="s">
        <v>1109</v>
      </c>
      <c r="G190" s="303" t="s">
        <v>445</v>
      </c>
      <c r="H190" s="303">
        <v>910</v>
      </c>
      <c r="I190" s="302">
        <v>235</v>
      </c>
      <c r="J190" s="302">
        <v>23</v>
      </c>
      <c r="K190" s="304" t="s">
        <v>2</v>
      </c>
      <c r="L190" s="304"/>
      <c r="M190" s="304"/>
      <c r="N190" s="305"/>
      <c r="O190" s="305"/>
      <c r="P190" s="305"/>
      <c r="Q190" s="306" t="s">
        <v>1110</v>
      </c>
      <c r="R190" s="304">
        <v>1</v>
      </c>
      <c r="S190" s="304"/>
    </row>
    <row r="191" spans="1:19" s="192" customFormat="1" ht="15">
      <c r="A191" s="110"/>
      <c r="B191" s="321" t="s">
        <v>441</v>
      </c>
      <c r="C191" s="308">
        <v>2285</v>
      </c>
      <c r="D191" s="315" t="s">
        <v>442</v>
      </c>
      <c r="E191" s="316" t="s">
        <v>1111</v>
      </c>
      <c r="F191" s="310" t="s">
        <v>1112</v>
      </c>
      <c r="G191" s="310" t="s">
        <v>487</v>
      </c>
      <c r="H191" s="310">
        <v>622.32000000000005</v>
      </c>
      <c r="I191" s="309">
        <v>245</v>
      </c>
      <c r="J191" s="309">
        <v>24</v>
      </c>
      <c r="K191" s="307" t="s">
        <v>2</v>
      </c>
      <c r="L191" s="307"/>
      <c r="M191" s="307"/>
      <c r="N191" s="311"/>
      <c r="O191" s="311"/>
      <c r="P191" s="311"/>
      <c r="Q191" s="312" t="s">
        <v>1110</v>
      </c>
      <c r="R191" s="300">
        <v>1</v>
      </c>
      <c r="S191" s="300"/>
    </row>
    <row r="192" spans="1:19" s="192" customFormat="1" ht="15">
      <c r="A192" s="110"/>
      <c r="B192" s="321" t="s">
        <v>441</v>
      </c>
      <c r="C192" s="322"/>
      <c r="D192" s="394" t="s">
        <v>1113</v>
      </c>
      <c r="E192" s="395" t="s">
        <v>1114</v>
      </c>
      <c r="F192" s="310" t="s">
        <v>492</v>
      </c>
      <c r="G192" s="310" t="s">
        <v>492</v>
      </c>
      <c r="H192" s="310" t="s">
        <v>492</v>
      </c>
      <c r="I192" s="309" t="s">
        <v>492</v>
      </c>
      <c r="J192" s="309" t="s">
        <v>492</v>
      </c>
      <c r="K192" s="307" t="s">
        <v>2</v>
      </c>
      <c r="L192" s="307"/>
      <c r="M192" s="307"/>
      <c r="N192" s="311"/>
      <c r="O192" s="311"/>
      <c r="P192" s="311"/>
      <c r="Q192" s="312" t="s">
        <v>1110</v>
      </c>
      <c r="R192" s="300">
        <v>1</v>
      </c>
      <c r="S192" s="300"/>
    </row>
    <row r="193" spans="1:19" s="192" customFormat="1" ht="15">
      <c r="A193" s="110"/>
      <c r="B193" s="321" t="s">
        <v>441</v>
      </c>
      <c r="C193" s="393">
        <v>2306</v>
      </c>
      <c r="D193" s="394" t="s">
        <v>1115</v>
      </c>
      <c r="E193" s="394" t="s">
        <v>1116</v>
      </c>
      <c r="F193" s="309" t="s">
        <v>1117</v>
      </c>
      <c r="G193" s="309" t="s">
        <v>487</v>
      </c>
      <c r="H193" s="310"/>
      <c r="I193" s="309"/>
      <c r="J193" s="309"/>
      <c r="K193" s="307" t="s">
        <v>1</v>
      </c>
      <c r="L193" s="307"/>
      <c r="M193" s="307"/>
      <c r="N193" s="311"/>
      <c r="O193" s="311"/>
      <c r="P193" s="311"/>
      <c r="Q193" s="312" t="s">
        <v>1110</v>
      </c>
      <c r="R193" s="300"/>
      <c r="S193" s="300"/>
    </row>
    <row r="194" spans="1:19" s="192" customFormat="1" ht="15.75" thickBot="1">
      <c r="A194" s="412"/>
      <c r="B194" s="323" t="s">
        <v>441</v>
      </c>
      <c r="C194" s="324">
        <v>2503</v>
      </c>
      <c r="D194" s="325" t="s">
        <v>442</v>
      </c>
      <c r="E194" s="325" t="s">
        <v>1118</v>
      </c>
      <c r="F194" s="324" t="s">
        <v>1119</v>
      </c>
      <c r="G194" s="324" t="s">
        <v>1120</v>
      </c>
      <c r="H194" s="326"/>
      <c r="I194" s="324"/>
      <c r="J194" s="324"/>
      <c r="K194" s="327" t="s">
        <v>2</v>
      </c>
      <c r="L194" s="327"/>
      <c r="M194" s="327"/>
      <c r="N194" s="328"/>
      <c r="O194" s="328"/>
      <c r="P194" s="328"/>
      <c r="Q194" s="329" t="s">
        <v>1110</v>
      </c>
      <c r="R194" s="330"/>
      <c r="S194" s="330"/>
    </row>
    <row r="195" spans="1:19">
      <c r="A195" s="401"/>
      <c r="B195" s="148" t="s">
        <v>441</v>
      </c>
      <c r="C195" s="148">
        <v>1221</v>
      </c>
      <c r="D195" s="317" t="s">
        <v>1121</v>
      </c>
      <c r="E195" s="317" t="s">
        <v>1122</v>
      </c>
      <c r="F195" s="148" t="s">
        <v>1123</v>
      </c>
      <c r="G195" s="148" t="s">
        <v>519</v>
      </c>
      <c r="H195" s="148">
        <v>395.5</v>
      </c>
      <c r="I195" s="149">
        <v>205</v>
      </c>
      <c r="J195" s="149">
        <v>20</v>
      </c>
      <c r="K195" s="149" t="s">
        <v>2</v>
      </c>
      <c r="L195" s="150"/>
      <c r="M195" s="150"/>
      <c r="N195" s="147"/>
      <c r="O195" s="147"/>
      <c r="P195" s="147"/>
      <c r="Q195" s="161" t="s">
        <v>1093</v>
      </c>
      <c r="R195" s="148">
        <v>1</v>
      </c>
      <c r="S195" s="148"/>
    </row>
    <row r="196" spans="1:19">
      <c r="A196" s="110"/>
      <c r="B196" s="142" t="s">
        <v>441</v>
      </c>
      <c r="C196" s="142">
        <v>1654</v>
      </c>
      <c r="D196" s="318" t="s">
        <v>1124</v>
      </c>
      <c r="E196" s="318" t="s">
        <v>1125</v>
      </c>
      <c r="F196" s="142" t="s">
        <v>1126</v>
      </c>
      <c r="G196" s="142" t="s">
        <v>515</v>
      </c>
      <c r="H196" s="142">
        <v>585</v>
      </c>
      <c r="I196" s="144">
        <v>212</v>
      </c>
      <c r="J196" s="144">
        <v>21</v>
      </c>
      <c r="K196" s="144" t="s">
        <v>2</v>
      </c>
      <c r="L196" s="145"/>
      <c r="M196" s="145"/>
      <c r="N196" s="146"/>
      <c r="O196" s="146"/>
      <c r="P196" s="146"/>
      <c r="Q196" s="162" t="s">
        <v>1093</v>
      </c>
      <c r="R196" s="142">
        <v>1</v>
      </c>
      <c r="S196" s="142"/>
    </row>
    <row r="197" spans="1:19">
      <c r="A197" s="110"/>
      <c r="B197" s="142" t="s">
        <v>441</v>
      </c>
      <c r="C197" s="142">
        <v>2312</v>
      </c>
      <c r="D197" s="318" t="s">
        <v>1127</v>
      </c>
      <c r="E197" s="318" t="s">
        <v>1128</v>
      </c>
      <c r="F197" s="142" t="s">
        <v>1129</v>
      </c>
      <c r="G197" s="142" t="s">
        <v>519</v>
      </c>
      <c r="H197" s="142">
        <v>427.9</v>
      </c>
      <c r="I197" s="144">
        <v>216</v>
      </c>
      <c r="J197" s="144">
        <v>21</v>
      </c>
      <c r="K197" s="144" t="s">
        <v>2</v>
      </c>
      <c r="L197" s="145"/>
      <c r="M197" s="145"/>
      <c r="N197" s="146"/>
      <c r="O197" s="146"/>
      <c r="P197" s="146"/>
      <c r="Q197" s="162" t="s">
        <v>1093</v>
      </c>
      <c r="R197" s="142">
        <v>1</v>
      </c>
      <c r="S197" s="142"/>
    </row>
    <row r="198" spans="1:19">
      <c r="A198" s="110"/>
      <c r="B198" s="142" t="s">
        <v>441</v>
      </c>
      <c r="C198" s="142">
        <v>1574</v>
      </c>
      <c r="D198" s="318" t="s">
        <v>442</v>
      </c>
      <c r="E198" s="318" t="s">
        <v>1130</v>
      </c>
      <c r="F198" s="142" t="s">
        <v>1131</v>
      </c>
      <c r="G198" s="142" t="s">
        <v>519</v>
      </c>
      <c r="H198" s="142">
        <v>479.7</v>
      </c>
      <c r="I198" s="144">
        <v>221</v>
      </c>
      <c r="J198" s="144">
        <v>22</v>
      </c>
      <c r="K198" s="144" t="s">
        <v>2</v>
      </c>
      <c r="L198" s="145"/>
      <c r="M198" s="145"/>
      <c r="N198" s="146"/>
      <c r="O198" s="146"/>
      <c r="P198" s="146"/>
      <c r="Q198" s="162" t="s">
        <v>1093</v>
      </c>
      <c r="R198" s="142">
        <v>1</v>
      </c>
      <c r="S198" s="142"/>
    </row>
    <row r="199" spans="1:19">
      <c r="A199" s="110"/>
      <c r="B199" s="142" t="s">
        <v>441</v>
      </c>
      <c r="C199" s="142">
        <v>1902</v>
      </c>
      <c r="D199" s="318" t="s">
        <v>442</v>
      </c>
      <c r="E199" s="318" t="s">
        <v>1132</v>
      </c>
      <c r="F199" s="142" t="s">
        <v>1133</v>
      </c>
      <c r="G199" s="142" t="s">
        <v>508</v>
      </c>
      <c r="H199" s="142">
        <v>370</v>
      </c>
      <c r="I199" s="144">
        <v>221</v>
      </c>
      <c r="J199" s="144">
        <v>22</v>
      </c>
      <c r="K199" s="144" t="s">
        <v>2</v>
      </c>
      <c r="L199" s="145"/>
      <c r="M199" s="145"/>
      <c r="N199" s="146"/>
      <c r="O199" s="146"/>
      <c r="P199" s="146"/>
      <c r="Q199" s="162" t="s">
        <v>1093</v>
      </c>
      <c r="R199" s="142">
        <v>1</v>
      </c>
      <c r="S199" s="142"/>
    </row>
    <row r="200" spans="1:19">
      <c r="A200" s="110"/>
      <c r="B200" s="142" t="s">
        <v>441</v>
      </c>
      <c r="C200" s="142">
        <v>1165</v>
      </c>
      <c r="D200" s="318" t="s">
        <v>442</v>
      </c>
      <c r="E200" s="318" t="s">
        <v>1134</v>
      </c>
      <c r="F200" s="142" t="s">
        <v>1135</v>
      </c>
      <c r="G200" s="142" t="s">
        <v>487</v>
      </c>
      <c r="H200" s="142">
        <v>615.6</v>
      </c>
      <c r="I200" s="144">
        <v>233</v>
      </c>
      <c r="J200" s="144">
        <v>23</v>
      </c>
      <c r="K200" s="144" t="s">
        <v>2</v>
      </c>
      <c r="L200" s="145"/>
      <c r="M200" s="145"/>
      <c r="N200" s="146"/>
      <c r="O200" s="146"/>
      <c r="P200" s="146"/>
      <c r="Q200" s="162" t="s">
        <v>1093</v>
      </c>
      <c r="R200" s="142">
        <v>1</v>
      </c>
      <c r="S200" s="142"/>
    </row>
    <row r="201" spans="1:19">
      <c r="A201" s="110"/>
      <c r="B201" s="142" t="s">
        <v>441</v>
      </c>
      <c r="C201" s="142">
        <v>1333</v>
      </c>
      <c r="D201" s="318" t="s">
        <v>442</v>
      </c>
      <c r="E201" s="318" t="s">
        <v>1136</v>
      </c>
      <c r="F201" s="142" t="s">
        <v>1137</v>
      </c>
      <c r="G201" s="142" t="s">
        <v>515</v>
      </c>
      <c r="H201" s="142">
        <v>599.5</v>
      </c>
      <c r="I201" s="144">
        <v>234</v>
      </c>
      <c r="J201" s="144">
        <v>23</v>
      </c>
      <c r="K201" s="144" t="s">
        <v>2</v>
      </c>
      <c r="L201" s="145"/>
      <c r="M201" s="145"/>
      <c r="N201" s="146"/>
      <c r="O201" s="146"/>
      <c r="P201" s="146"/>
      <c r="Q201" s="162" t="s">
        <v>1093</v>
      </c>
      <c r="R201" s="142">
        <v>1</v>
      </c>
      <c r="S201" s="142"/>
    </row>
    <row r="202" spans="1:19">
      <c r="A202" s="110"/>
      <c r="B202" s="142" t="s">
        <v>441</v>
      </c>
      <c r="C202" s="142">
        <v>4129</v>
      </c>
      <c r="D202" s="318" t="s">
        <v>442</v>
      </c>
      <c r="E202" s="318" t="s">
        <v>1138</v>
      </c>
      <c r="F202" s="142" t="s">
        <v>1139</v>
      </c>
      <c r="G202" s="142" t="s">
        <v>445</v>
      </c>
      <c r="H202" s="142">
        <v>1076</v>
      </c>
      <c r="I202" s="144">
        <v>236</v>
      </c>
      <c r="J202" s="144">
        <v>23</v>
      </c>
      <c r="K202" s="144" t="s">
        <v>2</v>
      </c>
      <c r="L202" s="145"/>
      <c r="M202" s="145"/>
      <c r="N202" s="146"/>
      <c r="O202" s="146"/>
      <c r="P202" s="146"/>
      <c r="Q202" s="162" t="s">
        <v>1093</v>
      </c>
      <c r="R202" s="142">
        <v>1</v>
      </c>
      <c r="S202" s="142"/>
    </row>
    <row r="203" spans="1:19">
      <c r="A203" s="110"/>
      <c r="B203" s="142" t="s">
        <v>441</v>
      </c>
      <c r="C203" s="142">
        <v>3912</v>
      </c>
      <c r="D203" s="318" t="s">
        <v>442</v>
      </c>
      <c r="E203" s="318" t="s">
        <v>1140</v>
      </c>
      <c r="F203" s="142" t="s">
        <v>1141</v>
      </c>
      <c r="G203" s="142" t="s">
        <v>515</v>
      </c>
      <c r="H203" s="142">
        <v>563</v>
      </c>
      <c r="I203" s="144">
        <v>237</v>
      </c>
      <c r="J203" s="144">
        <v>23</v>
      </c>
      <c r="K203" s="144" t="s">
        <v>2</v>
      </c>
      <c r="L203" s="145"/>
      <c r="M203" s="145"/>
      <c r="N203" s="146"/>
      <c r="O203" s="146"/>
      <c r="P203" s="146"/>
      <c r="Q203" s="162" t="s">
        <v>1093</v>
      </c>
      <c r="R203" s="142">
        <v>1</v>
      </c>
      <c r="S203" s="142"/>
    </row>
    <row r="204" spans="1:19">
      <c r="A204" s="110"/>
      <c r="B204" s="142" t="s">
        <v>441</v>
      </c>
      <c r="C204" s="142">
        <v>2241</v>
      </c>
      <c r="D204" s="318" t="s">
        <v>442</v>
      </c>
      <c r="E204" s="318" t="s">
        <v>1142</v>
      </c>
      <c r="F204" s="142" t="s">
        <v>1143</v>
      </c>
      <c r="G204" s="142" t="s">
        <v>508</v>
      </c>
      <c r="H204" s="142">
        <v>378.8</v>
      </c>
      <c r="I204" s="144">
        <v>244</v>
      </c>
      <c r="J204" s="144">
        <v>24</v>
      </c>
      <c r="K204" s="144" t="s">
        <v>2</v>
      </c>
      <c r="L204" s="145"/>
      <c r="M204" s="145"/>
      <c r="N204" s="146"/>
      <c r="O204" s="146"/>
      <c r="P204" s="146"/>
      <c r="Q204" s="162" t="s">
        <v>1093</v>
      </c>
      <c r="R204" s="142">
        <v>1</v>
      </c>
      <c r="S204" s="142"/>
    </row>
    <row r="205" spans="1:19">
      <c r="A205" s="110"/>
      <c r="B205" s="142" t="s">
        <v>441</v>
      </c>
      <c r="C205" s="142">
        <v>1426</v>
      </c>
      <c r="D205" s="318" t="s">
        <v>928</v>
      </c>
      <c r="E205" s="318" t="s">
        <v>1144</v>
      </c>
      <c r="F205" s="142" t="s">
        <v>930</v>
      </c>
      <c r="G205" s="142" t="s">
        <v>519</v>
      </c>
      <c r="H205" s="142">
        <v>479.5</v>
      </c>
      <c r="I205" s="144">
        <v>702</v>
      </c>
      <c r="J205" s="144">
        <v>70</v>
      </c>
      <c r="K205" s="144" t="s">
        <v>1</v>
      </c>
      <c r="L205" s="145"/>
      <c r="M205" s="145"/>
      <c r="N205" s="146"/>
      <c r="O205" s="146"/>
      <c r="P205" s="146"/>
      <c r="Q205" s="162" t="s">
        <v>1093</v>
      </c>
      <c r="R205" s="142">
        <v>1</v>
      </c>
      <c r="S205" s="142"/>
    </row>
    <row r="206" spans="1:19">
      <c r="A206" s="110"/>
      <c r="B206" s="142" t="s">
        <v>441</v>
      </c>
      <c r="C206" s="142">
        <v>3524</v>
      </c>
      <c r="D206" s="318" t="s">
        <v>469</v>
      </c>
      <c r="E206" s="318" t="s">
        <v>1145</v>
      </c>
      <c r="F206" s="142" t="s">
        <v>471</v>
      </c>
      <c r="G206" s="142" t="s">
        <v>487</v>
      </c>
      <c r="H206" s="142">
        <v>625.5</v>
      </c>
      <c r="I206" s="144">
        <v>702</v>
      </c>
      <c r="J206" s="144">
        <v>70</v>
      </c>
      <c r="K206" s="144" t="s">
        <v>1</v>
      </c>
      <c r="L206" s="145"/>
      <c r="M206" s="145"/>
      <c r="N206" s="146"/>
      <c r="O206" s="146"/>
      <c r="P206" s="146"/>
      <c r="Q206" s="162" t="s">
        <v>1093</v>
      </c>
      <c r="R206" s="142">
        <v>1</v>
      </c>
      <c r="S206" s="142"/>
    </row>
    <row r="207" spans="1:19">
      <c r="A207" s="110"/>
      <c r="B207" s="142" t="s">
        <v>441</v>
      </c>
      <c r="C207" s="142">
        <v>2004</v>
      </c>
      <c r="D207" s="318" t="s">
        <v>660</v>
      </c>
      <c r="E207" s="318" t="s">
        <v>1146</v>
      </c>
      <c r="F207" s="142" t="s">
        <v>885</v>
      </c>
      <c r="G207" s="142" t="s">
        <v>487</v>
      </c>
      <c r="H207" s="142">
        <v>736</v>
      </c>
      <c r="I207" s="144">
        <v>704</v>
      </c>
      <c r="J207" s="144">
        <v>70</v>
      </c>
      <c r="K207" s="144" t="s">
        <v>1</v>
      </c>
      <c r="L207" s="145"/>
      <c r="M207" s="145"/>
      <c r="N207" s="146"/>
      <c r="O207" s="146"/>
      <c r="P207" s="146"/>
      <c r="Q207" s="162" t="s">
        <v>1093</v>
      </c>
      <c r="R207" s="142">
        <v>1</v>
      </c>
      <c r="S207" s="142"/>
    </row>
    <row r="208" spans="1:19">
      <c r="A208" s="858"/>
      <c r="B208" s="167" t="s">
        <v>441</v>
      </c>
      <c r="C208" s="167">
        <v>1916</v>
      </c>
      <c r="D208" s="319" t="s">
        <v>577</v>
      </c>
      <c r="E208" s="319" t="s">
        <v>1147</v>
      </c>
      <c r="F208" s="167" t="s">
        <v>579</v>
      </c>
      <c r="G208" s="167" t="s">
        <v>508</v>
      </c>
      <c r="H208" s="167">
        <v>335</v>
      </c>
      <c r="I208" s="168">
        <v>742</v>
      </c>
      <c r="J208" s="168">
        <v>74</v>
      </c>
      <c r="K208" s="168" t="s">
        <v>1</v>
      </c>
      <c r="L208" s="169"/>
      <c r="M208" s="169"/>
      <c r="N208" s="170"/>
      <c r="O208" s="170"/>
      <c r="P208" s="170"/>
      <c r="Q208" s="171" t="s">
        <v>1093</v>
      </c>
      <c r="R208" s="167">
        <v>1</v>
      </c>
      <c r="S208" s="167"/>
    </row>
    <row r="209" spans="1:19" customFormat="1" ht="15">
      <c r="Q209" s="163"/>
    </row>
    <row r="210" spans="1:19" customFormat="1" ht="15">
      <c r="Q210" s="163"/>
    </row>
    <row r="211" spans="1:19" customFormat="1" ht="15">
      <c r="Q211" s="163"/>
    </row>
    <row r="212" spans="1:19" customFormat="1" ht="15">
      <c r="Q212" s="163"/>
    </row>
    <row r="213" spans="1:19" customFormat="1" ht="15">
      <c r="A213" t="s">
        <v>1148</v>
      </c>
      <c r="Q213" s="163"/>
    </row>
    <row r="214" spans="1:19">
      <c r="A214" s="72"/>
      <c r="B214" s="74" t="s">
        <v>441</v>
      </c>
      <c r="C214" s="140">
        <v>2306</v>
      </c>
      <c r="D214" s="74" t="s">
        <v>1115</v>
      </c>
      <c r="E214" s="74" t="s">
        <v>1116</v>
      </c>
      <c r="F214" s="74" t="s">
        <v>1117</v>
      </c>
      <c r="G214" s="140" t="s">
        <v>515</v>
      </c>
      <c r="H214" s="74">
        <v>505</v>
      </c>
      <c r="I214" s="73">
        <v>701</v>
      </c>
      <c r="J214" s="73">
        <v>70</v>
      </c>
      <c r="K214" s="73" t="s">
        <v>1</v>
      </c>
      <c r="L214" s="75">
        <v>3</v>
      </c>
      <c r="M214" s="75" t="s">
        <v>793</v>
      </c>
      <c r="N214" s="141">
        <v>39</v>
      </c>
      <c r="O214" s="141" t="s">
        <v>1149</v>
      </c>
      <c r="P214" s="141" t="s">
        <v>1150</v>
      </c>
      <c r="Q214" s="160" t="s">
        <v>1151</v>
      </c>
      <c r="R214" s="74">
        <v>1</v>
      </c>
      <c r="S214" s="74">
        <v>1</v>
      </c>
    </row>
    <row r="215" spans="1:19" customFormat="1" ht="15">
      <c r="Q215" s="163"/>
    </row>
    <row r="216" spans="1:19" customFormat="1" ht="15">
      <c r="Q216" s="163"/>
    </row>
    <row r="217" spans="1:19" customFormat="1" ht="15">
      <c r="A217" t="s">
        <v>1148</v>
      </c>
      <c r="Q217" s="163"/>
    </row>
    <row r="218" spans="1:19" ht="15">
      <c r="A218" s="72"/>
      <c r="B218" s="74" t="s">
        <v>441</v>
      </c>
      <c r="C218" s="143">
        <v>2503</v>
      </c>
      <c r="D218" s="74" t="s">
        <v>442</v>
      </c>
      <c r="E218" s="74" t="s">
        <v>1118</v>
      </c>
      <c r="F218" s="74" t="s">
        <v>1119</v>
      </c>
      <c r="G218" s="140" t="s">
        <v>519</v>
      </c>
      <c r="H218" s="74">
        <v>388.5</v>
      </c>
      <c r="I218" s="73">
        <v>232</v>
      </c>
      <c r="J218" s="73">
        <v>23</v>
      </c>
      <c r="K218" s="73" t="s">
        <v>2</v>
      </c>
      <c r="L218" s="75">
        <v>0</v>
      </c>
      <c r="M218" s="75" t="s">
        <v>643</v>
      </c>
      <c r="N218" s="141">
        <v>16</v>
      </c>
      <c r="O218" s="141"/>
      <c r="P218" s="141" t="s">
        <v>1152</v>
      </c>
      <c r="Q218" s="160" t="s">
        <v>1153</v>
      </c>
      <c r="R218" s="74">
        <v>1</v>
      </c>
      <c r="S218" s="74">
        <v>1</v>
      </c>
    </row>
    <row r="219" spans="1:19" ht="15">
      <c r="A219" s="49" t="s">
        <v>1154</v>
      </c>
      <c r="B219" s="74" t="s">
        <v>441</v>
      </c>
      <c r="C219" s="143">
        <v>1573</v>
      </c>
      <c r="D219" s="74" t="s">
        <v>646</v>
      </c>
      <c r="E219" s="74" t="s">
        <v>995</v>
      </c>
      <c r="F219" s="74" t="s">
        <v>648</v>
      </c>
      <c r="G219" s="74" t="s">
        <v>487</v>
      </c>
      <c r="H219" s="74">
        <v>620</v>
      </c>
      <c r="I219" s="73">
        <v>721</v>
      </c>
      <c r="J219" s="73">
        <v>72</v>
      </c>
      <c r="K219" s="73" t="s">
        <v>1</v>
      </c>
      <c r="L219" s="75">
        <v>3</v>
      </c>
      <c r="M219" s="75" t="s">
        <v>731</v>
      </c>
      <c r="N219" s="141">
        <v>22</v>
      </c>
      <c r="O219" s="141" t="s">
        <v>732</v>
      </c>
      <c r="P219" s="141" t="s">
        <v>733</v>
      </c>
      <c r="Q219" s="160"/>
      <c r="R219" s="74">
        <v>1</v>
      </c>
      <c r="S219" s="74">
        <v>1</v>
      </c>
    </row>
    <row r="221" spans="1:19">
      <c r="A221" s="859"/>
      <c r="B221" s="77" t="s">
        <v>441</v>
      </c>
      <c r="C221" s="78">
        <v>3719</v>
      </c>
      <c r="D221" s="79" t="s">
        <v>442</v>
      </c>
      <c r="E221" s="78" t="s">
        <v>1108</v>
      </c>
      <c r="F221" s="80" t="s">
        <v>1109</v>
      </c>
      <c r="G221" s="80" t="s">
        <v>445</v>
      </c>
      <c r="H221" s="80">
        <v>910</v>
      </c>
      <c r="I221" s="79">
        <v>235</v>
      </c>
      <c r="J221" s="79">
        <v>23</v>
      </c>
      <c r="K221" s="79" t="s">
        <v>2</v>
      </c>
      <c r="L221" s="77"/>
      <c r="M221" s="77"/>
      <c r="N221" s="77"/>
      <c r="O221" s="154"/>
      <c r="P221" s="154"/>
      <c r="Q221" s="164" t="s">
        <v>1110</v>
      </c>
      <c r="R221" s="77">
        <v>1</v>
      </c>
      <c r="S221" s="74"/>
    </row>
    <row r="222" spans="1:19" ht="15">
      <c r="A222" s="859"/>
      <c r="B222" s="81" t="s">
        <v>441</v>
      </c>
      <c r="C222" s="78">
        <v>2285</v>
      </c>
      <c r="D222" s="79" t="s">
        <v>442</v>
      </c>
      <c r="E222" s="78" t="s">
        <v>1111</v>
      </c>
      <c r="F222" s="80" t="s">
        <v>1112</v>
      </c>
      <c r="G222" s="80" t="s">
        <v>487</v>
      </c>
      <c r="H222" s="80">
        <v>622.32000000000005</v>
      </c>
      <c r="I222" s="79">
        <v>245</v>
      </c>
      <c r="J222" s="79">
        <v>24</v>
      </c>
      <c r="K222" s="79" t="s">
        <v>2</v>
      </c>
      <c r="L222" s="81"/>
      <c r="M222" s="81"/>
      <c r="N222" s="81"/>
      <c r="O222" s="82"/>
      <c r="P222" s="82"/>
      <c r="Q222" s="165" t="s">
        <v>1110</v>
      </c>
      <c r="R222" s="77">
        <v>1</v>
      </c>
      <c r="S222" s="74"/>
    </row>
    <row r="223" spans="1:19" ht="15">
      <c r="A223" s="859"/>
      <c r="B223" s="81" t="s">
        <v>441</v>
      </c>
      <c r="C223" s="81"/>
      <c r="D223" s="79" t="s">
        <v>1113</v>
      </c>
      <c r="E223" s="78" t="s">
        <v>1114</v>
      </c>
      <c r="F223" s="80" t="s">
        <v>492</v>
      </c>
      <c r="G223" s="80" t="s">
        <v>492</v>
      </c>
      <c r="H223" s="80" t="s">
        <v>492</v>
      </c>
      <c r="I223" s="79" t="s">
        <v>492</v>
      </c>
      <c r="J223" s="79" t="s">
        <v>492</v>
      </c>
      <c r="K223" s="79" t="s">
        <v>2</v>
      </c>
      <c r="L223" s="81"/>
      <c r="M223" s="81"/>
      <c r="N223" s="81"/>
      <c r="O223" s="82"/>
      <c r="P223" s="82"/>
      <c r="Q223" s="165" t="s">
        <v>1110</v>
      </c>
      <c r="R223" s="77">
        <v>1</v>
      </c>
      <c r="S223" s="74"/>
    </row>
  </sheetData>
  <autoFilter ref="A2:S176"/>
  <dataConsolidate>
    <dataRefs count="1">
      <dataRef ref="T2:T4" sheet="Dane Layout" r:id="rId1"/>
    </dataRefs>
  </dataConsolidate>
  <mergeCells count="1">
    <mergeCell ref="I1:K1"/>
  </mergeCells>
  <phoneticPr fontId="6" type="noConversion"/>
  <dataValidations disablePrompts="1" count="1">
    <dataValidation type="list" allowBlank="1" showInputMessage="1" showErrorMessage="1" sqref="Q190:Q194 WVW190:WVW194 WMA190:WMA194 WCE190:WCE194 VSI190:VSI194 VIM190:VIM194 UYQ190:UYQ194 UOU190:UOU194 UEY190:UEY194 TVC190:TVC194 TLG190:TLG194 TBK190:TBK194 SRO190:SRO194 SHS190:SHS194 RXW190:RXW194 ROA190:ROA194 REE190:REE194 QUI190:QUI194 QKM190:QKM194 QAQ190:QAQ194 PQU190:PQU194 PGY190:PGY194 OXC190:OXC194 ONG190:ONG194 ODK190:ODK194 NTO190:NTO194 NJS190:NJS194 MZW190:MZW194 MQA190:MQA194 MGE190:MGE194 LWI190:LWI194 LMM190:LMM194 LCQ190:LCQ194 KSU190:KSU194 KIY190:KIY194 JZC190:JZC194 JPG190:JPG194 JFK190:JFK194 IVO190:IVO194 ILS190:ILS194 IBW190:IBW194 HSA190:HSA194 HIE190:HIE194 GYI190:GYI194 GOM190:GOM194 GEQ190:GEQ194 FUU190:FUU194 FKY190:FKY194 FBC190:FBC194 ERG190:ERG194 EHK190:EHK194 DXO190:DXO194 DNS190:DNS194 DDW190:DDW194 CUA190:CUA194 CKE190:CKE194 CAI190:CAI194 BQM190:BQM194 BGQ190:BGQ194 AWU190:AWU194 AMY190:AMY194 ADC190:ADC194 TG190:TG194 JK190:JK194 L63908:L63916 Q215:Q217 Q221:Q223 Q208:Q213 L64196">
      <formula1>#REF!</formula1>
    </dataValidation>
  </dataValidations>
  <pageMargins left="0.74803149606299213" right="0.74803149606299213" top="0.98425196850393704" bottom="0.98425196850393704" header="0.51181102362204722" footer="0.51181102362204722"/>
  <pageSetup paperSize="9" scale="1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3">
    <pageSetUpPr fitToPage="1"/>
  </sheetPr>
  <dimension ref="A1:T201"/>
  <sheetViews>
    <sheetView topLeftCell="B1" zoomScaleNormal="100" workbookViewId="0">
      <pane ySplit="1" topLeftCell="A2" activePane="bottomLeft" state="frozen"/>
      <selection pane="bottomLeft" activeCell="E24" sqref="E24"/>
    </sheetView>
  </sheetViews>
  <sheetFormatPr defaultRowHeight="15"/>
  <cols>
    <col min="1" max="1" width="10.85546875" customWidth="1"/>
    <col min="2" max="2" width="12.140625" customWidth="1"/>
    <col min="4" max="4" width="26.42578125" customWidth="1"/>
    <col min="5" max="5" width="36.85546875" bestFit="1" customWidth="1"/>
    <col min="6" max="6" width="7.140625" bestFit="1" customWidth="1"/>
    <col min="7" max="7" width="11.7109375" bestFit="1" customWidth="1"/>
    <col min="8" max="8" width="13.42578125" bestFit="1" customWidth="1"/>
    <col min="9" max="10" width="4.5703125" hidden="1" customWidth="1"/>
    <col min="11" max="11" width="11" bestFit="1" customWidth="1"/>
    <col min="12" max="12" width="10.5703125" bestFit="1" customWidth="1"/>
    <col min="13" max="13" width="9.28515625" bestFit="1" customWidth="1"/>
    <col min="14" max="14" width="17.28515625" customWidth="1"/>
    <col min="15" max="15" width="11.42578125" bestFit="1" customWidth="1"/>
    <col min="16" max="16" width="23.42578125" bestFit="1" customWidth="1"/>
    <col min="17" max="17" width="27.28515625" bestFit="1" customWidth="1"/>
    <col min="18" max="18" width="7.42578125" bestFit="1" customWidth="1"/>
  </cols>
  <sheetData>
    <row r="1" spans="1:20" ht="44.25" customHeight="1">
      <c r="A1" s="49" t="s">
        <v>423</v>
      </c>
      <c r="B1" s="49" t="s">
        <v>422</v>
      </c>
      <c r="C1" s="49" t="s">
        <v>424</v>
      </c>
      <c r="D1" s="49" t="s">
        <v>425</v>
      </c>
      <c r="E1" s="49" t="s">
        <v>426</v>
      </c>
      <c r="F1" s="49" t="s">
        <v>427</v>
      </c>
      <c r="G1" s="49" t="s">
        <v>428</v>
      </c>
      <c r="H1" s="49" t="s">
        <v>429</v>
      </c>
      <c r="I1" s="49" t="s">
        <v>430</v>
      </c>
      <c r="J1" s="49" t="s">
        <v>431</v>
      </c>
      <c r="K1" s="50" t="s">
        <v>433</v>
      </c>
      <c r="L1" s="51" t="s">
        <v>434</v>
      </c>
      <c r="M1" s="51" t="s">
        <v>435</v>
      </c>
      <c r="N1" s="51" t="s">
        <v>436</v>
      </c>
      <c r="O1" s="51" t="s">
        <v>437</v>
      </c>
      <c r="P1" s="51" t="s">
        <v>438</v>
      </c>
      <c r="Q1" s="49" t="s">
        <v>439</v>
      </c>
      <c r="R1" s="72" t="s">
        <v>440</v>
      </c>
      <c r="S1" s="87"/>
    </row>
    <row r="2" spans="1:20">
      <c r="A2" s="85" t="s">
        <v>1155</v>
      </c>
      <c r="B2" s="85" t="s">
        <v>1156</v>
      </c>
      <c r="C2" s="825">
        <v>3717</v>
      </c>
      <c r="D2" s="85" t="s">
        <v>1157</v>
      </c>
      <c r="E2" s="85" t="s">
        <v>1158</v>
      </c>
      <c r="F2" s="85" t="s">
        <v>1159</v>
      </c>
      <c r="G2" s="85" t="s">
        <v>445</v>
      </c>
      <c r="H2" s="85">
        <v>857</v>
      </c>
      <c r="I2" s="85">
        <v>621</v>
      </c>
      <c r="J2" s="85">
        <v>62</v>
      </c>
      <c r="K2" s="826">
        <v>3</v>
      </c>
      <c r="L2" s="85" t="s">
        <v>446</v>
      </c>
      <c r="M2" s="85">
        <v>2</v>
      </c>
      <c r="N2" s="85" t="s">
        <v>447</v>
      </c>
      <c r="O2" s="85" t="s">
        <v>448</v>
      </c>
      <c r="P2" s="85"/>
      <c r="Q2" s="85">
        <v>1</v>
      </c>
      <c r="R2" s="85">
        <v>1</v>
      </c>
    </row>
    <row r="3" spans="1:20">
      <c r="A3" s="72" t="s">
        <v>1155</v>
      </c>
      <c r="B3" s="72" t="s">
        <v>1160</v>
      </c>
      <c r="C3" s="827">
        <v>3655</v>
      </c>
      <c r="D3" s="85" t="s">
        <v>1161</v>
      </c>
      <c r="E3" s="85" t="s">
        <v>1162</v>
      </c>
      <c r="F3" s="72" t="s">
        <v>1163</v>
      </c>
      <c r="G3" s="72" t="s">
        <v>445</v>
      </c>
      <c r="H3" s="72">
        <v>1187</v>
      </c>
      <c r="I3" s="72">
        <v>634</v>
      </c>
      <c r="J3" s="72">
        <v>63</v>
      </c>
      <c r="K3" s="828">
        <v>3</v>
      </c>
      <c r="L3" s="72" t="s">
        <v>446</v>
      </c>
      <c r="M3" s="72">
        <v>2</v>
      </c>
      <c r="N3" s="72" t="s">
        <v>447</v>
      </c>
      <c r="O3" s="72" t="s">
        <v>448</v>
      </c>
      <c r="P3" s="72"/>
      <c r="Q3" s="72">
        <v>1</v>
      </c>
      <c r="R3" s="72">
        <v>1</v>
      </c>
    </row>
    <row r="4" spans="1:20">
      <c r="A4" s="72" t="s">
        <v>1155</v>
      </c>
      <c r="B4" s="72" t="s">
        <v>1164</v>
      </c>
      <c r="C4" s="827">
        <v>3659</v>
      </c>
      <c r="D4" s="85" t="s">
        <v>1165</v>
      </c>
      <c r="E4" s="85" t="s">
        <v>1166</v>
      </c>
      <c r="F4" s="72" t="s">
        <v>1167</v>
      </c>
      <c r="G4" s="72" t="s">
        <v>445</v>
      </c>
      <c r="H4" s="72">
        <v>984</v>
      </c>
      <c r="I4" s="72">
        <v>603</v>
      </c>
      <c r="J4" s="72">
        <v>60</v>
      </c>
      <c r="K4" s="828">
        <v>3</v>
      </c>
      <c r="L4" s="72" t="s">
        <v>446</v>
      </c>
      <c r="M4" s="72">
        <v>2</v>
      </c>
      <c r="N4" s="72" t="s">
        <v>447</v>
      </c>
      <c r="O4" s="72" t="s">
        <v>448</v>
      </c>
      <c r="P4" s="72"/>
      <c r="Q4" s="72">
        <v>1</v>
      </c>
      <c r="R4" s="72">
        <v>1</v>
      </c>
    </row>
    <row r="5" spans="1:20">
      <c r="A5" s="72" t="s">
        <v>1155</v>
      </c>
      <c r="B5" s="72" t="s">
        <v>1168</v>
      </c>
      <c r="C5" s="827">
        <v>2506</v>
      </c>
      <c r="D5" s="85" t="s">
        <v>1169</v>
      </c>
      <c r="E5" s="85" t="s">
        <v>1170</v>
      </c>
      <c r="F5" s="72" t="s">
        <v>1171</v>
      </c>
      <c r="G5" s="72" t="s">
        <v>445</v>
      </c>
      <c r="H5" s="72">
        <v>814</v>
      </c>
      <c r="I5" s="72">
        <v>623</v>
      </c>
      <c r="J5" s="72">
        <v>62</v>
      </c>
      <c r="K5" s="828">
        <v>3</v>
      </c>
      <c r="L5" s="72" t="s">
        <v>446</v>
      </c>
      <c r="M5" s="72">
        <v>2</v>
      </c>
      <c r="N5" s="72" t="s">
        <v>447</v>
      </c>
      <c r="O5" s="72" t="s">
        <v>448</v>
      </c>
      <c r="P5" s="72"/>
      <c r="Q5" s="72">
        <v>1</v>
      </c>
      <c r="R5" s="72">
        <v>1</v>
      </c>
      <c r="T5" s="43" t="s">
        <v>1172</v>
      </c>
    </row>
    <row r="6" spans="1:20">
      <c r="A6" s="72" t="s">
        <v>1155</v>
      </c>
      <c r="B6" s="72" t="s">
        <v>1173</v>
      </c>
      <c r="C6" s="827">
        <v>3075</v>
      </c>
      <c r="D6" s="85" t="s">
        <v>1174</v>
      </c>
      <c r="E6" s="85" t="s">
        <v>1175</v>
      </c>
      <c r="F6" s="72" t="s">
        <v>1176</v>
      </c>
      <c r="G6" s="72" t="s">
        <v>445</v>
      </c>
      <c r="H6" s="72">
        <v>801</v>
      </c>
      <c r="I6" s="72">
        <v>632</v>
      </c>
      <c r="J6" s="72">
        <v>63</v>
      </c>
      <c r="K6" s="828">
        <v>3</v>
      </c>
      <c r="L6" s="72" t="s">
        <v>446</v>
      </c>
      <c r="M6" s="72">
        <v>2</v>
      </c>
      <c r="N6" s="72" t="s">
        <v>447</v>
      </c>
      <c r="O6" s="72" t="s">
        <v>448</v>
      </c>
      <c r="P6" s="72"/>
      <c r="Q6" s="72">
        <v>1</v>
      </c>
      <c r="R6" s="72">
        <v>1</v>
      </c>
    </row>
    <row r="7" spans="1:20">
      <c r="A7" s="103" t="s">
        <v>1155</v>
      </c>
      <c r="B7" s="103" t="s">
        <v>1177</v>
      </c>
      <c r="C7" s="829">
        <v>3674</v>
      </c>
      <c r="D7" s="103" t="s">
        <v>1178</v>
      </c>
      <c r="E7" s="103" t="s">
        <v>1179</v>
      </c>
      <c r="F7" s="103" t="s">
        <v>1180</v>
      </c>
      <c r="G7" s="103" t="s">
        <v>445</v>
      </c>
      <c r="H7" s="103">
        <v>855</v>
      </c>
      <c r="I7" s="103">
        <v>655</v>
      </c>
      <c r="J7" s="103">
        <v>65</v>
      </c>
      <c r="K7" s="103">
        <v>3</v>
      </c>
      <c r="L7" s="103" t="s">
        <v>446</v>
      </c>
      <c r="M7" s="103">
        <v>3</v>
      </c>
      <c r="N7" s="103" t="s">
        <v>466</v>
      </c>
      <c r="O7" s="103" t="s">
        <v>467</v>
      </c>
      <c r="P7" s="103"/>
      <c r="Q7" s="103">
        <v>1</v>
      </c>
      <c r="R7" s="103">
        <v>1</v>
      </c>
    </row>
    <row r="8" spans="1:20">
      <c r="A8" s="72" t="s">
        <v>1155</v>
      </c>
      <c r="B8" s="72" t="s">
        <v>1181</v>
      </c>
      <c r="C8" s="827">
        <v>3644</v>
      </c>
      <c r="D8" s="103" t="s">
        <v>1182</v>
      </c>
      <c r="E8" s="103" t="s">
        <v>1183</v>
      </c>
      <c r="F8" s="72" t="s">
        <v>1184</v>
      </c>
      <c r="G8" s="72" t="s">
        <v>445</v>
      </c>
      <c r="H8" s="72">
        <v>885</v>
      </c>
      <c r="I8" s="72">
        <v>641</v>
      </c>
      <c r="J8" s="72">
        <v>64</v>
      </c>
      <c r="K8" s="828">
        <v>3</v>
      </c>
      <c r="L8" s="72" t="s">
        <v>446</v>
      </c>
      <c r="M8" s="72">
        <v>3</v>
      </c>
      <c r="N8" s="72" t="s">
        <v>466</v>
      </c>
      <c r="O8" s="72" t="s">
        <v>467</v>
      </c>
      <c r="P8" s="72"/>
      <c r="Q8" s="72">
        <v>1</v>
      </c>
      <c r="R8" s="72">
        <v>1</v>
      </c>
    </row>
    <row r="9" spans="1:20">
      <c r="A9" s="72" t="s">
        <v>1155</v>
      </c>
      <c r="B9" s="72" t="s">
        <v>1185</v>
      </c>
      <c r="C9" s="827">
        <v>3673</v>
      </c>
      <c r="D9" s="103" t="s">
        <v>1178</v>
      </c>
      <c r="E9" s="103" t="s">
        <v>1186</v>
      </c>
      <c r="F9" s="72" t="s">
        <v>1180</v>
      </c>
      <c r="G9" s="72" t="s">
        <v>445</v>
      </c>
      <c r="H9" s="72">
        <v>1187</v>
      </c>
      <c r="I9" s="72">
        <v>655</v>
      </c>
      <c r="J9" s="72">
        <v>65</v>
      </c>
      <c r="K9" s="828">
        <v>3</v>
      </c>
      <c r="L9" s="72" t="s">
        <v>446</v>
      </c>
      <c r="M9" s="72">
        <v>3</v>
      </c>
      <c r="N9" s="72" t="s">
        <v>466</v>
      </c>
      <c r="O9" s="72" t="s">
        <v>467</v>
      </c>
      <c r="P9" s="72"/>
      <c r="Q9" s="72">
        <v>1</v>
      </c>
      <c r="R9" s="72">
        <v>1</v>
      </c>
    </row>
    <row r="10" spans="1:20">
      <c r="A10" s="72" t="s">
        <v>1155</v>
      </c>
      <c r="B10" s="72" t="s">
        <v>1187</v>
      </c>
      <c r="C10" s="827">
        <v>2656</v>
      </c>
      <c r="D10" s="103" t="s">
        <v>1188</v>
      </c>
      <c r="E10" s="103" t="s">
        <v>1189</v>
      </c>
      <c r="F10" s="72" t="s">
        <v>1190</v>
      </c>
      <c r="G10" s="72" t="s">
        <v>445</v>
      </c>
      <c r="H10" s="72">
        <v>814</v>
      </c>
      <c r="I10" s="72">
        <v>642</v>
      </c>
      <c r="J10" s="72">
        <v>64</v>
      </c>
      <c r="K10" s="828">
        <v>3</v>
      </c>
      <c r="L10" s="72" t="s">
        <v>446</v>
      </c>
      <c r="M10" s="72">
        <v>3</v>
      </c>
      <c r="N10" s="72" t="s">
        <v>466</v>
      </c>
      <c r="O10" s="72" t="s">
        <v>467</v>
      </c>
      <c r="P10" s="72"/>
      <c r="Q10" s="72">
        <v>1</v>
      </c>
      <c r="R10" s="72">
        <v>1</v>
      </c>
    </row>
    <row r="11" spans="1:20">
      <c r="A11" s="72" t="s">
        <v>1155</v>
      </c>
      <c r="B11" s="72" t="s">
        <v>1191</v>
      </c>
      <c r="C11" s="827">
        <v>3672</v>
      </c>
      <c r="D11" s="103" t="s">
        <v>1178</v>
      </c>
      <c r="E11" s="103" t="s">
        <v>1192</v>
      </c>
      <c r="F11" s="72" t="s">
        <v>1180</v>
      </c>
      <c r="G11" s="72" t="s">
        <v>487</v>
      </c>
      <c r="H11" s="72">
        <v>790</v>
      </c>
      <c r="I11" s="72">
        <v>654</v>
      </c>
      <c r="J11" s="72">
        <v>65</v>
      </c>
      <c r="K11" s="828">
        <v>3</v>
      </c>
      <c r="L11" s="72" t="s">
        <v>446</v>
      </c>
      <c r="M11" s="72">
        <v>3</v>
      </c>
      <c r="N11" s="72" t="s">
        <v>466</v>
      </c>
      <c r="O11" s="72" t="s">
        <v>467</v>
      </c>
      <c r="P11" s="72"/>
      <c r="Q11" s="72">
        <v>1</v>
      </c>
      <c r="R11" s="72">
        <v>1</v>
      </c>
    </row>
    <row r="12" spans="1:20">
      <c r="A12" s="85" t="s">
        <v>1155</v>
      </c>
      <c r="B12" s="85" t="s">
        <v>1193</v>
      </c>
      <c r="C12" s="85">
        <v>2198</v>
      </c>
      <c r="D12" s="85" t="s">
        <v>1194</v>
      </c>
      <c r="E12" s="85" t="s">
        <v>1195</v>
      </c>
      <c r="F12" s="85" t="s">
        <v>1196</v>
      </c>
      <c r="G12" s="85" t="s">
        <v>487</v>
      </c>
      <c r="H12" s="85">
        <v>740</v>
      </c>
      <c r="I12" s="85">
        <v>601</v>
      </c>
      <c r="J12" s="85">
        <v>60</v>
      </c>
      <c r="K12" s="826">
        <v>3</v>
      </c>
      <c r="L12" s="85" t="s">
        <v>446</v>
      </c>
      <c r="M12" s="85">
        <v>4</v>
      </c>
      <c r="N12" s="85" t="s">
        <v>488</v>
      </c>
      <c r="O12" s="85" t="s">
        <v>499</v>
      </c>
      <c r="P12" s="85"/>
      <c r="Q12" s="85">
        <v>1</v>
      </c>
      <c r="R12" s="85">
        <v>1</v>
      </c>
    </row>
    <row r="13" spans="1:20">
      <c r="A13" s="72" t="s">
        <v>1155</v>
      </c>
      <c r="B13" s="72" t="s">
        <v>1197</v>
      </c>
      <c r="C13" s="72">
        <v>4031</v>
      </c>
      <c r="D13" s="85" t="s">
        <v>1194</v>
      </c>
      <c r="E13" s="85" t="s">
        <v>1198</v>
      </c>
      <c r="F13" s="72" t="s">
        <v>1199</v>
      </c>
      <c r="G13" s="72" t="s">
        <v>487</v>
      </c>
      <c r="H13" s="72">
        <v>710</v>
      </c>
      <c r="I13" s="72">
        <v>612</v>
      </c>
      <c r="J13" s="72">
        <v>61</v>
      </c>
      <c r="K13" s="828">
        <v>3</v>
      </c>
      <c r="L13" s="72" t="s">
        <v>446</v>
      </c>
      <c r="M13" s="72">
        <v>4</v>
      </c>
      <c r="N13" s="72" t="s">
        <v>488</v>
      </c>
      <c r="O13" s="72" t="s">
        <v>499</v>
      </c>
      <c r="P13" s="72"/>
      <c r="Q13" s="72">
        <v>1</v>
      </c>
      <c r="R13" s="72">
        <v>1</v>
      </c>
    </row>
    <row r="14" spans="1:20">
      <c r="A14" s="72" t="s">
        <v>1155</v>
      </c>
      <c r="B14" s="72" t="s">
        <v>1200</v>
      </c>
      <c r="C14" s="72">
        <v>1514</v>
      </c>
      <c r="D14" s="85" t="s">
        <v>1194</v>
      </c>
      <c r="E14" s="85" t="s">
        <v>1201</v>
      </c>
      <c r="F14" s="72" t="s">
        <v>1202</v>
      </c>
      <c r="G14" s="72" t="s">
        <v>487</v>
      </c>
      <c r="H14" s="72">
        <v>687</v>
      </c>
      <c r="I14" s="72">
        <v>611</v>
      </c>
      <c r="J14" s="72">
        <v>61</v>
      </c>
      <c r="K14" s="828">
        <v>3</v>
      </c>
      <c r="L14" s="72" t="s">
        <v>446</v>
      </c>
      <c r="M14" s="72">
        <v>4</v>
      </c>
      <c r="N14" s="72" t="s">
        <v>488</v>
      </c>
      <c r="O14" s="72" t="s">
        <v>499</v>
      </c>
      <c r="P14" s="72"/>
      <c r="Q14" s="72">
        <v>1</v>
      </c>
      <c r="R14" s="72">
        <v>1</v>
      </c>
    </row>
    <row r="15" spans="1:20">
      <c r="A15" s="72" t="s">
        <v>1155</v>
      </c>
      <c r="B15" s="72" t="s">
        <v>1203</v>
      </c>
      <c r="C15" s="72">
        <v>1441</v>
      </c>
      <c r="D15" s="85" t="s">
        <v>1204</v>
      </c>
      <c r="E15" s="85" t="s">
        <v>1205</v>
      </c>
      <c r="F15" s="72" t="s">
        <v>1206</v>
      </c>
      <c r="G15" s="72" t="s">
        <v>487</v>
      </c>
      <c r="H15" s="72">
        <v>635</v>
      </c>
      <c r="I15" s="72">
        <v>604</v>
      </c>
      <c r="J15" s="72">
        <v>60</v>
      </c>
      <c r="K15" s="828">
        <v>3</v>
      </c>
      <c r="L15" s="72" t="s">
        <v>446</v>
      </c>
      <c r="M15" s="72">
        <v>4</v>
      </c>
      <c r="N15" s="72" t="s">
        <v>488</v>
      </c>
      <c r="O15" s="72" t="s">
        <v>499</v>
      </c>
      <c r="P15" s="72"/>
      <c r="Q15" s="72">
        <v>1</v>
      </c>
      <c r="R15" s="72">
        <v>1</v>
      </c>
    </row>
    <row r="16" spans="1:20">
      <c r="A16" s="72" t="s">
        <v>1155</v>
      </c>
      <c r="B16" s="72" t="s">
        <v>1207</v>
      </c>
      <c r="C16" s="72">
        <v>1931</v>
      </c>
      <c r="D16" s="85" t="s">
        <v>1208</v>
      </c>
      <c r="E16" s="85" t="s">
        <v>1209</v>
      </c>
      <c r="F16" s="72" t="s">
        <v>1210</v>
      </c>
      <c r="G16" s="72" t="s">
        <v>487</v>
      </c>
      <c r="H16" s="72">
        <v>712</v>
      </c>
      <c r="I16" s="72">
        <v>642</v>
      </c>
      <c r="J16" s="72">
        <v>64</v>
      </c>
      <c r="K16" s="828">
        <v>3</v>
      </c>
      <c r="L16" s="72" t="s">
        <v>446</v>
      </c>
      <c r="M16" s="72">
        <v>4</v>
      </c>
      <c r="N16" s="72" t="s">
        <v>488</v>
      </c>
      <c r="O16" s="72" t="s">
        <v>499</v>
      </c>
      <c r="P16" s="72" t="s">
        <v>1211</v>
      </c>
      <c r="Q16" s="72">
        <v>1</v>
      </c>
      <c r="R16" s="72">
        <v>1</v>
      </c>
    </row>
    <row r="17" spans="1:18">
      <c r="A17" s="103" t="s">
        <v>1155</v>
      </c>
      <c r="B17" s="103" t="s">
        <v>1212</v>
      </c>
      <c r="C17" s="829">
        <v>3074</v>
      </c>
      <c r="D17" s="103" t="s">
        <v>1194</v>
      </c>
      <c r="E17" s="103" t="s">
        <v>1213</v>
      </c>
      <c r="F17" s="103" t="s">
        <v>1214</v>
      </c>
      <c r="G17" s="103" t="s">
        <v>487</v>
      </c>
      <c r="H17" s="103">
        <v>670</v>
      </c>
      <c r="I17" s="103">
        <v>612</v>
      </c>
      <c r="J17" s="103">
        <v>61</v>
      </c>
      <c r="K17" s="103">
        <v>3</v>
      </c>
      <c r="L17" s="103" t="s">
        <v>509</v>
      </c>
      <c r="M17" s="103">
        <v>5</v>
      </c>
      <c r="N17" s="103" t="s">
        <v>1215</v>
      </c>
      <c r="O17" s="103" t="s">
        <v>511</v>
      </c>
      <c r="P17" s="103"/>
      <c r="Q17" s="103">
        <v>1</v>
      </c>
      <c r="R17" s="103">
        <v>1</v>
      </c>
    </row>
    <row r="18" spans="1:18">
      <c r="A18" s="72" t="s">
        <v>1155</v>
      </c>
      <c r="B18" s="72" t="s">
        <v>1216</v>
      </c>
      <c r="C18" s="72">
        <v>3647</v>
      </c>
      <c r="D18" s="103" t="s">
        <v>1194</v>
      </c>
      <c r="E18" s="103" t="s">
        <v>1217</v>
      </c>
      <c r="F18" s="72" t="s">
        <v>1218</v>
      </c>
      <c r="G18" s="72" t="s">
        <v>487</v>
      </c>
      <c r="H18" s="72">
        <v>627</v>
      </c>
      <c r="I18" s="72">
        <v>601</v>
      </c>
      <c r="J18" s="72">
        <v>60</v>
      </c>
      <c r="K18" s="828">
        <v>3</v>
      </c>
      <c r="L18" s="72" t="s">
        <v>509</v>
      </c>
      <c r="M18" s="72">
        <v>5</v>
      </c>
      <c r="N18" s="72" t="s">
        <v>1215</v>
      </c>
      <c r="O18" s="72" t="s">
        <v>511</v>
      </c>
      <c r="P18" s="72"/>
      <c r="Q18" s="72">
        <v>1</v>
      </c>
      <c r="R18" s="72">
        <v>1</v>
      </c>
    </row>
    <row r="19" spans="1:18">
      <c r="A19" s="72" t="s">
        <v>1155</v>
      </c>
      <c r="B19" s="72" t="s">
        <v>1219</v>
      </c>
      <c r="C19" s="72">
        <v>3325</v>
      </c>
      <c r="D19" s="103" t="s">
        <v>1208</v>
      </c>
      <c r="E19" s="103" t="s">
        <v>608</v>
      </c>
      <c r="F19" s="72" t="s">
        <v>1220</v>
      </c>
      <c r="G19" s="72" t="s">
        <v>487</v>
      </c>
      <c r="H19" s="72">
        <v>680</v>
      </c>
      <c r="I19" s="72">
        <v>642</v>
      </c>
      <c r="J19" s="72">
        <v>64</v>
      </c>
      <c r="K19" s="828">
        <v>3</v>
      </c>
      <c r="L19" s="72" t="s">
        <v>509</v>
      </c>
      <c r="M19" s="72">
        <v>5</v>
      </c>
      <c r="N19" s="72" t="s">
        <v>1215</v>
      </c>
      <c r="O19" s="72" t="s">
        <v>511</v>
      </c>
      <c r="P19" s="72"/>
      <c r="Q19" s="72">
        <v>1</v>
      </c>
      <c r="R19" s="72">
        <v>1</v>
      </c>
    </row>
    <row r="20" spans="1:18">
      <c r="A20" s="72" t="s">
        <v>1155</v>
      </c>
      <c r="B20" s="72" t="s">
        <v>1221</v>
      </c>
      <c r="C20" s="72">
        <v>3081</v>
      </c>
      <c r="D20" s="103" t="s">
        <v>1208</v>
      </c>
      <c r="E20" s="103" t="s">
        <v>1222</v>
      </c>
      <c r="F20" s="72" t="s">
        <v>1223</v>
      </c>
      <c r="G20" s="72" t="s">
        <v>487</v>
      </c>
      <c r="H20" s="72">
        <v>650</v>
      </c>
      <c r="I20" s="72">
        <v>644</v>
      </c>
      <c r="J20" s="72">
        <v>64</v>
      </c>
      <c r="K20" s="828">
        <v>3</v>
      </c>
      <c r="L20" s="72" t="s">
        <v>509</v>
      </c>
      <c r="M20" s="72">
        <v>5</v>
      </c>
      <c r="N20" s="72" t="s">
        <v>1215</v>
      </c>
      <c r="O20" s="72" t="s">
        <v>511</v>
      </c>
      <c r="P20" s="72"/>
      <c r="Q20" s="72">
        <v>1</v>
      </c>
      <c r="R20" s="72">
        <v>1</v>
      </c>
    </row>
    <row r="21" spans="1:18">
      <c r="A21" s="72" t="s">
        <v>1155</v>
      </c>
      <c r="B21" s="72" t="s">
        <v>1224</v>
      </c>
      <c r="C21" s="72">
        <v>4078</v>
      </c>
      <c r="D21" s="103" t="s">
        <v>1157</v>
      </c>
      <c r="E21" s="103" t="s">
        <v>1225</v>
      </c>
      <c r="F21" s="72" t="s">
        <v>1159</v>
      </c>
      <c r="G21" s="72" t="s">
        <v>487</v>
      </c>
      <c r="H21" s="72">
        <v>788</v>
      </c>
      <c r="I21" s="72">
        <v>621</v>
      </c>
      <c r="J21" s="72">
        <v>62</v>
      </c>
      <c r="K21" s="828">
        <v>3</v>
      </c>
      <c r="L21" s="72" t="s">
        <v>509</v>
      </c>
      <c r="M21" s="72">
        <v>5</v>
      </c>
      <c r="N21" s="72" t="s">
        <v>1215</v>
      </c>
      <c r="O21" s="72" t="s">
        <v>511</v>
      </c>
      <c r="P21" s="72"/>
      <c r="Q21" s="72">
        <v>1</v>
      </c>
      <c r="R21" s="72">
        <v>1</v>
      </c>
    </row>
    <row r="22" spans="1:18">
      <c r="A22" s="85" t="s">
        <v>1155</v>
      </c>
      <c r="B22" s="85" t="s">
        <v>1226</v>
      </c>
      <c r="C22" s="85">
        <v>1395</v>
      </c>
      <c r="D22" s="85" t="s">
        <v>1194</v>
      </c>
      <c r="E22" s="85" t="s">
        <v>1227</v>
      </c>
      <c r="F22" s="85" t="s">
        <v>1228</v>
      </c>
      <c r="G22" s="85" t="s">
        <v>487</v>
      </c>
      <c r="H22" s="85">
        <v>632</v>
      </c>
      <c r="I22" s="85">
        <v>612</v>
      </c>
      <c r="J22" s="85">
        <v>61</v>
      </c>
      <c r="K22" s="826">
        <v>3</v>
      </c>
      <c r="L22" s="85" t="s">
        <v>509</v>
      </c>
      <c r="M22" s="85">
        <v>6</v>
      </c>
      <c r="N22" s="85" t="s">
        <v>529</v>
      </c>
      <c r="O22" s="85" t="s">
        <v>530</v>
      </c>
      <c r="P22" s="85"/>
      <c r="Q22" s="85">
        <v>1</v>
      </c>
      <c r="R22" s="85">
        <v>1</v>
      </c>
    </row>
    <row r="23" spans="1:18">
      <c r="A23" s="72" t="s">
        <v>1155</v>
      </c>
      <c r="B23" s="72" t="s">
        <v>1229</v>
      </c>
      <c r="C23" s="72">
        <v>3130</v>
      </c>
      <c r="D23" s="85" t="s">
        <v>1194</v>
      </c>
      <c r="E23" s="85" t="s">
        <v>1230</v>
      </c>
      <c r="F23" s="72" t="s">
        <v>1231</v>
      </c>
      <c r="G23" s="72" t="s">
        <v>487</v>
      </c>
      <c r="H23" s="72">
        <v>605</v>
      </c>
      <c r="I23" s="72">
        <v>601</v>
      </c>
      <c r="J23" s="72">
        <v>60</v>
      </c>
      <c r="K23" s="828">
        <v>3</v>
      </c>
      <c r="L23" s="72" t="s">
        <v>509</v>
      </c>
      <c r="M23" s="72">
        <v>6</v>
      </c>
      <c r="N23" s="72" t="s">
        <v>529</v>
      </c>
      <c r="O23" s="72" t="s">
        <v>530</v>
      </c>
      <c r="P23" s="72"/>
      <c r="Q23" s="72">
        <v>1</v>
      </c>
      <c r="R23" s="72">
        <v>1</v>
      </c>
    </row>
    <row r="24" spans="1:18">
      <c r="A24" s="72" t="s">
        <v>1155</v>
      </c>
      <c r="B24" s="72" t="s">
        <v>1232</v>
      </c>
      <c r="C24" s="72">
        <v>1447</v>
      </c>
      <c r="D24" s="85" t="s">
        <v>1233</v>
      </c>
      <c r="E24" s="85" t="s">
        <v>1234</v>
      </c>
      <c r="F24" s="72" t="s">
        <v>1235</v>
      </c>
      <c r="G24" s="72" t="s">
        <v>487</v>
      </c>
      <c r="H24" s="72">
        <v>769.21</v>
      </c>
      <c r="I24" s="72">
        <v>615</v>
      </c>
      <c r="J24" s="72">
        <v>61</v>
      </c>
      <c r="K24" s="828">
        <v>3</v>
      </c>
      <c r="L24" s="72" t="s">
        <v>509</v>
      </c>
      <c r="M24" s="72">
        <v>6</v>
      </c>
      <c r="N24" s="72" t="s">
        <v>529</v>
      </c>
      <c r="O24" s="72" t="s">
        <v>530</v>
      </c>
      <c r="P24" s="72"/>
      <c r="Q24" s="72">
        <v>1</v>
      </c>
      <c r="R24" s="72">
        <v>1</v>
      </c>
    </row>
    <row r="25" spans="1:18">
      <c r="A25" s="72" t="s">
        <v>1155</v>
      </c>
      <c r="B25" s="72" t="s">
        <v>1236</v>
      </c>
      <c r="C25" s="86">
        <v>2892</v>
      </c>
      <c r="D25" s="86" t="s">
        <v>1208</v>
      </c>
      <c r="E25" s="86" t="s">
        <v>1237</v>
      </c>
      <c r="F25" s="72" t="s">
        <v>1238</v>
      </c>
      <c r="G25" s="72" t="s">
        <v>515</v>
      </c>
      <c r="H25" s="72">
        <v>515</v>
      </c>
      <c r="I25" s="72">
        <v>643</v>
      </c>
      <c r="J25" s="72">
        <v>64</v>
      </c>
      <c r="K25" s="828">
        <v>3</v>
      </c>
      <c r="L25" s="72" t="s">
        <v>924</v>
      </c>
      <c r="M25" s="72">
        <v>33</v>
      </c>
      <c r="N25" s="72" t="s">
        <v>958</v>
      </c>
      <c r="O25" s="72" t="s">
        <v>959</v>
      </c>
      <c r="P25" s="72"/>
      <c r="Q25" s="72">
        <v>1</v>
      </c>
      <c r="R25" s="72">
        <v>1</v>
      </c>
    </row>
    <row r="26" spans="1:18">
      <c r="A26" s="72" t="s">
        <v>1155</v>
      </c>
      <c r="B26" s="72" t="s">
        <v>1239</v>
      </c>
      <c r="C26" s="72">
        <v>2401</v>
      </c>
      <c r="D26" s="85" t="s">
        <v>1157</v>
      </c>
      <c r="E26" s="85" t="s">
        <v>1240</v>
      </c>
      <c r="F26" s="72" t="s">
        <v>1159</v>
      </c>
      <c r="G26" s="72" t="s">
        <v>487</v>
      </c>
      <c r="H26" s="72">
        <v>681</v>
      </c>
      <c r="I26" s="72">
        <v>621</v>
      </c>
      <c r="J26" s="72">
        <v>62</v>
      </c>
      <c r="K26" s="828">
        <v>3</v>
      </c>
      <c r="L26" s="72" t="s">
        <v>509</v>
      </c>
      <c r="M26" s="72">
        <v>6</v>
      </c>
      <c r="N26" s="72" t="s">
        <v>529</v>
      </c>
      <c r="O26" s="72" t="s">
        <v>530</v>
      </c>
      <c r="P26" s="72"/>
      <c r="Q26" s="72">
        <v>1</v>
      </c>
      <c r="R26" s="72">
        <v>1</v>
      </c>
    </row>
    <row r="27" spans="1:18">
      <c r="A27" s="72" t="s">
        <v>1155</v>
      </c>
      <c r="B27" s="72" t="s">
        <v>1241</v>
      </c>
      <c r="C27" s="72">
        <v>2658</v>
      </c>
      <c r="D27" s="85" t="s">
        <v>1157</v>
      </c>
      <c r="E27" s="85" t="s">
        <v>1242</v>
      </c>
      <c r="F27" s="72" t="s">
        <v>1159</v>
      </c>
      <c r="G27" s="72" t="s">
        <v>487</v>
      </c>
      <c r="H27" s="72">
        <v>660</v>
      </c>
      <c r="I27" s="72">
        <v>622</v>
      </c>
      <c r="J27" s="72">
        <v>62</v>
      </c>
      <c r="K27" s="828">
        <v>3</v>
      </c>
      <c r="L27" s="72" t="s">
        <v>509</v>
      </c>
      <c r="M27" s="72">
        <v>6</v>
      </c>
      <c r="N27" s="72" t="s">
        <v>529</v>
      </c>
      <c r="O27" s="72" t="s">
        <v>530</v>
      </c>
      <c r="P27" s="72"/>
      <c r="Q27" s="72">
        <v>1</v>
      </c>
      <c r="R27" s="72">
        <v>1</v>
      </c>
    </row>
    <row r="28" spans="1:18">
      <c r="A28" s="86" t="s">
        <v>1155</v>
      </c>
      <c r="B28" s="86" t="s">
        <v>1243</v>
      </c>
      <c r="C28" s="86">
        <v>3909</v>
      </c>
      <c r="D28" s="86" t="s">
        <v>1244</v>
      </c>
      <c r="E28" s="86" t="s">
        <v>1245</v>
      </c>
      <c r="F28" s="86" t="s">
        <v>1246</v>
      </c>
      <c r="G28" s="86" t="s">
        <v>487</v>
      </c>
      <c r="H28" s="86">
        <v>725</v>
      </c>
      <c r="I28" s="86">
        <v>614</v>
      </c>
      <c r="J28" s="86">
        <v>61</v>
      </c>
      <c r="K28" s="86">
        <v>3</v>
      </c>
      <c r="L28" s="86" t="s">
        <v>643</v>
      </c>
      <c r="M28" s="86">
        <v>16</v>
      </c>
      <c r="N28" s="86" t="s">
        <v>546</v>
      </c>
      <c r="O28" s="86" t="s">
        <v>658</v>
      </c>
      <c r="P28" s="86"/>
      <c r="Q28" s="86">
        <v>1</v>
      </c>
      <c r="R28" s="86">
        <v>1</v>
      </c>
    </row>
    <row r="29" spans="1:18">
      <c r="A29" s="103" t="s">
        <v>1155</v>
      </c>
      <c r="B29" s="103" t="s">
        <v>1247</v>
      </c>
      <c r="C29" s="103">
        <v>2775</v>
      </c>
      <c r="D29" s="103" t="s">
        <v>1161</v>
      </c>
      <c r="E29" s="103" t="s">
        <v>1248</v>
      </c>
      <c r="F29" s="103" t="s">
        <v>1163</v>
      </c>
      <c r="G29" s="103" t="s">
        <v>487</v>
      </c>
      <c r="H29" s="103">
        <v>699</v>
      </c>
      <c r="I29" s="103">
        <v>633</v>
      </c>
      <c r="J29" s="103">
        <v>63</v>
      </c>
      <c r="K29" s="830">
        <v>3</v>
      </c>
      <c r="L29" s="103" t="s">
        <v>509</v>
      </c>
      <c r="M29" s="103">
        <v>7</v>
      </c>
      <c r="N29" s="103" t="s">
        <v>546</v>
      </c>
      <c r="O29" s="103" t="s">
        <v>547</v>
      </c>
      <c r="P29" s="103"/>
      <c r="Q29" s="103">
        <v>1</v>
      </c>
      <c r="R29" s="103">
        <v>1</v>
      </c>
    </row>
    <row r="30" spans="1:18">
      <c r="A30" s="72" t="s">
        <v>1155</v>
      </c>
      <c r="B30" s="72" t="s">
        <v>1249</v>
      </c>
      <c r="C30" s="72">
        <v>2720</v>
      </c>
      <c r="D30" s="103" t="s">
        <v>1161</v>
      </c>
      <c r="E30" s="103" t="s">
        <v>1250</v>
      </c>
      <c r="F30" s="72" t="s">
        <v>1163</v>
      </c>
      <c r="G30" s="72" t="s">
        <v>487</v>
      </c>
      <c r="H30" s="72">
        <v>674</v>
      </c>
      <c r="I30" s="72">
        <v>635</v>
      </c>
      <c r="J30" s="72">
        <v>63</v>
      </c>
      <c r="K30" s="828">
        <v>3</v>
      </c>
      <c r="L30" s="72" t="s">
        <v>509</v>
      </c>
      <c r="M30" s="72">
        <v>7</v>
      </c>
      <c r="N30" s="72" t="s">
        <v>546</v>
      </c>
      <c r="O30" s="72" t="s">
        <v>547</v>
      </c>
      <c r="P30" s="72"/>
      <c r="Q30" s="72">
        <v>1</v>
      </c>
      <c r="R30" s="72">
        <v>1</v>
      </c>
    </row>
    <row r="31" spans="1:18">
      <c r="A31" s="72" t="s">
        <v>1155</v>
      </c>
      <c r="B31" s="72" t="s">
        <v>1251</v>
      </c>
      <c r="C31" s="72">
        <v>1243</v>
      </c>
      <c r="D31" s="103" t="s">
        <v>1252</v>
      </c>
      <c r="E31" s="103" t="s">
        <v>1253</v>
      </c>
      <c r="F31" s="72" t="s">
        <v>1254</v>
      </c>
      <c r="G31" s="72" t="s">
        <v>487</v>
      </c>
      <c r="H31" s="72">
        <v>758</v>
      </c>
      <c r="I31" s="72">
        <v>624</v>
      </c>
      <c r="J31" s="72">
        <v>62</v>
      </c>
      <c r="K31" s="828">
        <v>3</v>
      </c>
      <c r="L31" s="72" t="s">
        <v>509</v>
      </c>
      <c r="M31" s="72">
        <v>7</v>
      </c>
      <c r="N31" s="72" t="s">
        <v>546</v>
      </c>
      <c r="O31" s="72" t="s">
        <v>547</v>
      </c>
      <c r="P31" s="72"/>
      <c r="Q31" s="72">
        <v>1</v>
      </c>
      <c r="R31" s="72">
        <v>1</v>
      </c>
    </row>
    <row r="32" spans="1:18">
      <c r="A32" s="72" t="s">
        <v>1155</v>
      </c>
      <c r="B32" s="72" t="s">
        <v>1255</v>
      </c>
      <c r="C32" s="86">
        <v>3645</v>
      </c>
      <c r="D32" s="86" t="s">
        <v>1194</v>
      </c>
      <c r="E32" s="86" t="s">
        <v>1256</v>
      </c>
      <c r="F32" s="72" t="s">
        <v>1257</v>
      </c>
      <c r="G32" s="72" t="s">
        <v>519</v>
      </c>
      <c r="H32" s="72">
        <v>500</v>
      </c>
      <c r="I32" s="72">
        <v>602</v>
      </c>
      <c r="J32" s="72">
        <v>60</v>
      </c>
      <c r="K32" s="828">
        <v>3</v>
      </c>
      <c r="L32" s="72" t="s">
        <v>509</v>
      </c>
      <c r="M32" s="72">
        <v>7</v>
      </c>
      <c r="N32" s="72" t="s">
        <v>546</v>
      </c>
      <c r="O32" s="72" t="s">
        <v>547</v>
      </c>
      <c r="P32" s="72"/>
      <c r="Q32" s="72">
        <v>1</v>
      </c>
      <c r="R32" s="72">
        <v>1</v>
      </c>
    </row>
    <row r="33" spans="1:18">
      <c r="A33" s="85" t="s">
        <v>1155</v>
      </c>
      <c r="B33" s="85" t="s">
        <v>1258</v>
      </c>
      <c r="C33" s="85">
        <v>2979</v>
      </c>
      <c r="D33" s="85" t="s">
        <v>1259</v>
      </c>
      <c r="E33" s="85" t="s">
        <v>1260</v>
      </c>
      <c r="F33" s="85" t="s">
        <v>1261</v>
      </c>
      <c r="G33" s="85" t="s">
        <v>487</v>
      </c>
      <c r="H33" s="85">
        <v>743.65</v>
      </c>
      <c r="I33" s="85">
        <v>655</v>
      </c>
      <c r="J33" s="85">
        <v>65</v>
      </c>
      <c r="K33" s="826">
        <v>3</v>
      </c>
      <c r="L33" s="85" t="s">
        <v>580</v>
      </c>
      <c r="M33" s="85">
        <v>8</v>
      </c>
      <c r="N33" s="85" t="s">
        <v>562</v>
      </c>
      <c r="O33" s="85" t="s">
        <v>563</v>
      </c>
      <c r="P33" s="85"/>
      <c r="Q33" s="85">
        <v>1</v>
      </c>
      <c r="R33" s="85">
        <v>1</v>
      </c>
    </row>
    <row r="34" spans="1:18">
      <c r="A34" s="72" t="s">
        <v>1155</v>
      </c>
      <c r="B34" s="72" t="s">
        <v>1262</v>
      </c>
      <c r="C34" s="72">
        <v>2519</v>
      </c>
      <c r="D34" s="85" t="s">
        <v>1263</v>
      </c>
      <c r="E34" s="85" t="s">
        <v>1264</v>
      </c>
      <c r="F34" s="72" t="s">
        <v>1265</v>
      </c>
      <c r="G34" s="72" t="s">
        <v>487</v>
      </c>
      <c r="H34" s="72">
        <v>668</v>
      </c>
      <c r="I34" s="72">
        <v>625</v>
      </c>
      <c r="J34" s="72">
        <v>62</v>
      </c>
      <c r="K34" s="828">
        <v>3</v>
      </c>
      <c r="L34" s="72" t="s">
        <v>580</v>
      </c>
      <c r="M34" s="72">
        <v>8</v>
      </c>
      <c r="N34" s="72" t="s">
        <v>562</v>
      </c>
      <c r="O34" s="72" t="s">
        <v>563</v>
      </c>
      <c r="P34" s="72"/>
      <c r="Q34" s="72">
        <v>1</v>
      </c>
      <c r="R34" s="72">
        <v>1</v>
      </c>
    </row>
    <row r="35" spans="1:18">
      <c r="A35" s="72" t="s">
        <v>1155</v>
      </c>
      <c r="B35" s="72" t="s">
        <v>1266</v>
      </c>
      <c r="C35" s="72">
        <v>3648</v>
      </c>
      <c r="D35" s="85" t="s">
        <v>1267</v>
      </c>
      <c r="E35" s="85" t="s">
        <v>1268</v>
      </c>
      <c r="F35" s="72" t="s">
        <v>1269</v>
      </c>
      <c r="G35" s="72" t="s">
        <v>487</v>
      </c>
      <c r="H35" s="72">
        <v>681</v>
      </c>
      <c r="I35" s="72">
        <v>652</v>
      </c>
      <c r="J35" s="72">
        <v>65</v>
      </c>
      <c r="K35" s="828">
        <v>3</v>
      </c>
      <c r="L35" s="72" t="s">
        <v>509</v>
      </c>
      <c r="M35" s="72">
        <v>8</v>
      </c>
      <c r="N35" s="72" t="s">
        <v>562</v>
      </c>
      <c r="O35" s="72" t="s">
        <v>563</v>
      </c>
      <c r="P35" s="72"/>
      <c r="Q35" s="72">
        <v>1</v>
      </c>
      <c r="R35" s="72">
        <v>1</v>
      </c>
    </row>
    <row r="36" spans="1:18">
      <c r="A36" s="72" t="s">
        <v>1155</v>
      </c>
      <c r="B36" s="72" t="s">
        <v>1270</v>
      </c>
      <c r="C36" s="72">
        <v>3798</v>
      </c>
      <c r="D36" s="85" t="s">
        <v>1252</v>
      </c>
      <c r="E36" s="85" t="s">
        <v>1271</v>
      </c>
      <c r="F36" s="72" t="s">
        <v>1254</v>
      </c>
      <c r="G36" s="72" t="s">
        <v>487</v>
      </c>
      <c r="H36" s="72">
        <v>670</v>
      </c>
      <c r="I36" s="72">
        <v>624</v>
      </c>
      <c r="J36" s="72">
        <v>62</v>
      </c>
      <c r="K36" s="828">
        <v>3</v>
      </c>
      <c r="L36" s="72" t="s">
        <v>509</v>
      </c>
      <c r="M36" s="72">
        <v>8</v>
      </c>
      <c r="N36" s="72" t="s">
        <v>562</v>
      </c>
      <c r="O36" s="72" t="s">
        <v>563</v>
      </c>
      <c r="P36" s="72"/>
      <c r="Q36" s="72">
        <v>1</v>
      </c>
      <c r="R36" s="72">
        <v>1</v>
      </c>
    </row>
    <row r="37" spans="1:18">
      <c r="A37" s="72" t="s">
        <v>1155</v>
      </c>
      <c r="B37" s="72" t="s">
        <v>1272</v>
      </c>
      <c r="C37" s="72">
        <v>4145</v>
      </c>
      <c r="D37" s="85" t="s">
        <v>1273</v>
      </c>
      <c r="E37" s="85" t="s">
        <v>1274</v>
      </c>
      <c r="F37" s="72" t="s">
        <v>1275</v>
      </c>
      <c r="G37" s="72" t="s">
        <v>487</v>
      </c>
      <c r="H37" s="72">
        <v>672</v>
      </c>
      <c r="I37" s="72">
        <v>653</v>
      </c>
      <c r="J37" s="72">
        <v>65</v>
      </c>
      <c r="K37" s="828">
        <v>3</v>
      </c>
      <c r="L37" s="72" t="s">
        <v>509</v>
      </c>
      <c r="M37" s="72">
        <v>8</v>
      </c>
      <c r="N37" s="72" t="s">
        <v>562</v>
      </c>
      <c r="O37" s="72" t="s">
        <v>563</v>
      </c>
      <c r="P37" s="72"/>
      <c r="Q37" s="72">
        <v>1</v>
      </c>
      <c r="R37" s="72">
        <v>1</v>
      </c>
    </row>
    <row r="38" spans="1:18">
      <c r="A38" s="103" t="s">
        <v>1155</v>
      </c>
      <c r="B38" s="103" t="s">
        <v>1276</v>
      </c>
      <c r="C38" s="103">
        <v>1350</v>
      </c>
      <c r="D38" s="103" t="s">
        <v>1194</v>
      </c>
      <c r="E38" s="103" t="s">
        <v>1277</v>
      </c>
      <c r="F38" s="103" t="s">
        <v>1278</v>
      </c>
      <c r="G38" s="103" t="s">
        <v>519</v>
      </c>
      <c r="H38" s="103">
        <v>462</v>
      </c>
      <c r="I38" s="103">
        <v>601</v>
      </c>
      <c r="J38" s="103">
        <v>60</v>
      </c>
      <c r="K38" s="103">
        <v>3</v>
      </c>
      <c r="L38" s="103" t="s">
        <v>1279</v>
      </c>
      <c r="M38" s="103">
        <v>40</v>
      </c>
      <c r="N38" s="103" t="s">
        <v>1280</v>
      </c>
      <c r="O38" s="103" t="s">
        <v>1281</v>
      </c>
      <c r="P38" s="103"/>
      <c r="Q38" s="103">
        <v>1</v>
      </c>
      <c r="R38" s="103">
        <v>1</v>
      </c>
    </row>
    <row r="39" spans="1:18">
      <c r="A39" s="103" t="s">
        <v>1155</v>
      </c>
      <c r="B39" s="103" t="s">
        <v>1282</v>
      </c>
      <c r="C39" s="103">
        <v>1822</v>
      </c>
      <c r="D39" s="103" t="s">
        <v>1161</v>
      </c>
      <c r="E39" s="103" t="s">
        <v>1283</v>
      </c>
      <c r="F39" s="72" t="s">
        <v>1163</v>
      </c>
      <c r="G39" s="72" t="s">
        <v>487</v>
      </c>
      <c r="H39" s="72">
        <v>642.1</v>
      </c>
      <c r="I39" s="72">
        <v>634</v>
      </c>
      <c r="J39" s="72">
        <v>63</v>
      </c>
      <c r="K39" s="72">
        <v>3</v>
      </c>
      <c r="L39" s="72" t="s">
        <v>580</v>
      </c>
      <c r="M39" s="72">
        <v>9</v>
      </c>
      <c r="N39" s="72" t="s">
        <v>1284</v>
      </c>
      <c r="O39" s="72" t="s">
        <v>1285</v>
      </c>
      <c r="P39" s="72"/>
      <c r="Q39" s="72">
        <v>1</v>
      </c>
      <c r="R39" s="72">
        <v>1</v>
      </c>
    </row>
    <row r="40" spans="1:18">
      <c r="A40" s="72" t="s">
        <v>1155</v>
      </c>
      <c r="B40" s="72" t="s">
        <v>1286</v>
      </c>
      <c r="C40" s="72">
        <v>1311</v>
      </c>
      <c r="D40" s="103" t="s">
        <v>1263</v>
      </c>
      <c r="E40" s="103" t="s">
        <v>1287</v>
      </c>
      <c r="F40" s="72" t="s">
        <v>1288</v>
      </c>
      <c r="G40" s="72" t="s">
        <v>487</v>
      </c>
      <c r="H40" s="72">
        <v>670</v>
      </c>
      <c r="I40" s="72">
        <v>625</v>
      </c>
      <c r="J40" s="72">
        <v>62</v>
      </c>
      <c r="K40" s="828">
        <v>3</v>
      </c>
      <c r="L40" s="72" t="s">
        <v>580</v>
      </c>
      <c r="M40" s="72">
        <v>9</v>
      </c>
      <c r="N40" s="72" t="s">
        <v>1284</v>
      </c>
      <c r="O40" s="72" t="s">
        <v>1285</v>
      </c>
      <c r="P40" s="72"/>
      <c r="Q40" s="72">
        <v>1</v>
      </c>
      <c r="R40" s="72">
        <v>1</v>
      </c>
    </row>
    <row r="41" spans="1:18">
      <c r="A41" s="72" t="s">
        <v>1155</v>
      </c>
      <c r="B41" s="72" t="s">
        <v>1289</v>
      </c>
      <c r="C41" s="72">
        <v>2131</v>
      </c>
      <c r="D41" s="103" t="s">
        <v>1273</v>
      </c>
      <c r="E41" s="103" t="s">
        <v>1290</v>
      </c>
      <c r="F41" s="72" t="s">
        <v>1291</v>
      </c>
      <c r="G41" s="72" t="s">
        <v>487</v>
      </c>
      <c r="H41" s="72">
        <v>650</v>
      </c>
      <c r="I41" s="72">
        <v>653</v>
      </c>
      <c r="J41" s="72">
        <v>65</v>
      </c>
      <c r="K41" s="828">
        <v>3</v>
      </c>
      <c r="L41" s="72" t="s">
        <v>580</v>
      </c>
      <c r="M41" s="72">
        <v>9</v>
      </c>
      <c r="N41" s="72" t="s">
        <v>1284</v>
      </c>
      <c r="O41" s="72" t="s">
        <v>1285</v>
      </c>
      <c r="P41" s="72"/>
      <c r="Q41" s="72">
        <v>1</v>
      </c>
      <c r="R41" s="72">
        <v>1</v>
      </c>
    </row>
    <row r="42" spans="1:18">
      <c r="A42" s="72" t="s">
        <v>1155</v>
      </c>
      <c r="B42" s="72" t="s">
        <v>1292</v>
      </c>
      <c r="C42" s="72">
        <v>3061</v>
      </c>
      <c r="D42" s="103" t="s">
        <v>1293</v>
      </c>
      <c r="E42" s="103" t="s">
        <v>1294</v>
      </c>
      <c r="F42" s="72" t="s">
        <v>1295</v>
      </c>
      <c r="G42" s="72" t="s">
        <v>487</v>
      </c>
      <c r="H42" s="72">
        <v>755</v>
      </c>
      <c r="I42" s="72">
        <v>645</v>
      </c>
      <c r="J42" s="72">
        <v>64</v>
      </c>
      <c r="K42" s="828">
        <v>3</v>
      </c>
      <c r="L42" s="72" t="s">
        <v>580</v>
      </c>
      <c r="M42" s="72">
        <v>9</v>
      </c>
      <c r="N42" s="72" t="s">
        <v>1284</v>
      </c>
      <c r="O42" s="72" t="s">
        <v>1285</v>
      </c>
      <c r="P42" s="72"/>
      <c r="Q42" s="72">
        <v>1</v>
      </c>
      <c r="R42" s="72">
        <v>1</v>
      </c>
    </row>
    <row r="43" spans="1:18">
      <c r="A43" s="85" t="s">
        <v>1155</v>
      </c>
      <c r="B43" s="85" t="s">
        <v>1296</v>
      </c>
      <c r="C43" s="85">
        <v>3829</v>
      </c>
      <c r="D43" s="85" t="s">
        <v>1178</v>
      </c>
      <c r="E43" s="85" t="s">
        <v>1297</v>
      </c>
      <c r="F43" s="85" t="s">
        <v>492</v>
      </c>
      <c r="G43" s="85" t="s">
        <v>492</v>
      </c>
      <c r="H43" s="85" t="s">
        <v>492</v>
      </c>
      <c r="I43" s="85" t="s">
        <v>492</v>
      </c>
      <c r="J43" s="85" t="s">
        <v>492</v>
      </c>
      <c r="K43" s="826">
        <v>3</v>
      </c>
      <c r="L43" s="85" t="s">
        <v>580</v>
      </c>
      <c r="M43" s="85">
        <v>10</v>
      </c>
      <c r="N43" s="85" t="s">
        <v>600</v>
      </c>
      <c r="O43" s="85" t="s">
        <v>601</v>
      </c>
      <c r="P43" s="85"/>
      <c r="Q43" s="85">
        <v>1</v>
      </c>
      <c r="R43" s="85">
        <v>1</v>
      </c>
    </row>
    <row r="44" spans="1:18">
      <c r="A44" s="72" t="s">
        <v>1155</v>
      </c>
      <c r="B44" s="72" t="s">
        <v>1298</v>
      </c>
      <c r="C44" s="72">
        <v>2580</v>
      </c>
      <c r="D44" s="85" t="s">
        <v>1267</v>
      </c>
      <c r="E44" s="85" t="s">
        <v>1299</v>
      </c>
      <c r="F44" s="72" t="s">
        <v>1269</v>
      </c>
      <c r="G44" s="72" t="s">
        <v>487</v>
      </c>
      <c r="H44" s="72">
        <v>704</v>
      </c>
      <c r="I44" s="72">
        <v>652</v>
      </c>
      <c r="J44" s="72">
        <v>65</v>
      </c>
      <c r="K44" s="828">
        <v>3</v>
      </c>
      <c r="L44" s="72" t="s">
        <v>580</v>
      </c>
      <c r="M44" s="72">
        <v>10</v>
      </c>
      <c r="N44" s="72" t="s">
        <v>600</v>
      </c>
      <c r="O44" s="72" t="s">
        <v>601</v>
      </c>
      <c r="P44" s="72"/>
      <c r="Q44" s="72">
        <v>1</v>
      </c>
      <c r="R44" s="72">
        <v>1</v>
      </c>
    </row>
    <row r="45" spans="1:18">
      <c r="A45" s="72" t="s">
        <v>1155</v>
      </c>
      <c r="B45" s="72" t="s">
        <v>1300</v>
      </c>
      <c r="C45" s="72">
        <v>1472</v>
      </c>
      <c r="D45" s="85" t="s">
        <v>1301</v>
      </c>
      <c r="E45" s="85" t="s">
        <v>1302</v>
      </c>
      <c r="F45" s="72" t="s">
        <v>1303</v>
      </c>
      <c r="G45" s="72" t="s">
        <v>487</v>
      </c>
      <c r="H45" s="72">
        <v>751</v>
      </c>
      <c r="I45" s="72">
        <v>664</v>
      </c>
      <c r="J45" s="72">
        <v>66</v>
      </c>
      <c r="K45" s="828">
        <v>3</v>
      </c>
      <c r="L45" s="72" t="s">
        <v>580</v>
      </c>
      <c r="M45" s="72">
        <v>10</v>
      </c>
      <c r="N45" s="72" t="s">
        <v>600</v>
      </c>
      <c r="O45" s="72" t="s">
        <v>601</v>
      </c>
      <c r="P45" s="72"/>
      <c r="Q45" s="72">
        <v>1</v>
      </c>
      <c r="R45" s="72">
        <v>1</v>
      </c>
    </row>
    <row r="46" spans="1:18">
      <c r="A46" s="72" t="s">
        <v>1155</v>
      </c>
      <c r="B46" s="72" t="s">
        <v>1304</v>
      </c>
      <c r="C46" s="72">
        <v>1595</v>
      </c>
      <c r="D46" s="85" t="s">
        <v>1305</v>
      </c>
      <c r="E46" s="85" t="s">
        <v>1306</v>
      </c>
      <c r="F46" s="72" t="s">
        <v>1307</v>
      </c>
      <c r="G46" s="72" t="s">
        <v>487</v>
      </c>
      <c r="H46" s="72">
        <v>605</v>
      </c>
      <c r="I46" s="72">
        <v>656</v>
      </c>
      <c r="J46" s="72">
        <v>65</v>
      </c>
      <c r="K46" s="828">
        <v>3</v>
      </c>
      <c r="L46" s="72" t="s">
        <v>580</v>
      </c>
      <c r="M46" s="72">
        <v>10</v>
      </c>
      <c r="N46" s="72" t="s">
        <v>600</v>
      </c>
      <c r="O46" s="72" t="s">
        <v>601</v>
      </c>
      <c r="P46" s="72"/>
      <c r="Q46" s="72">
        <v>1</v>
      </c>
      <c r="R46" s="72">
        <v>1</v>
      </c>
    </row>
    <row r="47" spans="1:18">
      <c r="A47" s="72" t="s">
        <v>1155</v>
      </c>
      <c r="B47" s="72" t="s">
        <v>1308</v>
      </c>
      <c r="C47" s="72">
        <v>3079</v>
      </c>
      <c r="D47" s="85" t="s">
        <v>1309</v>
      </c>
      <c r="E47" s="85" t="s">
        <v>1310</v>
      </c>
      <c r="F47" s="72" t="s">
        <v>1311</v>
      </c>
      <c r="G47" s="72" t="s">
        <v>487</v>
      </c>
      <c r="H47" s="72">
        <v>754.33</v>
      </c>
      <c r="I47" s="72">
        <v>654</v>
      </c>
      <c r="J47" s="72">
        <v>65</v>
      </c>
      <c r="K47" s="828">
        <v>3</v>
      </c>
      <c r="L47" s="72" t="s">
        <v>580</v>
      </c>
      <c r="M47" s="72">
        <v>10</v>
      </c>
      <c r="N47" s="72" t="s">
        <v>600</v>
      </c>
      <c r="O47" s="72" t="s">
        <v>601</v>
      </c>
      <c r="P47" s="72"/>
      <c r="Q47" s="72">
        <v>1</v>
      </c>
      <c r="R47" s="72">
        <v>1</v>
      </c>
    </row>
    <row r="48" spans="1:18">
      <c r="A48" s="103" t="s">
        <v>1155</v>
      </c>
      <c r="B48" s="103" t="s">
        <v>1312</v>
      </c>
      <c r="C48" s="103">
        <v>3392</v>
      </c>
      <c r="D48" s="103" t="s">
        <v>1313</v>
      </c>
      <c r="E48" s="103" t="s">
        <v>1314</v>
      </c>
      <c r="F48" s="103" t="s">
        <v>1180</v>
      </c>
      <c r="G48" s="103" t="s">
        <v>445</v>
      </c>
      <c r="H48" s="103" t="s">
        <v>492</v>
      </c>
      <c r="I48" s="103" t="s">
        <v>492</v>
      </c>
      <c r="J48" s="103" t="s">
        <v>492</v>
      </c>
      <c r="K48" s="830">
        <v>3</v>
      </c>
      <c r="L48" s="103" t="s">
        <v>580</v>
      </c>
      <c r="M48" s="103">
        <v>11</v>
      </c>
      <c r="N48" s="103" t="s">
        <v>611</v>
      </c>
      <c r="O48" s="103" t="s">
        <v>612</v>
      </c>
      <c r="P48" s="103"/>
      <c r="Q48" s="103">
        <v>1</v>
      </c>
      <c r="R48" s="103">
        <v>1</v>
      </c>
    </row>
    <row r="49" spans="1:18">
      <c r="A49" s="72" t="s">
        <v>1155</v>
      </c>
      <c r="B49" s="72" t="s">
        <v>1315</v>
      </c>
      <c r="C49" s="72">
        <v>1238</v>
      </c>
      <c r="D49" s="103" t="s">
        <v>1267</v>
      </c>
      <c r="E49" s="103" t="s">
        <v>1316</v>
      </c>
      <c r="F49" s="72" t="s">
        <v>1269</v>
      </c>
      <c r="G49" s="72" t="s">
        <v>487</v>
      </c>
      <c r="H49" s="72">
        <v>601.70000000000005</v>
      </c>
      <c r="I49" s="72">
        <v>652</v>
      </c>
      <c r="J49" s="72">
        <v>65</v>
      </c>
      <c r="K49" s="828">
        <v>3</v>
      </c>
      <c r="L49" s="72" t="s">
        <v>580</v>
      </c>
      <c r="M49" s="72">
        <v>11</v>
      </c>
      <c r="N49" s="72" t="s">
        <v>611</v>
      </c>
      <c r="O49" s="72" t="s">
        <v>612</v>
      </c>
      <c r="P49" s="72"/>
      <c r="Q49" s="72">
        <v>1</v>
      </c>
      <c r="R49" s="72">
        <v>1</v>
      </c>
    </row>
    <row r="50" spans="1:18">
      <c r="A50" s="72" t="s">
        <v>1155</v>
      </c>
      <c r="B50" s="72" t="s">
        <v>1317</v>
      </c>
      <c r="C50" s="72">
        <v>3462</v>
      </c>
      <c r="D50" s="103" t="s">
        <v>1318</v>
      </c>
      <c r="E50" s="103" t="s">
        <v>1319</v>
      </c>
      <c r="F50" s="72" t="s">
        <v>1320</v>
      </c>
      <c r="G50" s="72" t="s">
        <v>487</v>
      </c>
      <c r="H50" s="72">
        <v>743</v>
      </c>
      <c r="I50" s="72">
        <v>651</v>
      </c>
      <c r="J50" s="72">
        <v>65</v>
      </c>
      <c r="K50" s="828">
        <v>3</v>
      </c>
      <c r="L50" s="72" t="s">
        <v>580</v>
      </c>
      <c r="M50" s="72">
        <v>11</v>
      </c>
      <c r="N50" s="72" t="s">
        <v>611</v>
      </c>
      <c r="O50" s="72" t="s">
        <v>612</v>
      </c>
      <c r="P50" s="72"/>
      <c r="Q50" s="72">
        <v>1</v>
      </c>
      <c r="R50" s="72">
        <v>1</v>
      </c>
    </row>
    <row r="51" spans="1:18">
      <c r="A51" s="72" t="s">
        <v>1155</v>
      </c>
      <c r="B51" s="72" t="s">
        <v>1321</v>
      </c>
      <c r="C51" s="72">
        <v>3377</v>
      </c>
      <c r="D51" s="103" t="s">
        <v>1194</v>
      </c>
      <c r="E51" s="103" t="s">
        <v>1322</v>
      </c>
      <c r="F51" s="72" t="s">
        <v>1323</v>
      </c>
      <c r="G51" s="72" t="s">
        <v>519</v>
      </c>
      <c r="H51" s="72">
        <v>411</v>
      </c>
      <c r="I51" s="72">
        <v>611</v>
      </c>
      <c r="J51" s="72">
        <v>61</v>
      </c>
      <c r="K51" s="828">
        <v>3</v>
      </c>
      <c r="L51" s="72" t="s">
        <v>580</v>
      </c>
      <c r="M51" s="72">
        <v>11</v>
      </c>
      <c r="N51" s="72" t="s">
        <v>611</v>
      </c>
      <c r="O51" s="72" t="s">
        <v>612</v>
      </c>
      <c r="P51" s="72"/>
      <c r="Q51" s="72">
        <v>1</v>
      </c>
      <c r="R51" s="72">
        <v>1</v>
      </c>
    </row>
    <row r="52" spans="1:18">
      <c r="A52" s="72" t="s">
        <v>1155</v>
      </c>
      <c r="B52" s="72" t="s">
        <v>1324</v>
      </c>
      <c r="C52" s="72">
        <v>2596</v>
      </c>
      <c r="D52" s="103" t="s">
        <v>1194</v>
      </c>
      <c r="E52" s="103" t="s">
        <v>1325</v>
      </c>
      <c r="F52" s="72" t="s">
        <v>1326</v>
      </c>
      <c r="G52" s="72" t="s">
        <v>508</v>
      </c>
      <c r="H52" s="72">
        <v>292.87</v>
      </c>
      <c r="I52" s="72">
        <v>602</v>
      </c>
      <c r="J52" s="72">
        <v>60</v>
      </c>
      <c r="K52" s="828">
        <v>3</v>
      </c>
      <c r="L52" s="72" t="s">
        <v>580</v>
      </c>
      <c r="M52" s="72">
        <v>11</v>
      </c>
      <c r="N52" s="72" t="s">
        <v>611</v>
      </c>
      <c r="O52" s="72" t="s">
        <v>612</v>
      </c>
      <c r="P52" s="72"/>
      <c r="Q52" s="72">
        <v>1</v>
      </c>
      <c r="R52" s="72">
        <v>1</v>
      </c>
    </row>
    <row r="53" spans="1:18">
      <c r="A53" s="85" t="s">
        <v>1155</v>
      </c>
      <c r="B53" s="85" t="s">
        <v>1327</v>
      </c>
      <c r="C53" s="85">
        <v>3161</v>
      </c>
      <c r="D53" s="85" t="s">
        <v>1233</v>
      </c>
      <c r="E53" s="85" t="s">
        <v>1328</v>
      </c>
      <c r="F53" s="85" t="s">
        <v>1235</v>
      </c>
      <c r="G53" s="85" t="s">
        <v>487</v>
      </c>
      <c r="H53" s="85">
        <v>750</v>
      </c>
      <c r="I53" s="85">
        <v>615</v>
      </c>
      <c r="J53" s="85">
        <v>61</v>
      </c>
      <c r="K53" s="826">
        <v>3</v>
      </c>
      <c r="L53" s="85" t="s">
        <v>580</v>
      </c>
      <c r="M53" s="85">
        <v>12</v>
      </c>
      <c r="N53" s="85" t="s">
        <v>625</v>
      </c>
      <c r="O53" s="85" t="s">
        <v>626</v>
      </c>
      <c r="P53" s="85"/>
      <c r="Q53" s="85">
        <v>1</v>
      </c>
      <c r="R53" s="85">
        <v>1</v>
      </c>
    </row>
    <row r="54" spans="1:18">
      <c r="A54" s="72" t="s">
        <v>1155</v>
      </c>
      <c r="B54" s="72" t="s">
        <v>1329</v>
      </c>
      <c r="C54" s="72">
        <v>2042</v>
      </c>
      <c r="D54" s="85" t="s">
        <v>1330</v>
      </c>
      <c r="E54" s="85" t="s">
        <v>1331</v>
      </c>
      <c r="F54" s="72" t="s">
        <v>1332</v>
      </c>
      <c r="G54" s="72" t="s">
        <v>487</v>
      </c>
      <c r="H54" s="72">
        <v>617</v>
      </c>
      <c r="I54" s="72">
        <v>631</v>
      </c>
      <c r="J54" s="72">
        <v>63</v>
      </c>
      <c r="K54" s="828">
        <v>3</v>
      </c>
      <c r="L54" s="72" t="s">
        <v>580</v>
      </c>
      <c r="M54" s="72">
        <v>12</v>
      </c>
      <c r="N54" s="72" t="s">
        <v>625</v>
      </c>
      <c r="O54" s="72" t="s">
        <v>626</v>
      </c>
      <c r="P54" s="72"/>
      <c r="Q54" s="72">
        <v>1</v>
      </c>
      <c r="R54" s="72">
        <v>1</v>
      </c>
    </row>
    <row r="55" spans="1:18">
      <c r="A55" s="72" t="s">
        <v>1155</v>
      </c>
      <c r="B55" s="72" t="s">
        <v>1333</v>
      </c>
      <c r="C55" s="72">
        <v>2981</v>
      </c>
      <c r="D55" s="85" t="s">
        <v>1334</v>
      </c>
      <c r="E55" s="85" t="s">
        <v>1335</v>
      </c>
      <c r="F55" s="72" t="s">
        <v>1336</v>
      </c>
      <c r="G55" s="72" t="s">
        <v>487</v>
      </c>
      <c r="H55" s="72">
        <v>738</v>
      </c>
      <c r="I55" s="72">
        <v>633</v>
      </c>
      <c r="J55" s="72">
        <v>63</v>
      </c>
      <c r="K55" s="828">
        <v>3</v>
      </c>
      <c r="L55" s="72" t="s">
        <v>580</v>
      </c>
      <c r="M55" s="72">
        <v>12</v>
      </c>
      <c r="N55" s="72" t="s">
        <v>625</v>
      </c>
      <c r="O55" s="72" t="s">
        <v>626</v>
      </c>
      <c r="P55" s="72"/>
      <c r="Q55" s="72">
        <v>1</v>
      </c>
      <c r="R55" s="72">
        <v>1</v>
      </c>
    </row>
    <row r="56" spans="1:18">
      <c r="A56" s="72" t="s">
        <v>1155</v>
      </c>
      <c r="B56" s="72" t="s">
        <v>1337</v>
      </c>
      <c r="C56" s="72">
        <v>1272</v>
      </c>
      <c r="D56" s="85" t="s">
        <v>1161</v>
      </c>
      <c r="E56" s="85" t="s">
        <v>1338</v>
      </c>
      <c r="F56" s="72" t="s">
        <v>1163</v>
      </c>
      <c r="G56" s="72" t="s">
        <v>487</v>
      </c>
      <c r="H56" s="72">
        <v>660</v>
      </c>
      <c r="I56" s="72">
        <v>634</v>
      </c>
      <c r="J56" s="72">
        <v>63</v>
      </c>
      <c r="K56" s="828">
        <v>3</v>
      </c>
      <c r="L56" s="72" t="s">
        <v>580</v>
      </c>
      <c r="M56" s="72">
        <v>12</v>
      </c>
      <c r="N56" s="72" t="s">
        <v>625</v>
      </c>
      <c r="O56" s="72" t="s">
        <v>626</v>
      </c>
      <c r="P56" s="72"/>
      <c r="Q56" s="72">
        <v>1</v>
      </c>
      <c r="R56" s="72">
        <v>1</v>
      </c>
    </row>
    <row r="57" spans="1:18">
      <c r="A57" s="72" t="s">
        <v>1155</v>
      </c>
      <c r="B57" s="72" t="s">
        <v>1339</v>
      </c>
      <c r="C57" s="72">
        <v>3004</v>
      </c>
      <c r="D57" s="85" t="s">
        <v>1340</v>
      </c>
      <c r="E57" s="85" t="s">
        <v>1335</v>
      </c>
      <c r="F57" s="72" t="s">
        <v>1341</v>
      </c>
      <c r="G57" s="72" t="s">
        <v>487</v>
      </c>
      <c r="H57" s="72">
        <v>710</v>
      </c>
      <c r="I57" s="72">
        <v>635</v>
      </c>
      <c r="J57" s="72">
        <v>63</v>
      </c>
      <c r="K57" s="828">
        <v>3</v>
      </c>
      <c r="L57" s="72" t="s">
        <v>580</v>
      </c>
      <c r="M57" s="72">
        <v>12</v>
      </c>
      <c r="N57" s="72" t="s">
        <v>625</v>
      </c>
      <c r="O57" s="72" t="s">
        <v>626</v>
      </c>
      <c r="P57" s="72"/>
      <c r="Q57" s="72">
        <v>1</v>
      </c>
      <c r="R57" s="72">
        <v>1</v>
      </c>
    </row>
    <row r="58" spans="1:18">
      <c r="A58" s="109" t="s">
        <v>1155</v>
      </c>
      <c r="B58" s="109" t="s">
        <v>1342</v>
      </c>
      <c r="C58" s="109">
        <v>3023</v>
      </c>
      <c r="D58" s="109" t="s">
        <v>1301</v>
      </c>
      <c r="E58" s="109" t="s">
        <v>1343</v>
      </c>
      <c r="F58" s="109" t="s">
        <v>1303</v>
      </c>
      <c r="G58" s="109" t="s">
        <v>487</v>
      </c>
      <c r="H58" s="109">
        <v>740</v>
      </c>
      <c r="I58" s="109">
        <v>664</v>
      </c>
      <c r="J58" s="109">
        <v>66</v>
      </c>
      <c r="K58" s="831">
        <v>3</v>
      </c>
      <c r="L58" s="109" t="s">
        <v>643</v>
      </c>
      <c r="M58" s="109">
        <v>15</v>
      </c>
      <c r="N58" s="109" t="s">
        <v>644</v>
      </c>
      <c r="O58" s="109" t="s">
        <v>582</v>
      </c>
      <c r="P58" s="109"/>
      <c r="Q58" s="109">
        <v>1</v>
      </c>
      <c r="R58" s="109">
        <v>1</v>
      </c>
    </row>
    <row r="59" spans="1:18">
      <c r="A59" s="72" t="s">
        <v>1155</v>
      </c>
      <c r="B59" s="72" t="s">
        <v>1344</v>
      </c>
      <c r="C59" s="72">
        <v>3321</v>
      </c>
      <c r="D59" s="109" t="s">
        <v>1345</v>
      </c>
      <c r="E59" s="109" t="s">
        <v>1346</v>
      </c>
      <c r="F59" s="72" t="s">
        <v>1347</v>
      </c>
      <c r="G59" s="72" t="s">
        <v>487</v>
      </c>
      <c r="H59" s="72">
        <v>744</v>
      </c>
      <c r="I59" s="72">
        <v>663</v>
      </c>
      <c r="J59" s="72">
        <v>66</v>
      </c>
      <c r="K59" s="828">
        <v>3</v>
      </c>
      <c r="L59" s="72" t="s">
        <v>643</v>
      </c>
      <c r="M59" s="72">
        <v>15</v>
      </c>
      <c r="N59" s="72" t="s">
        <v>644</v>
      </c>
      <c r="O59" s="72" t="s">
        <v>582</v>
      </c>
      <c r="P59" s="72"/>
      <c r="Q59" s="72">
        <v>1</v>
      </c>
      <c r="R59" s="72">
        <v>1</v>
      </c>
    </row>
    <row r="60" spans="1:18">
      <c r="A60" s="72" t="s">
        <v>1155</v>
      </c>
      <c r="B60" s="72" t="s">
        <v>1348</v>
      </c>
      <c r="C60" s="72">
        <v>1196</v>
      </c>
      <c r="D60" s="109" t="s">
        <v>1349</v>
      </c>
      <c r="E60" s="109" t="s">
        <v>1350</v>
      </c>
      <c r="F60" s="72" t="s">
        <v>1351</v>
      </c>
      <c r="G60" s="72" t="s">
        <v>515</v>
      </c>
      <c r="H60" s="72">
        <v>523</v>
      </c>
      <c r="I60" s="72">
        <v>665</v>
      </c>
      <c r="J60" s="72">
        <v>66</v>
      </c>
      <c r="K60" s="828">
        <v>3</v>
      </c>
      <c r="L60" s="72" t="s">
        <v>643</v>
      </c>
      <c r="M60" s="72">
        <v>15</v>
      </c>
      <c r="N60" s="72" t="s">
        <v>644</v>
      </c>
      <c r="O60" s="72" t="s">
        <v>582</v>
      </c>
      <c r="P60" s="72"/>
      <c r="Q60" s="72">
        <v>1</v>
      </c>
      <c r="R60" s="72">
        <v>1</v>
      </c>
    </row>
    <row r="61" spans="1:18">
      <c r="A61" s="72" t="s">
        <v>1155</v>
      </c>
      <c r="B61" s="72" t="s">
        <v>1352</v>
      </c>
      <c r="C61" s="72">
        <v>2894</v>
      </c>
      <c r="D61" s="109" t="s">
        <v>1353</v>
      </c>
      <c r="E61" s="109" t="s">
        <v>1354</v>
      </c>
      <c r="F61" s="72" t="s">
        <v>1355</v>
      </c>
      <c r="G61" s="72" t="s">
        <v>487</v>
      </c>
      <c r="H61" s="72">
        <v>740</v>
      </c>
      <c r="I61" s="72">
        <v>661</v>
      </c>
      <c r="J61" s="72">
        <v>66</v>
      </c>
      <c r="K61" s="828">
        <v>3</v>
      </c>
      <c r="L61" s="72" t="s">
        <v>643</v>
      </c>
      <c r="M61" s="72">
        <v>15</v>
      </c>
      <c r="N61" s="72" t="s">
        <v>644</v>
      </c>
      <c r="O61" s="72" t="s">
        <v>582</v>
      </c>
      <c r="P61" s="72"/>
      <c r="Q61" s="72">
        <v>1</v>
      </c>
      <c r="R61" s="72">
        <v>1</v>
      </c>
    </row>
    <row r="62" spans="1:18">
      <c r="A62" s="72" t="s">
        <v>1155</v>
      </c>
      <c r="B62" s="72" t="s">
        <v>1356</v>
      </c>
      <c r="C62" s="72">
        <v>3076</v>
      </c>
      <c r="D62" s="109" t="s">
        <v>1174</v>
      </c>
      <c r="E62" s="109" t="s">
        <v>1357</v>
      </c>
      <c r="F62" s="72" t="s">
        <v>1176</v>
      </c>
      <c r="G62" s="72" t="s">
        <v>487</v>
      </c>
      <c r="H62" s="72">
        <v>672</v>
      </c>
      <c r="I62" s="72">
        <v>631</v>
      </c>
      <c r="J62" s="72">
        <v>63</v>
      </c>
      <c r="K62" s="828">
        <v>3</v>
      </c>
      <c r="L62" s="72" t="s">
        <v>643</v>
      </c>
      <c r="M62" s="72">
        <v>15</v>
      </c>
      <c r="N62" s="72" t="s">
        <v>644</v>
      </c>
      <c r="O62" s="72" t="s">
        <v>582</v>
      </c>
      <c r="P62" s="72"/>
      <c r="Q62" s="72">
        <v>1</v>
      </c>
      <c r="R62" s="72">
        <v>1</v>
      </c>
    </row>
    <row r="63" spans="1:18">
      <c r="A63" s="110" t="s">
        <v>1155</v>
      </c>
      <c r="B63" s="85" t="s">
        <v>1358</v>
      </c>
      <c r="C63" s="110">
        <v>2250</v>
      </c>
      <c r="D63" s="110" t="s">
        <v>1359</v>
      </c>
      <c r="E63" s="110" t="s">
        <v>1360</v>
      </c>
      <c r="F63" s="110" t="s">
        <v>1361</v>
      </c>
      <c r="G63" s="110" t="s">
        <v>487</v>
      </c>
      <c r="H63" s="110">
        <v>610</v>
      </c>
      <c r="I63" s="110">
        <v>603</v>
      </c>
      <c r="J63" s="110">
        <v>60</v>
      </c>
      <c r="K63" s="832">
        <v>3</v>
      </c>
      <c r="L63" s="110" t="s">
        <v>643</v>
      </c>
      <c r="M63" s="110">
        <v>16</v>
      </c>
      <c r="N63" s="110" t="s">
        <v>657</v>
      </c>
      <c r="O63" s="110" t="s">
        <v>658</v>
      </c>
      <c r="P63" s="110"/>
      <c r="Q63" s="110">
        <v>1</v>
      </c>
      <c r="R63" s="110">
        <v>1</v>
      </c>
    </row>
    <row r="64" spans="1:18">
      <c r="A64" s="72" t="s">
        <v>1155</v>
      </c>
      <c r="B64" s="72" t="s">
        <v>1362</v>
      </c>
      <c r="C64" s="72">
        <v>2534</v>
      </c>
      <c r="D64" s="110" t="s">
        <v>1363</v>
      </c>
      <c r="E64" s="110" t="s">
        <v>1364</v>
      </c>
      <c r="F64" s="72" t="s">
        <v>1365</v>
      </c>
      <c r="G64" s="72" t="s">
        <v>487</v>
      </c>
      <c r="H64" s="72">
        <v>610</v>
      </c>
      <c r="I64" s="72">
        <v>613</v>
      </c>
      <c r="J64" s="72">
        <v>61</v>
      </c>
      <c r="K64" s="828">
        <v>3</v>
      </c>
      <c r="L64" s="72" t="s">
        <v>643</v>
      </c>
      <c r="M64" s="72">
        <v>16</v>
      </c>
      <c r="N64" s="72" t="s">
        <v>657</v>
      </c>
      <c r="O64" s="72" t="s">
        <v>658</v>
      </c>
      <c r="P64" s="72"/>
      <c r="Q64" s="72">
        <v>1</v>
      </c>
      <c r="R64" s="72">
        <v>1</v>
      </c>
    </row>
    <row r="65" spans="1:18">
      <c r="A65" s="72" t="s">
        <v>1155</v>
      </c>
      <c r="B65" s="72" t="s">
        <v>1366</v>
      </c>
      <c r="C65" s="72">
        <v>3669</v>
      </c>
      <c r="D65" s="110" t="s">
        <v>1157</v>
      </c>
      <c r="E65" s="110" t="s">
        <v>1367</v>
      </c>
      <c r="F65" s="72" t="s">
        <v>1159</v>
      </c>
      <c r="G65" s="72" t="s">
        <v>487</v>
      </c>
      <c r="H65" s="72">
        <v>638</v>
      </c>
      <c r="I65" s="72">
        <v>622</v>
      </c>
      <c r="J65" s="72">
        <v>62</v>
      </c>
      <c r="K65" s="828">
        <v>3</v>
      </c>
      <c r="L65" s="72" t="s">
        <v>509</v>
      </c>
      <c r="M65" s="72">
        <v>7</v>
      </c>
      <c r="N65" s="72" t="s">
        <v>546</v>
      </c>
      <c r="O65" s="72" t="s">
        <v>547</v>
      </c>
      <c r="P65" s="72"/>
      <c r="Q65" s="72">
        <v>1</v>
      </c>
      <c r="R65" s="72">
        <v>1</v>
      </c>
    </row>
    <row r="66" spans="1:18">
      <c r="A66" s="72" t="s">
        <v>1155</v>
      </c>
      <c r="B66" s="72" t="s">
        <v>1368</v>
      </c>
      <c r="C66" s="72">
        <v>2575</v>
      </c>
      <c r="D66" s="110" t="s">
        <v>1369</v>
      </c>
      <c r="E66" s="110" t="s">
        <v>1370</v>
      </c>
      <c r="F66" s="72" t="s">
        <v>1371</v>
      </c>
      <c r="G66" s="72" t="s">
        <v>487</v>
      </c>
      <c r="H66" s="72">
        <v>740</v>
      </c>
      <c r="I66" s="72">
        <v>623</v>
      </c>
      <c r="J66" s="72">
        <v>62</v>
      </c>
      <c r="K66" s="828">
        <v>3</v>
      </c>
      <c r="L66" s="72" t="s">
        <v>643</v>
      </c>
      <c r="M66" s="72">
        <v>16</v>
      </c>
      <c r="N66" s="72" t="s">
        <v>657</v>
      </c>
      <c r="O66" s="72" t="s">
        <v>658</v>
      </c>
      <c r="P66" s="72"/>
      <c r="Q66" s="72">
        <v>1</v>
      </c>
      <c r="R66" s="72">
        <v>1</v>
      </c>
    </row>
    <row r="67" spans="1:18">
      <c r="A67" s="72" t="s">
        <v>1155</v>
      </c>
      <c r="B67" s="72" t="s">
        <v>1372</v>
      </c>
      <c r="C67" s="72">
        <v>1767</v>
      </c>
      <c r="D67" s="110" t="s">
        <v>1373</v>
      </c>
      <c r="E67" s="110" t="s">
        <v>1374</v>
      </c>
      <c r="F67" s="72" t="s">
        <v>1375</v>
      </c>
      <c r="G67" s="72" t="s">
        <v>487</v>
      </c>
      <c r="H67" s="72">
        <v>657</v>
      </c>
      <c r="I67" s="72">
        <v>653</v>
      </c>
      <c r="J67" s="72">
        <v>65</v>
      </c>
      <c r="K67" s="828">
        <v>3</v>
      </c>
      <c r="L67" s="72" t="s">
        <v>643</v>
      </c>
      <c r="M67" s="72">
        <v>16</v>
      </c>
      <c r="N67" s="72" t="s">
        <v>657</v>
      </c>
      <c r="O67" s="72" t="s">
        <v>658</v>
      </c>
      <c r="P67" s="72"/>
      <c r="Q67" s="72">
        <v>1</v>
      </c>
      <c r="R67" s="72">
        <v>1</v>
      </c>
    </row>
    <row r="68" spans="1:18">
      <c r="A68" s="109" t="s">
        <v>1155</v>
      </c>
      <c r="B68" s="109" t="s">
        <v>1376</v>
      </c>
      <c r="C68" s="109">
        <v>3049</v>
      </c>
      <c r="D68" s="109" t="s">
        <v>1377</v>
      </c>
      <c r="E68" s="109" t="s">
        <v>1378</v>
      </c>
      <c r="F68" s="109" t="s">
        <v>1379</v>
      </c>
      <c r="G68" s="109" t="s">
        <v>487</v>
      </c>
      <c r="H68" s="109">
        <v>740</v>
      </c>
      <c r="I68" s="109">
        <v>604</v>
      </c>
      <c r="J68" s="109">
        <v>60</v>
      </c>
      <c r="K68" s="831">
        <v>3</v>
      </c>
      <c r="L68" s="109" t="s">
        <v>677</v>
      </c>
      <c r="M68" s="109">
        <v>18</v>
      </c>
      <c r="N68" s="109" t="s">
        <v>1380</v>
      </c>
      <c r="O68" s="109" t="s">
        <v>679</v>
      </c>
      <c r="P68" s="109"/>
      <c r="Q68" s="109">
        <v>1</v>
      </c>
      <c r="R68" s="109">
        <v>1</v>
      </c>
    </row>
    <row r="69" spans="1:18">
      <c r="A69" s="72" t="s">
        <v>1155</v>
      </c>
      <c r="B69" s="72" t="s">
        <v>1381</v>
      </c>
      <c r="C69" s="72">
        <v>3088</v>
      </c>
      <c r="D69" s="109" t="s">
        <v>1382</v>
      </c>
      <c r="E69" s="109" t="s">
        <v>1383</v>
      </c>
      <c r="F69" s="72" t="s">
        <v>1384</v>
      </c>
      <c r="G69" s="72" t="s">
        <v>487</v>
      </c>
      <c r="H69" s="72">
        <v>743</v>
      </c>
      <c r="I69" s="72">
        <v>602</v>
      </c>
      <c r="J69" s="72">
        <v>60</v>
      </c>
      <c r="K69" s="828">
        <v>3</v>
      </c>
      <c r="L69" s="72" t="s">
        <v>677</v>
      </c>
      <c r="M69" s="72">
        <v>18</v>
      </c>
      <c r="N69" s="72" t="s">
        <v>1380</v>
      </c>
      <c r="O69" s="72" t="s">
        <v>679</v>
      </c>
      <c r="P69" s="72"/>
      <c r="Q69" s="72">
        <v>1</v>
      </c>
      <c r="R69" s="72">
        <v>1</v>
      </c>
    </row>
    <row r="70" spans="1:18">
      <c r="A70" s="72" t="s">
        <v>1155</v>
      </c>
      <c r="B70" s="72" t="s">
        <v>1385</v>
      </c>
      <c r="C70" s="72">
        <v>2805</v>
      </c>
      <c r="D70" s="109" t="s">
        <v>1386</v>
      </c>
      <c r="E70" s="109" t="s">
        <v>1387</v>
      </c>
      <c r="F70" s="72" t="s">
        <v>1388</v>
      </c>
      <c r="G70" s="72" t="s">
        <v>487</v>
      </c>
      <c r="H70" s="72">
        <v>730</v>
      </c>
      <c r="I70" s="72">
        <v>621</v>
      </c>
      <c r="J70" s="72">
        <v>62</v>
      </c>
      <c r="K70" s="828">
        <v>3</v>
      </c>
      <c r="L70" s="72" t="s">
        <v>677</v>
      </c>
      <c r="M70" s="72">
        <v>18</v>
      </c>
      <c r="N70" s="72" t="s">
        <v>1380</v>
      </c>
      <c r="O70" s="72" t="s">
        <v>679</v>
      </c>
      <c r="P70" s="72"/>
      <c r="Q70" s="72">
        <v>1</v>
      </c>
      <c r="R70" s="72">
        <v>1</v>
      </c>
    </row>
    <row r="71" spans="1:18">
      <c r="A71" s="72" t="s">
        <v>1155</v>
      </c>
      <c r="B71" s="72" t="s">
        <v>1389</v>
      </c>
      <c r="C71" s="72">
        <v>1207</v>
      </c>
      <c r="D71" s="109" t="s">
        <v>1390</v>
      </c>
      <c r="E71" s="109" t="s">
        <v>1391</v>
      </c>
      <c r="F71" s="72" t="s">
        <v>1392</v>
      </c>
      <c r="G71" s="72" t="s">
        <v>487</v>
      </c>
      <c r="H71" s="72">
        <v>740</v>
      </c>
      <c r="I71" s="72">
        <v>623</v>
      </c>
      <c r="J71" s="72">
        <v>62</v>
      </c>
      <c r="K71" s="828">
        <v>3</v>
      </c>
      <c r="L71" s="72" t="s">
        <v>677</v>
      </c>
      <c r="M71" s="72">
        <v>18</v>
      </c>
      <c r="N71" s="72" t="s">
        <v>1380</v>
      </c>
      <c r="O71" s="72" t="s">
        <v>679</v>
      </c>
      <c r="P71" s="72"/>
      <c r="Q71" s="72">
        <v>1</v>
      </c>
      <c r="R71" s="72">
        <v>1</v>
      </c>
    </row>
    <row r="72" spans="1:18">
      <c r="A72" s="72" t="s">
        <v>1155</v>
      </c>
      <c r="B72" s="72" t="s">
        <v>1393</v>
      </c>
      <c r="C72" s="72">
        <v>3127</v>
      </c>
      <c r="D72" s="109" t="s">
        <v>1394</v>
      </c>
      <c r="E72" s="109" t="s">
        <v>1395</v>
      </c>
      <c r="F72" s="72" t="s">
        <v>1396</v>
      </c>
      <c r="G72" s="72" t="s">
        <v>487</v>
      </c>
      <c r="H72" s="72">
        <v>678</v>
      </c>
      <c r="I72" s="72">
        <v>615</v>
      </c>
      <c r="J72" s="72">
        <v>61</v>
      </c>
      <c r="K72" s="828">
        <v>3</v>
      </c>
      <c r="L72" s="72" t="s">
        <v>677</v>
      </c>
      <c r="M72" s="72">
        <v>18</v>
      </c>
      <c r="N72" s="72" t="s">
        <v>1380</v>
      </c>
      <c r="O72" s="72" t="s">
        <v>679</v>
      </c>
      <c r="P72" s="72"/>
      <c r="Q72" s="72">
        <v>1</v>
      </c>
      <c r="R72" s="72">
        <v>1</v>
      </c>
    </row>
    <row r="73" spans="1:18">
      <c r="A73" s="110" t="s">
        <v>1155</v>
      </c>
      <c r="B73" s="85" t="s">
        <v>1397</v>
      </c>
      <c r="C73" s="110">
        <v>1962</v>
      </c>
      <c r="D73" s="110" t="s">
        <v>1161</v>
      </c>
      <c r="E73" s="110" t="s">
        <v>1398</v>
      </c>
      <c r="F73" s="110" t="s">
        <v>1163</v>
      </c>
      <c r="G73" s="110" t="s">
        <v>487</v>
      </c>
      <c r="H73" s="110">
        <v>640</v>
      </c>
      <c r="I73" s="110">
        <v>633</v>
      </c>
      <c r="J73" s="110">
        <v>63</v>
      </c>
      <c r="K73" s="832">
        <v>3</v>
      </c>
      <c r="L73" s="110" t="s">
        <v>677</v>
      </c>
      <c r="M73" s="110">
        <v>19</v>
      </c>
      <c r="N73" s="110" t="s">
        <v>695</v>
      </c>
      <c r="O73" s="110" t="s">
        <v>696</v>
      </c>
      <c r="P73" s="110"/>
      <c r="Q73" s="110">
        <v>1</v>
      </c>
      <c r="R73" s="110">
        <v>1</v>
      </c>
    </row>
    <row r="74" spans="1:18">
      <c r="A74" s="72" t="s">
        <v>1155</v>
      </c>
      <c r="B74" s="72" t="s">
        <v>1399</v>
      </c>
      <c r="C74" s="72">
        <v>2508</v>
      </c>
      <c r="D74" s="110" t="s">
        <v>1400</v>
      </c>
      <c r="E74" s="110" t="s">
        <v>1401</v>
      </c>
      <c r="F74" s="72" t="s">
        <v>1402</v>
      </c>
      <c r="G74" s="72" t="s">
        <v>487</v>
      </c>
      <c r="H74" s="72">
        <v>627.12</v>
      </c>
      <c r="I74" s="72">
        <v>615</v>
      </c>
      <c r="J74" s="72">
        <v>61</v>
      </c>
      <c r="K74" s="828">
        <v>3</v>
      </c>
      <c r="L74" s="72" t="s">
        <v>677</v>
      </c>
      <c r="M74" s="72">
        <v>19</v>
      </c>
      <c r="N74" s="72" t="s">
        <v>695</v>
      </c>
      <c r="O74" s="72" t="s">
        <v>696</v>
      </c>
      <c r="P74" s="72"/>
      <c r="Q74" s="72">
        <v>1</v>
      </c>
      <c r="R74" s="72">
        <v>1</v>
      </c>
    </row>
    <row r="75" spans="1:18">
      <c r="A75" s="72" t="s">
        <v>1155</v>
      </c>
      <c r="B75" s="72" t="s">
        <v>1403</v>
      </c>
      <c r="C75" s="72">
        <v>2418</v>
      </c>
      <c r="D75" s="110" t="s">
        <v>1404</v>
      </c>
      <c r="E75" s="110" t="s">
        <v>1405</v>
      </c>
      <c r="F75" s="72" t="s">
        <v>1406</v>
      </c>
      <c r="G75" s="72" t="s">
        <v>487</v>
      </c>
      <c r="H75" s="72">
        <v>742.76</v>
      </c>
      <c r="I75" s="72">
        <v>611</v>
      </c>
      <c r="J75" s="72">
        <v>61</v>
      </c>
      <c r="K75" s="828">
        <v>3</v>
      </c>
      <c r="L75" s="72" t="s">
        <v>677</v>
      </c>
      <c r="M75" s="72">
        <v>19</v>
      </c>
      <c r="N75" s="72" t="s">
        <v>695</v>
      </c>
      <c r="O75" s="72" t="s">
        <v>696</v>
      </c>
      <c r="P75" s="72"/>
      <c r="Q75" s="72">
        <v>1</v>
      </c>
      <c r="R75" s="72">
        <v>1</v>
      </c>
    </row>
    <row r="76" spans="1:18">
      <c r="A76" s="72" t="s">
        <v>1155</v>
      </c>
      <c r="B76" s="72" t="s">
        <v>1407</v>
      </c>
      <c r="C76" s="72">
        <v>3640</v>
      </c>
      <c r="D76" s="110" t="s">
        <v>1408</v>
      </c>
      <c r="E76" s="110" t="s">
        <v>1409</v>
      </c>
      <c r="F76" s="72" t="s">
        <v>1410</v>
      </c>
      <c r="G76" s="72" t="s">
        <v>487</v>
      </c>
      <c r="H76" s="72">
        <v>673</v>
      </c>
      <c r="I76" s="72">
        <v>603</v>
      </c>
      <c r="J76" s="72">
        <v>60</v>
      </c>
      <c r="K76" s="828">
        <v>3</v>
      </c>
      <c r="L76" s="72" t="s">
        <v>677</v>
      </c>
      <c r="M76" s="72">
        <v>19</v>
      </c>
      <c r="N76" s="72" t="s">
        <v>695</v>
      </c>
      <c r="O76" s="72" t="s">
        <v>696</v>
      </c>
      <c r="P76" s="72"/>
      <c r="Q76" s="72">
        <v>1</v>
      </c>
      <c r="R76" s="72">
        <v>1</v>
      </c>
    </row>
    <row r="77" spans="1:18">
      <c r="A77" s="72" t="s">
        <v>1155</v>
      </c>
      <c r="B77" s="72" t="s">
        <v>1411</v>
      </c>
      <c r="C77" s="72">
        <v>2434</v>
      </c>
      <c r="D77" s="110" t="s">
        <v>1204</v>
      </c>
      <c r="E77" s="110" t="s">
        <v>1412</v>
      </c>
      <c r="F77" s="72" t="s">
        <v>1413</v>
      </c>
      <c r="G77" s="833" t="s">
        <v>515</v>
      </c>
      <c r="H77" s="833">
        <v>586.70000000000005</v>
      </c>
      <c r="I77" s="72">
        <v>605</v>
      </c>
      <c r="J77" s="72">
        <v>60</v>
      </c>
      <c r="K77" s="828">
        <v>3</v>
      </c>
      <c r="L77" s="72" t="s">
        <v>924</v>
      </c>
      <c r="M77" s="72">
        <v>33</v>
      </c>
      <c r="N77" s="72" t="s">
        <v>958</v>
      </c>
      <c r="O77" s="72" t="s">
        <v>959</v>
      </c>
      <c r="P77" s="72"/>
      <c r="Q77" s="72">
        <v>1</v>
      </c>
      <c r="R77" s="72">
        <v>1</v>
      </c>
    </row>
    <row r="78" spans="1:18">
      <c r="A78" s="109" t="s">
        <v>1155</v>
      </c>
      <c r="B78" s="109" t="s">
        <v>1414</v>
      </c>
      <c r="C78" s="109">
        <v>3203</v>
      </c>
      <c r="D78" s="109" t="s">
        <v>1415</v>
      </c>
      <c r="E78" s="109" t="s">
        <v>1264</v>
      </c>
      <c r="F78" s="109" t="s">
        <v>1416</v>
      </c>
      <c r="G78" s="109" t="s">
        <v>487</v>
      </c>
      <c r="H78" s="109">
        <v>745</v>
      </c>
      <c r="I78" s="109">
        <v>625</v>
      </c>
      <c r="J78" s="109">
        <v>62</v>
      </c>
      <c r="K78" s="831">
        <v>3</v>
      </c>
      <c r="L78" s="109" t="s">
        <v>677</v>
      </c>
      <c r="M78" s="109">
        <v>20</v>
      </c>
      <c r="N78" s="109" t="s">
        <v>713</v>
      </c>
      <c r="O78" s="109" t="s">
        <v>714</v>
      </c>
      <c r="P78" s="109"/>
      <c r="Q78" s="109">
        <v>1</v>
      </c>
      <c r="R78" s="109">
        <v>1</v>
      </c>
    </row>
    <row r="79" spans="1:18">
      <c r="A79" s="72" t="s">
        <v>1155</v>
      </c>
      <c r="B79" s="72" t="s">
        <v>1417</v>
      </c>
      <c r="C79" s="72">
        <v>3434</v>
      </c>
      <c r="D79" s="109" t="s">
        <v>1418</v>
      </c>
      <c r="E79" s="109" t="s">
        <v>1419</v>
      </c>
      <c r="F79" s="72" t="s">
        <v>492</v>
      </c>
      <c r="G79" s="72" t="s">
        <v>492</v>
      </c>
      <c r="H79" s="72" t="s">
        <v>492</v>
      </c>
      <c r="I79" s="72" t="s">
        <v>492</v>
      </c>
      <c r="J79" s="72" t="s">
        <v>492</v>
      </c>
      <c r="K79" s="828">
        <v>3</v>
      </c>
      <c r="L79" s="72" t="s">
        <v>677</v>
      </c>
      <c r="M79" s="72">
        <v>20</v>
      </c>
      <c r="N79" s="72" t="s">
        <v>713</v>
      </c>
      <c r="O79" s="72" t="s">
        <v>714</v>
      </c>
      <c r="P79" s="72"/>
      <c r="Q79" s="72">
        <v>1</v>
      </c>
      <c r="R79" s="72">
        <v>1</v>
      </c>
    </row>
    <row r="80" spans="1:18">
      <c r="A80" s="72" t="s">
        <v>1155</v>
      </c>
      <c r="B80" s="72" t="s">
        <v>1420</v>
      </c>
      <c r="C80" s="72">
        <v>1832</v>
      </c>
      <c r="D80" s="109" t="s">
        <v>1169</v>
      </c>
      <c r="E80" s="109" t="s">
        <v>1421</v>
      </c>
      <c r="F80" s="72" t="s">
        <v>1171</v>
      </c>
      <c r="G80" s="72" t="s">
        <v>487</v>
      </c>
      <c r="H80" s="72">
        <v>765</v>
      </c>
      <c r="I80" s="72">
        <v>623</v>
      </c>
      <c r="J80" s="72">
        <v>62</v>
      </c>
      <c r="K80" s="828">
        <v>3</v>
      </c>
      <c r="L80" s="72" t="s">
        <v>677</v>
      </c>
      <c r="M80" s="72">
        <v>20</v>
      </c>
      <c r="N80" s="72" t="s">
        <v>713</v>
      </c>
      <c r="O80" s="72" t="s">
        <v>714</v>
      </c>
      <c r="P80" s="72"/>
      <c r="Q80" s="72">
        <v>1</v>
      </c>
      <c r="R80" s="72">
        <v>1</v>
      </c>
    </row>
    <row r="81" spans="1:18">
      <c r="A81" s="72" t="s">
        <v>1155</v>
      </c>
      <c r="B81" s="72" t="s">
        <v>1422</v>
      </c>
      <c r="C81" s="72">
        <v>1614</v>
      </c>
      <c r="D81" s="109" t="s">
        <v>1423</v>
      </c>
      <c r="E81" s="109" t="s">
        <v>1424</v>
      </c>
      <c r="F81" s="72" t="s">
        <v>1425</v>
      </c>
      <c r="G81" s="72" t="s">
        <v>487</v>
      </c>
      <c r="H81" s="72">
        <v>736</v>
      </c>
      <c r="I81" s="72">
        <v>614</v>
      </c>
      <c r="J81" s="72">
        <v>61</v>
      </c>
      <c r="K81" s="828">
        <v>3</v>
      </c>
      <c r="L81" s="72" t="s">
        <v>677</v>
      </c>
      <c r="M81" s="72">
        <v>20</v>
      </c>
      <c r="N81" s="72" t="s">
        <v>713</v>
      </c>
      <c r="O81" s="72" t="s">
        <v>714</v>
      </c>
      <c r="P81" s="72"/>
      <c r="Q81" s="72">
        <v>1</v>
      </c>
      <c r="R81" s="72">
        <v>1</v>
      </c>
    </row>
    <row r="82" spans="1:18">
      <c r="A82" s="72" t="s">
        <v>1155</v>
      </c>
      <c r="B82" s="72" t="s">
        <v>1426</v>
      </c>
      <c r="C82" s="72">
        <v>3025</v>
      </c>
      <c r="D82" s="109" t="s">
        <v>1427</v>
      </c>
      <c r="E82" s="109" t="s">
        <v>1428</v>
      </c>
      <c r="F82" s="72" t="s">
        <v>1429</v>
      </c>
      <c r="G82" s="72" t="s">
        <v>487</v>
      </c>
      <c r="H82" s="72">
        <v>632</v>
      </c>
      <c r="I82" s="72">
        <v>613</v>
      </c>
      <c r="J82" s="72">
        <v>61</v>
      </c>
      <c r="K82" s="828">
        <v>3</v>
      </c>
      <c r="L82" s="72" t="s">
        <v>677</v>
      </c>
      <c r="M82" s="72">
        <v>20</v>
      </c>
      <c r="N82" s="72" t="s">
        <v>713</v>
      </c>
      <c r="O82" s="72" t="s">
        <v>714</v>
      </c>
      <c r="P82" s="72"/>
      <c r="Q82" s="72">
        <v>1</v>
      </c>
      <c r="R82" s="72">
        <v>1</v>
      </c>
    </row>
    <row r="83" spans="1:18">
      <c r="A83" s="72" t="s">
        <v>1155</v>
      </c>
      <c r="B83" s="72" t="s">
        <v>1430</v>
      </c>
      <c r="C83" s="86">
        <v>1421</v>
      </c>
      <c r="D83" s="109" t="s">
        <v>1208</v>
      </c>
      <c r="E83" s="109" t="s">
        <v>1431</v>
      </c>
      <c r="F83" s="72" t="s">
        <v>1432</v>
      </c>
      <c r="G83" s="72" t="s">
        <v>487</v>
      </c>
      <c r="H83" s="72">
        <v>648</v>
      </c>
      <c r="I83" s="72">
        <v>643</v>
      </c>
      <c r="J83" s="72">
        <v>64</v>
      </c>
      <c r="K83" s="828">
        <v>3</v>
      </c>
      <c r="L83" s="72" t="s">
        <v>509</v>
      </c>
      <c r="M83" s="72">
        <v>6</v>
      </c>
      <c r="N83" s="72" t="s">
        <v>529</v>
      </c>
      <c r="O83" s="72" t="s">
        <v>530</v>
      </c>
      <c r="P83" s="72"/>
      <c r="Q83" s="72">
        <v>1</v>
      </c>
      <c r="R83" s="72">
        <v>1</v>
      </c>
    </row>
    <row r="84" spans="1:18">
      <c r="A84" s="72" t="s">
        <v>1155</v>
      </c>
      <c r="B84" s="72"/>
      <c r="C84" s="72">
        <v>1885</v>
      </c>
      <c r="D84" s="72" t="s">
        <v>1273</v>
      </c>
      <c r="E84" s="72" t="s">
        <v>1433</v>
      </c>
      <c r="F84" s="72" t="s">
        <v>1275</v>
      </c>
      <c r="G84" s="72" t="s">
        <v>487</v>
      </c>
      <c r="H84" s="72">
        <v>678</v>
      </c>
      <c r="I84" s="72">
        <v>651</v>
      </c>
      <c r="J84" s="72">
        <v>65</v>
      </c>
      <c r="K84" s="828"/>
      <c r="L84" s="72" t="s">
        <v>580</v>
      </c>
      <c r="M84" s="72"/>
      <c r="N84" s="72"/>
      <c r="O84" s="72"/>
      <c r="P84" s="72" t="s">
        <v>1093</v>
      </c>
      <c r="Q84" s="72">
        <v>1</v>
      </c>
      <c r="R84" s="72"/>
    </row>
    <row r="85" spans="1:18">
      <c r="A85" s="72" t="s">
        <v>1155</v>
      </c>
      <c r="B85" s="72"/>
      <c r="C85" s="72">
        <v>2791</v>
      </c>
      <c r="D85" s="72" t="s">
        <v>1434</v>
      </c>
      <c r="E85" s="72" t="s">
        <v>1435</v>
      </c>
      <c r="F85" s="72" t="s">
        <v>1436</v>
      </c>
      <c r="G85" s="72" t="s">
        <v>487</v>
      </c>
      <c r="H85" s="72">
        <v>630</v>
      </c>
      <c r="I85" s="72">
        <v>661</v>
      </c>
      <c r="J85" s="72">
        <v>66</v>
      </c>
      <c r="K85" s="828">
        <v>3</v>
      </c>
      <c r="L85" s="72" t="s">
        <v>643</v>
      </c>
      <c r="M85" s="72">
        <v>15</v>
      </c>
      <c r="N85" s="72" t="s">
        <v>644</v>
      </c>
      <c r="O85" s="72" t="s">
        <v>582</v>
      </c>
      <c r="P85" s="72"/>
      <c r="Q85" s="72">
        <v>1</v>
      </c>
      <c r="R85" s="72">
        <v>1</v>
      </c>
    </row>
    <row r="86" spans="1:18">
      <c r="A86" s="72" t="s">
        <v>1155</v>
      </c>
      <c r="B86" s="72"/>
      <c r="C86" s="72">
        <v>2085</v>
      </c>
      <c r="D86" s="72" t="s">
        <v>1437</v>
      </c>
      <c r="E86" s="72" t="s">
        <v>1438</v>
      </c>
      <c r="F86" s="72" t="s">
        <v>1439</v>
      </c>
      <c r="G86" s="72" t="s">
        <v>487</v>
      </c>
      <c r="H86" s="72">
        <v>639</v>
      </c>
      <c r="I86" s="72">
        <v>662</v>
      </c>
      <c r="J86" s="72">
        <v>66</v>
      </c>
      <c r="K86" s="828">
        <v>3</v>
      </c>
      <c r="L86" s="72" t="s">
        <v>643</v>
      </c>
      <c r="M86" s="72">
        <v>15</v>
      </c>
      <c r="N86" s="72" t="s">
        <v>644</v>
      </c>
      <c r="O86" s="72" t="s">
        <v>582</v>
      </c>
      <c r="P86" s="72"/>
      <c r="Q86" s="72">
        <v>1</v>
      </c>
      <c r="R86" s="72">
        <v>1</v>
      </c>
    </row>
    <row r="87" spans="1:18">
      <c r="A87" s="72" t="s">
        <v>1155</v>
      </c>
      <c r="B87" s="72"/>
      <c r="C87" s="72">
        <v>1331</v>
      </c>
      <c r="D87" s="72" t="s">
        <v>1208</v>
      </c>
      <c r="E87" s="72" t="s">
        <v>1440</v>
      </c>
      <c r="F87" s="72" t="s">
        <v>1441</v>
      </c>
      <c r="G87" s="72" t="s">
        <v>508</v>
      </c>
      <c r="H87" s="72">
        <v>334.8</v>
      </c>
      <c r="I87" s="72">
        <v>644</v>
      </c>
      <c r="J87" s="72">
        <v>64</v>
      </c>
      <c r="K87" s="828"/>
      <c r="L87" s="72" t="s">
        <v>643</v>
      </c>
      <c r="M87" s="72"/>
      <c r="N87" s="72"/>
      <c r="O87" s="72" t="s">
        <v>1442</v>
      </c>
      <c r="P87" s="72" t="s">
        <v>1093</v>
      </c>
      <c r="Q87" s="72">
        <v>1</v>
      </c>
      <c r="R87" s="72"/>
    </row>
    <row r="88" spans="1:18">
      <c r="A88" s="72" t="s">
        <v>1155</v>
      </c>
      <c r="B88" s="72"/>
      <c r="C88" s="72">
        <v>1084</v>
      </c>
      <c r="D88" s="72" t="s">
        <v>1408</v>
      </c>
      <c r="E88" s="72" t="s">
        <v>1443</v>
      </c>
      <c r="F88" s="72" t="s">
        <v>1410</v>
      </c>
      <c r="G88" s="72" t="s">
        <v>519</v>
      </c>
      <c r="H88" s="72">
        <v>427.68</v>
      </c>
      <c r="I88" s="72">
        <v>603</v>
      </c>
      <c r="J88" s="72">
        <v>60</v>
      </c>
      <c r="K88" s="828"/>
      <c r="L88" s="72" t="s">
        <v>643</v>
      </c>
      <c r="M88" s="72"/>
      <c r="N88" s="72"/>
      <c r="O88" s="72" t="s">
        <v>1444</v>
      </c>
      <c r="P88" s="72" t="s">
        <v>1093</v>
      </c>
      <c r="Q88" s="72">
        <v>1</v>
      </c>
      <c r="R88" s="72"/>
    </row>
    <row r="89" spans="1:18">
      <c r="A89" s="72" t="s">
        <v>1155</v>
      </c>
      <c r="B89" s="72"/>
      <c r="C89" s="72">
        <v>1599</v>
      </c>
      <c r="D89" s="72" t="s">
        <v>1445</v>
      </c>
      <c r="E89" s="72" t="s">
        <v>1446</v>
      </c>
      <c r="F89" s="72" t="s">
        <v>1447</v>
      </c>
      <c r="G89" s="72" t="s">
        <v>487</v>
      </c>
      <c r="H89" s="72">
        <v>775</v>
      </c>
      <c r="I89" s="72">
        <v>664</v>
      </c>
      <c r="J89" s="72">
        <v>66</v>
      </c>
      <c r="K89" s="828">
        <v>3</v>
      </c>
      <c r="L89" s="72" t="s">
        <v>731</v>
      </c>
      <c r="M89" s="72">
        <v>22</v>
      </c>
      <c r="N89" s="72" t="s">
        <v>732</v>
      </c>
      <c r="O89" s="72" t="s">
        <v>733</v>
      </c>
      <c r="P89" s="72"/>
      <c r="Q89" s="72">
        <v>1</v>
      </c>
      <c r="R89" s="72">
        <v>1</v>
      </c>
    </row>
    <row r="90" spans="1:18">
      <c r="A90" s="72" t="s">
        <v>1155</v>
      </c>
      <c r="B90" s="72"/>
      <c r="C90" s="72">
        <v>2804</v>
      </c>
      <c r="D90" s="72" t="s">
        <v>1448</v>
      </c>
      <c r="E90" s="72" t="s">
        <v>1449</v>
      </c>
      <c r="F90" s="72" t="s">
        <v>1450</v>
      </c>
      <c r="G90" s="72" t="s">
        <v>487</v>
      </c>
      <c r="H90" s="72">
        <v>728</v>
      </c>
      <c r="I90" s="72">
        <v>653</v>
      </c>
      <c r="J90" s="72">
        <v>65</v>
      </c>
      <c r="K90" s="828">
        <v>3</v>
      </c>
      <c r="L90" s="72" t="s">
        <v>731</v>
      </c>
      <c r="M90" s="72">
        <v>22</v>
      </c>
      <c r="N90" s="72" t="s">
        <v>732</v>
      </c>
      <c r="O90" s="72" t="s">
        <v>733</v>
      </c>
      <c r="P90" s="72"/>
      <c r="Q90" s="72">
        <v>1</v>
      </c>
      <c r="R90" s="72">
        <v>1</v>
      </c>
    </row>
    <row r="91" spans="1:18">
      <c r="A91" s="72" t="s">
        <v>1155</v>
      </c>
      <c r="B91" s="72"/>
      <c r="C91" s="72">
        <v>2978</v>
      </c>
      <c r="D91" s="72" t="s">
        <v>1451</v>
      </c>
      <c r="E91" s="72" t="s">
        <v>1452</v>
      </c>
      <c r="F91" s="72" t="s">
        <v>1453</v>
      </c>
      <c r="G91" s="72" t="s">
        <v>487</v>
      </c>
      <c r="H91" s="72">
        <v>740.58</v>
      </c>
      <c r="I91" s="72">
        <v>662</v>
      </c>
      <c r="J91" s="72">
        <v>66</v>
      </c>
      <c r="K91" s="828">
        <v>3</v>
      </c>
      <c r="L91" s="72" t="s">
        <v>731</v>
      </c>
      <c r="M91" s="72">
        <v>22</v>
      </c>
      <c r="N91" s="72" t="s">
        <v>732</v>
      </c>
      <c r="O91" s="72" t="s">
        <v>733</v>
      </c>
      <c r="P91" s="72"/>
      <c r="Q91" s="72">
        <v>1</v>
      </c>
      <c r="R91" s="72">
        <v>1</v>
      </c>
    </row>
    <row r="92" spans="1:18">
      <c r="A92" s="72" t="s">
        <v>1155</v>
      </c>
      <c r="B92" s="72"/>
      <c r="C92" s="72">
        <v>3205</v>
      </c>
      <c r="D92" s="72" t="s">
        <v>1454</v>
      </c>
      <c r="E92" s="72" t="s">
        <v>1455</v>
      </c>
      <c r="F92" s="72" t="s">
        <v>1456</v>
      </c>
      <c r="G92" s="72" t="s">
        <v>487</v>
      </c>
      <c r="H92" s="72">
        <v>743</v>
      </c>
      <c r="I92" s="72">
        <v>645</v>
      </c>
      <c r="J92" s="72">
        <v>64</v>
      </c>
      <c r="K92" s="828">
        <v>3</v>
      </c>
      <c r="L92" s="72" t="s">
        <v>731</v>
      </c>
      <c r="M92" s="72">
        <v>22</v>
      </c>
      <c r="N92" s="72" t="s">
        <v>732</v>
      </c>
      <c r="O92" s="72" t="s">
        <v>733</v>
      </c>
      <c r="P92" s="72"/>
      <c r="Q92" s="72">
        <v>1</v>
      </c>
      <c r="R92" s="72">
        <v>1</v>
      </c>
    </row>
    <row r="93" spans="1:18">
      <c r="A93" s="72" t="s">
        <v>1155</v>
      </c>
      <c r="B93" s="72"/>
      <c r="C93" s="72">
        <v>2990</v>
      </c>
      <c r="D93" s="72" t="s">
        <v>1457</v>
      </c>
      <c r="E93" s="72" t="s">
        <v>1370</v>
      </c>
      <c r="F93" s="72" t="s">
        <v>1458</v>
      </c>
      <c r="G93" s="72" t="s">
        <v>487</v>
      </c>
      <c r="H93" s="72">
        <v>625</v>
      </c>
      <c r="I93" s="72">
        <v>634</v>
      </c>
      <c r="J93" s="72">
        <v>63</v>
      </c>
      <c r="K93" s="828">
        <v>3</v>
      </c>
      <c r="L93" s="72" t="s">
        <v>731</v>
      </c>
      <c r="M93" s="72">
        <v>22</v>
      </c>
      <c r="N93" s="72" t="s">
        <v>732</v>
      </c>
      <c r="O93" s="72" t="s">
        <v>733</v>
      </c>
      <c r="P93" s="72"/>
      <c r="Q93" s="72">
        <v>1</v>
      </c>
      <c r="R93" s="72">
        <v>1</v>
      </c>
    </row>
    <row r="94" spans="1:18">
      <c r="A94" s="72" t="s">
        <v>1155</v>
      </c>
      <c r="B94" s="72"/>
      <c r="C94" s="72">
        <v>3668</v>
      </c>
      <c r="D94" s="72" t="s">
        <v>1263</v>
      </c>
      <c r="E94" s="72" t="s">
        <v>1459</v>
      </c>
      <c r="F94" s="72" t="s">
        <v>1288</v>
      </c>
      <c r="G94" s="72" t="s">
        <v>487</v>
      </c>
      <c r="H94" s="72">
        <v>691</v>
      </c>
      <c r="I94" s="72">
        <v>625</v>
      </c>
      <c r="J94" s="72">
        <v>62</v>
      </c>
      <c r="K94" s="828"/>
      <c r="L94" s="72" t="s">
        <v>677</v>
      </c>
      <c r="M94" s="72"/>
      <c r="N94" s="72"/>
      <c r="O94" s="72" t="s">
        <v>1460</v>
      </c>
      <c r="P94" s="72" t="s">
        <v>1093</v>
      </c>
      <c r="Q94" s="72">
        <v>1</v>
      </c>
      <c r="R94" s="72"/>
    </row>
    <row r="95" spans="1:18">
      <c r="A95" s="72" t="s">
        <v>1155</v>
      </c>
      <c r="B95" s="72"/>
      <c r="C95" s="72">
        <v>2115</v>
      </c>
      <c r="D95" s="72" t="s">
        <v>1461</v>
      </c>
      <c r="E95" s="72" t="s">
        <v>1462</v>
      </c>
      <c r="F95" s="72" t="s">
        <v>1463</v>
      </c>
      <c r="G95" s="72" t="s">
        <v>487</v>
      </c>
      <c r="H95" s="72">
        <v>610</v>
      </c>
      <c r="I95" s="72">
        <v>603</v>
      </c>
      <c r="J95" s="72">
        <v>60</v>
      </c>
      <c r="K95" s="828">
        <v>3</v>
      </c>
      <c r="L95" s="72" t="s">
        <v>731</v>
      </c>
      <c r="M95" s="72">
        <v>24</v>
      </c>
      <c r="N95" s="72" t="s">
        <v>747</v>
      </c>
      <c r="O95" s="72" t="s">
        <v>748</v>
      </c>
      <c r="P95" s="72"/>
      <c r="Q95" s="72">
        <v>1</v>
      </c>
      <c r="R95" s="72">
        <v>1</v>
      </c>
    </row>
    <row r="96" spans="1:18">
      <c r="A96" s="72" t="s">
        <v>1155</v>
      </c>
      <c r="B96" s="72"/>
      <c r="C96" s="72">
        <v>2574</v>
      </c>
      <c r="D96" s="72" t="s">
        <v>1464</v>
      </c>
      <c r="E96" s="72" t="s">
        <v>1465</v>
      </c>
      <c r="F96" s="72" t="s">
        <v>1466</v>
      </c>
      <c r="G96" s="72" t="s">
        <v>487</v>
      </c>
      <c r="H96" s="72">
        <v>730</v>
      </c>
      <c r="I96" s="72">
        <v>604</v>
      </c>
      <c r="J96" s="72">
        <v>60</v>
      </c>
      <c r="K96" s="828">
        <v>3</v>
      </c>
      <c r="L96" s="72" t="s">
        <v>731</v>
      </c>
      <c r="M96" s="72">
        <v>24</v>
      </c>
      <c r="N96" s="72" t="s">
        <v>747</v>
      </c>
      <c r="O96" s="72" t="s">
        <v>748</v>
      </c>
      <c r="P96" s="72"/>
      <c r="Q96" s="72">
        <v>1</v>
      </c>
      <c r="R96" s="72">
        <v>1</v>
      </c>
    </row>
    <row r="97" spans="1:18">
      <c r="A97" s="72" t="s">
        <v>1155</v>
      </c>
      <c r="B97" s="72"/>
      <c r="C97" s="72">
        <v>3318</v>
      </c>
      <c r="D97" s="72" t="s">
        <v>1467</v>
      </c>
      <c r="E97" s="72" t="s">
        <v>1468</v>
      </c>
      <c r="F97" s="72" t="s">
        <v>1469</v>
      </c>
      <c r="G97" s="72" t="s">
        <v>487</v>
      </c>
      <c r="H97" s="72">
        <v>735</v>
      </c>
      <c r="I97" s="72">
        <v>624</v>
      </c>
      <c r="J97" s="72">
        <v>62</v>
      </c>
      <c r="K97" s="828">
        <v>3</v>
      </c>
      <c r="L97" s="72" t="s">
        <v>731</v>
      </c>
      <c r="M97" s="72">
        <v>24</v>
      </c>
      <c r="N97" s="72" t="s">
        <v>747</v>
      </c>
      <c r="O97" s="72" t="s">
        <v>748</v>
      </c>
      <c r="P97" s="72"/>
      <c r="Q97" s="72">
        <v>1</v>
      </c>
      <c r="R97" s="72">
        <v>1</v>
      </c>
    </row>
    <row r="98" spans="1:18">
      <c r="A98" s="72" t="s">
        <v>1155</v>
      </c>
      <c r="B98" s="72"/>
      <c r="C98" s="72">
        <v>2770</v>
      </c>
      <c r="D98" s="72" t="s">
        <v>1470</v>
      </c>
      <c r="E98" s="72" t="s">
        <v>1471</v>
      </c>
      <c r="F98" s="72" t="s">
        <v>1472</v>
      </c>
      <c r="G98" s="72" t="s">
        <v>487</v>
      </c>
      <c r="H98" s="72">
        <v>748</v>
      </c>
      <c r="I98" s="72">
        <v>623</v>
      </c>
      <c r="J98" s="72">
        <v>62</v>
      </c>
      <c r="K98" s="828">
        <v>3</v>
      </c>
      <c r="L98" s="72" t="s">
        <v>731</v>
      </c>
      <c r="M98" s="72">
        <v>24</v>
      </c>
      <c r="N98" s="72" t="s">
        <v>747</v>
      </c>
      <c r="O98" s="72" t="s">
        <v>748</v>
      </c>
      <c r="P98" s="72"/>
      <c r="Q98" s="72">
        <v>1</v>
      </c>
      <c r="R98" s="72">
        <v>1</v>
      </c>
    </row>
    <row r="99" spans="1:18">
      <c r="A99" s="72" t="s">
        <v>1155</v>
      </c>
      <c r="B99" s="72"/>
      <c r="C99" s="72">
        <v>3437</v>
      </c>
      <c r="D99" s="72" t="s">
        <v>1473</v>
      </c>
      <c r="E99" s="72" t="s">
        <v>1474</v>
      </c>
      <c r="F99" s="72" t="s">
        <v>1475</v>
      </c>
      <c r="G99" s="72" t="s">
        <v>487</v>
      </c>
      <c r="H99" s="72">
        <v>742</v>
      </c>
      <c r="I99" s="72">
        <v>633</v>
      </c>
      <c r="J99" s="72">
        <v>63</v>
      </c>
      <c r="K99" s="828">
        <v>3</v>
      </c>
      <c r="L99" s="72" t="s">
        <v>731</v>
      </c>
      <c r="M99" s="72">
        <v>24</v>
      </c>
      <c r="N99" s="72" t="s">
        <v>747</v>
      </c>
      <c r="O99" s="72" t="s">
        <v>748</v>
      </c>
      <c r="P99" s="72"/>
      <c r="Q99" s="72">
        <v>1</v>
      </c>
      <c r="R99" s="72">
        <v>1</v>
      </c>
    </row>
    <row r="100" spans="1:18">
      <c r="A100" s="72" t="s">
        <v>1155</v>
      </c>
      <c r="B100" s="72"/>
      <c r="C100" s="72">
        <v>2741</v>
      </c>
      <c r="D100" s="72" t="s">
        <v>1476</v>
      </c>
      <c r="E100" s="72" t="s">
        <v>1477</v>
      </c>
      <c r="F100" s="72" t="s">
        <v>1478</v>
      </c>
      <c r="G100" s="72" t="s">
        <v>487</v>
      </c>
      <c r="H100" s="72">
        <v>722</v>
      </c>
      <c r="I100" s="72">
        <v>663</v>
      </c>
      <c r="J100" s="72">
        <v>66</v>
      </c>
      <c r="K100" s="828">
        <v>3</v>
      </c>
      <c r="L100" s="72" t="s">
        <v>731</v>
      </c>
      <c r="M100" s="72">
        <v>25</v>
      </c>
      <c r="N100" s="72" t="s">
        <v>764</v>
      </c>
      <c r="O100" s="72" t="s">
        <v>765</v>
      </c>
      <c r="P100" s="72"/>
      <c r="Q100" s="72">
        <v>1</v>
      </c>
      <c r="R100" s="72">
        <v>1</v>
      </c>
    </row>
    <row r="101" spans="1:18">
      <c r="A101" s="72" t="s">
        <v>1155</v>
      </c>
      <c r="B101" s="72"/>
      <c r="C101" s="72">
        <v>2475</v>
      </c>
      <c r="D101" s="72" t="s">
        <v>1479</v>
      </c>
      <c r="E101" s="72" t="s">
        <v>1480</v>
      </c>
      <c r="F101" s="72" t="s">
        <v>1481</v>
      </c>
      <c r="G101" s="72" t="s">
        <v>487</v>
      </c>
      <c r="H101" s="72">
        <v>636</v>
      </c>
      <c r="I101" s="72">
        <v>665</v>
      </c>
      <c r="J101" s="72">
        <v>66</v>
      </c>
      <c r="K101" s="828">
        <v>3</v>
      </c>
      <c r="L101" s="72" t="s">
        <v>731</v>
      </c>
      <c r="M101" s="72">
        <v>25</v>
      </c>
      <c r="N101" s="72" t="s">
        <v>764</v>
      </c>
      <c r="O101" s="72" t="s">
        <v>765</v>
      </c>
      <c r="P101" s="72"/>
      <c r="Q101" s="72">
        <v>1</v>
      </c>
      <c r="R101" s="72">
        <v>1</v>
      </c>
    </row>
    <row r="102" spans="1:18">
      <c r="A102" s="72" t="s">
        <v>1155</v>
      </c>
      <c r="B102" s="72"/>
      <c r="C102" s="72">
        <v>2109</v>
      </c>
      <c r="D102" s="72" t="s">
        <v>1482</v>
      </c>
      <c r="E102" s="72" t="s">
        <v>1483</v>
      </c>
      <c r="F102" s="72" t="s">
        <v>1484</v>
      </c>
      <c r="G102" s="72" t="s">
        <v>487</v>
      </c>
      <c r="H102" s="72">
        <v>728</v>
      </c>
      <c r="I102" s="72">
        <v>661</v>
      </c>
      <c r="J102" s="72">
        <v>66</v>
      </c>
      <c r="K102" s="828">
        <v>3</v>
      </c>
      <c r="L102" s="72" t="s">
        <v>731</v>
      </c>
      <c r="M102" s="72">
        <v>25</v>
      </c>
      <c r="N102" s="72" t="s">
        <v>764</v>
      </c>
      <c r="O102" s="72" t="s">
        <v>765</v>
      </c>
      <c r="P102" s="72"/>
      <c r="Q102" s="72">
        <v>1</v>
      </c>
      <c r="R102" s="72">
        <v>1</v>
      </c>
    </row>
    <row r="103" spans="1:18">
      <c r="A103" s="72" t="s">
        <v>1155</v>
      </c>
      <c r="B103" s="72"/>
      <c r="C103" s="72">
        <v>3107</v>
      </c>
      <c r="D103" s="72" t="s">
        <v>1330</v>
      </c>
      <c r="E103" s="72" t="s">
        <v>1485</v>
      </c>
      <c r="F103" s="72" t="s">
        <v>1332</v>
      </c>
      <c r="G103" s="72" t="s">
        <v>487</v>
      </c>
      <c r="H103" s="72">
        <v>752.12</v>
      </c>
      <c r="I103" s="72">
        <v>631</v>
      </c>
      <c r="J103" s="72">
        <v>63</v>
      </c>
      <c r="K103" s="828">
        <v>3</v>
      </c>
      <c r="L103" s="72" t="s">
        <v>731</v>
      </c>
      <c r="M103" s="72">
        <v>25</v>
      </c>
      <c r="N103" s="72" t="s">
        <v>764</v>
      </c>
      <c r="O103" s="72" t="s">
        <v>765</v>
      </c>
      <c r="P103" s="72"/>
      <c r="Q103" s="72">
        <v>1</v>
      </c>
      <c r="R103" s="72">
        <v>1</v>
      </c>
    </row>
    <row r="104" spans="1:18">
      <c r="A104" s="72" t="s">
        <v>1155</v>
      </c>
      <c r="B104" s="72"/>
      <c r="C104" s="72">
        <v>2695</v>
      </c>
      <c r="D104" s="72" t="s">
        <v>1486</v>
      </c>
      <c r="E104" s="72" t="s">
        <v>1487</v>
      </c>
      <c r="F104" s="72" t="s">
        <v>1488</v>
      </c>
      <c r="G104" s="72" t="s">
        <v>487</v>
      </c>
      <c r="H104" s="72">
        <v>608</v>
      </c>
      <c r="I104" s="72">
        <v>645</v>
      </c>
      <c r="J104" s="72">
        <v>64</v>
      </c>
      <c r="K104" s="828">
        <v>3</v>
      </c>
      <c r="L104" s="72" t="s">
        <v>731</v>
      </c>
      <c r="M104" s="72">
        <v>25</v>
      </c>
      <c r="N104" s="72" t="s">
        <v>764</v>
      </c>
      <c r="O104" s="72" t="s">
        <v>765</v>
      </c>
      <c r="P104" s="72"/>
      <c r="Q104" s="72">
        <v>1</v>
      </c>
      <c r="R104" s="72">
        <v>1</v>
      </c>
    </row>
    <row r="105" spans="1:18">
      <c r="A105" s="72" t="s">
        <v>1155</v>
      </c>
      <c r="B105" s="72"/>
      <c r="C105" s="72">
        <v>2793</v>
      </c>
      <c r="D105" s="72" t="s">
        <v>1489</v>
      </c>
      <c r="E105" s="72" t="s">
        <v>1490</v>
      </c>
      <c r="F105" s="72" t="s">
        <v>1491</v>
      </c>
      <c r="G105" s="72" t="s">
        <v>487</v>
      </c>
      <c r="H105" s="72">
        <v>740</v>
      </c>
      <c r="I105" s="72">
        <v>645</v>
      </c>
      <c r="J105" s="72">
        <v>64</v>
      </c>
      <c r="K105" s="828">
        <v>3</v>
      </c>
      <c r="L105" s="72" t="s">
        <v>796</v>
      </c>
      <c r="M105" s="72">
        <v>26</v>
      </c>
      <c r="N105" s="72" t="s">
        <v>779</v>
      </c>
      <c r="O105" s="72" t="s">
        <v>780</v>
      </c>
      <c r="P105" s="72"/>
      <c r="Q105" s="72">
        <v>1</v>
      </c>
      <c r="R105" s="72">
        <v>1</v>
      </c>
    </row>
    <row r="106" spans="1:18">
      <c r="A106" s="110" t="s">
        <v>1155</v>
      </c>
      <c r="B106" s="110"/>
      <c r="C106" s="110">
        <v>2799</v>
      </c>
      <c r="D106" s="110" t="s">
        <v>1492</v>
      </c>
      <c r="E106" s="110" t="s">
        <v>1370</v>
      </c>
      <c r="F106" s="72" t="s">
        <v>1493</v>
      </c>
      <c r="G106" s="72" t="s">
        <v>487</v>
      </c>
      <c r="H106" s="72">
        <v>645</v>
      </c>
      <c r="I106" s="72">
        <v>603</v>
      </c>
      <c r="J106" s="72">
        <v>60</v>
      </c>
      <c r="K106" s="828">
        <v>3</v>
      </c>
      <c r="L106" s="72" t="s">
        <v>796</v>
      </c>
      <c r="M106" s="72">
        <v>26</v>
      </c>
      <c r="N106" s="72" t="s">
        <v>779</v>
      </c>
      <c r="O106" s="72" t="s">
        <v>780</v>
      </c>
      <c r="P106" s="72"/>
      <c r="Q106" s="72">
        <v>1</v>
      </c>
      <c r="R106" s="72">
        <v>1</v>
      </c>
    </row>
    <row r="107" spans="1:18">
      <c r="A107" s="72" t="s">
        <v>1155</v>
      </c>
      <c r="B107" s="72"/>
      <c r="C107" s="72">
        <v>1486</v>
      </c>
      <c r="D107" s="72" t="s">
        <v>1369</v>
      </c>
      <c r="E107" s="72" t="s">
        <v>1306</v>
      </c>
      <c r="F107" s="72" t="s">
        <v>1494</v>
      </c>
      <c r="G107" s="72" t="s">
        <v>487</v>
      </c>
      <c r="H107" s="72">
        <v>693</v>
      </c>
      <c r="I107" s="72">
        <v>623</v>
      </c>
      <c r="J107" s="72">
        <v>62</v>
      </c>
      <c r="K107" s="828">
        <v>3</v>
      </c>
      <c r="L107" s="72" t="s">
        <v>796</v>
      </c>
      <c r="M107" s="72">
        <v>26</v>
      </c>
      <c r="N107" s="72" t="s">
        <v>779</v>
      </c>
      <c r="O107" s="72" t="s">
        <v>780</v>
      </c>
      <c r="P107" s="72"/>
      <c r="Q107" s="72">
        <v>1</v>
      </c>
      <c r="R107" s="72">
        <v>1</v>
      </c>
    </row>
    <row r="108" spans="1:18">
      <c r="A108" s="72" t="s">
        <v>1155</v>
      </c>
      <c r="B108" s="72"/>
      <c r="C108" s="72">
        <v>2968</v>
      </c>
      <c r="D108" s="72" t="s">
        <v>1495</v>
      </c>
      <c r="E108" s="72" t="s">
        <v>1496</v>
      </c>
      <c r="F108" s="72" t="s">
        <v>1497</v>
      </c>
      <c r="G108" s="72" t="s">
        <v>487</v>
      </c>
      <c r="H108" s="72">
        <v>667</v>
      </c>
      <c r="I108" s="72">
        <v>605</v>
      </c>
      <c r="J108" s="72">
        <v>60</v>
      </c>
      <c r="K108" s="828">
        <v>3</v>
      </c>
      <c r="L108" s="72" t="s">
        <v>796</v>
      </c>
      <c r="M108" s="72">
        <v>26</v>
      </c>
      <c r="N108" s="72" t="s">
        <v>779</v>
      </c>
      <c r="O108" s="72" t="s">
        <v>780</v>
      </c>
      <c r="P108" s="72"/>
      <c r="Q108" s="72">
        <v>1</v>
      </c>
      <c r="R108" s="72">
        <v>1</v>
      </c>
    </row>
    <row r="109" spans="1:18">
      <c r="A109" s="72" t="s">
        <v>1155</v>
      </c>
      <c r="B109" s="72"/>
      <c r="C109" s="72">
        <v>3206</v>
      </c>
      <c r="D109" s="72" t="s">
        <v>1498</v>
      </c>
      <c r="E109" s="72" t="s">
        <v>1428</v>
      </c>
      <c r="F109" s="72" t="s">
        <v>1499</v>
      </c>
      <c r="G109" s="72" t="s">
        <v>487</v>
      </c>
      <c r="H109" s="72">
        <v>700</v>
      </c>
      <c r="I109" s="72">
        <v>601</v>
      </c>
      <c r="J109" s="72">
        <v>60</v>
      </c>
      <c r="K109" s="828">
        <v>3</v>
      </c>
      <c r="L109" s="72" t="s">
        <v>796</v>
      </c>
      <c r="M109" s="72">
        <v>26</v>
      </c>
      <c r="N109" s="72" t="s">
        <v>779</v>
      </c>
      <c r="O109" s="72" t="s">
        <v>780</v>
      </c>
      <c r="P109" s="72"/>
      <c r="Q109" s="72">
        <v>1</v>
      </c>
      <c r="R109" s="72">
        <v>1</v>
      </c>
    </row>
    <row r="110" spans="1:18">
      <c r="A110" s="72" t="s">
        <v>1155</v>
      </c>
      <c r="B110" s="72"/>
      <c r="C110" s="72">
        <v>2094</v>
      </c>
      <c r="D110" s="72" t="s">
        <v>1500</v>
      </c>
      <c r="E110" s="72" t="s">
        <v>1501</v>
      </c>
      <c r="F110" s="72" t="s">
        <v>1502</v>
      </c>
      <c r="G110" s="72" t="s">
        <v>487</v>
      </c>
      <c r="H110" s="72">
        <v>620</v>
      </c>
      <c r="I110" s="72">
        <v>665</v>
      </c>
      <c r="J110" s="72">
        <v>66</v>
      </c>
      <c r="K110" s="828">
        <v>3</v>
      </c>
      <c r="L110" s="72" t="s">
        <v>796</v>
      </c>
      <c r="M110" s="72">
        <v>27</v>
      </c>
      <c r="N110" s="72" t="s">
        <v>1503</v>
      </c>
      <c r="O110" s="72" t="s">
        <v>798</v>
      </c>
      <c r="P110" s="72"/>
      <c r="Q110" s="72">
        <v>1</v>
      </c>
      <c r="R110" s="72">
        <v>1</v>
      </c>
    </row>
    <row r="111" spans="1:18">
      <c r="A111" s="72" t="s">
        <v>1155</v>
      </c>
      <c r="B111" s="72"/>
      <c r="C111" s="72">
        <v>2737</v>
      </c>
      <c r="D111" s="72" t="s">
        <v>1504</v>
      </c>
      <c r="E111" s="72" t="s">
        <v>1248</v>
      </c>
      <c r="F111" s="72" t="s">
        <v>1505</v>
      </c>
      <c r="G111" s="72" t="s">
        <v>487</v>
      </c>
      <c r="H111" s="72">
        <v>630</v>
      </c>
      <c r="I111" s="72">
        <v>662</v>
      </c>
      <c r="J111" s="72">
        <v>66</v>
      </c>
      <c r="K111" s="828">
        <v>3</v>
      </c>
      <c r="L111" s="72" t="s">
        <v>796</v>
      </c>
      <c r="M111" s="72">
        <v>27</v>
      </c>
      <c r="N111" s="72" t="s">
        <v>1503</v>
      </c>
      <c r="O111" s="72" t="s">
        <v>798</v>
      </c>
      <c r="P111" s="72"/>
      <c r="Q111" s="72">
        <v>1</v>
      </c>
      <c r="R111" s="72">
        <v>1</v>
      </c>
    </row>
    <row r="112" spans="1:18">
      <c r="A112" s="72" t="s">
        <v>1155</v>
      </c>
      <c r="B112" s="72"/>
      <c r="C112" s="72">
        <v>2454</v>
      </c>
      <c r="D112" s="72" t="s">
        <v>1506</v>
      </c>
      <c r="E112" s="72" t="s">
        <v>1507</v>
      </c>
      <c r="F112" s="72" t="s">
        <v>1508</v>
      </c>
      <c r="G112" s="72" t="s">
        <v>487</v>
      </c>
      <c r="H112" s="72">
        <v>615</v>
      </c>
      <c r="I112" s="72">
        <v>641</v>
      </c>
      <c r="J112" s="72">
        <v>64</v>
      </c>
      <c r="K112" s="828">
        <v>3</v>
      </c>
      <c r="L112" s="72" t="s">
        <v>796</v>
      </c>
      <c r="M112" s="72">
        <v>27</v>
      </c>
      <c r="N112" s="72" t="s">
        <v>1503</v>
      </c>
      <c r="O112" s="72" t="s">
        <v>798</v>
      </c>
      <c r="P112" s="72"/>
      <c r="Q112" s="72">
        <v>1</v>
      </c>
      <c r="R112" s="72">
        <v>1</v>
      </c>
    </row>
    <row r="113" spans="1:18">
      <c r="A113" s="72" t="s">
        <v>1155</v>
      </c>
      <c r="B113" s="72"/>
      <c r="C113" s="72">
        <v>2514</v>
      </c>
      <c r="D113" s="72" t="s">
        <v>1509</v>
      </c>
      <c r="E113" s="72" t="s">
        <v>1433</v>
      </c>
      <c r="F113" s="72" t="s">
        <v>1510</v>
      </c>
      <c r="G113" s="72" t="s">
        <v>487</v>
      </c>
      <c r="H113" s="72">
        <v>740</v>
      </c>
      <c r="I113" s="72">
        <v>651</v>
      </c>
      <c r="J113" s="72">
        <v>65</v>
      </c>
      <c r="K113" s="828">
        <v>3</v>
      </c>
      <c r="L113" s="72" t="s">
        <v>796</v>
      </c>
      <c r="M113" s="72">
        <v>27</v>
      </c>
      <c r="N113" s="72" t="s">
        <v>1503</v>
      </c>
      <c r="O113" s="72" t="s">
        <v>798</v>
      </c>
      <c r="P113" s="72"/>
      <c r="Q113" s="72">
        <v>1</v>
      </c>
      <c r="R113" s="72">
        <v>1</v>
      </c>
    </row>
    <row r="114" spans="1:18">
      <c r="A114" s="72" t="s">
        <v>1155</v>
      </c>
      <c r="B114" s="72"/>
      <c r="C114" s="72">
        <v>1509</v>
      </c>
      <c r="D114" s="72" t="s">
        <v>1511</v>
      </c>
      <c r="E114" s="72" t="s">
        <v>1512</v>
      </c>
      <c r="F114" s="72" t="s">
        <v>1513</v>
      </c>
      <c r="G114" s="72" t="s">
        <v>519</v>
      </c>
      <c r="H114" s="72">
        <v>417</v>
      </c>
      <c r="I114" s="72">
        <v>625</v>
      </c>
      <c r="J114" s="72">
        <v>62</v>
      </c>
      <c r="K114" s="828"/>
      <c r="L114" s="72" t="s">
        <v>731</v>
      </c>
      <c r="M114" s="72"/>
      <c r="N114" s="72"/>
      <c r="O114" s="72" t="s">
        <v>1514</v>
      </c>
      <c r="P114" s="72" t="s">
        <v>1093</v>
      </c>
      <c r="Q114" s="72">
        <v>1</v>
      </c>
      <c r="R114" s="72"/>
    </row>
    <row r="115" spans="1:18">
      <c r="A115" s="72" t="s">
        <v>1155</v>
      </c>
      <c r="B115" s="72"/>
      <c r="C115" s="72">
        <v>2777</v>
      </c>
      <c r="D115" s="72" t="s">
        <v>1437</v>
      </c>
      <c r="E115" s="72" t="s">
        <v>1335</v>
      </c>
      <c r="F115" s="72" t="s">
        <v>1439</v>
      </c>
      <c r="G115" s="72" t="s">
        <v>487</v>
      </c>
      <c r="H115" s="72">
        <v>648</v>
      </c>
      <c r="I115" s="72">
        <v>662</v>
      </c>
      <c r="J115" s="72">
        <v>66</v>
      </c>
      <c r="K115" s="828">
        <v>3</v>
      </c>
      <c r="L115" s="72" t="s">
        <v>796</v>
      </c>
      <c r="M115" s="72">
        <v>28</v>
      </c>
      <c r="N115" s="72" t="s">
        <v>821</v>
      </c>
      <c r="O115" s="72" t="s">
        <v>822</v>
      </c>
      <c r="P115" s="72"/>
      <c r="Q115" s="72">
        <v>1</v>
      </c>
      <c r="R115" s="72">
        <v>1</v>
      </c>
    </row>
    <row r="116" spans="1:18">
      <c r="A116" s="72" t="s">
        <v>1155</v>
      </c>
      <c r="B116" s="72"/>
      <c r="C116" s="72">
        <v>2701</v>
      </c>
      <c r="D116" s="72" t="s">
        <v>1515</v>
      </c>
      <c r="E116" s="72" t="s">
        <v>1516</v>
      </c>
      <c r="F116" s="72" t="s">
        <v>1517</v>
      </c>
      <c r="G116" s="72" t="s">
        <v>487</v>
      </c>
      <c r="H116" s="72">
        <v>660</v>
      </c>
      <c r="I116" s="72">
        <v>664</v>
      </c>
      <c r="J116" s="72">
        <v>66</v>
      </c>
      <c r="K116" s="828">
        <v>3</v>
      </c>
      <c r="L116" s="72" t="s">
        <v>796</v>
      </c>
      <c r="M116" s="72">
        <v>28</v>
      </c>
      <c r="N116" s="72" t="s">
        <v>821</v>
      </c>
      <c r="O116" s="72" t="s">
        <v>822</v>
      </c>
      <c r="P116" s="72"/>
      <c r="Q116" s="72">
        <v>1</v>
      </c>
      <c r="R116" s="72">
        <v>1</v>
      </c>
    </row>
    <row r="117" spans="1:18">
      <c r="A117" s="72" t="s">
        <v>1155</v>
      </c>
      <c r="B117" s="72"/>
      <c r="C117" s="72">
        <v>1729</v>
      </c>
      <c r="D117" s="72" t="s">
        <v>1293</v>
      </c>
      <c r="E117" s="72" t="s">
        <v>1518</v>
      </c>
      <c r="F117" s="72" t="s">
        <v>1295</v>
      </c>
      <c r="G117" s="72" t="s">
        <v>487</v>
      </c>
      <c r="H117" s="72">
        <v>737.8</v>
      </c>
      <c r="I117" s="72">
        <v>645</v>
      </c>
      <c r="J117" s="72">
        <v>64</v>
      </c>
      <c r="K117" s="828">
        <v>3</v>
      </c>
      <c r="L117" s="72" t="s">
        <v>796</v>
      </c>
      <c r="M117" s="72">
        <v>28</v>
      </c>
      <c r="N117" s="72" t="s">
        <v>821</v>
      </c>
      <c r="O117" s="72" t="s">
        <v>822</v>
      </c>
      <c r="P117" s="72"/>
      <c r="Q117" s="72">
        <v>1</v>
      </c>
      <c r="R117" s="72">
        <v>1</v>
      </c>
    </row>
    <row r="118" spans="1:18">
      <c r="A118" s="72" t="s">
        <v>1155</v>
      </c>
      <c r="B118" s="72"/>
      <c r="C118" s="72">
        <v>3131</v>
      </c>
      <c r="D118" s="72" t="s">
        <v>1519</v>
      </c>
      <c r="E118" s="72" t="s">
        <v>1335</v>
      </c>
      <c r="F118" s="72" t="s">
        <v>1520</v>
      </c>
      <c r="G118" s="72" t="s">
        <v>487</v>
      </c>
      <c r="H118" s="72">
        <v>717</v>
      </c>
      <c r="I118" s="72">
        <v>661</v>
      </c>
      <c r="J118" s="72">
        <v>66</v>
      </c>
      <c r="K118" s="828">
        <v>3</v>
      </c>
      <c r="L118" s="72" t="s">
        <v>796</v>
      </c>
      <c r="M118" s="72">
        <v>29</v>
      </c>
      <c r="N118" s="72" t="s">
        <v>856</v>
      </c>
      <c r="O118" s="72" t="s">
        <v>857</v>
      </c>
      <c r="P118" s="72"/>
      <c r="Q118" s="72">
        <v>1</v>
      </c>
      <c r="R118" s="72">
        <v>1</v>
      </c>
    </row>
    <row r="119" spans="1:18">
      <c r="A119" s="72" t="s">
        <v>1155</v>
      </c>
      <c r="B119" s="72"/>
      <c r="C119" s="72">
        <v>2513</v>
      </c>
      <c r="D119" s="72" t="s">
        <v>1521</v>
      </c>
      <c r="E119" s="72" t="s">
        <v>1522</v>
      </c>
      <c r="F119" s="72" t="s">
        <v>1523</v>
      </c>
      <c r="G119" s="72" t="s">
        <v>487</v>
      </c>
      <c r="H119" s="72">
        <v>740</v>
      </c>
      <c r="I119" s="72">
        <v>663</v>
      </c>
      <c r="J119" s="72">
        <v>66</v>
      </c>
      <c r="K119" s="828">
        <v>3</v>
      </c>
      <c r="L119" s="72" t="s">
        <v>796</v>
      </c>
      <c r="M119" s="72">
        <v>29</v>
      </c>
      <c r="N119" s="72" t="s">
        <v>856</v>
      </c>
      <c r="O119" s="72" t="s">
        <v>857</v>
      </c>
      <c r="P119" s="72"/>
      <c r="Q119" s="72">
        <v>1</v>
      </c>
      <c r="R119" s="72">
        <v>1</v>
      </c>
    </row>
    <row r="120" spans="1:18">
      <c r="A120" s="72" t="s">
        <v>1155</v>
      </c>
      <c r="B120" s="72"/>
      <c r="C120" s="72">
        <v>2810</v>
      </c>
      <c r="D120" s="72" t="s">
        <v>1305</v>
      </c>
      <c r="E120" s="72" t="s">
        <v>1524</v>
      </c>
      <c r="F120" s="72" t="s">
        <v>1307</v>
      </c>
      <c r="G120" s="72" t="s">
        <v>487</v>
      </c>
      <c r="H120" s="72">
        <v>740</v>
      </c>
      <c r="I120" s="72">
        <v>656</v>
      </c>
      <c r="J120" s="72">
        <v>65</v>
      </c>
      <c r="K120" s="828">
        <v>3</v>
      </c>
      <c r="L120" s="72" t="s">
        <v>796</v>
      </c>
      <c r="M120" s="72">
        <v>29</v>
      </c>
      <c r="N120" s="72" t="s">
        <v>856</v>
      </c>
      <c r="O120" s="72" t="s">
        <v>857</v>
      </c>
      <c r="P120" s="72"/>
      <c r="Q120" s="72">
        <v>1</v>
      </c>
      <c r="R120" s="72">
        <v>1</v>
      </c>
    </row>
    <row r="121" spans="1:18">
      <c r="A121" s="72" t="s">
        <v>1155</v>
      </c>
      <c r="B121" s="72"/>
      <c r="C121" s="72">
        <v>3436</v>
      </c>
      <c r="D121" s="72" t="s">
        <v>1525</v>
      </c>
      <c r="E121" s="72" t="s">
        <v>1335</v>
      </c>
      <c r="F121" s="72" t="s">
        <v>1526</v>
      </c>
      <c r="G121" s="72" t="s">
        <v>487</v>
      </c>
      <c r="H121" s="72">
        <v>700</v>
      </c>
      <c r="I121" s="72">
        <v>645</v>
      </c>
      <c r="J121" s="72">
        <v>64</v>
      </c>
      <c r="K121" s="828">
        <v>3</v>
      </c>
      <c r="L121" s="72" t="s">
        <v>796</v>
      </c>
      <c r="M121" s="72">
        <v>29</v>
      </c>
      <c r="N121" s="72" t="s">
        <v>856</v>
      </c>
      <c r="O121" s="72" t="s">
        <v>857</v>
      </c>
      <c r="P121" s="72"/>
      <c r="Q121" s="72">
        <v>1</v>
      </c>
      <c r="R121" s="72">
        <v>1</v>
      </c>
    </row>
    <row r="122" spans="1:18">
      <c r="A122" s="72" t="s">
        <v>1155</v>
      </c>
      <c r="B122" s="72"/>
      <c r="C122" s="72">
        <v>2899</v>
      </c>
      <c r="D122" s="72" t="s">
        <v>1527</v>
      </c>
      <c r="E122" s="72" t="s">
        <v>1528</v>
      </c>
      <c r="F122" s="72" t="s">
        <v>1529</v>
      </c>
      <c r="G122" s="72" t="s">
        <v>487</v>
      </c>
      <c r="H122" s="72">
        <v>644.57000000000005</v>
      </c>
      <c r="I122" s="72">
        <v>643</v>
      </c>
      <c r="J122" s="72">
        <v>64</v>
      </c>
      <c r="K122" s="828">
        <v>3</v>
      </c>
      <c r="L122" s="72" t="s">
        <v>796</v>
      </c>
      <c r="M122" s="72">
        <v>29</v>
      </c>
      <c r="N122" s="72" t="s">
        <v>856</v>
      </c>
      <c r="O122" s="72" t="s">
        <v>857</v>
      </c>
      <c r="P122" s="72"/>
      <c r="Q122" s="72">
        <v>1</v>
      </c>
      <c r="R122" s="72">
        <v>1</v>
      </c>
    </row>
    <row r="123" spans="1:18">
      <c r="A123" s="72" t="s">
        <v>1155</v>
      </c>
      <c r="B123" s="110"/>
      <c r="C123" s="72">
        <v>2142</v>
      </c>
      <c r="D123" s="110" t="s">
        <v>1530</v>
      </c>
      <c r="E123" s="110" t="s">
        <v>1531</v>
      </c>
      <c r="F123" s="72" t="s">
        <v>1532</v>
      </c>
      <c r="G123" s="72" t="s">
        <v>515</v>
      </c>
      <c r="H123" s="72">
        <v>546</v>
      </c>
      <c r="I123" s="72">
        <v>632</v>
      </c>
      <c r="J123" s="72">
        <v>63</v>
      </c>
      <c r="K123" s="828">
        <v>3</v>
      </c>
      <c r="L123" s="72" t="s">
        <v>796</v>
      </c>
      <c r="M123" s="72">
        <v>30</v>
      </c>
      <c r="N123" s="110" t="s">
        <v>893</v>
      </c>
      <c r="O123" s="72" t="s">
        <v>1533</v>
      </c>
      <c r="P123" s="72"/>
      <c r="Q123" s="72">
        <v>1</v>
      </c>
      <c r="R123" s="72">
        <v>1</v>
      </c>
    </row>
    <row r="124" spans="1:18">
      <c r="A124" s="72" t="s">
        <v>1155</v>
      </c>
      <c r="B124" s="110"/>
      <c r="C124" s="72">
        <v>2712</v>
      </c>
      <c r="D124" s="110" t="s">
        <v>1534</v>
      </c>
      <c r="E124" s="110" t="s">
        <v>1535</v>
      </c>
      <c r="F124" s="72" t="s">
        <v>1536</v>
      </c>
      <c r="G124" s="72" t="s">
        <v>515</v>
      </c>
      <c r="H124" s="72">
        <v>579</v>
      </c>
      <c r="I124" s="72">
        <v>633</v>
      </c>
      <c r="J124" s="72">
        <v>63</v>
      </c>
      <c r="K124" s="828">
        <v>3</v>
      </c>
      <c r="L124" s="72" t="s">
        <v>796</v>
      </c>
      <c r="M124" s="72">
        <v>30</v>
      </c>
      <c r="N124" s="110" t="s">
        <v>893</v>
      </c>
      <c r="O124" s="72" t="s">
        <v>1533</v>
      </c>
      <c r="P124" s="72"/>
      <c r="Q124" s="72">
        <v>1</v>
      </c>
      <c r="R124" s="72">
        <v>1</v>
      </c>
    </row>
    <row r="125" spans="1:18">
      <c r="A125" s="110" t="s">
        <v>1155</v>
      </c>
      <c r="B125" s="110"/>
      <c r="C125" s="110">
        <v>1952</v>
      </c>
      <c r="D125" s="110" t="s">
        <v>1244</v>
      </c>
      <c r="E125" s="110" t="s">
        <v>1537</v>
      </c>
      <c r="F125" s="72" t="s">
        <v>1246</v>
      </c>
      <c r="G125" s="72" t="s">
        <v>515</v>
      </c>
      <c r="H125" s="72">
        <v>565</v>
      </c>
      <c r="I125" s="72">
        <v>614</v>
      </c>
      <c r="J125" s="72">
        <v>61</v>
      </c>
      <c r="K125" s="828">
        <v>3</v>
      </c>
      <c r="L125" s="72" t="s">
        <v>796</v>
      </c>
      <c r="M125" s="72">
        <v>30</v>
      </c>
      <c r="N125" s="110" t="s">
        <v>893</v>
      </c>
      <c r="O125" s="72" t="s">
        <v>1533</v>
      </c>
      <c r="P125" s="72"/>
      <c r="Q125" s="72">
        <v>1</v>
      </c>
      <c r="R125" s="72">
        <v>1</v>
      </c>
    </row>
    <row r="126" spans="1:18">
      <c r="A126" s="110" t="s">
        <v>1155</v>
      </c>
      <c r="B126" s="110"/>
      <c r="C126" s="110">
        <v>2560</v>
      </c>
      <c r="D126" s="110" t="s">
        <v>1538</v>
      </c>
      <c r="E126" s="110" t="s">
        <v>1539</v>
      </c>
      <c r="F126" s="72" t="s">
        <v>1540</v>
      </c>
      <c r="G126" s="72" t="s">
        <v>515</v>
      </c>
      <c r="H126" s="72">
        <v>579</v>
      </c>
      <c r="I126" s="72">
        <v>614</v>
      </c>
      <c r="J126" s="72">
        <v>61</v>
      </c>
      <c r="K126" s="828">
        <v>3</v>
      </c>
      <c r="L126" s="72" t="s">
        <v>793</v>
      </c>
      <c r="M126" s="72">
        <v>38</v>
      </c>
      <c r="N126" s="110" t="s">
        <v>893</v>
      </c>
      <c r="O126" s="72" t="s">
        <v>1078</v>
      </c>
      <c r="P126" s="72"/>
      <c r="Q126" s="72">
        <v>1</v>
      </c>
      <c r="R126" s="72">
        <v>1</v>
      </c>
    </row>
    <row r="127" spans="1:18">
      <c r="A127" s="110" t="s">
        <v>1155</v>
      </c>
      <c r="B127" s="110"/>
      <c r="C127" s="110">
        <v>2365</v>
      </c>
      <c r="D127" s="110" t="s">
        <v>1541</v>
      </c>
      <c r="E127" s="110" t="s">
        <v>1542</v>
      </c>
      <c r="F127" s="72" t="s">
        <v>1543</v>
      </c>
      <c r="G127" s="72" t="s">
        <v>515</v>
      </c>
      <c r="H127" s="72">
        <v>550</v>
      </c>
      <c r="I127" s="72">
        <v>635</v>
      </c>
      <c r="J127" s="72">
        <v>63</v>
      </c>
      <c r="K127" s="828">
        <v>3</v>
      </c>
      <c r="L127" s="72" t="s">
        <v>796</v>
      </c>
      <c r="M127" s="72">
        <v>30</v>
      </c>
      <c r="N127" s="110" t="s">
        <v>893</v>
      </c>
      <c r="O127" s="72" t="s">
        <v>1533</v>
      </c>
      <c r="P127" s="72"/>
      <c r="Q127" s="72">
        <v>1</v>
      </c>
      <c r="R127" s="72">
        <v>1</v>
      </c>
    </row>
    <row r="128" spans="1:18">
      <c r="A128" s="72" t="s">
        <v>1155</v>
      </c>
      <c r="B128" s="72"/>
      <c r="C128" s="72">
        <v>3246</v>
      </c>
      <c r="D128" s="72" t="s">
        <v>1544</v>
      </c>
      <c r="E128" s="72" t="s">
        <v>1545</v>
      </c>
      <c r="F128" s="72" t="s">
        <v>1546</v>
      </c>
      <c r="G128" s="72" t="s">
        <v>515</v>
      </c>
      <c r="H128" s="72">
        <v>550</v>
      </c>
      <c r="I128" s="72">
        <v>624</v>
      </c>
      <c r="J128" s="72">
        <v>62</v>
      </c>
      <c r="K128" s="828">
        <v>3</v>
      </c>
      <c r="L128" s="72" t="s">
        <v>796</v>
      </c>
      <c r="M128" s="72">
        <v>30</v>
      </c>
      <c r="N128" s="72" t="s">
        <v>893</v>
      </c>
      <c r="O128" s="72" t="s">
        <v>1533</v>
      </c>
      <c r="P128" s="72"/>
      <c r="Q128" s="72">
        <v>1</v>
      </c>
      <c r="R128" s="72">
        <v>1</v>
      </c>
    </row>
    <row r="129" spans="1:18">
      <c r="A129" s="72" t="s">
        <v>1155</v>
      </c>
      <c r="B129" s="72"/>
      <c r="C129" s="72">
        <v>2525</v>
      </c>
      <c r="D129" s="72" t="s">
        <v>1547</v>
      </c>
      <c r="E129" s="72" t="s">
        <v>1548</v>
      </c>
      <c r="F129" s="72" t="s">
        <v>1549</v>
      </c>
      <c r="G129" s="72" t="s">
        <v>515</v>
      </c>
      <c r="H129" s="72">
        <v>554</v>
      </c>
      <c r="I129" s="72">
        <v>656</v>
      </c>
      <c r="J129" s="72">
        <v>65</v>
      </c>
      <c r="K129" s="828">
        <v>3</v>
      </c>
      <c r="L129" s="72" t="s">
        <v>924</v>
      </c>
      <c r="M129" s="72">
        <v>31</v>
      </c>
      <c r="N129" s="72" t="s">
        <v>925</v>
      </c>
      <c r="O129" s="72" t="s">
        <v>926</v>
      </c>
      <c r="P129" s="72"/>
      <c r="Q129" s="72">
        <v>1</v>
      </c>
      <c r="R129" s="72">
        <v>1</v>
      </c>
    </row>
    <row r="130" spans="1:18">
      <c r="A130" s="72" t="s">
        <v>1155</v>
      </c>
      <c r="B130" s="72"/>
      <c r="C130" s="72">
        <v>1772</v>
      </c>
      <c r="D130" s="72" t="s">
        <v>1318</v>
      </c>
      <c r="E130" s="72" t="s">
        <v>1550</v>
      </c>
      <c r="F130" s="72" t="s">
        <v>1320</v>
      </c>
      <c r="G130" s="72" t="s">
        <v>515</v>
      </c>
      <c r="H130" s="72">
        <v>533</v>
      </c>
      <c r="I130" s="72">
        <v>651</v>
      </c>
      <c r="J130" s="72">
        <v>65</v>
      </c>
      <c r="K130" s="828">
        <v>3</v>
      </c>
      <c r="L130" s="72" t="s">
        <v>924</v>
      </c>
      <c r="M130" s="72">
        <v>31</v>
      </c>
      <c r="N130" s="72" t="s">
        <v>925</v>
      </c>
      <c r="O130" s="72" t="s">
        <v>926</v>
      </c>
      <c r="P130" s="72"/>
      <c r="Q130" s="72">
        <v>1</v>
      </c>
      <c r="R130" s="72">
        <v>1</v>
      </c>
    </row>
    <row r="131" spans="1:18">
      <c r="A131" s="72" t="s">
        <v>1155</v>
      </c>
      <c r="B131" s="72"/>
      <c r="C131" s="72">
        <v>2057</v>
      </c>
      <c r="D131" s="72" t="s">
        <v>1551</v>
      </c>
      <c r="E131" s="72" t="s">
        <v>1552</v>
      </c>
      <c r="F131" s="72" t="s">
        <v>1553</v>
      </c>
      <c r="G131" s="72" t="s">
        <v>515</v>
      </c>
      <c r="H131" s="72">
        <v>590</v>
      </c>
      <c r="I131" s="72">
        <v>641</v>
      </c>
      <c r="J131" s="72">
        <v>64</v>
      </c>
      <c r="K131" s="828">
        <v>3</v>
      </c>
      <c r="L131" s="72" t="s">
        <v>924</v>
      </c>
      <c r="M131" s="72">
        <v>31</v>
      </c>
      <c r="N131" s="72" t="s">
        <v>925</v>
      </c>
      <c r="O131" s="72" t="s">
        <v>926</v>
      </c>
      <c r="P131" s="72"/>
      <c r="Q131" s="72">
        <v>1</v>
      </c>
      <c r="R131" s="72">
        <v>1</v>
      </c>
    </row>
    <row r="132" spans="1:18">
      <c r="A132" s="72" t="s">
        <v>1155</v>
      </c>
      <c r="B132" s="72"/>
      <c r="C132" s="72">
        <v>1687</v>
      </c>
      <c r="D132" s="72" t="s">
        <v>1554</v>
      </c>
      <c r="E132" s="72" t="s">
        <v>1555</v>
      </c>
      <c r="F132" s="72" t="s">
        <v>1556</v>
      </c>
      <c r="G132" s="72" t="s">
        <v>515</v>
      </c>
      <c r="H132" s="72">
        <v>581.73</v>
      </c>
      <c r="I132" s="72">
        <v>644</v>
      </c>
      <c r="J132" s="72">
        <v>64</v>
      </c>
      <c r="K132" s="828">
        <v>3</v>
      </c>
      <c r="L132" s="72" t="s">
        <v>924</v>
      </c>
      <c r="M132" s="72">
        <v>31</v>
      </c>
      <c r="N132" s="72" t="s">
        <v>925</v>
      </c>
      <c r="O132" s="72" t="s">
        <v>926</v>
      </c>
      <c r="P132" s="72"/>
      <c r="Q132" s="72">
        <v>1</v>
      </c>
      <c r="R132" s="72">
        <v>1</v>
      </c>
    </row>
    <row r="133" spans="1:18">
      <c r="A133" s="72" t="s">
        <v>1155</v>
      </c>
      <c r="B133" s="72"/>
      <c r="C133" s="72">
        <v>3646</v>
      </c>
      <c r="D133" s="72" t="s">
        <v>1194</v>
      </c>
      <c r="E133" s="72" t="s">
        <v>1557</v>
      </c>
      <c r="F133" s="72" t="s">
        <v>1558</v>
      </c>
      <c r="G133" s="72" t="s">
        <v>515</v>
      </c>
      <c r="H133" s="72">
        <v>581</v>
      </c>
      <c r="I133" s="72">
        <v>611</v>
      </c>
      <c r="J133" s="72">
        <v>61</v>
      </c>
      <c r="K133" s="828"/>
      <c r="L133" s="72" t="s">
        <v>796</v>
      </c>
      <c r="M133" s="72"/>
      <c r="N133" s="72"/>
      <c r="O133" s="72" t="s">
        <v>1559</v>
      </c>
      <c r="P133" s="72" t="s">
        <v>1093</v>
      </c>
      <c r="Q133" s="72">
        <v>1</v>
      </c>
      <c r="R133" s="72"/>
    </row>
    <row r="134" spans="1:18">
      <c r="A134" s="72" t="s">
        <v>1155</v>
      </c>
      <c r="B134" s="72"/>
      <c r="C134" s="72">
        <v>1825</v>
      </c>
      <c r="D134" s="72" t="s">
        <v>1530</v>
      </c>
      <c r="E134" s="72" t="s">
        <v>1560</v>
      </c>
      <c r="F134" s="72" t="s">
        <v>1532</v>
      </c>
      <c r="G134" s="72" t="s">
        <v>515</v>
      </c>
      <c r="H134" s="72">
        <v>503.4</v>
      </c>
      <c r="I134" s="72">
        <v>632</v>
      </c>
      <c r="J134" s="72">
        <v>63</v>
      </c>
      <c r="K134" s="828"/>
      <c r="L134" s="72" t="s">
        <v>796</v>
      </c>
      <c r="M134" s="72"/>
      <c r="N134" s="72"/>
      <c r="O134" s="72" t="s">
        <v>1559</v>
      </c>
      <c r="P134" s="72" t="s">
        <v>1093</v>
      </c>
      <c r="Q134" s="72">
        <v>1</v>
      </c>
      <c r="R134" s="72"/>
    </row>
    <row r="135" spans="1:18">
      <c r="A135" s="72" t="s">
        <v>1155</v>
      </c>
      <c r="B135" s="72"/>
      <c r="C135" s="72">
        <v>3198</v>
      </c>
      <c r="D135" s="72" t="s">
        <v>1208</v>
      </c>
      <c r="E135" s="72" t="s">
        <v>1561</v>
      </c>
      <c r="F135" s="72" t="s">
        <v>1562</v>
      </c>
      <c r="G135" s="72" t="s">
        <v>515</v>
      </c>
      <c r="H135" s="72">
        <v>504.9</v>
      </c>
      <c r="I135" s="72">
        <v>642</v>
      </c>
      <c r="J135" s="72">
        <v>64</v>
      </c>
      <c r="K135" s="828">
        <v>3</v>
      </c>
      <c r="L135" s="72" t="s">
        <v>924</v>
      </c>
      <c r="M135" s="72">
        <v>33</v>
      </c>
      <c r="N135" s="72" t="s">
        <v>958</v>
      </c>
      <c r="O135" s="72" t="s">
        <v>959</v>
      </c>
      <c r="P135" s="72"/>
      <c r="Q135" s="72">
        <v>1</v>
      </c>
      <c r="R135" s="72">
        <v>1</v>
      </c>
    </row>
    <row r="136" spans="1:18">
      <c r="A136" s="72" t="s">
        <v>1155</v>
      </c>
      <c r="B136" s="72"/>
      <c r="C136" s="72">
        <v>1396</v>
      </c>
      <c r="D136" s="72" t="s">
        <v>1204</v>
      </c>
      <c r="E136" s="72" t="s">
        <v>1563</v>
      </c>
      <c r="F136" s="72" t="s">
        <v>1564</v>
      </c>
      <c r="G136" s="72" t="s">
        <v>515</v>
      </c>
      <c r="H136" s="72">
        <v>570.6</v>
      </c>
      <c r="I136" s="72">
        <v>604</v>
      </c>
      <c r="J136" s="72">
        <v>60</v>
      </c>
      <c r="K136" s="828">
        <v>3</v>
      </c>
      <c r="L136" s="72" t="s">
        <v>924</v>
      </c>
      <c r="M136" s="72">
        <v>33</v>
      </c>
      <c r="N136" s="72" t="s">
        <v>958</v>
      </c>
      <c r="O136" s="72" t="s">
        <v>959</v>
      </c>
      <c r="P136" s="72"/>
      <c r="Q136" s="72">
        <v>1</v>
      </c>
      <c r="R136" s="72">
        <v>1</v>
      </c>
    </row>
    <row r="137" spans="1:18">
      <c r="A137" s="72" t="s">
        <v>1155</v>
      </c>
      <c r="B137" s="72"/>
      <c r="C137" s="72">
        <v>3387</v>
      </c>
      <c r="D137" s="72" t="s">
        <v>1204</v>
      </c>
      <c r="E137" s="72" t="s">
        <v>1565</v>
      </c>
      <c r="F137" s="72" t="s">
        <v>1566</v>
      </c>
      <c r="G137" s="72" t="s">
        <v>515</v>
      </c>
      <c r="H137" s="72">
        <v>550</v>
      </c>
      <c r="I137" s="72">
        <v>605</v>
      </c>
      <c r="J137" s="72">
        <v>60</v>
      </c>
      <c r="K137" s="828">
        <v>3</v>
      </c>
      <c r="L137" s="72" t="s">
        <v>924</v>
      </c>
      <c r="M137" s="72">
        <v>34</v>
      </c>
      <c r="N137" s="72" t="s">
        <v>1567</v>
      </c>
      <c r="O137" s="72" t="s">
        <v>1568</v>
      </c>
      <c r="P137" s="72"/>
      <c r="Q137" s="72">
        <v>1</v>
      </c>
      <c r="R137" s="72">
        <v>1</v>
      </c>
    </row>
    <row r="138" spans="1:18">
      <c r="A138" s="72" t="s">
        <v>1155</v>
      </c>
      <c r="B138" s="72"/>
      <c r="C138" s="72">
        <v>1284</v>
      </c>
      <c r="D138" s="72" t="s">
        <v>1252</v>
      </c>
      <c r="E138" s="72" t="s">
        <v>1569</v>
      </c>
      <c r="F138" s="72" t="s">
        <v>1254</v>
      </c>
      <c r="G138" s="72" t="s">
        <v>515</v>
      </c>
      <c r="H138" s="72">
        <v>541.77</v>
      </c>
      <c r="I138" s="72">
        <v>624</v>
      </c>
      <c r="J138" s="72">
        <v>62</v>
      </c>
      <c r="K138" s="828">
        <v>3</v>
      </c>
      <c r="L138" s="72" t="s">
        <v>924</v>
      </c>
      <c r="M138" s="72">
        <v>34</v>
      </c>
      <c r="N138" s="72" t="s">
        <v>1567</v>
      </c>
      <c r="O138" s="72" t="s">
        <v>1568</v>
      </c>
      <c r="P138" s="72"/>
      <c r="Q138" s="72">
        <v>1</v>
      </c>
      <c r="R138" s="72">
        <v>1</v>
      </c>
    </row>
    <row r="139" spans="1:18">
      <c r="A139" s="72" t="s">
        <v>1155</v>
      </c>
      <c r="B139" s="72"/>
      <c r="C139" s="72">
        <v>1959</v>
      </c>
      <c r="D139" s="72" t="s">
        <v>1263</v>
      </c>
      <c r="E139" s="72" t="s">
        <v>1570</v>
      </c>
      <c r="F139" s="72" t="s">
        <v>1288</v>
      </c>
      <c r="G139" s="72" t="s">
        <v>515</v>
      </c>
      <c r="H139" s="72">
        <v>552</v>
      </c>
      <c r="I139" s="72">
        <v>625</v>
      </c>
      <c r="J139" s="72">
        <v>62</v>
      </c>
      <c r="K139" s="828">
        <v>3</v>
      </c>
      <c r="L139" s="72" t="s">
        <v>924</v>
      </c>
      <c r="M139" s="72">
        <v>34</v>
      </c>
      <c r="N139" s="72" t="s">
        <v>1567</v>
      </c>
      <c r="O139" s="72" t="s">
        <v>1568</v>
      </c>
      <c r="P139" s="72"/>
      <c r="Q139" s="72">
        <v>1</v>
      </c>
      <c r="R139" s="72">
        <v>1</v>
      </c>
    </row>
    <row r="140" spans="1:18">
      <c r="A140" s="72" t="s">
        <v>1155</v>
      </c>
      <c r="B140" s="72"/>
      <c r="C140" s="72">
        <v>1288</v>
      </c>
      <c r="D140" s="72" t="s">
        <v>1182</v>
      </c>
      <c r="E140" s="72" t="s">
        <v>1571</v>
      </c>
      <c r="F140" s="72" t="s">
        <v>1184</v>
      </c>
      <c r="G140" s="72" t="s">
        <v>515</v>
      </c>
      <c r="H140" s="72">
        <v>505</v>
      </c>
      <c r="I140" s="72">
        <v>641</v>
      </c>
      <c r="J140" s="72">
        <v>64</v>
      </c>
      <c r="K140" s="828">
        <v>3</v>
      </c>
      <c r="L140" s="72" t="s">
        <v>793</v>
      </c>
      <c r="M140" s="72">
        <v>35</v>
      </c>
      <c r="N140" s="72" t="s">
        <v>1008</v>
      </c>
      <c r="O140" s="72" t="s">
        <v>1009</v>
      </c>
      <c r="P140" s="72"/>
      <c r="Q140" s="72">
        <v>1</v>
      </c>
      <c r="R140" s="72">
        <v>1</v>
      </c>
    </row>
    <row r="141" spans="1:18">
      <c r="A141" s="72" t="s">
        <v>1155</v>
      </c>
      <c r="B141" s="72"/>
      <c r="C141" s="72">
        <v>2484</v>
      </c>
      <c r="D141" s="72" t="s">
        <v>1572</v>
      </c>
      <c r="E141" s="72" t="s">
        <v>1573</v>
      </c>
      <c r="F141" s="72" t="s">
        <v>1574</v>
      </c>
      <c r="G141" s="72" t="s">
        <v>515</v>
      </c>
      <c r="H141" s="72">
        <v>523</v>
      </c>
      <c r="I141" s="72">
        <v>652</v>
      </c>
      <c r="J141" s="72">
        <v>65</v>
      </c>
      <c r="K141" s="828">
        <v>3</v>
      </c>
      <c r="L141" s="72" t="s">
        <v>793</v>
      </c>
      <c r="M141" s="72">
        <v>35</v>
      </c>
      <c r="N141" s="72" t="s">
        <v>1008</v>
      </c>
      <c r="O141" s="72" t="s">
        <v>1009</v>
      </c>
      <c r="P141" s="72"/>
      <c r="Q141" s="72">
        <v>1</v>
      </c>
      <c r="R141" s="72">
        <v>1</v>
      </c>
    </row>
    <row r="142" spans="1:18">
      <c r="A142" s="72" t="s">
        <v>1155</v>
      </c>
      <c r="B142" s="72"/>
      <c r="C142" s="72">
        <v>3999</v>
      </c>
      <c r="D142" s="72" t="s">
        <v>1575</v>
      </c>
      <c r="E142" s="72" t="s">
        <v>897</v>
      </c>
      <c r="F142" s="72" t="s">
        <v>1576</v>
      </c>
      <c r="G142" s="72" t="s">
        <v>515</v>
      </c>
      <c r="H142" s="72">
        <v>580</v>
      </c>
      <c r="I142" s="72">
        <v>655</v>
      </c>
      <c r="J142" s="72">
        <v>65</v>
      </c>
      <c r="K142" s="828">
        <v>3</v>
      </c>
      <c r="L142" s="72" t="s">
        <v>793</v>
      </c>
      <c r="M142" s="72">
        <v>35</v>
      </c>
      <c r="N142" s="72" t="s">
        <v>1008</v>
      </c>
      <c r="O142" s="72" t="s">
        <v>1009</v>
      </c>
      <c r="P142" s="72"/>
      <c r="Q142" s="72">
        <v>1</v>
      </c>
      <c r="R142" s="72">
        <v>1</v>
      </c>
    </row>
    <row r="143" spans="1:18">
      <c r="A143" s="72" t="s">
        <v>1155</v>
      </c>
      <c r="B143" s="72"/>
      <c r="C143" s="72">
        <v>2652</v>
      </c>
      <c r="D143" s="72" t="s">
        <v>1577</v>
      </c>
      <c r="E143" s="72" t="s">
        <v>1578</v>
      </c>
      <c r="F143" s="72" t="s">
        <v>1579</v>
      </c>
      <c r="G143" s="72" t="s">
        <v>515</v>
      </c>
      <c r="H143" s="72">
        <v>567</v>
      </c>
      <c r="I143" s="72">
        <v>632</v>
      </c>
      <c r="J143" s="72">
        <v>63</v>
      </c>
      <c r="K143" s="828">
        <v>3</v>
      </c>
      <c r="L143" s="72" t="s">
        <v>793</v>
      </c>
      <c r="M143" s="72">
        <v>35</v>
      </c>
      <c r="N143" s="72" t="s">
        <v>1008</v>
      </c>
      <c r="O143" s="72" t="s">
        <v>1009</v>
      </c>
      <c r="P143" s="72"/>
      <c r="Q143" s="72">
        <v>1</v>
      </c>
      <c r="R143" s="72">
        <v>1</v>
      </c>
    </row>
    <row r="144" spans="1:18">
      <c r="A144" s="72" t="s">
        <v>1155</v>
      </c>
      <c r="B144" s="72"/>
      <c r="C144" s="72">
        <v>2480</v>
      </c>
      <c r="D144" s="72" t="s">
        <v>1580</v>
      </c>
      <c r="E144" s="72" t="s">
        <v>1581</v>
      </c>
      <c r="F144" s="72" t="s">
        <v>1582</v>
      </c>
      <c r="G144" s="72" t="s">
        <v>515</v>
      </c>
      <c r="H144" s="72">
        <v>513</v>
      </c>
      <c r="I144" s="72">
        <v>631</v>
      </c>
      <c r="J144" s="72">
        <v>63</v>
      </c>
      <c r="K144" s="828">
        <v>3</v>
      </c>
      <c r="L144" s="72" t="s">
        <v>793</v>
      </c>
      <c r="M144" s="72">
        <v>35</v>
      </c>
      <c r="N144" s="72" t="s">
        <v>1008</v>
      </c>
      <c r="O144" s="72" t="s">
        <v>1009</v>
      </c>
      <c r="P144" s="72"/>
      <c r="Q144" s="72">
        <v>1</v>
      </c>
      <c r="R144" s="72">
        <v>1</v>
      </c>
    </row>
    <row r="145" spans="1:18">
      <c r="A145" s="72" t="s">
        <v>1155</v>
      </c>
      <c r="B145" s="72"/>
      <c r="C145" s="72">
        <v>1770</v>
      </c>
      <c r="D145" s="72" t="s">
        <v>1204</v>
      </c>
      <c r="E145" s="72" t="s">
        <v>1583</v>
      </c>
      <c r="F145" s="72" t="s">
        <v>1584</v>
      </c>
      <c r="G145" s="72" t="s">
        <v>515</v>
      </c>
      <c r="H145" s="72">
        <v>580</v>
      </c>
      <c r="I145" s="72">
        <v>605</v>
      </c>
      <c r="J145" s="72">
        <v>60</v>
      </c>
      <c r="K145" s="828">
        <v>3</v>
      </c>
      <c r="L145" s="72" t="s">
        <v>793</v>
      </c>
      <c r="M145" s="72">
        <v>36</v>
      </c>
      <c r="N145" s="72" t="s">
        <v>1030</v>
      </c>
      <c r="O145" s="72" t="s">
        <v>1031</v>
      </c>
      <c r="P145" s="72"/>
      <c r="Q145" s="72">
        <v>1</v>
      </c>
      <c r="R145" s="72">
        <v>1</v>
      </c>
    </row>
    <row r="146" spans="1:18">
      <c r="A146" s="72" t="s">
        <v>1155</v>
      </c>
      <c r="B146" s="72"/>
      <c r="C146" s="72">
        <v>1666</v>
      </c>
      <c r="D146" s="72" t="s">
        <v>1204</v>
      </c>
      <c r="E146" s="72" t="s">
        <v>1585</v>
      </c>
      <c r="F146" s="72" t="s">
        <v>1586</v>
      </c>
      <c r="G146" s="72" t="s">
        <v>515</v>
      </c>
      <c r="H146" s="72">
        <v>565</v>
      </c>
      <c r="I146" s="72">
        <v>604</v>
      </c>
      <c r="J146" s="72">
        <v>60</v>
      </c>
      <c r="K146" s="828">
        <v>3</v>
      </c>
      <c r="L146" s="72" t="s">
        <v>793</v>
      </c>
      <c r="M146" s="72">
        <v>36</v>
      </c>
      <c r="N146" s="72" t="s">
        <v>1030</v>
      </c>
      <c r="O146" s="72" t="s">
        <v>1031</v>
      </c>
      <c r="P146" s="72"/>
      <c r="Q146" s="72">
        <v>1</v>
      </c>
      <c r="R146" s="72">
        <v>1</v>
      </c>
    </row>
    <row r="147" spans="1:18">
      <c r="A147" s="72" t="s">
        <v>1155</v>
      </c>
      <c r="B147" s="72"/>
      <c r="C147" s="72">
        <v>2501</v>
      </c>
      <c r="D147" s="72" t="s">
        <v>1208</v>
      </c>
      <c r="E147" s="72" t="s">
        <v>1587</v>
      </c>
      <c r="F147" s="72" t="s">
        <v>1588</v>
      </c>
      <c r="G147" s="72" t="s">
        <v>515</v>
      </c>
      <c r="H147" s="72">
        <v>513</v>
      </c>
      <c r="I147" s="72">
        <v>643</v>
      </c>
      <c r="J147" s="72">
        <v>64</v>
      </c>
      <c r="K147" s="828">
        <v>3</v>
      </c>
      <c r="L147" s="72" t="s">
        <v>793</v>
      </c>
      <c r="M147" s="72">
        <v>36</v>
      </c>
      <c r="N147" s="72" t="s">
        <v>1030</v>
      </c>
      <c r="O147" s="72" t="s">
        <v>1031</v>
      </c>
      <c r="P147" s="72"/>
      <c r="Q147" s="72">
        <v>1</v>
      </c>
      <c r="R147" s="72">
        <v>1</v>
      </c>
    </row>
    <row r="148" spans="1:18">
      <c r="A148" s="72" t="s">
        <v>1155</v>
      </c>
      <c r="B148" s="72"/>
      <c r="C148" s="72">
        <v>2417</v>
      </c>
      <c r="D148" s="72" t="s">
        <v>1157</v>
      </c>
      <c r="E148" s="72" t="s">
        <v>1589</v>
      </c>
      <c r="F148" s="72" t="s">
        <v>1159</v>
      </c>
      <c r="G148" s="72" t="s">
        <v>515</v>
      </c>
      <c r="H148" s="72">
        <v>504</v>
      </c>
      <c r="I148" s="72">
        <v>622</v>
      </c>
      <c r="J148" s="72">
        <v>62</v>
      </c>
      <c r="K148" s="828">
        <v>3</v>
      </c>
      <c r="L148" s="72" t="s">
        <v>793</v>
      </c>
      <c r="M148" s="72">
        <v>36</v>
      </c>
      <c r="N148" s="72" t="s">
        <v>1030</v>
      </c>
      <c r="O148" s="72" t="s">
        <v>1031</v>
      </c>
      <c r="P148" s="72"/>
      <c r="Q148" s="72">
        <v>1</v>
      </c>
      <c r="R148" s="72">
        <v>1</v>
      </c>
    </row>
    <row r="149" spans="1:18">
      <c r="A149" s="72" t="s">
        <v>1155</v>
      </c>
      <c r="B149" s="72"/>
      <c r="C149" s="72">
        <v>2572</v>
      </c>
      <c r="D149" s="72" t="s">
        <v>1252</v>
      </c>
      <c r="E149" s="72" t="s">
        <v>1590</v>
      </c>
      <c r="F149" s="72" t="s">
        <v>1254</v>
      </c>
      <c r="G149" s="72" t="s">
        <v>515</v>
      </c>
      <c r="H149" s="72">
        <v>547</v>
      </c>
      <c r="I149" s="72">
        <v>624</v>
      </c>
      <c r="J149" s="72">
        <v>62</v>
      </c>
      <c r="K149" s="828">
        <v>3</v>
      </c>
      <c r="L149" s="72" t="s">
        <v>793</v>
      </c>
      <c r="M149" s="72">
        <v>36</v>
      </c>
      <c r="N149" s="72" t="s">
        <v>1030</v>
      </c>
      <c r="O149" s="72" t="s">
        <v>1031</v>
      </c>
      <c r="P149" s="72"/>
      <c r="Q149" s="72">
        <v>1</v>
      </c>
      <c r="R149" s="72">
        <v>1</v>
      </c>
    </row>
    <row r="150" spans="1:18">
      <c r="A150" s="72" t="s">
        <v>1155</v>
      </c>
      <c r="B150" s="72"/>
      <c r="C150" s="72">
        <v>1477</v>
      </c>
      <c r="D150" s="72" t="s">
        <v>1194</v>
      </c>
      <c r="E150" s="72" t="s">
        <v>1591</v>
      </c>
      <c r="F150" s="72" t="s">
        <v>1592</v>
      </c>
      <c r="G150" s="72" t="s">
        <v>487</v>
      </c>
      <c r="H150" s="72">
        <v>616</v>
      </c>
      <c r="I150" s="72">
        <v>612</v>
      </c>
      <c r="J150" s="72">
        <v>61</v>
      </c>
      <c r="K150" s="828"/>
      <c r="L150" s="72" t="s">
        <v>924</v>
      </c>
      <c r="M150" s="72"/>
      <c r="N150" s="72"/>
      <c r="O150" s="72" t="s">
        <v>1001</v>
      </c>
      <c r="P150" s="72" t="s">
        <v>1093</v>
      </c>
      <c r="Q150" s="72">
        <v>1</v>
      </c>
      <c r="R150" s="72"/>
    </row>
    <row r="151" spans="1:18">
      <c r="A151" s="72" t="s">
        <v>1155</v>
      </c>
      <c r="B151" s="72"/>
      <c r="C151" s="72">
        <v>3006</v>
      </c>
      <c r="D151" s="72" t="s">
        <v>1500</v>
      </c>
      <c r="E151" s="72" t="s">
        <v>897</v>
      </c>
      <c r="F151" s="72" t="s">
        <v>1502</v>
      </c>
      <c r="G151" s="72" t="s">
        <v>515</v>
      </c>
      <c r="H151" s="72">
        <v>516</v>
      </c>
      <c r="I151" s="72">
        <v>665</v>
      </c>
      <c r="J151" s="72">
        <v>66</v>
      </c>
      <c r="K151" s="828">
        <v>3</v>
      </c>
      <c r="L151" s="72" t="s">
        <v>793</v>
      </c>
      <c r="M151" s="72">
        <v>37</v>
      </c>
      <c r="N151" s="72" t="s">
        <v>1051</v>
      </c>
      <c r="O151" s="72" t="s">
        <v>1052</v>
      </c>
      <c r="P151" s="72"/>
      <c r="Q151" s="72">
        <v>1</v>
      </c>
      <c r="R151" s="72">
        <v>1</v>
      </c>
    </row>
    <row r="152" spans="1:18">
      <c r="A152" s="72" t="s">
        <v>1155</v>
      </c>
      <c r="B152" s="72"/>
      <c r="C152" s="72">
        <v>1799</v>
      </c>
      <c r="D152" s="72" t="s">
        <v>1330</v>
      </c>
      <c r="E152" s="72" t="s">
        <v>1593</v>
      </c>
      <c r="F152" s="72" t="s">
        <v>1332</v>
      </c>
      <c r="G152" s="72" t="s">
        <v>515</v>
      </c>
      <c r="H152" s="72">
        <v>600</v>
      </c>
      <c r="I152" s="72">
        <v>631</v>
      </c>
      <c r="J152" s="72">
        <v>63</v>
      </c>
      <c r="K152" s="828">
        <v>3</v>
      </c>
      <c r="L152" s="72" t="s">
        <v>793</v>
      </c>
      <c r="M152" s="72">
        <v>37</v>
      </c>
      <c r="N152" s="72" t="s">
        <v>1051</v>
      </c>
      <c r="O152" s="72" t="s">
        <v>1052</v>
      </c>
      <c r="P152" s="72"/>
      <c r="Q152" s="72">
        <v>1</v>
      </c>
      <c r="R152" s="72">
        <v>1</v>
      </c>
    </row>
    <row r="153" spans="1:18">
      <c r="A153" s="72" t="s">
        <v>1155</v>
      </c>
      <c r="B153" s="72"/>
      <c r="C153" s="72">
        <v>1880</v>
      </c>
      <c r="D153" s="72" t="s">
        <v>1434</v>
      </c>
      <c r="E153" s="72" t="s">
        <v>1594</v>
      </c>
      <c r="F153" s="72" t="s">
        <v>1436</v>
      </c>
      <c r="G153" s="72" t="s">
        <v>515</v>
      </c>
      <c r="H153" s="72">
        <v>591</v>
      </c>
      <c r="I153" s="72">
        <v>661</v>
      </c>
      <c r="J153" s="72">
        <v>66</v>
      </c>
      <c r="K153" s="828">
        <v>3</v>
      </c>
      <c r="L153" s="72" t="s">
        <v>793</v>
      </c>
      <c r="M153" s="72">
        <v>37</v>
      </c>
      <c r="N153" s="72" t="s">
        <v>1051</v>
      </c>
      <c r="O153" s="72" t="s">
        <v>1052</v>
      </c>
      <c r="P153" s="72"/>
      <c r="Q153" s="72">
        <v>1</v>
      </c>
      <c r="R153" s="72">
        <v>1</v>
      </c>
    </row>
    <row r="154" spans="1:18">
      <c r="A154" s="72" t="s">
        <v>1155</v>
      </c>
      <c r="B154" s="72"/>
      <c r="C154" s="72">
        <v>2017</v>
      </c>
      <c r="D154" s="72" t="s">
        <v>1434</v>
      </c>
      <c r="E154" s="72" t="s">
        <v>1595</v>
      </c>
      <c r="F154" s="72" t="s">
        <v>1436</v>
      </c>
      <c r="G154" s="72" t="s">
        <v>515</v>
      </c>
      <c r="H154" s="72">
        <v>590</v>
      </c>
      <c r="I154" s="72">
        <v>663</v>
      </c>
      <c r="J154" s="72">
        <v>66</v>
      </c>
      <c r="K154" s="828">
        <v>3</v>
      </c>
      <c r="L154" s="72" t="s">
        <v>793</v>
      </c>
      <c r="M154" s="72">
        <v>37</v>
      </c>
      <c r="N154" s="72" t="s">
        <v>1051</v>
      </c>
      <c r="O154" s="72" t="s">
        <v>1052</v>
      </c>
      <c r="P154" s="72"/>
      <c r="Q154" s="72">
        <v>1</v>
      </c>
      <c r="R154" s="72">
        <v>1</v>
      </c>
    </row>
    <row r="155" spans="1:18">
      <c r="A155" s="72" t="s">
        <v>1155</v>
      </c>
      <c r="B155" s="72"/>
      <c r="C155" s="72">
        <v>3080</v>
      </c>
      <c r="D155" s="72" t="s">
        <v>1174</v>
      </c>
      <c r="E155" s="72" t="s">
        <v>1573</v>
      </c>
      <c r="F155" s="72" t="s">
        <v>1176</v>
      </c>
      <c r="G155" s="72" t="s">
        <v>515</v>
      </c>
      <c r="H155" s="72">
        <v>525</v>
      </c>
      <c r="I155" s="72">
        <v>632</v>
      </c>
      <c r="J155" s="72">
        <v>63</v>
      </c>
      <c r="K155" s="828">
        <v>3</v>
      </c>
      <c r="L155" s="72" t="s">
        <v>793</v>
      </c>
      <c r="M155" s="72">
        <v>37</v>
      </c>
      <c r="N155" s="72" t="s">
        <v>1051</v>
      </c>
      <c r="O155" s="72" t="s">
        <v>1052</v>
      </c>
      <c r="P155" s="72"/>
      <c r="Q155" s="72">
        <v>1</v>
      </c>
      <c r="R155" s="72">
        <v>1</v>
      </c>
    </row>
    <row r="156" spans="1:18">
      <c r="A156" s="72" t="s">
        <v>1155</v>
      </c>
      <c r="B156" s="72"/>
      <c r="C156" s="72">
        <v>2602</v>
      </c>
      <c r="D156" s="72" t="s">
        <v>1596</v>
      </c>
      <c r="E156" s="72" t="s">
        <v>1428</v>
      </c>
      <c r="F156" s="72" t="s">
        <v>1597</v>
      </c>
      <c r="G156" s="72" t="s">
        <v>515</v>
      </c>
      <c r="H156" s="72">
        <v>508</v>
      </c>
      <c r="I156" s="72">
        <v>613</v>
      </c>
      <c r="J156" s="72">
        <v>61</v>
      </c>
      <c r="K156" s="828">
        <v>3</v>
      </c>
      <c r="L156" s="72" t="s">
        <v>793</v>
      </c>
      <c r="M156" s="72">
        <v>38</v>
      </c>
      <c r="N156" s="72" t="s">
        <v>1077</v>
      </c>
      <c r="O156" s="72" t="s">
        <v>1078</v>
      </c>
      <c r="P156" s="72"/>
      <c r="Q156" s="72">
        <v>1</v>
      </c>
      <c r="R156" s="72">
        <v>1</v>
      </c>
    </row>
    <row r="157" spans="1:18">
      <c r="A157" s="72" t="s">
        <v>1155</v>
      </c>
      <c r="B157" s="72"/>
      <c r="C157" s="72">
        <v>2421</v>
      </c>
      <c r="D157" s="72" t="s">
        <v>1598</v>
      </c>
      <c r="E157" s="72" t="s">
        <v>1599</v>
      </c>
      <c r="F157" s="72" t="s">
        <v>1600</v>
      </c>
      <c r="G157" s="72" t="s">
        <v>515</v>
      </c>
      <c r="H157" s="72">
        <v>542</v>
      </c>
      <c r="I157" s="72">
        <v>633</v>
      </c>
      <c r="J157" s="72">
        <v>63</v>
      </c>
      <c r="K157" s="828">
        <v>3</v>
      </c>
      <c r="L157" s="72" t="s">
        <v>793</v>
      </c>
      <c r="M157" s="72">
        <v>38</v>
      </c>
      <c r="N157" s="72" t="s">
        <v>1077</v>
      </c>
      <c r="O157" s="72" t="s">
        <v>1078</v>
      </c>
      <c r="P157" s="72"/>
      <c r="Q157" s="72">
        <v>1</v>
      </c>
      <c r="R157" s="72">
        <v>1</v>
      </c>
    </row>
    <row r="158" spans="1:18">
      <c r="A158" s="72" t="s">
        <v>1155</v>
      </c>
      <c r="B158" s="72"/>
      <c r="C158" s="72">
        <v>2489</v>
      </c>
      <c r="D158" s="72" t="s">
        <v>1601</v>
      </c>
      <c r="E158" s="72" t="s">
        <v>1602</v>
      </c>
      <c r="F158" s="72" t="s">
        <v>1603</v>
      </c>
      <c r="G158" s="72" t="s">
        <v>515</v>
      </c>
      <c r="H158" s="72">
        <v>598.86</v>
      </c>
      <c r="I158" s="72">
        <v>613</v>
      </c>
      <c r="J158" s="72">
        <v>61</v>
      </c>
      <c r="K158" s="828">
        <v>3</v>
      </c>
      <c r="L158" s="72" t="s">
        <v>793</v>
      </c>
      <c r="M158" s="72">
        <v>38</v>
      </c>
      <c r="N158" s="72" t="s">
        <v>1077</v>
      </c>
      <c r="O158" s="72" t="s">
        <v>1078</v>
      </c>
      <c r="P158" s="72"/>
      <c r="Q158" s="72">
        <v>1</v>
      </c>
      <c r="R158" s="72">
        <v>1</v>
      </c>
    </row>
    <row r="159" spans="1:18">
      <c r="A159" s="72" t="s">
        <v>1155</v>
      </c>
      <c r="B159" s="72"/>
      <c r="C159" s="72">
        <v>1440</v>
      </c>
      <c r="D159" s="72" t="s">
        <v>1194</v>
      </c>
      <c r="E159" s="72" t="s">
        <v>1604</v>
      </c>
      <c r="F159" s="72" t="s">
        <v>1605</v>
      </c>
      <c r="G159" s="72" t="s">
        <v>508</v>
      </c>
      <c r="H159" s="72">
        <v>338</v>
      </c>
      <c r="I159" s="72">
        <v>602</v>
      </c>
      <c r="J159" s="72">
        <v>60</v>
      </c>
      <c r="K159" s="828"/>
      <c r="L159" s="72" t="s">
        <v>793</v>
      </c>
      <c r="M159" s="72"/>
      <c r="N159" s="72"/>
      <c r="O159" s="72" t="s">
        <v>1606</v>
      </c>
      <c r="P159" s="72" t="s">
        <v>1093</v>
      </c>
      <c r="Q159" s="72">
        <v>1</v>
      </c>
      <c r="R159" s="72"/>
    </row>
    <row r="160" spans="1:18">
      <c r="A160" s="72" t="s">
        <v>1155</v>
      </c>
      <c r="B160" s="72"/>
      <c r="C160" s="72">
        <v>1234</v>
      </c>
      <c r="D160" s="72" t="s">
        <v>1157</v>
      </c>
      <c r="E160" s="72" t="s">
        <v>1607</v>
      </c>
      <c r="F160" s="72" t="s">
        <v>1159</v>
      </c>
      <c r="G160" s="72" t="s">
        <v>519</v>
      </c>
      <c r="H160" s="72">
        <v>416.3</v>
      </c>
      <c r="I160" s="72">
        <v>622</v>
      </c>
      <c r="J160" s="72">
        <v>62</v>
      </c>
      <c r="K160" s="828">
        <v>3</v>
      </c>
      <c r="L160" s="72" t="s">
        <v>793</v>
      </c>
      <c r="M160" s="72">
        <v>39</v>
      </c>
      <c r="N160" s="72" t="s">
        <v>1149</v>
      </c>
      <c r="O160" s="72" t="s">
        <v>1608</v>
      </c>
      <c r="P160" s="72"/>
      <c r="Q160" s="72">
        <v>1</v>
      </c>
      <c r="R160" s="72">
        <v>1</v>
      </c>
    </row>
    <row r="161" spans="1:18">
      <c r="A161" s="72" t="s">
        <v>1155</v>
      </c>
      <c r="B161" s="72"/>
      <c r="C161" s="72">
        <v>3638</v>
      </c>
      <c r="D161" s="72" t="s">
        <v>1547</v>
      </c>
      <c r="E161" s="72" t="s">
        <v>1609</v>
      </c>
      <c r="F161" s="72" t="s">
        <v>1549</v>
      </c>
      <c r="G161" s="72" t="s">
        <v>519</v>
      </c>
      <c r="H161" s="72">
        <v>448</v>
      </c>
      <c r="I161" s="72">
        <v>656</v>
      </c>
      <c r="J161" s="72">
        <v>65</v>
      </c>
      <c r="K161" s="828">
        <v>3</v>
      </c>
      <c r="L161" s="72" t="s">
        <v>793</v>
      </c>
      <c r="M161" s="72">
        <v>39</v>
      </c>
      <c r="N161" s="72" t="s">
        <v>1149</v>
      </c>
      <c r="O161" s="72" t="s">
        <v>1608</v>
      </c>
      <c r="P161" s="72"/>
      <c r="Q161" s="72">
        <v>1</v>
      </c>
      <c r="R161" s="72">
        <v>1</v>
      </c>
    </row>
    <row r="162" spans="1:18">
      <c r="A162" s="72" t="s">
        <v>1155</v>
      </c>
      <c r="B162" s="72"/>
      <c r="C162" s="72">
        <v>2378</v>
      </c>
      <c r="D162" s="72" t="s">
        <v>1437</v>
      </c>
      <c r="E162" s="72" t="s">
        <v>1610</v>
      </c>
      <c r="F162" s="72" t="s">
        <v>1439</v>
      </c>
      <c r="G162" s="72" t="s">
        <v>519</v>
      </c>
      <c r="H162" s="72">
        <v>491</v>
      </c>
      <c r="I162" s="72">
        <v>662</v>
      </c>
      <c r="J162" s="72">
        <v>66</v>
      </c>
      <c r="K162" s="828">
        <v>3</v>
      </c>
      <c r="L162" s="72" t="s">
        <v>793</v>
      </c>
      <c r="M162" s="72">
        <v>39</v>
      </c>
      <c r="N162" s="72" t="s">
        <v>1149</v>
      </c>
      <c r="O162" s="72" t="s">
        <v>1608</v>
      </c>
      <c r="P162" s="72"/>
      <c r="Q162" s="72">
        <v>1</v>
      </c>
      <c r="R162" s="72">
        <v>1</v>
      </c>
    </row>
    <row r="163" spans="1:18">
      <c r="A163" s="72" t="s">
        <v>1155</v>
      </c>
      <c r="B163" s="72"/>
      <c r="C163" s="72">
        <v>1209</v>
      </c>
      <c r="D163" s="72" t="s">
        <v>1515</v>
      </c>
      <c r="E163" s="72" t="s">
        <v>1611</v>
      </c>
      <c r="F163" s="72" t="s">
        <v>1517</v>
      </c>
      <c r="G163" s="72" t="s">
        <v>519</v>
      </c>
      <c r="H163" s="72">
        <v>407.66</v>
      </c>
      <c r="I163" s="72">
        <v>664</v>
      </c>
      <c r="J163" s="72">
        <v>66</v>
      </c>
      <c r="K163" s="828">
        <v>3</v>
      </c>
      <c r="L163" s="72" t="s">
        <v>793</v>
      </c>
      <c r="M163" s="72">
        <v>39</v>
      </c>
      <c r="N163" s="72" t="s">
        <v>1149</v>
      </c>
      <c r="O163" s="72" t="s">
        <v>1608</v>
      </c>
      <c r="P163" s="72"/>
      <c r="Q163" s="72">
        <v>1</v>
      </c>
      <c r="R163" s="72">
        <v>1</v>
      </c>
    </row>
    <row r="164" spans="1:18">
      <c r="A164" s="72" t="s">
        <v>1155</v>
      </c>
      <c r="B164" s="72"/>
      <c r="C164" s="72">
        <v>1359</v>
      </c>
      <c r="D164" s="72" t="s">
        <v>1612</v>
      </c>
      <c r="E164" s="72" t="s">
        <v>1613</v>
      </c>
      <c r="F164" s="72" t="s">
        <v>1614</v>
      </c>
      <c r="G164" s="72" t="s">
        <v>519</v>
      </c>
      <c r="H164" s="72">
        <v>432</v>
      </c>
      <c r="I164" s="72">
        <v>652</v>
      </c>
      <c r="J164" s="72">
        <v>65</v>
      </c>
      <c r="K164" s="828">
        <v>3</v>
      </c>
      <c r="L164" s="72" t="s">
        <v>793</v>
      </c>
      <c r="M164" s="72">
        <v>39</v>
      </c>
      <c r="N164" s="72" t="s">
        <v>1149</v>
      </c>
      <c r="O164" s="72" t="s">
        <v>1608</v>
      </c>
      <c r="P164" s="72"/>
      <c r="Q164" s="72">
        <v>1</v>
      </c>
      <c r="R164" s="72">
        <v>1</v>
      </c>
    </row>
    <row r="165" spans="1:18">
      <c r="A165" s="72" t="s">
        <v>1155</v>
      </c>
      <c r="B165" s="72"/>
      <c r="C165" s="72">
        <v>2322</v>
      </c>
      <c r="D165" s="72" t="s">
        <v>1340</v>
      </c>
      <c r="E165" s="72" t="s">
        <v>1615</v>
      </c>
      <c r="F165" s="72" t="s">
        <v>1341</v>
      </c>
      <c r="G165" s="72" t="s">
        <v>519</v>
      </c>
      <c r="H165" s="72">
        <v>422</v>
      </c>
      <c r="I165" s="72">
        <v>635</v>
      </c>
      <c r="J165" s="72">
        <v>63</v>
      </c>
      <c r="K165" s="828">
        <v>3</v>
      </c>
      <c r="L165" s="72" t="s">
        <v>1279</v>
      </c>
      <c r="M165" s="72">
        <v>40</v>
      </c>
      <c r="N165" s="72" t="s">
        <v>1280</v>
      </c>
      <c r="O165" s="72" t="s">
        <v>1281</v>
      </c>
      <c r="P165" s="72"/>
      <c r="Q165" s="72">
        <v>1</v>
      </c>
      <c r="R165" s="72">
        <v>1</v>
      </c>
    </row>
    <row r="166" spans="1:18">
      <c r="A166" s="72" t="s">
        <v>1155</v>
      </c>
      <c r="B166" s="72"/>
      <c r="C166" s="72">
        <v>2316</v>
      </c>
      <c r="D166" s="72" t="s">
        <v>1178</v>
      </c>
      <c r="E166" s="72" t="s">
        <v>1616</v>
      </c>
      <c r="F166" s="72" t="s">
        <v>1180</v>
      </c>
      <c r="G166" s="72" t="s">
        <v>519</v>
      </c>
      <c r="H166" s="72">
        <v>424</v>
      </c>
      <c r="I166" s="72">
        <v>654</v>
      </c>
      <c r="J166" s="72">
        <v>65</v>
      </c>
      <c r="K166" s="828">
        <v>3</v>
      </c>
      <c r="L166" s="72" t="s">
        <v>1279</v>
      </c>
      <c r="M166" s="72">
        <v>40</v>
      </c>
      <c r="N166" s="72" t="s">
        <v>1280</v>
      </c>
      <c r="O166" s="72" t="s">
        <v>1281</v>
      </c>
      <c r="P166" s="72"/>
      <c r="Q166" s="72">
        <v>1</v>
      </c>
      <c r="R166" s="72">
        <v>1</v>
      </c>
    </row>
    <row r="167" spans="1:18">
      <c r="A167" s="72" t="s">
        <v>1155</v>
      </c>
      <c r="B167" s="72"/>
      <c r="C167" s="72">
        <v>2089</v>
      </c>
      <c r="D167" s="72" t="s">
        <v>1208</v>
      </c>
      <c r="E167" s="72" t="s">
        <v>1617</v>
      </c>
      <c r="F167" s="72" t="s">
        <v>1618</v>
      </c>
      <c r="G167" s="72" t="s">
        <v>487</v>
      </c>
      <c r="H167" s="72">
        <v>608.4</v>
      </c>
      <c r="I167" s="72">
        <v>644</v>
      </c>
      <c r="J167" s="72">
        <v>64</v>
      </c>
      <c r="K167" s="828"/>
      <c r="L167" s="72" t="s">
        <v>793</v>
      </c>
      <c r="M167" s="72"/>
      <c r="N167" s="72"/>
      <c r="O167" s="72" t="s">
        <v>1619</v>
      </c>
      <c r="P167" s="72" t="s">
        <v>1093</v>
      </c>
      <c r="Q167" s="72">
        <v>1</v>
      </c>
      <c r="R167" s="72"/>
    </row>
    <row r="168" spans="1:18">
      <c r="A168" s="72" t="s">
        <v>1155</v>
      </c>
      <c r="B168" s="72"/>
      <c r="C168" s="72">
        <v>2946</v>
      </c>
      <c r="D168" s="72" t="s">
        <v>1500</v>
      </c>
      <c r="E168" s="72" t="s">
        <v>1620</v>
      </c>
      <c r="F168" s="72" t="s">
        <v>1502</v>
      </c>
      <c r="G168" s="72" t="s">
        <v>519</v>
      </c>
      <c r="H168" s="72">
        <v>391</v>
      </c>
      <c r="I168" s="72">
        <v>665</v>
      </c>
      <c r="J168" s="72">
        <v>66</v>
      </c>
      <c r="K168" s="828">
        <v>3</v>
      </c>
      <c r="L168" s="72" t="s">
        <v>1279</v>
      </c>
      <c r="M168" s="72">
        <v>41</v>
      </c>
      <c r="N168" s="72" t="s">
        <v>1621</v>
      </c>
      <c r="O168" s="72" t="s">
        <v>1622</v>
      </c>
      <c r="P168" s="72"/>
      <c r="Q168" s="72">
        <v>1</v>
      </c>
      <c r="R168" s="72">
        <v>1</v>
      </c>
    </row>
    <row r="169" spans="1:18">
      <c r="A169" s="72" t="s">
        <v>1155</v>
      </c>
      <c r="B169" s="72"/>
      <c r="C169" s="72">
        <v>1478</v>
      </c>
      <c r="D169" s="72" t="s">
        <v>1273</v>
      </c>
      <c r="E169" s="72" t="s">
        <v>1623</v>
      </c>
      <c r="F169" s="72" t="s">
        <v>1275</v>
      </c>
      <c r="G169" s="72" t="s">
        <v>519</v>
      </c>
      <c r="H169" s="72">
        <v>453.3</v>
      </c>
      <c r="I169" s="72">
        <v>651</v>
      </c>
      <c r="J169" s="72">
        <v>65</v>
      </c>
      <c r="K169" s="828">
        <v>3</v>
      </c>
      <c r="L169" s="72" t="s">
        <v>1279</v>
      </c>
      <c r="M169" s="72">
        <v>41</v>
      </c>
      <c r="N169" s="72" t="s">
        <v>1621</v>
      </c>
      <c r="O169" s="72" t="s">
        <v>1622</v>
      </c>
      <c r="P169" s="72"/>
      <c r="Q169" s="72">
        <v>1</v>
      </c>
      <c r="R169" s="72">
        <v>1</v>
      </c>
    </row>
    <row r="170" spans="1:18">
      <c r="A170" s="72" t="s">
        <v>1155</v>
      </c>
      <c r="B170" s="72"/>
      <c r="C170" s="72">
        <v>1147</v>
      </c>
      <c r="D170" s="72" t="s">
        <v>1174</v>
      </c>
      <c r="E170" s="72" t="s">
        <v>1624</v>
      </c>
      <c r="F170" s="72" t="s">
        <v>1176</v>
      </c>
      <c r="G170" s="72" t="s">
        <v>519</v>
      </c>
      <c r="H170" s="72">
        <v>388.03</v>
      </c>
      <c r="I170" s="72">
        <v>632</v>
      </c>
      <c r="J170" s="72">
        <v>63</v>
      </c>
      <c r="K170" s="828">
        <v>3</v>
      </c>
      <c r="L170" s="72" t="s">
        <v>1279</v>
      </c>
      <c r="M170" s="72">
        <v>41</v>
      </c>
      <c r="N170" s="72" t="s">
        <v>1621</v>
      </c>
      <c r="O170" s="72" t="s">
        <v>1622</v>
      </c>
      <c r="P170" s="72"/>
      <c r="Q170" s="72">
        <v>1</v>
      </c>
      <c r="R170" s="72">
        <v>1</v>
      </c>
    </row>
    <row r="171" spans="1:18">
      <c r="A171" s="72" t="s">
        <v>1155</v>
      </c>
      <c r="B171" s="72"/>
      <c r="C171" s="72">
        <v>1696</v>
      </c>
      <c r="D171" s="72" t="s">
        <v>1194</v>
      </c>
      <c r="E171" s="72" t="s">
        <v>1625</v>
      </c>
      <c r="F171" s="72" t="s">
        <v>1626</v>
      </c>
      <c r="G171" s="72" t="s">
        <v>519</v>
      </c>
      <c r="H171" s="72">
        <v>434.6</v>
      </c>
      <c r="I171" s="72">
        <v>611</v>
      </c>
      <c r="J171" s="72">
        <v>61</v>
      </c>
      <c r="K171" s="828">
        <v>3</v>
      </c>
      <c r="L171" s="72" t="s">
        <v>1279</v>
      </c>
      <c r="M171" s="72">
        <v>41</v>
      </c>
      <c r="N171" s="72" t="s">
        <v>1621</v>
      </c>
      <c r="O171" s="72" t="s">
        <v>1622</v>
      </c>
      <c r="P171" s="72"/>
      <c r="Q171" s="72">
        <v>1</v>
      </c>
      <c r="R171" s="72">
        <v>1</v>
      </c>
    </row>
    <row r="172" spans="1:18">
      <c r="A172" s="72" t="s">
        <v>1155</v>
      </c>
      <c r="B172" s="72"/>
      <c r="C172" s="72">
        <v>1220</v>
      </c>
      <c r="D172" s="72" t="s">
        <v>1627</v>
      </c>
      <c r="E172" s="72" t="s">
        <v>1628</v>
      </c>
      <c r="F172" s="72" t="s">
        <v>1629</v>
      </c>
      <c r="G172" s="72" t="s">
        <v>519</v>
      </c>
      <c r="H172" s="72">
        <v>460</v>
      </c>
      <c r="I172" s="72">
        <v>614</v>
      </c>
      <c r="J172" s="72">
        <v>61</v>
      </c>
      <c r="K172" s="828">
        <v>3</v>
      </c>
      <c r="L172" s="72" t="s">
        <v>1279</v>
      </c>
      <c r="M172" s="72">
        <v>41</v>
      </c>
      <c r="N172" s="72" t="s">
        <v>1621</v>
      </c>
      <c r="O172" s="72" t="s">
        <v>1622</v>
      </c>
      <c r="P172" s="72"/>
      <c r="Q172" s="72">
        <v>1</v>
      </c>
      <c r="R172" s="72">
        <v>1</v>
      </c>
    </row>
    <row r="173" spans="1:18">
      <c r="A173" s="72" t="s">
        <v>1155</v>
      </c>
      <c r="B173" s="72"/>
      <c r="C173" s="72">
        <v>1067</v>
      </c>
      <c r="D173" s="72" t="s">
        <v>1208</v>
      </c>
      <c r="E173" s="72" t="s">
        <v>1630</v>
      </c>
      <c r="F173" s="72" t="s">
        <v>1631</v>
      </c>
      <c r="G173" s="72" t="s">
        <v>508</v>
      </c>
      <c r="H173" s="72">
        <v>332.18</v>
      </c>
      <c r="I173" s="72">
        <v>643</v>
      </c>
      <c r="J173" s="72">
        <v>64</v>
      </c>
      <c r="K173" s="828">
        <v>3</v>
      </c>
      <c r="L173" s="72" t="s">
        <v>1279</v>
      </c>
      <c r="M173" s="72">
        <v>42</v>
      </c>
      <c r="N173" s="72" t="s">
        <v>1632</v>
      </c>
      <c r="O173" s="72" t="s">
        <v>1633</v>
      </c>
      <c r="P173" s="72"/>
      <c r="Q173" s="72">
        <v>1</v>
      </c>
      <c r="R173" s="72">
        <v>1</v>
      </c>
    </row>
    <row r="174" spans="1:18">
      <c r="A174" s="72" t="s">
        <v>1155</v>
      </c>
      <c r="B174" s="72"/>
      <c r="C174" s="72">
        <v>1497</v>
      </c>
      <c r="D174" s="72" t="s">
        <v>1547</v>
      </c>
      <c r="E174" s="72" t="s">
        <v>1634</v>
      </c>
      <c r="F174" s="72" t="s">
        <v>1549</v>
      </c>
      <c r="G174" s="72" t="s">
        <v>508</v>
      </c>
      <c r="H174" s="72">
        <v>330</v>
      </c>
      <c r="I174" s="72">
        <v>656</v>
      </c>
      <c r="J174" s="72">
        <v>65</v>
      </c>
      <c r="K174" s="828">
        <v>3</v>
      </c>
      <c r="L174" s="72" t="s">
        <v>1279</v>
      </c>
      <c r="M174" s="72">
        <v>42</v>
      </c>
      <c r="N174" s="72" t="s">
        <v>1632</v>
      </c>
      <c r="O174" s="72" t="s">
        <v>1633</v>
      </c>
      <c r="P174" s="72"/>
      <c r="Q174" s="72">
        <v>1</v>
      </c>
      <c r="R174" s="72">
        <v>1</v>
      </c>
    </row>
    <row r="175" spans="1:18">
      <c r="A175" s="72" t="s">
        <v>1155</v>
      </c>
      <c r="B175" s="72"/>
      <c r="C175" s="72">
        <v>1133</v>
      </c>
      <c r="D175" s="72" t="s">
        <v>1161</v>
      </c>
      <c r="E175" s="72" t="s">
        <v>1635</v>
      </c>
      <c r="F175" s="72" t="s">
        <v>1163</v>
      </c>
      <c r="G175" s="72" t="s">
        <v>508</v>
      </c>
      <c r="H175" s="72">
        <v>360</v>
      </c>
      <c r="I175" s="72">
        <v>635</v>
      </c>
      <c r="J175" s="72">
        <v>63</v>
      </c>
      <c r="K175" s="828">
        <v>3</v>
      </c>
      <c r="L175" s="72" t="s">
        <v>1279</v>
      </c>
      <c r="M175" s="72">
        <v>42</v>
      </c>
      <c r="N175" s="72" t="s">
        <v>1632</v>
      </c>
      <c r="O175" s="72" t="s">
        <v>1633</v>
      </c>
      <c r="P175" s="72"/>
      <c r="Q175" s="72">
        <v>1</v>
      </c>
      <c r="R175" s="72">
        <v>1</v>
      </c>
    </row>
    <row r="176" spans="1:18">
      <c r="A176" s="72" t="s">
        <v>1155</v>
      </c>
      <c r="B176" s="72"/>
      <c r="C176" s="72">
        <v>1663</v>
      </c>
      <c r="D176" s="72" t="s">
        <v>1400</v>
      </c>
      <c r="E176" s="72" t="s">
        <v>1636</v>
      </c>
      <c r="F176" s="72" t="s">
        <v>1402</v>
      </c>
      <c r="G176" s="72" t="s">
        <v>508</v>
      </c>
      <c r="H176" s="72">
        <v>334.09</v>
      </c>
      <c r="I176" s="72">
        <v>615</v>
      </c>
      <c r="J176" s="72">
        <v>61</v>
      </c>
      <c r="K176" s="828">
        <v>3</v>
      </c>
      <c r="L176" s="72" t="s">
        <v>1279</v>
      </c>
      <c r="M176" s="72">
        <v>42</v>
      </c>
      <c r="N176" s="72" t="s">
        <v>1632</v>
      </c>
      <c r="O176" s="72" t="s">
        <v>1633</v>
      </c>
      <c r="P176" s="72"/>
      <c r="Q176" s="72">
        <v>1</v>
      </c>
      <c r="R176" s="72">
        <v>1</v>
      </c>
    </row>
    <row r="177" spans="1:18">
      <c r="A177" s="72" t="s">
        <v>1155</v>
      </c>
      <c r="B177" s="72"/>
      <c r="C177" s="72">
        <v>2071</v>
      </c>
      <c r="D177" s="72" t="s">
        <v>1637</v>
      </c>
      <c r="E177" s="72" t="s">
        <v>1638</v>
      </c>
      <c r="F177" s="72" t="s">
        <v>1639</v>
      </c>
      <c r="G177" s="72" t="s">
        <v>515</v>
      </c>
      <c r="H177" s="72">
        <v>587</v>
      </c>
      <c r="I177" s="72">
        <v>663</v>
      </c>
      <c r="J177" s="72">
        <v>66</v>
      </c>
      <c r="K177" s="828"/>
      <c r="L177" s="72" t="s">
        <v>1279</v>
      </c>
      <c r="M177" s="72"/>
      <c r="N177" s="72"/>
      <c r="O177" s="72" t="s">
        <v>1640</v>
      </c>
      <c r="P177" s="72" t="s">
        <v>1093</v>
      </c>
      <c r="Q177" s="72">
        <v>1</v>
      </c>
      <c r="R177" s="72"/>
    </row>
    <row r="178" spans="1:18">
      <c r="A178" s="72" t="s">
        <v>1155</v>
      </c>
      <c r="B178" s="72"/>
      <c r="C178" s="72">
        <v>1101</v>
      </c>
      <c r="D178" s="72" t="s">
        <v>1178</v>
      </c>
      <c r="E178" s="72" t="s">
        <v>1641</v>
      </c>
      <c r="F178" s="72" t="s">
        <v>1180</v>
      </c>
      <c r="G178" s="72" t="s">
        <v>519</v>
      </c>
      <c r="H178" s="72">
        <v>402</v>
      </c>
      <c r="I178" s="72">
        <v>654</v>
      </c>
      <c r="J178" s="72">
        <v>65</v>
      </c>
      <c r="K178" s="828"/>
      <c r="L178" s="72" t="s">
        <v>1279</v>
      </c>
      <c r="M178" s="72"/>
      <c r="N178" s="72"/>
      <c r="O178" s="72" t="s">
        <v>1640</v>
      </c>
      <c r="P178" s="72" t="s">
        <v>1093</v>
      </c>
      <c r="Q178" s="72">
        <v>1</v>
      </c>
      <c r="R178" s="72"/>
    </row>
    <row r="179" spans="1:18">
      <c r="A179" s="72" t="s">
        <v>1155</v>
      </c>
      <c r="B179" s="72"/>
      <c r="C179" s="72">
        <v>1517</v>
      </c>
      <c r="D179" s="72" t="s">
        <v>1208</v>
      </c>
      <c r="E179" s="72" t="s">
        <v>1642</v>
      </c>
      <c r="F179" s="72" t="s">
        <v>1643</v>
      </c>
      <c r="G179" s="72" t="s">
        <v>519</v>
      </c>
      <c r="H179" s="72">
        <v>474</v>
      </c>
      <c r="I179" s="72">
        <v>644</v>
      </c>
      <c r="J179" s="72">
        <v>64</v>
      </c>
      <c r="K179" s="828"/>
      <c r="L179" s="72" t="s">
        <v>1279</v>
      </c>
      <c r="M179" s="72"/>
      <c r="N179" s="72"/>
      <c r="O179" s="72" t="s">
        <v>1640</v>
      </c>
      <c r="P179" s="72" t="s">
        <v>1093</v>
      </c>
      <c r="Q179" s="72">
        <v>1</v>
      </c>
      <c r="R179" s="72"/>
    </row>
    <row r="180" spans="1:18">
      <c r="A180" s="72" t="s">
        <v>1155</v>
      </c>
      <c r="B180" s="72"/>
      <c r="C180" s="72">
        <v>1814</v>
      </c>
      <c r="D180" s="72" t="s">
        <v>1204</v>
      </c>
      <c r="E180" s="72" t="s">
        <v>1644</v>
      </c>
      <c r="F180" s="72" t="s">
        <v>1645</v>
      </c>
      <c r="G180" s="72" t="s">
        <v>515</v>
      </c>
      <c r="H180" s="72">
        <v>564.29999999999995</v>
      </c>
      <c r="I180" s="72">
        <v>605</v>
      </c>
      <c r="J180" s="72">
        <v>60</v>
      </c>
      <c r="K180" s="828"/>
      <c r="L180" s="72" t="s">
        <v>1279</v>
      </c>
      <c r="M180" s="72"/>
      <c r="N180" s="72"/>
      <c r="O180" s="72" t="s">
        <v>1640</v>
      </c>
      <c r="P180" s="72" t="s">
        <v>1093</v>
      </c>
      <c r="Q180" s="72">
        <v>1</v>
      </c>
      <c r="R180" s="72"/>
    </row>
    <row r="181" spans="1:18">
      <c r="A181" s="72" t="s">
        <v>1155</v>
      </c>
      <c r="B181" s="72"/>
      <c r="C181" s="72">
        <v>1410</v>
      </c>
      <c r="D181" s="72" t="s">
        <v>1194</v>
      </c>
      <c r="E181" s="72" t="s">
        <v>1646</v>
      </c>
      <c r="F181" s="72" t="s">
        <v>1647</v>
      </c>
      <c r="G181" s="72" t="s">
        <v>519</v>
      </c>
      <c r="H181" s="72">
        <v>450</v>
      </c>
      <c r="I181" s="72">
        <v>602</v>
      </c>
      <c r="J181" s="72">
        <v>60</v>
      </c>
      <c r="K181" s="828"/>
      <c r="L181" s="72" t="s">
        <v>1279</v>
      </c>
      <c r="M181" s="72"/>
      <c r="N181" s="72"/>
      <c r="O181" s="72" t="s">
        <v>1640</v>
      </c>
      <c r="P181" s="72" t="s">
        <v>1093</v>
      </c>
      <c r="Q181" s="72">
        <v>1</v>
      </c>
      <c r="R181" s="72"/>
    </row>
    <row r="182" spans="1:18">
      <c r="A182" s="72" t="s">
        <v>1155</v>
      </c>
      <c r="B182" s="72"/>
      <c r="C182" s="72">
        <v>1278</v>
      </c>
      <c r="D182" s="72" t="s">
        <v>1157</v>
      </c>
      <c r="E182" s="72" t="s">
        <v>1648</v>
      </c>
      <c r="F182" s="72" t="s">
        <v>1159</v>
      </c>
      <c r="G182" s="72" t="s">
        <v>508</v>
      </c>
      <c r="H182" s="72">
        <v>346.3</v>
      </c>
      <c r="I182" s="72">
        <v>621</v>
      </c>
      <c r="J182" s="72">
        <v>62</v>
      </c>
      <c r="K182" s="828"/>
      <c r="L182" s="72"/>
      <c r="M182" s="72"/>
      <c r="N182" s="72"/>
      <c r="O182" s="72"/>
      <c r="P182" s="72" t="s">
        <v>1649</v>
      </c>
      <c r="Q182" s="72">
        <v>1</v>
      </c>
      <c r="R182" s="72"/>
    </row>
    <row r="183" spans="1:18">
      <c r="A183" s="72" t="s">
        <v>1155</v>
      </c>
      <c r="B183" s="72"/>
      <c r="C183" s="72">
        <v>1705</v>
      </c>
      <c r="D183" s="72" t="s">
        <v>1188</v>
      </c>
      <c r="E183" s="72" t="s">
        <v>1650</v>
      </c>
      <c r="F183" s="72" t="s">
        <v>1190</v>
      </c>
      <c r="G183" s="72" t="s">
        <v>519</v>
      </c>
      <c r="H183" s="72">
        <v>402.3</v>
      </c>
      <c r="I183" s="72">
        <v>642</v>
      </c>
      <c r="J183" s="72">
        <v>64</v>
      </c>
      <c r="K183" s="828"/>
      <c r="L183" s="72"/>
      <c r="M183" s="72"/>
      <c r="N183" s="72"/>
      <c r="O183" s="72"/>
      <c r="P183" s="72" t="s">
        <v>1649</v>
      </c>
      <c r="Q183" s="72">
        <v>1</v>
      </c>
      <c r="R183" s="72"/>
    </row>
    <row r="184" spans="1:18">
      <c r="A184" s="72" t="s">
        <v>1155</v>
      </c>
      <c r="B184" s="72"/>
      <c r="C184" s="72">
        <v>3657</v>
      </c>
      <c r="D184" s="72" t="s">
        <v>1161</v>
      </c>
      <c r="E184" s="72" t="s">
        <v>1651</v>
      </c>
      <c r="F184" s="72" t="s">
        <v>1163</v>
      </c>
      <c r="G184" s="72" t="s">
        <v>487</v>
      </c>
      <c r="H184" s="72">
        <v>620</v>
      </c>
      <c r="I184" s="72">
        <v>633</v>
      </c>
      <c r="J184" s="72">
        <v>63</v>
      </c>
      <c r="K184" s="828"/>
      <c r="L184" s="72"/>
      <c r="M184" s="72"/>
      <c r="N184" s="72"/>
      <c r="O184" s="72"/>
      <c r="P184" s="72" t="s">
        <v>1649</v>
      </c>
      <c r="Q184" s="72">
        <v>1</v>
      </c>
      <c r="R184" s="72"/>
    </row>
    <row r="185" spans="1:18">
      <c r="A185" s="72" t="s">
        <v>1155</v>
      </c>
      <c r="B185" s="72"/>
      <c r="C185" s="72">
        <v>1301</v>
      </c>
      <c r="D185" s="72" t="s">
        <v>1178</v>
      </c>
      <c r="E185" s="72" t="s">
        <v>1652</v>
      </c>
      <c r="F185" s="72" t="s">
        <v>1180</v>
      </c>
      <c r="G185" s="72" t="s">
        <v>508</v>
      </c>
      <c r="H185" s="72">
        <v>338.23</v>
      </c>
      <c r="I185" s="72">
        <v>654</v>
      </c>
      <c r="J185" s="72">
        <v>65</v>
      </c>
      <c r="K185" s="828"/>
      <c r="L185" s="72"/>
      <c r="M185" s="72"/>
      <c r="N185" s="72"/>
      <c r="O185" s="72"/>
      <c r="P185" s="72" t="s">
        <v>1649</v>
      </c>
      <c r="Q185" s="72">
        <v>1</v>
      </c>
      <c r="R185" s="72"/>
    </row>
    <row r="186" spans="1:18">
      <c r="A186" s="72" t="s">
        <v>1155</v>
      </c>
      <c r="B186" s="72"/>
      <c r="C186" s="72">
        <v>3656</v>
      </c>
      <c r="D186" s="72" t="s">
        <v>1161</v>
      </c>
      <c r="E186" s="72" t="s">
        <v>1653</v>
      </c>
      <c r="F186" s="72" t="s">
        <v>1163</v>
      </c>
      <c r="G186" s="72" t="s">
        <v>445</v>
      </c>
      <c r="H186" s="72">
        <v>889</v>
      </c>
      <c r="I186" s="72">
        <v>634</v>
      </c>
      <c r="J186" s="72">
        <v>63</v>
      </c>
      <c r="K186" s="828"/>
      <c r="L186" s="72"/>
      <c r="M186" s="72"/>
      <c r="N186" s="72"/>
      <c r="O186" s="72"/>
      <c r="P186" s="72" t="s">
        <v>1649</v>
      </c>
      <c r="Q186" s="72">
        <v>1</v>
      </c>
      <c r="R186" s="72"/>
    </row>
    <row r="187" spans="1:18">
      <c r="A187" s="72" t="s">
        <v>1155</v>
      </c>
      <c r="B187" s="72"/>
      <c r="C187" s="72">
        <v>3671</v>
      </c>
      <c r="D187" s="72" t="s">
        <v>1627</v>
      </c>
      <c r="E187" s="72" t="s">
        <v>1654</v>
      </c>
      <c r="F187" s="72" t="s">
        <v>1629</v>
      </c>
      <c r="G187" s="72" t="s">
        <v>445</v>
      </c>
      <c r="H187" s="72">
        <v>1183</v>
      </c>
      <c r="I187" s="72">
        <v>614</v>
      </c>
      <c r="J187" s="72">
        <v>61</v>
      </c>
      <c r="K187" s="828"/>
      <c r="L187" s="72"/>
      <c r="M187" s="72"/>
      <c r="N187" s="72"/>
      <c r="O187" s="72"/>
      <c r="P187" s="72" t="s">
        <v>1110</v>
      </c>
      <c r="Q187" s="72">
        <v>1</v>
      </c>
      <c r="R187" s="72"/>
    </row>
    <row r="188" spans="1:18">
      <c r="A188" s="72" t="s">
        <v>1155</v>
      </c>
      <c r="B188" s="72"/>
      <c r="C188" s="72">
        <v>3880</v>
      </c>
      <c r="D188" s="72" t="s">
        <v>1208</v>
      </c>
      <c r="E188" s="72" t="s">
        <v>1655</v>
      </c>
      <c r="F188" s="72" t="s">
        <v>1656</v>
      </c>
      <c r="G188" s="72" t="s">
        <v>487</v>
      </c>
      <c r="H188" s="72">
        <v>760</v>
      </c>
      <c r="I188" s="72" t="s">
        <v>492</v>
      </c>
      <c r="J188" s="72" t="s">
        <v>492</v>
      </c>
      <c r="K188" s="828"/>
      <c r="L188" s="72"/>
      <c r="M188" s="72"/>
      <c r="N188" s="72"/>
      <c r="O188" s="72"/>
      <c r="P188" s="72" t="s">
        <v>1110</v>
      </c>
      <c r="Q188" s="72">
        <v>1</v>
      </c>
      <c r="R188" s="72"/>
    </row>
    <row r="189" spans="1:18">
      <c r="A189" s="72" t="s">
        <v>1155</v>
      </c>
      <c r="B189" s="72"/>
      <c r="C189" s="72">
        <v>3118</v>
      </c>
      <c r="D189" s="72" t="s">
        <v>1182</v>
      </c>
      <c r="E189" s="72" t="s">
        <v>1657</v>
      </c>
      <c r="F189" s="72" t="s">
        <v>1184</v>
      </c>
      <c r="G189" s="72" t="s">
        <v>487</v>
      </c>
      <c r="H189" s="72">
        <v>742</v>
      </c>
      <c r="I189" s="72">
        <v>641</v>
      </c>
      <c r="J189" s="72">
        <v>64</v>
      </c>
      <c r="K189" s="828"/>
      <c r="L189" s="72"/>
      <c r="M189" s="72"/>
      <c r="N189" s="72"/>
      <c r="O189" s="72"/>
      <c r="P189" s="72" t="s">
        <v>1110</v>
      </c>
      <c r="Q189" s="72">
        <v>1</v>
      </c>
      <c r="R189" s="72"/>
    </row>
    <row r="190" spans="1:18">
      <c r="A190" s="72" t="s">
        <v>1155</v>
      </c>
      <c r="B190" s="72"/>
      <c r="C190" s="72">
        <v>3005</v>
      </c>
      <c r="D190" s="72" t="s">
        <v>1252</v>
      </c>
      <c r="E190" s="72" t="s">
        <v>1658</v>
      </c>
      <c r="F190" s="72" t="s">
        <v>1254</v>
      </c>
      <c r="G190" s="72" t="s">
        <v>487</v>
      </c>
      <c r="H190" s="72">
        <v>740</v>
      </c>
      <c r="I190" s="72">
        <v>624</v>
      </c>
      <c r="J190" s="72">
        <v>62</v>
      </c>
      <c r="K190" s="828"/>
      <c r="L190" s="72"/>
      <c r="M190" s="72"/>
      <c r="N190" s="72"/>
      <c r="O190" s="72"/>
      <c r="P190" s="72" t="s">
        <v>1110</v>
      </c>
      <c r="Q190" s="72">
        <v>1</v>
      </c>
      <c r="R190" s="72"/>
    </row>
    <row r="191" spans="1:18">
      <c r="A191" s="72" t="s">
        <v>1155</v>
      </c>
      <c r="B191" s="72"/>
      <c r="C191" s="72">
        <v>2828</v>
      </c>
      <c r="D191" s="72" t="s">
        <v>1659</v>
      </c>
      <c r="E191" s="72" t="s">
        <v>1428</v>
      </c>
      <c r="F191" s="72" t="s">
        <v>1660</v>
      </c>
      <c r="G191" s="72" t="s">
        <v>487</v>
      </c>
      <c r="H191" s="72">
        <v>740</v>
      </c>
      <c r="I191" s="72">
        <v>621</v>
      </c>
      <c r="J191" s="72">
        <v>62</v>
      </c>
      <c r="K191" s="828"/>
      <c r="L191" s="72"/>
      <c r="M191" s="72"/>
      <c r="N191" s="72"/>
      <c r="O191" s="72"/>
      <c r="P191" s="72" t="s">
        <v>1110</v>
      </c>
      <c r="Q191" s="72">
        <v>1</v>
      </c>
      <c r="R191" s="72"/>
    </row>
    <row r="192" spans="1:18">
      <c r="A192" s="72" t="s">
        <v>1155</v>
      </c>
      <c r="B192" s="72"/>
      <c r="C192" s="72">
        <v>2778</v>
      </c>
      <c r="D192" s="72" t="s">
        <v>1661</v>
      </c>
      <c r="E192" s="72" t="s">
        <v>1662</v>
      </c>
      <c r="F192" s="72" t="s">
        <v>1663</v>
      </c>
      <c r="G192" s="72" t="s">
        <v>487</v>
      </c>
      <c r="H192" s="72">
        <v>730</v>
      </c>
      <c r="I192" s="72">
        <v>613</v>
      </c>
      <c r="J192" s="72">
        <v>61</v>
      </c>
      <c r="K192" s="828"/>
      <c r="L192" s="72"/>
      <c r="M192" s="72"/>
      <c r="N192" s="72"/>
      <c r="O192" s="72"/>
      <c r="P192" s="72" t="s">
        <v>1110</v>
      </c>
      <c r="Q192" s="72">
        <v>1</v>
      </c>
      <c r="R192" s="72"/>
    </row>
    <row r="193" spans="1:18">
      <c r="A193" s="72" t="s">
        <v>1155</v>
      </c>
      <c r="B193" s="72"/>
      <c r="C193" s="72">
        <v>3654</v>
      </c>
      <c r="D193" s="72" t="s">
        <v>1373</v>
      </c>
      <c r="E193" s="72" t="s">
        <v>1664</v>
      </c>
      <c r="F193" s="72" t="s">
        <v>1375</v>
      </c>
      <c r="G193" s="72" t="s">
        <v>487</v>
      </c>
      <c r="H193" s="72">
        <v>657</v>
      </c>
      <c r="I193" s="72">
        <v>653</v>
      </c>
      <c r="J193" s="72">
        <v>65</v>
      </c>
      <c r="K193" s="828"/>
      <c r="L193" s="72"/>
      <c r="M193" s="72"/>
      <c r="N193" s="72"/>
      <c r="O193" s="72"/>
      <c r="P193" s="72" t="s">
        <v>1110</v>
      </c>
      <c r="Q193" s="72">
        <v>1</v>
      </c>
      <c r="R193" s="72"/>
    </row>
    <row r="194" spans="1:18">
      <c r="A194" s="72" t="s">
        <v>1155</v>
      </c>
      <c r="B194" s="72"/>
      <c r="C194" s="72">
        <v>1306</v>
      </c>
      <c r="D194" s="72" t="s">
        <v>1318</v>
      </c>
      <c r="E194" s="72" t="s">
        <v>1665</v>
      </c>
      <c r="F194" s="72" t="s">
        <v>1320</v>
      </c>
      <c r="G194" s="72" t="s">
        <v>487</v>
      </c>
      <c r="H194" s="72">
        <v>639</v>
      </c>
      <c r="I194" s="72">
        <v>651</v>
      </c>
      <c r="J194" s="72">
        <v>65</v>
      </c>
      <c r="K194" s="828"/>
      <c r="L194" s="72"/>
      <c r="M194" s="72"/>
      <c r="N194" s="72"/>
      <c r="O194" s="72"/>
      <c r="P194" s="72" t="s">
        <v>1110</v>
      </c>
      <c r="Q194" s="72">
        <v>1</v>
      </c>
      <c r="R194" s="72"/>
    </row>
    <row r="195" spans="1:18">
      <c r="A195" s="72" t="s">
        <v>1155</v>
      </c>
      <c r="B195" s="72"/>
      <c r="C195" s="72">
        <v>2765</v>
      </c>
      <c r="D195" s="72" t="s">
        <v>1194</v>
      </c>
      <c r="E195" s="72" t="s">
        <v>1666</v>
      </c>
      <c r="F195" s="72" t="s">
        <v>1667</v>
      </c>
      <c r="G195" s="72" t="s">
        <v>515</v>
      </c>
      <c r="H195" s="72">
        <v>551</v>
      </c>
      <c r="I195" s="72">
        <v>612</v>
      </c>
      <c r="J195" s="72">
        <v>61</v>
      </c>
      <c r="K195" s="828"/>
      <c r="L195" s="72"/>
      <c r="M195" s="72"/>
      <c r="N195" s="72"/>
      <c r="O195" s="72"/>
      <c r="P195" s="72" t="s">
        <v>1110</v>
      </c>
      <c r="Q195" s="72">
        <v>1</v>
      </c>
      <c r="R195" s="72"/>
    </row>
    <row r="196" spans="1:18">
      <c r="A196" s="72" t="s">
        <v>1155</v>
      </c>
      <c r="B196" s="72"/>
      <c r="C196" s="72">
        <v>3663</v>
      </c>
      <c r="D196" s="72" t="s">
        <v>1434</v>
      </c>
      <c r="E196" s="72" t="s">
        <v>1668</v>
      </c>
      <c r="F196" s="72" t="s">
        <v>1436</v>
      </c>
      <c r="G196" s="72" t="s">
        <v>519</v>
      </c>
      <c r="H196" s="72">
        <v>457</v>
      </c>
      <c r="I196" s="72">
        <v>661</v>
      </c>
      <c r="J196" s="72">
        <v>66</v>
      </c>
      <c r="K196" s="828"/>
      <c r="L196" s="72"/>
      <c r="M196" s="72"/>
      <c r="N196" s="72"/>
      <c r="O196" s="72"/>
      <c r="P196" s="72" t="s">
        <v>1110</v>
      </c>
      <c r="Q196" s="72">
        <v>1</v>
      </c>
      <c r="R196" s="72"/>
    </row>
    <row r="197" spans="1:18">
      <c r="A197" s="72" t="s">
        <v>1155</v>
      </c>
      <c r="B197" s="72"/>
      <c r="C197" s="72">
        <v>1323</v>
      </c>
      <c r="D197" s="72" t="s">
        <v>1194</v>
      </c>
      <c r="E197" s="72" t="s">
        <v>1669</v>
      </c>
      <c r="F197" s="72" t="s">
        <v>1670</v>
      </c>
      <c r="G197" s="72" t="s">
        <v>519</v>
      </c>
      <c r="H197" s="72">
        <v>438</v>
      </c>
      <c r="I197" s="72">
        <v>601</v>
      </c>
      <c r="J197" s="72">
        <v>60</v>
      </c>
      <c r="K197" s="828"/>
      <c r="L197" s="72"/>
      <c r="M197" s="72"/>
      <c r="N197" s="72"/>
      <c r="O197" s="72"/>
      <c r="P197" s="72" t="s">
        <v>1110</v>
      </c>
      <c r="Q197" s="72">
        <v>1</v>
      </c>
      <c r="R197" s="72"/>
    </row>
    <row r="198" spans="1:18">
      <c r="A198" s="72" t="s">
        <v>1155</v>
      </c>
      <c r="B198" s="72"/>
      <c r="C198" s="72">
        <v>4353</v>
      </c>
      <c r="D198" s="72" t="s">
        <v>1671</v>
      </c>
      <c r="E198" s="72" t="s">
        <v>1672</v>
      </c>
      <c r="F198" s="72" t="s">
        <v>1673</v>
      </c>
      <c r="G198" s="72" t="s">
        <v>519</v>
      </c>
      <c r="H198" s="72">
        <v>437</v>
      </c>
      <c r="I198" s="72" t="s">
        <v>492</v>
      </c>
      <c r="J198" s="72" t="s">
        <v>492</v>
      </c>
      <c r="K198" s="828"/>
      <c r="L198" s="72"/>
      <c r="M198" s="72"/>
      <c r="N198" s="72"/>
      <c r="O198" s="72"/>
      <c r="P198" s="72" t="s">
        <v>1110</v>
      </c>
      <c r="Q198" s="72">
        <v>1</v>
      </c>
      <c r="R198" s="72"/>
    </row>
    <row r="199" spans="1:18">
      <c r="A199" s="110" t="s">
        <v>1155</v>
      </c>
      <c r="B199" s="110"/>
      <c r="C199" s="110">
        <v>1957</v>
      </c>
      <c r="D199" s="110" t="s">
        <v>1194</v>
      </c>
      <c r="E199" s="110" t="s">
        <v>1674</v>
      </c>
      <c r="F199" s="72" t="s">
        <v>1675</v>
      </c>
      <c r="G199" s="72" t="s">
        <v>519</v>
      </c>
      <c r="H199" s="72">
        <v>426</v>
      </c>
      <c r="I199" s="72">
        <v>602</v>
      </c>
      <c r="J199" s="72">
        <v>60</v>
      </c>
      <c r="K199" s="828"/>
      <c r="L199" s="72"/>
      <c r="M199" s="72"/>
      <c r="N199" s="72"/>
      <c r="O199" s="72"/>
      <c r="P199" s="72" t="s">
        <v>1110</v>
      </c>
      <c r="Q199" s="72">
        <v>1</v>
      </c>
      <c r="R199" s="72"/>
    </row>
    <row r="200" spans="1:18">
      <c r="A200" s="72" t="s">
        <v>1155</v>
      </c>
      <c r="B200" s="72"/>
      <c r="C200" s="72">
        <v>1404</v>
      </c>
      <c r="D200" s="72" t="s">
        <v>1208</v>
      </c>
      <c r="E200" s="72" t="s">
        <v>1676</v>
      </c>
      <c r="F200" s="72" t="s">
        <v>1677</v>
      </c>
      <c r="G200" s="72" t="s">
        <v>519</v>
      </c>
      <c r="H200" s="72">
        <v>408.3</v>
      </c>
      <c r="I200" s="72">
        <v>642</v>
      </c>
      <c r="J200" s="72">
        <v>64</v>
      </c>
      <c r="K200" s="828"/>
      <c r="L200" s="72"/>
      <c r="M200" s="72"/>
      <c r="N200" s="72"/>
      <c r="O200" s="72"/>
      <c r="P200" s="72" t="s">
        <v>1110</v>
      </c>
      <c r="Q200" s="72">
        <v>1</v>
      </c>
      <c r="R200" s="72"/>
    </row>
    <row r="201" spans="1:18">
      <c r="A201" s="72" t="s">
        <v>1155</v>
      </c>
      <c r="B201" s="72"/>
      <c r="C201" s="72">
        <v>2486</v>
      </c>
      <c r="D201" s="72" t="s">
        <v>1678</v>
      </c>
      <c r="E201" s="72" t="s">
        <v>1419</v>
      </c>
      <c r="F201" s="72" t="s">
        <v>1679</v>
      </c>
      <c r="G201" s="72" t="s">
        <v>519</v>
      </c>
      <c r="H201" s="72">
        <v>414</v>
      </c>
      <c r="I201" s="72">
        <v>622</v>
      </c>
      <c r="J201" s="72">
        <v>62</v>
      </c>
      <c r="K201" s="828"/>
      <c r="L201" s="72"/>
      <c r="M201" s="72"/>
      <c r="N201" s="72"/>
      <c r="O201" s="72"/>
      <c r="P201" s="72" t="s">
        <v>1680</v>
      </c>
      <c r="Q201" s="72">
        <v>1</v>
      </c>
      <c r="R201" s="72"/>
    </row>
  </sheetData>
  <autoFilter ref="A1:R201"/>
  <phoneticPr fontId="6" type="noConversion"/>
  <pageMargins left="0.31496062992125984" right="0.31496062992125984" top="0.78740157480314965" bottom="0.15748031496062992" header="0.31496062992125984" footer="0.31496062992125984"/>
  <pageSetup scale="1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T218"/>
  <sheetViews>
    <sheetView showGridLines="0" zoomScaleNormal="100" workbookViewId="0">
      <pane ySplit="2" topLeftCell="A196" activePane="bottomLeft" state="frozen"/>
      <selection pane="bottomLeft" activeCell="F196" sqref="E196:F196"/>
    </sheetView>
  </sheetViews>
  <sheetFormatPr defaultColWidth="9.140625" defaultRowHeight="15" outlineLevelCol="1"/>
  <cols>
    <col min="1" max="1" width="12.28515625" style="52" customWidth="1"/>
    <col min="2" max="2" width="16.28515625" customWidth="1"/>
    <col min="3" max="3" width="11" style="52" hidden="1" customWidth="1" outlineLevel="1"/>
    <col min="4" max="4" width="12.140625" style="52" customWidth="1" collapsed="1"/>
    <col min="5" max="5" width="26.42578125" style="52" bestFit="1" customWidth="1"/>
    <col min="6" max="6" width="34.5703125" style="52" customWidth="1"/>
    <col min="7" max="7" width="8" style="52" customWidth="1"/>
    <col min="8" max="8" width="11.140625" style="52" customWidth="1"/>
    <col min="9" max="9" width="15.5703125" style="52" hidden="1" customWidth="1" outlineLevel="1"/>
    <col min="10" max="10" width="7.7109375" style="52" hidden="1" customWidth="1" outlineLevel="1"/>
    <col min="11" max="11" width="6.85546875" style="52" hidden="1" customWidth="1" outlineLevel="1"/>
    <col min="12" max="12" width="12" style="52" hidden="1" customWidth="1" outlineLevel="1"/>
    <col min="13" max="13" width="11" style="53" hidden="1" customWidth="1" outlineLevel="1"/>
    <col min="14" max="14" width="18.5703125" style="52" bestFit="1" customWidth="1" collapsed="1"/>
    <col min="15" max="15" width="8.5703125" style="52" bestFit="1" customWidth="1"/>
    <col min="16" max="16" width="18.28515625" style="52" customWidth="1"/>
    <col min="17" max="17" width="16.85546875" style="52" bestFit="1" customWidth="1"/>
    <col min="18" max="18" width="57" style="52" bestFit="1" customWidth="1"/>
    <col min="19" max="19" width="26.42578125" style="52" bestFit="1" customWidth="1"/>
    <col min="20" max="16384" width="9.140625" style="52"/>
  </cols>
  <sheetData>
    <row r="1" spans="1:20" ht="12.75">
      <c r="A1" s="471"/>
      <c r="B1" s="471"/>
      <c r="C1" s="471"/>
      <c r="D1" s="471"/>
      <c r="E1" s="471"/>
      <c r="F1" s="471"/>
      <c r="G1" s="471"/>
      <c r="H1" s="471"/>
      <c r="I1" s="471"/>
      <c r="J1" s="1086" t="s">
        <v>421</v>
      </c>
      <c r="K1" s="1087"/>
      <c r="L1" s="1088"/>
      <c r="M1" s="471"/>
      <c r="N1" s="471"/>
      <c r="O1" s="471"/>
      <c r="P1" s="471"/>
      <c r="Q1" s="471"/>
      <c r="R1" s="471"/>
      <c r="S1" s="471"/>
      <c r="T1" s="471"/>
    </row>
    <row r="2" spans="1:20" ht="39.75">
      <c r="A2" s="49" t="s">
        <v>422</v>
      </c>
      <c r="B2" s="54" t="s">
        <v>1681</v>
      </c>
      <c r="C2" s="49" t="s">
        <v>423</v>
      </c>
      <c r="D2" s="49" t="s">
        <v>424</v>
      </c>
      <c r="E2" s="49" t="s">
        <v>425</v>
      </c>
      <c r="F2" s="49" t="s">
        <v>426</v>
      </c>
      <c r="G2" s="49" t="s">
        <v>427</v>
      </c>
      <c r="H2" s="49" t="s">
        <v>428</v>
      </c>
      <c r="I2" s="49" t="s">
        <v>429</v>
      </c>
      <c r="J2" s="49" t="s">
        <v>430</v>
      </c>
      <c r="K2" s="49" t="s">
        <v>431</v>
      </c>
      <c r="L2" s="49" t="s">
        <v>432</v>
      </c>
      <c r="M2" s="50" t="s">
        <v>433</v>
      </c>
      <c r="N2" s="51" t="s">
        <v>434</v>
      </c>
      <c r="O2" s="51" t="s">
        <v>435</v>
      </c>
      <c r="P2" s="51" t="s">
        <v>436</v>
      </c>
      <c r="Q2" s="51" t="s">
        <v>437</v>
      </c>
      <c r="R2" s="51" t="s">
        <v>438</v>
      </c>
      <c r="S2" s="49" t="s">
        <v>439</v>
      </c>
      <c r="T2" s="72" t="s">
        <v>440</v>
      </c>
    </row>
    <row r="3" spans="1:20" ht="12.75">
      <c r="A3" s="72" t="s">
        <v>1682</v>
      </c>
      <c r="B3" s="85" t="s">
        <v>1683</v>
      </c>
      <c r="C3" s="72" t="s">
        <v>1684</v>
      </c>
      <c r="D3" s="834">
        <v>3082</v>
      </c>
      <c r="E3" s="85" t="s">
        <v>1685</v>
      </c>
      <c r="F3" s="85" t="s">
        <v>623</v>
      </c>
      <c r="G3" s="72" t="s">
        <v>1686</v>
      </c>
      <c r="H3" s="72" t="s">
        <v>445</v>
      </c>
      <c r="I3" s="72">
        <v>819.62</v>
      </c>
      <c r="J3" s="72">
        <v>714</v>
      </c>
      <c r="K3" s="72">
        <v>71</v>
      </c>
      <c r="L3" s="72" t="s">
        <v>1</v>
      </c>
      <c r="M3" s="828">
        <v>3</v>
      </c>
      <c r="N3" s="72" t="s">
        <v>446</v>
      </c>
      <c r="O3" s="72">
        <v>2</v>
      </c>
      <c r="P3" s="72" t="s">
        <v>447</v>
      </c>
      <c r="Q3" s="72" t="s">
        <v>448</v>
      </c>
      <c r="R3" s="72"/>
      <c r="S3" s="72">
        <v>1</v>
      </c>
      <c r="T3" s="72">
        <v>1</v>
      </c>
    </row>
    <row r="4" spans="1:20" ht="12.75">
      <c r="A4" s="72" t="s">
        <v>1687</v>
      </c>
      <c r="B4" s="85" t="s">
        <v>1683</v>
      </c>
      <c r="C4" s="72" t="s">
        <v>1684</v>
      </c>
      <c r="D4" s="834">
        <v>3641</v>
      </c>
      <c r="E4" s="85" t="s">
        <v>1688</v>
      </c>
      <c r="F4" s="85" t="s">
        <v>1689</v>
      </c>
      <c r="G4" s="72" t="s">
        <v>1690</v>
      </c>
      <c r="H4" s="72" t="s">
        <v>445</v>
      </c>
      <c r="I4" s="72">
        <v>809</v>
      </c>
      <c r="J4" s="72">
        <v>711</v>
      </c>
      <c r="K4" s="72">
        <v>71</v>
      </c>
      <c r="L4" s="72" t="s">
        <v>1</v>
      </c>
      <c r="M4" s="828">
        <v>3</v>
      </c>
      <c r="N4" s="72" t="s">
        <v>446</v>
      </c>
      <c r="O4" s="72">
        <v>2</v>
      </c>
      <c r="P4" s="72" t="s">
        <v>447</v>
      </c>
      <c r="Q4" s="72" t="s">
        <v>448</v>
      </c>
      <c r="R4" s="72"/>
      <c r="S4" s="72">
        <v>1</v>
      </c>
      <c r="T4" s="72">
        <v>1</v>
      </c>
    </row>
    <row r="5" spans="1:20" ht="12.75">
      <c r="A5" s="72" t="s">
        <v>453</v>
      </c>
      <c r="B5" s="85" t="s">
        <v>1683</v>
      </c>
      <c r="C5" s="72" t="s">
        <v>1684</v>
      </c>
      <c r="D5" s="834">
        <v>3263</v>
      </c>
      <c r="E5" s="85" t="s">
        <v>1691</v>
      </c>
      <c r="F5" s="85" t="s">
        <v>1692</v>
      </c>
      <c r="G5" s="72" t="s">
        <v>1693</v>
      </c>
      <c r="H5" s="72" t="s">
        <v>445</v>
      </c>
      <c r="I5" s="72">
        <v>933</v>
      </c>
      <c r="J5" s="72">
        <v>747</v>
      </c>
      <c r="K5" s="72">
        <v>74</v>
      </c>
      <c r="L5" s="72" t="s">
        <v>1</v>
      </c>
      <c r="M5" s="828">
        <v>3</v>
      </c>
      <c r="N5" s="72" t="s">
        <v>446</v>
      </c>
      <c r="O5" s="72">
        <v>2</v>
      </c>
      <c r="P5" s="72" t="s">
        <v>447</v>
      </c>
      <c r="Q5" s="72" t="s">
        <v>448</v>
      </c>
      <c r="R5" s="72"/>
      <c r="S5" s="72">
        <v>1</v>
      </c>
      <c r="T5" s="72">
        <v>1</v>
      </c>
    </row>
    <row r="6" spans="1:20" ht="12.75">
      <c r="A6" s="72" t="s">
        <v>1694</v>
      </c>
      <c r="B6" s="85" t="s">
        <v>1683</v>
      </c>
      <c r="C6" s="72" t="s">
        <v>1684</v>
      </c>
      <c r="D6" s="834">
        <v>3651</v>
      </c>
      <c r="E6" s="85" t="s">
        <v>1695</v>
      </c>
      <c r="F6" s="85" t="s">
        <v>1696</v>
      </c>
      <c r="G6" s="72" t="s">
        <v>1697</v>
      </c>
      <c r="H6" s="72" t="s">
        <v>445</v>
      </c>
      <c r="I6" s="72">
        <v>987</v>
      </c>
      <c r="J6" s="72">
        <v>713</v>
      </c>
      <c r="K6" s="72">
        <v>71</v>
      </c>
      <c r="L6" s="72" t="s">
        <v>1</v>
      </c>
      <c r="M6" s="828">
        <v>3</v>
      </c>
      <c r="N6" s="72" t="s">
        <v>446</v>
      </c>
      <c r="O6" s="72">
        <v>2</v>
      </c>
      <c r="P6" s="72" t="s">
        <v>447</v>
      </c>
      <c r="Q6" s="72" t="s">
        <v>448</v>
      </c>
      <c r="R6" s="72"/>
      <c r="S6" s="72">
        <v>1</v>
      </c>
      <c r="T6" s="72">
        <v>1</v>
      </c>
    </row>
    <row r="7" spans="1:20" ht="12.75">
      <c r="A7" s="72" t="s">
        <v>1698</v>
      </c>
      <c r="B7" s="85" t="s">
        <v>1683</v>
      </c>
      <c r="C7" s="72" t="s">
        <v>1684</v>
      </c>
      <c r="D7" s="834">
        <v>2901</v>
      </c>
      <c r="E7" s="85" t="s">
        <v>1699</v>
      </c>
      <c r="F7" s="85" t="s">
        <v>608</v>
      </c>
      <c r="G7" s="72" t="s">
        <v>1700</v>
      </c>
      <c r="H7" s="72" t="s">
        <v>487</v>
      </c>
      <c r="I7" s="72">
        <v>644</v>
      </c>
      <c r="J7" s="72">
        <v>744</v>
      </c>
      <c r="K7" s="72">
        <v>74</v>
      </c>
      <c r="L7" s="72" t="s">
        <v>1</v>
      </c>
      <c r="M7" s="828">
        <v>3</v>
      </c>
      <c r="N7" s="72" t="s">
        <v>446</v>
      </c>
      <c r="O7" s="72">
        <v>2</v>
      </c>
      <c r="P7" s="72" t="s">
        <v>447</v>
      </c>
      <c r="Q7" s="72" t="s">
        <v>448</v>
      </c>
      <c r="R7" s="72"/>
      <c r="S7" s="72">
        <v>1</v>
      </c>
      <c r="T7" s="72">
        <v>1</v>
      </c>
    </row>
    <row r="8" spans="1:20" ht="12.75">
      <c r="A8" s="72" t="s">
        <v>1701</v>
      </c>
      <c r="B8" s="85" t="s">
        <v>1702</v>
      </c>
      <c r="C8" s="72" t="s">
        <v>1684</v>
      </c>
      <c r="D8" s="834">
        <v>2943</v>
      </c>
      <c r="E8" s="85" t="s">
        <v>1703</v>
      </c>
      <c r="F8" s="85" t="s">
        <v>1704</v>
      </c>
      <c r="G8" s="72" t="s">
        <v>1705</v>
      </c>
      <c r="H8" s="72" t="s">
        <v>445</v>
      </c>
      <c r="I8" s="72">
        <v>1020</v>
      </c>
      <c r="J8" s="72">
        <v>743</v>
      </c>
      <c r="K8" s="72">
        <v>74</v>
      </c>
      <c r="L8" s="72" t="s">
        <v>1</v>
      </c>
      <c r="M8" s="828">
        <v>3</v>
      </c>
      <c r="N8" s="72" t="s">
        <v>446</v>
      </c>
      <c r="O8" s="72">
        <v>3</v>
      </c>
      <c r="P8" s="72" t="s">
        <v>466</v>
      </c>
      <c r="Q8" s="72" t="s">
        <v>467</v>
      </c>
      <c r="R8" s="72"/>
      <c r="S8" s="72">
        <v>1</v>
      </c>
      <c r="T8" s="72">
        <v>1</v>
      </c>
    </row>
    <row r="9" spans="1:20" ht="12.75">
      <c r="A9" s="72" t="s">
        <v>1706</v>
      </c>
      <c r="B9" s="85" t="s">
        <v>1702</v>
      </c>
      <c r="C9" s="72" t="s">
        <v>1684</v>
      </c>
      <c r="D9" s="834">
        <v>3305</v>
      </c>
      <c r="E9" s="85" t="s">
        <v>1707</v>
      </c>
      <c r="F9" s="85" t="s">
        <v>1708</v>
      </c>
      <c r="G9" s="72" t="s">
        <v>1709</v>
      </c>
      <c r="H9" s="72" t="s">
        <v>445</v>
      </c>
      <c r="I9" s="72">
        <v>850</v>
      </c>
      <c r="J9" s="72">
        <v>734</v>
      </c>
      <c r="K9" s="72">
        <v>73</v>
      </c>
      <c r="L9" s="72" t="s">
        <v>1710</v>
      </c>
      <c r="M9" s="828">
        <v>3</v>
      </c>
      <c r="N9" s="72" t="s">
        <v>446</v>
      </c>
      <c r="O9" s="72">
        <v>3</v>
      </c>
      <c r="P9" s="72" t="s">
        <v>466</v>
      </c>
      <c r="Q9" s="72" t="s">
        <v>467</v>
      </c>
      <c r="R9" s="72"/>
      <c r="S9" s="72">
        <v>1</v>
      </c>
      <c r="T9" s="72">
        <v>1</v>
      </c>
    </row>
    <row r="10" spans="1:20" ht="12.75">
      <c r="A10" s="72" t="s">
        <v>1711</v>
      </c>
      <c r="B10" s="85" t="s">
        <v>1702</v>
      </c>
      <c r="C10" s="72" t="s">
        <v>1684</v>
      </c>
      <c r="D10" s="834">
        <v>3643</v>
      </c>
      <c r="E10" s="85" t="s">
        <v>1688</v>
      </c>
      <c r="F10" s="85" t="s">
        <v>1712</v>
      </c>
      <c r="G10" s="72" t="s">
        <v>1690</v>
      </c>
      <c r="H10" s="72" t="s">
        <v>445</v>
      </c>
      <c r="I10" s="72">
        <v>809</v>
      </c>
      <c r="J10" s="72">
        <v>711</v>
      </c>
      <c r="K10" s="72">
        <v>71</v>
      </c>
      <c r="L10" s="72" t="s">
        <v>1</v>
      </c>
      <c r="M10" s="828">
        <v>3</v>
      </c>
      <c r="N10" s="72" t="s">
        <v>446</v>
      </c>
      <c r="O10" s="72">
        <v>3</v>
      </c>
      <c r="P10" s="72" t="s">
        <v>466</v>
      </c>
      <c r="Q10" s="72" t="s">
        <v>467</v>
      </c>
      <c r="R10" s="72"/>
      <c r="S10" s="72">
        <v>1</v>
      </c>
      <c r="T10" s="72">
        <v>1</v>
      </c>
    </row>
    <row r="11" spans="1:20" ht="12.75">
      <c r="A11" s="72" t="s">
        <v>1713</v>
      </c>
      <c r="B11" s="85" t="s">
        <v>1702</v>
      </c>
      <c r="C11" s="72" t="s">
        <v>1684</v>
      </c>
      <c r="D11" s="834">
        <v>3661</v>
      </c>
      <c r="E11" s="85" t="s">
        <v>1714</v>
      </c>
      <c r="F11" s="85" t="s">
        <v>1715</v>
      </c>
      <c r="G11" s="72" t="s">
        <v>1716</v>
      </c>
      <c r="H11" s="72" t="s">
        <v>445</v>
      </c>
      <c r="I11" s="72">
        <v>1132</v>
      </c>
      <c r="J11" s="72">
        <v>725</v>
      </c>
      <c r="K11" s="72">
        <v>72</v>
      </c>
      <c r="L11" s="72" t="s">
        <v>1</v>
      </c>
      <c r="M11" s="828">
        <v>3</v>
      </c>
      <c r="N11" s="72" t="s">
        <v>446</v>
      </c>
      <c r="O11" s="72">
        <v>3</v>
      </c>
      <c r="P11" s="72" t="s">
        <v>466</v>
      </c>
      <c r="Q11" s="72" t="s">
        <v>467</v>
      </c>
      <c r="R11" s="72"/>
      <c r="S11" s="72">
        <v>1</v>
      </c>
      <c r="T11" s="72">
        <v>1</v>
      </c>
    </row>
    <row r="12" spans="1:20" ht="12.75">
      <c r="A12" s="72" t="s">
        <v>1717</v>
      </c>
      <c r="B12" s="85" t="s">
        <v>1702</v>
      </c>
      <c r="C12" s="72" t="s">
        <v>1684</v>
      </c>
      <c r="D12" s="834">
        <v>3714</v>
      </c>
      <c r="E12" s="85" t="s">
        <v>1695</v>
      </c>
      <c r="F12" s="85" t="s">
        <v>1718</v>
      </c>
      <c r="G12" s="72" t="s">
        <v>1719</v>
      </c>
      <c r="H12" s="72" t="s">
        <v>445</v>
      </c>
      <c r="I12" s="72">
        <v>945</v>
      </c>
      <c r="J12" s="72">
        <v>717</v>
      </c>
      <c r="K12" s="72">
        <v>71</v>
      </c>
      <c r="L12" s="72" t="s">
        <v>1</v>
      </c>
      <c r="M12" s="828">
        <v>3</v>
      </c>
      <c r="N12" s="72" t="s">
        <v>446</v>
      </c>
      <c r="O12" s="72">
        <v>3</v>
      </c>
      <c r="P12" s="72" t="s">
        <v>466</v>
      </c>
      <c r="Q12" s="72" t="s">
        <v>467</v>
      </c>
      <c r="R12" s="72"/>
      <c r="S12" s="72">
        <v>1</v>
      </c>
      <c r="T12" s="72">
        <v>1</v>
      </c>
    </row>
    <row r="13" spans="1:20" ht="12.75">
      <c r="A13" s="72" t="s">
        <v>1720</v>
      </c>
      <c r="B13" s="85" t="s">
        <v>1721</v>
      </c>
      <c r="C13" s="72" t="s">
        <v>1684</v>
      </c>
      <c r="D13" s="834">
        <v>3858</v>
      </c>
      <c r="E13" s="85" t="s">
        <v>1722</v>
      </c>
      <c r="F13" s="85" t="s">
        <v>1723</v>
      </c>
      <c r="G13" s="72" t="s">
        <v>1724</v>
      </c>
      <c r="H13" s="72" t="s">
        <v>445</v>
      </c>
      <c r="I13" s="72">
        <v>987</v>
      </c>
      <c r="J13" s="72">
        <v>701</v>
      </c>
      <c r="K13" s="72">
        <v>70</v>
      </c>
      <c r="L13" s="72" t="s">
        <v>1710</v>
      </c>
      <c r="M13" s="828">
        <v>3</v>
      </c>
      <c r="N13" s="72" t="s">
        <v>446</v>
      </c>
      <c r="O13" s="72">
        <v>4</v>
      </c>
      <c r="P13" s="72" t="s">
        <v>488</v>
      </c>
      <c r="Q13" s="72" t="s">
        <v>499</v>
      </c>
      <c r="R13" s="72"/>
      <c r="S13" s="72">
        <v>1</v>
      </c>
      <c r="T13" s="72">
        <v>1</v>
      </c>
    </row>
    <row r="14" spans="1:20" ht="12.75">
      <c r="A14" s="72" t="s">
        <v>1725</v>
      </c>
      <c r="B14" s="85" t="s">
        <v>1721</v>
      </c>
      <c r="C14" s="72" t="s">
        <v>1684</v>
      </c>
      <c r="D14" s="834">
        <v>3710</v>
      </c>
      <c r="E14" s="85" t="s">
        <v>1726</v>
      </c>
      <c r="F14" s="85" t="s">
        <v>704</v>
      </c>
      <c r="G14" s="72" t="s">
        <v>1727</v>
      </c>
      <c r="H14" s="72" t="s">
        <v>445</v>
      </c>
      <c r="I14" s="72">
        <v>987.1</v>
      </c>
      <c r="J14" s="72">
        <v>703</v>
      </c>
      <c r="K14" s="72">
        <v>70</v>
      </c>
      <c r="L14" s="72" t="s">
        <v>1710</v>
      </c>
      <c r="M14" s="828">
        <v>3</v>
      </c>
      <c r="N14" s="72" t="s">
        <v>446</v>
      </c>
      <c r="O14" s="72">
        <v>4</v>
      </c>
      <c r="P14" s="72" t="s">
        <v>488</v>
      </c>
      <c r="Q14" s="72" t="s">
        <v>499</v>
      </c>
      <c r="R14" s="72"/>
      <c r="S14" s="72">
        <v>1</v>
      </c>
      <c r="T14" s="72">
        <v>1</v>
      </c>
    </row>
    <row r="15" spans="1:20" ht="12.75">
      <c r="A15" s="72" t="s">
        <v>1728</v>
      </c>
      <c r="B15" s="85" t="s">
        <v>1721</v>
      </c>
      <c r="C15" s="72" t="s">
        <v>1684</v>
      </c>
      <c r="D15" s="834">
        <v>1926</v>
      </c>
      <c r="E15" s="85" t="s">
        <v>1729</v>
      </c>
      <c r="F15" s="85" t="s">
        <v>1730</v>
      </c>
      <c r="G15" s="72" t="s">
        <v>1731</v>
      </c>
      <c r="H15" s="72" t="s">
        <v>487</v>
      </c>
      <c r="I15" s="72">
        <v>720</v>
      </c>
      <c r="J15" s="72">
        <v>744</v>
      </c>
      <c r="K15" s="72">
        <v>74</v>
      </c>
      <c r="L15" s="72" t="s">
        <v>1</v>
      </c>
      <c r="M15" s="828">
        <v>3</v>
      </c>
      <c r="N15" s="72" t="s">
        <v>446</v>
      </c>
      <c r="O15" s="72">
        <v>4</v>
      </c>
      <c r="P15" s="72" t="s">
        <v>488</v>
      </c>
      <c r="Q15" s="72" t="s">
        <v>499</v>
      </c>
      <c r="R15" s="72"/>
      <c r="S15" s="72">
        <v>1</v>
      </c>
      <c r="T15" s="72">
        <v>1</v>
      </c>
    </row>
    <row r="16" spans="1:20" ht="12.75">
      <c r="A16" s="72" t="s">
        <v>1732</v>
      </c>
      <c r="B16" s="85" t="s">
        <v>1721</v>
      </c>
      <c r="C16" s="72" t="s">
        <v>1684</v>
      </c>
      <c r="D16" s="834">
        <v>2583</v>
      </c>
      <c r="E16" s="85" t="s">
        <v>1733</v>
      </c>
      <c r="F16" s="85" t="s">
        <v>1734</v>
      </c>
      <c r="G16" s="72" t="s">
        <v>1735</v>
      </c>
      <c r="H16" s="72" t="s">
        <v>487</v>
      </c>
      <c r="I16" s="72">
        <v>720</v>
      </c>
      <c r="J16" s="72">
        <v>746</v>
      </c>
      <c r="K16" s="72">
        <v>74</v>
      </c>
      <c r="L16" s="72" t="s">
        <v>1</v>
      </c>
      <c r="M16" s="828">
        <v>3</v>
      </c>
      <c r="N16" s="72" t="s">
        <v>446</v>
      </c>
      <c r="O16" s="72">
        <v>4</v>
      </c>
      <c r="P16" s="72" t="s">
        <v>488</v>
      </c>
      <c r="Q16" s="72" t="s">
        <v>499</v>
      </c>
      <c r="R16" s="72"/>
      <c r="S16" s="72">
        <v>1</v>
      </c>
      <c r="T16" s="72">
        <v>1</v>
      </c>
    </row>
    <row r="17" spans="1:20" ht="12.75">
      <c r="A17" s="72" t="s">
        <v>1736</v>
      </c>
      <c r="B17" s="85" t="s">
        <v>1737</v>
      </c>
      <c r="C17" s="72" t="s">
        <v>1684</v>
      </c>
      <c r="D17" s="834">
        <v>3448</v>
      </c>
      <c r="E17" s="85" t="s">
        <v>1738</v>
      </c>
      <c r="F17" s="85" t="s">
        <v>1739</v>
      </c>
      <c r="G17" s="72" t="s">
        <v>1740</v>
      </c>
      <c r="H17" s="72" t="s">
        <v>445</v>
      </c>
      <c r="I17" s="72">
        <v>880</v>
      </c>
      <c r="J17" s="72">
        <v>731</v>
      </c>
      <c r="K17" s="72">
        <v>73</v>
      </c>
      <c r="L17" s="72" t="s">
        <v>1710</v>
      </c>
      <c r="M17" s="828">
        <v>3</v>
      </c>
      <c r="N17" s="72" t="s">
        <v>446</v>
      </c>
      <c r="O17" s="72">
        <v>4</v>
      </c>
      <c r="P17" s="72" t="s">
        <v>488</v>
      </c>
      <c r="Q17" s="72" t="s">
        <v>499</v>
      </c>
      <c r="R17" s="72"/>
      <c r="S17" s="72">
        <v>1</v>
      </c>
      <c r="T17" s="72">
        <v>1</v>
      </c>
    </row>
    <row r="18" spans="1:20" ht="12.75">
      <c r="A18" s="72" t="s">
        <v>1741</v>
      </c>
      <c r="B18" s="85" t="s">
        <v>1742</v>
      </c>
      <c r="C18" s="72" t="s">
        <v>1684</v>
      </c>
      <c r="D18" s="834">
        <v>1806</v>
      </c>
      <c r="E18" s="85" t="s">
        <v>1743</v>
      </c>
      <c r="F18" s="85" t="s">
        <v>1744</v>
      </c>
      <c r="G18" s="72" t="s">
        <v>1745</v>
      </c>
      <c r="H18" s="72" t="s">
        <v>445</v>
      </c>
      <c r="I18" s="72">
        <v>810</v>
      </c>
      <c r="J18" s="72">
        <v>751</v>
      </c>
      <c r="K18" s="72">
        <v>75</v>
      </c>
      <c r="L18" s="72" t="s">
        <v>1710</v>
      </c>
      <c r="M18" s="828">
        <v>3</v>
      </c>
      <c r="N18" s="72" t="s">
        <v>509</v>
      </c>
      <c r="O18" s="72">
        <v>5</v>
      </c>
      <c r="P18" s="72" t="s">
        <v>1215</v>
      </c>
      <c r="Q18" s="72" t="s">
        <v>448</v>
      </c>
      <c r="R18" s="72"/>
      <c r="S18" s="72">
        <v>1</v>
      </c>
      <c r="T18" s="72">
        <v>1</v>
      </c>
    </row>
    <row r="19" spans="1:20" ht="12.75">
      <c r="A19" s="72" t="s">
        <v>1746</v>
      </c>
      <c r="B19" s="85" t="s">
        <v>1742</v>
      </c>
      <c r="C19" s="72" t="s">
        <v>1684</v>
      </c>
      <c r="D19" s="834">
        <v>1179</v>
      </c>
      <c r="E19" s="85" t="s">
        <v>1747</v>
      </c>
      <c r="F19" s="85" t="s">
        <v>1748</v>
      </c>
      <c r="G19" s="72" t="s">
        <v>1749</v>
      </c>
      <c r="H19" s="72" t="s">
        <v>487</v>
      </c>
      <c r="I19" s="72">
        <v>615</v>
      </c>
      <c r="J19" s="72">
        <v>746</v>
      </c>
      <c r="K19" s="72">
        <v>74</v>
      </c>
      <c r="L19" s="72" t="s">
        <v>1</v>
      </c>
      <c r="M19" s="828">
        <v>3</v>
      </c>
      <c r="N19" s="72" t="s">
        <v>509</v>
      </c>
      <c r="O19" s="72">
        <v>5</v>
      </c>
      <c r="P19" s="72" t="s">
        <v>1215</v>
      </c>
      <c r="Q19" s="72" t="s">
        <v>511</v>
      </c>
      <c r="R19" s="72"/>
      <c r="S19" s="72">
        <v>1</v>
      </c>
      <c r="T19" s="72">
        <v>1</v>
      </c>
    </row>
    <row r="20" spans="1:20" ht="12.75">
      <c r="A20" s="72" t="s">
        <v>1750</v>
      </c>
      <c r="B20" s="85" t="s">
        <v>1742</v>
      </c>
      <c r="C20" s="72" t="s">
        <v>1684</v>
      </c>
      <c r="D20" s="834">
        <v>2317</v>
      </c>
      <c r="E20" s="85" t="s">
        <v>1751</v>
      </c>
      <c r="F20" s="85" t="s">
        <v>1752</v>
      </c>
      <c r="G20" s="72" t="s">
        <v>1753</v>
      </c>
      <c r="H20" s="72" t="s">
        <v>487</v>
      </c>
      <c r="I20" s="72">
        <v>640.44000000000005</v>
      </c>
      <c r="J20" s="72">
        <v>702</v>
      </c>
      <c r="K20" s="72">
        <v>70</v>
      </c>
      <c r="L20" s="72" t="s">
        <v>1710</v>
      </c>
      <c r="M20" s="828">
        <v>3</v>
      </c>
      <c r="N20" s="72" t="s">
        <v>509</v>
      </c>
      <c r="O20" s="72">
        <v>5</v>
      </c>
      <c r="P20" s="72" t="s">
        <v>1215</v>
      </c>
      <c r="Q20" s="72" t="s">
        <v>511</v>
      </c>
      <c r="R20" s="72"/>
      <c r="S20" s="72">
        <v>1</v>
      </c>
      <c r="T20" s="72">
        <v>1</v>
      </c>
    </row>
    <row r="21" spans="1:20" ht="12.75">
      <c r="A21" s="72" t="s">
        <v>1754</v>
      </c>
      <c r="B21" s="85" t="s">
        <v>1742</v>
      </c>
      <c r="C21" s="72" t="s">
        <v>1684</v>
      </c>
      <c r="D21" s="834">
        <v>2625</v>
      </c>
      <c r="E21" s="85" t="s">
        <v>1755</v>
      </c>
      <c r="F21" s="85" t="s">
        <v>1756</v>
      </c>
      <c r="G21" s="72" t="s">
        <v>1757</v>
      </c>
      <c r="H21" s="72" t="s">
        <v>487</v>
      </c>
      <c r="I21" s="72">
        <v>735</v>
      </c>
      <c r="J21" s="72">
        <v>741</v>
      </c>
      <c r="K21" s="72">
        <v>74</v>
      </c>
      <c r="L21" s="72" t="s">
        <v>1</v>
      </c>
      <c r="M21" s="828">
        <v>3</v>
      </c>
      <c r="N21" s="72" t="s">
        <v>509</v>
      </c>
      <c r="O21" s="72">
        <v>5</v>
      </c>
      <c r="P21" s="72" t="s">
        <v>1215</v>
      </c>
      <c r="Q21" s="72" t="s">
        <v>511</v>
      </c>
      <c r="R21" s="72"/>
      <c r="S21" s="72">
        <v>1</v>
      </c>
      <c r="T21" s="72">
        <v>1</v>
      </c>
    </row>
    <row r="22" spans="1:20" ht="12.75">
      <c r="A22" s="72" t="s">
        <v>1758</v>
      </c>
      <c r="B22" s="85" t="s">
        <v>1742</v>
      </c>
      <c r="C22" s="72" t="s">
        <v>1684</v>
      </c>
      <c r="D22" s="834">
        <v>3289</v>
      </c>
      <c r="E22" s="85" t="s">
        <v>1759</v>
      </c>
      <c r="F22" s="85" t="s">
        <v>1760</v>
      </c>
      <c r="G22" s="72" t="s">
        <v>1700</v>
      </c>
      <c r="H22" s="72" t="s">
        <v>487</v>
      </c>
      <c r="I22" s="72">
        <v>787</v>
      </c>
      <c r="J22" s="72">
        <v>747</v>
      </c>
      <c r="K22" s="72">
        <v>74</v>
      </c>
      <c r="L22" s="72" t="s">
        <v>1</v>
      </c>
      <c r="M22" s="828">
        <v>3</v>
      </c>
      <c r="N22" s="72" t="s">
        <v>509</v>
      </c>
      <c r="O22" s="72">
        <v>5</v>
      </c>
      <c r="P22" s="72" t="s">
        <v>1215</v>
      </c>
      <c r="Q22" s="72" t="s">
        <v>511</v>
      </c>
      <c r="R22" s="72"/>
      <c r="S22" s="72">
        <v>1</v>
      </c>
      <c r="T22" s="72">
        <v>1</v>
      </c>
    </row>
    <row r="23" spans="1:20" ht="12.75">
      <c r="A23" s="72" t="s">
        <v>1761</v>
      </c>
      <c r="B23" s="85" t="s">
        <v>1742</v>
      </c>
      <c r="C23" s="72" t="s">
        <v>1684</v>
      </c>
      <c r="D23" s="834">
        <v>3456</v>
      </c>
      <c r="E23" s="85" t="s">
        <v>1762</v>
      </c>
      <c r="F23" s="85" t="s">
        <v>1763</v>
      </c>
      <c r="G23" s="72" t="s">
        <v>1764</v>
      </c>
      <c r="H23" s="72" t="s">
        <v>487</v>
      </c>
      <c r="I23" s="72">
        <v>744</v>
      </c>
      <c r="J23" s="72">
        <v>745</v>
      </c>
      <c r="K23" s="72">
        <v>74</v>
      </c>
      <c r="L23" s="72" t="s">
        <v>1</v>
      </c>
      <c r="M23" s="828">
        <v>3</v>
      </c>
      <c r="N23" s="72" t="s">
        <v>509</v>
      </c>
      <c r="O23" s="72">
        <v>5</v>
      </c>
      <c r="P23" s="72" t="s">
        <v>1215</v>
      </c>
      <c r="Q23" s="72" t="s">
        <v>511</v>
      </c>
      <c r="R23" s="72"/>
      <c r="S23" s="72">
        <v>1</v>
      </c>
      <c r="T23" s="72">
        <v>1</v>
      </c>
    </row>
    <row r="24" spans="1:20" ht="12.75">
      <c r="A24" s="72" t="s">
        <v>1765</v>
      </c>
      <c r="B24" s="85" t="s">
        <v>1766</v>
      </c>
      <c r="C24" s="72" t="s">
        <v>1684</v>
      </c>
      <c r="D24" s="834">
        <v>1126</v>
      </c>
      <c r="E24" s="85" t="s">
        <v>1767</v>
      </c>
      <c r="F24" s="85" t="s">
        <v>1768</v>
      </c>
      <c r="G24" s="72" t="s">
        <v>1769</v>
      </c>
      <c r="H24" s="72" t="s">
        <v>487</v>
      </c>
      <c r="I24" s="72">
        <v>626</v>
      </c>
      <c r="J24" s="72">
        <v>737</v>
      </c>
      <c r="K24" s="72">
        <v>73</v>
      </c>
      <c r="L24" s="72" t="s">
        <v>1710</v>
      </c>
      <c r="M24" s="828">
        <v>3</v>
      </c>
      <c r="N24" s="72" t="s">
        <v>509</v>
      </c>
      <c r="O24" s="72">
        <v>6</v>
      </c>
      <c r="P24" s="72" t="s">
        <v>529</v>
      </c>
      <c r="Q24" s="72" t="s">
        <v>530</v>
      </c>
      <c r="R24" s="72"/>
      <c r="S24" s="72">
        <v>1</v>
      </c>
      <c r="T24" s="72">
        <v>1</v>
      </c>
    </row>
    <row r="25" spans="1:20" ht="12.75">
      <c r="A25" s="72" t="s">
        <v>1770</v>
      </c>
      <c r="B25" s="85" t="s">
        <v>1766</v>
      </c>
      <c r="C25" s="72" t="s">
        <v>1684</v>
      </c>
      <c r="D25" s="834">
        <v>1569</v>
      </c>
      <c r="E25" s="85" t="s">
        <v>1771</v>
      </c>
      <c r="F25" s="85" t="s">
        <v>1772</v>
      </c>
      <c r="G25" s="72" t="s">
        <v>1773</v>
      </c>
      <c r="H25" s="72" t="s">
        <v>487</v>
      </c>
      <c r="I25" s="72">
        <v>650</v>
      </c>
      <c r="J25" s="72">
        <v>732</v>
      </c>
      <c r="K25" s="72">
        <v>73</v>
      </c>
      <c r="L25" s="72" t="s">
        <v>1710</v>
      </c>
      <c r="M25" s="828">
        <v>3</v>
      </c>
      <c r="N25" s="72" t="s">
        <v>509</v>
      </c>
      <c r="O25" s="72">
        <v>6</v>
      </c>
      <c r="P25" s="72" t="s">
        <v>529</v>
      </c>
      <c r="Q25" s="72" t="s">
        <v>530</v>
      </c>
      <c r="R25" s="72"/>
      <c r="S25" s="72">
        <v>1</v>
      </c>
      <c r="T25" s="72">
        <v>1</v>
      </c>
    </row>
    <row r="26" spans="1:20" ht="12.75">
      <c r="A26" s="72" t="s">
        <v>1774</v>
      </c>
      <c r="B26" s="85" t="s">
        <v>1766</v>
      </c>
      <c r="C26" s="72" t="s">
        <v>1684</v>
      </c>
      <c r="D26" s="834">
        <v>2152</v>
      </c>
      <c r="E26" s="85" t="s">
        <v>1714</v>
      </c>
      <c r="F26" s="85" t="s">
        <v>1775</v>
      </c>
      <c r="G26" s="72" t="s">
        <v>1716</v>
      </c>
      <c r="H26" s="72" t="s">
        <v>487</v>
      </c>
      <c r="I26" s="72">
        <v>730</v>
      </c>
      <c r="J26" s="72">
        <v>722</v>
      </c>
      <c r="K26" s="72">
        <v>72</v>
      </c>
      <c r="L26" s="72" t="s">
        <v>1</v>
      </c>
      <c r="M26" s="828">
        <v>3</v>
      </c>
      <c r="N26" s="72" t="s">
        <v>509</v>
      </c>
      <c r="O26" s="72">
        <v>6</v>
      </c>
      <c r="P26" s="72" t="s">
        <v>529</v>
      </c>
      <c r="Q26" s="72" t="s">
        <v>530</v>
      </c>
      <c r="R26" s="72"/>
      <c r="S26" s="72">
        <v>1</v>
      </c>
      <c r="T26" s="72">
        <v>1</v>
      </c>
    </row>
    <row r="27" spans="1:20" ht="12.75">
      <c r="A27" s="72" t="s">
        <v>1776</v>
      </c>
      <c r="B27" s="85" t="s">
        <v>1766</v>
      </c>
      <c r="C27" s="72" t="s">
        <v>1684</v>
      </c>
      <c r="D27" s="834">
        <v>3132</v>
      </c>
      <c r="E27" s="85" t="s">
        <v>1777</v>
      </c>
      <c r="F27" s="85" t="s">
        <v>1306</v>
      </c>
      <c r="G27" s="72" t="s">
        <v>1778</v>
      </c>
      <c r="H27" s="72" t="s">
        <v>487</v>
      </c>
      <c r="I27" s="72">
        <v>735</v>
      </c>
      <c r="J27" s="72">
        <v>704</v>
      </c>
      <c r="K27" s="72">
        <v>70</v>
      </c>
      <c r="L27" s="72" t="s">
        <v>1</v>
      </c>
      <c r="M27" s="828">
        <v>3</v>
      </c>
      <c r="N27" s="72" t="s">
        <v>509</v>
      </c>
      <c r="O27" s="72">
        <v>6</v>
      </c>
      <c r="P27" s="72" t="s">
        <v>529</v>
      </c>
      <c r="Q27" s="72" t="s">
        <v>530</v>
      </c>
      <c r="R27" s="72"/>
      <c r="S27" s="72">
        <v>1</v>
      </c>
      <c r="T27" s="72">
        <v>1</v>
      </c>
    </row>
    <row r="28" spans="1:20" ht="12.75">
      <c r="A28" s="72" t="s">
        <v>1779</v>
      </c>
      <c r="B28" s="85" t="s">
        <v>1766</v>
      </c>
      <c r="C28" s="72" t="s">
        <v>1684</v>
      </c>
      <c r="D28" s="834">
        <v>3983</v>
      </c>
      <c r="E28" s="85" t="s">
        <v>1780</v>
      </c>
      <c r="F28" s="85" t="s">
        <v>1781</v>
      </c>
      <c r="G28" s="72" t="s">
        <v>1782</v>
      </c>
      <c r="H28" s="72" t="s">
        <v>487</v>
      </c>
      <c r="I28" s="72">
        <v>751</v>
      </c>
      <c r="J28" s="72">
        <v>736</v>
      </c>
      <c r="K28" s="72">
        <v>73</v>
      </c>
      <c r="L28" s="72" t="s">
        <v>1710</v>
      </c>
      <c r="M28" s="828">
        <v>3</v>
      </c>
      <c r="N28" s="72" t="s">
        <v>509</v>
      </c>
      <c r="O28" s="72">
        <v>6</v>
      </c>
      <c r="P28" s="72" t="s">
        <v>529</v>
      </c>
      <c r="Q28" s="72" t="s">
        <v>530</v>
      </c>
      <c r="R28" s="72"/>
      <c r="S28" s="72">
        <v>1</v>
      </c>
      <c r="T28" s="72">
        <v>1</v>
      </c>
    </row>
    <row r="29" spans="1:20" ht="12.75">
      <c r="A29" s="72" t="s">
        <v>1783</v>
      </c>
      <c r="B29" s="85" t="s">
        <v>1784</v>
      </c>
      <c r="C29" s="72" t="s">
        <v>1684</v>
      </c>
      <c r="D29" s="834">
        <v>1115</v>
      </c>
      <c r="E29" s="85" t="s">
        <v>1755</v>
      </c>
      <c r="F29" s="85" t="s">
        <v>1785</v>
      </c>
      <c r="G29" s="72" t="s">
        <v>1757</v>
      </c>
      <c r="H29" s="72" t="s">
        <v>487</v>
      </c>
      <c r="I29" s="72">
        <v>630</v>
      </c>
      <c r="J29" s="72">
        <v>741</v>
      </c>
      <c r="K29" s="72">
        <v>74</v>
      </c>
      <c r="L29" s="72" t="s">
        <v>1</v>
      </c>
      <c r="M29" s="828">
        <v>3</v>
      </c>
      <c r="N29" s="72" t="s">
        <v>509</v>
      </c>
      <c r="O29" s="72">
        <v>7</v>
      </c>
      <c r="P29" s="72" t="s">
        <v>546</v>
      </c>
      <c r="Q29" s="72" t="s">
        <v>547</v>
      </c>
      <c r="R29" s="72"/>
      <c r="S29" s="72">
        <v>1</v>
      </c>
      <c r="T29" s="72">
        <v>1</v>
      </c>
    </row>
    <row r="30" spans="1:20" ht="12.75">
      <c r="A30" s="72" t="s">
        <v>1786</v>
      </c>
      <c r="B30" s="85" t="s">
        <v>1784</v>
      </c>
      <c r="C30" s="72" t="s">
        <v>1684</v>
      </c>
      <c r="D30" s="834">
        <v>1872</v>
      </c>
      <c r="E30" s="85" t="s">
        <v>1787</v>
      </c>
      <c r="F30" s="85" t="s">
        <v>1788</v>
      </c>
      <c r="G30" s="72" t="s">
        <v>1789</v>
      </c>
      <c r="H30" s="72" t="s">
        <v>487</v>
      </c>
      <c r="I30" s="72">
        <v>708</v>
      </c>
      <c r="J30" s="72">
        <v>743</v>
      </c>
      <c r="K30" s="72">
        <v>74</v>
      </c>
      <c r="L30" s="72" t="s">
        <v>1</v>
      </c>
      <c r="M30" s="828">
        <v>3</v>
      </c>
      <c r="N30" s="72" t="s">
        <v>509</v>
      </c>
      <c r="O30" s="72">
        <v>7</v>
      </c>
      <c r="P30" s="72" t="s">
        <v>546</v>
      </c>
      <c r="Q30" s="72" t="s">
        <v>547</v>
      </c>
      <c r="R30" s="72"/>
      <c r="S30" s="72">
        <v>1</v>
      </c>
      <c r="T30" s="72">
        <v>1</v>
      </c>
    </row>
    <row r="31" spans="1:20" ht="12.75">
      <c r="A31" s="72" t="s">
        <v>1790</v>
      </c>
      <c r="B31" s="85" t="s">
        <v>1784</v>
      </c>
      <c r="C31" s="72" t="s">
        <v>1684</v>
      </c>
      <c r="D31" s="834">
        <v>3145</v>
      </c>
      <c r="E31" s="85" t="s">
        <v>1791</v>
      </c>
      <c r="F31" s="85" t="s">
        <v>608</v>
      </c>
      <c r="G31" s="72" t="s">
        <v>1792</v>
      </c>
      <c r="H31" s="72" t="s">
        <v>487</v>
      </c>
      <c r="I31" s="72">
        <v>751</v>
      </c>
      <c r="J31" s="72">
        <v>746</v>
      </c>
      <c r="K31" s="72">
        <v>74</v>
      </c>
      <c r="L31" s="72" t="s">
        <v>1</v>
      </c>
      <c r="M31" s="828">
        <v>3</v>
      </c>
      <c r="N31" s="72" t="s">
        <v>509</v>
      </c>
      <c r="O31" s="72">
        <v>7</v>
      </c>
      <c r="P31" s="72" t="s">
        <v>546</v>
      </c>
      <c r="Q31" s="72" t="s">
        <v>547</v>
      </c>
      <c r="R31" s="72"/>
      <c r="S31" s="72">
        <v>1</v>
      </c>
      <c r="T31" s="72">
        <v>1</v>
      </c>
    </row>
    <row r="32" spans="1:20" ht="12.75">
      <c r="A32" s="72" t="s">
        <v>1793</v>
      </c>
      <c r="B32" s="85" t="s">
        <v>1784</v>
      </c>
      <c r="C32" s="72" t="s">
        <v>1684</v>
      </c>
      <c r="D32" s="834">
        <v>3228</v>
      </c>
      <c r="E32" s="85" t="s">
        <v>1722</v>
      </c>
      <c r="F32" s="85" t="s">
        <v>1794</v>
      </c>
      <c r="G32" s="72" t="s">
        <v>1724</v>
      </c>
      <c r="H32" s="72" t="s">
        <v>487</v>
      </c>
      <c r="I32" s="72">
        <v>757</v>
      </c>
      <c r="J32" s="72">
        <v>701</v>
      </c>
      <c r="K32" s="72">
        <v>70</v>
      </c>
      <c r="L32" s="72" t="s">
        <v>1710</v>
      </c>
      <c r="M32" s="828">
        <v>3</v>
      </c>
      <c r="N32" s="72" t="s">
        <v>509</v>
      </c>
      <c r="O32" s="72">
        <v>7</v>
      </c>
      <c r="P32" s="72" t="s">
        <v>546</v>
      </c>
      <c r="Q32" s="72" t="s">
        <v>547</v>
      </c>
      <c r="R32" s="72"/>
      <c r="S32" s="72">
        <v>1</v>
      </c>
      <c r="T32" s="72">
        <v>1</v>
      </c>
    </row>
    <row r="33" spans="1:20" ht="12.75">
      <c r="A33" s="72" t="s">
        <v>1795</v>
      </c>
      <c r="B33" s="85" t="s">
        <v>1784</v>
      </c>
      <c r="C33" s="72" t="s">
        <v>1684</v>
      </c>
      <c r="D33" s="834">
        <v>3396</v>
      </c>
      <c r="E33" s="85" t="s">
        <v>1796</v>
      </c>
      <c r="F33" s="85" t="s">
        <v>1797</v>
      </c>
      <c r="G33" s="72" t="s">
        <v>1798</v>
      </c>
      <c r="H33" s="72" t="s">
        <v>487</v>
      </c>
      <c r="I33" s="72">
        <v>730</v>
      </c>
      <c r="J33" s="72">
        <v>747</v>
      </c>
      <c r="K33" s="72">
        <v>74</v>
      </c>
      <c r="L33" s="72" t="s">
        <v>1</v>
      </c>
      <c r="M33" s="828">
        <v>3</v>
      </c>
      <c r="N33" s="72" t="s">
        <v>509</v>
      </c>
      <c r="O33" s="72">
        <v>7</v>
      </c>
      <c r="P33" s="72" t="s">
        <v>546</v>
      </c>
      <c r="Q33" s="72" t="s">
        <v>547</v>
      </c>
      <c r="R33" s="72"/>
      <c r="S33" s="72">
        <v>1</v>
      </c>
      <c r="T33" s="72">
        <v>1</v>
      </c>
    </row>
    <row r="34" spans="1:20" ht="12.75">
      <c r="A34" s="72" t="s">
        <v>1799</v>
      </c>
      <c r="B34" s="85" t="s">
        <v>1800</v>
      </c>
      <c r="C34" s="72" t="s">
        <v>1684</v>
      </c>
      <c r="D34" s="72">
        <v>1136</v>
      </c>
      <c r="E34" s="85" t="s">
        <v>1801</v>
      </c>
      <c r="F34" s="85" t="s">
        <v>1802</v>
      </c>
      <c r="G34" s="72" t="s">
        <v>1803</v>
      </c>
      <c r="H34" s="72" t="s">
        <v>487</v>
      </c>
      <c r="I34" s="72">
        <v>700</v>
      </c>
      <c r="J34" s="72">
        <v>753</v>
      </c>
      <c r="K34" s="72">
        <v>75</v>
      </c>
      <c r="L34" s="72" t="s">
        <v>1710</v>
      </c>
      <c r="M34" s="828">
        <v>3</v>
      </c>
      <c r="N34" s="72" t="s">
        <v>509</v>
      </c>
      <c r="O34" s="72">
        <v>8</v>
      </c>
      <c r="P34" s="72" t="s">
        <v>562</v>
      </c>
      <c r="Q34" s="72" t="s">
        <v>563</v>
      </c>
      <c r="R34" s="72"/>
      <c r="S34" s="72">
        <v>1</v>
      </c>
      <c r="T34" s="72">
        <v>1</v>
      </c>
    </row>
    <row r="35" spans="1:20" ht="12.75">
      <c r="A35" s="72" t="s">
        <v>1804</v>
      </c>
      <c r="B35" s="85" t="s">
        <v>1800</v>
      </c>
      <c r="C35" s="72" t="s">
        <v>1684</v>
      </c>
      <c r="D35" s="72">
        <v>2294</v>
      </c>
      <c r="E35" s="85" t="s">
        <v>1801</v>
      </c>
      <c r="F35" s="85" t="s">
        <v>1805</v>
      </c>
      <c r="G35" s="72" t="s">
        <v>1806</v>
      </c>
      <c r="H35" s="72" t="s">
        <v>487</v>
      </c>
      <c r="I35" s="72">
        <v>616</v>
      </c>
      <c r="J35" s="72">
        <v>756</v>
      </c>
      <c r="K35" s="72">
        <v>75</v>
      </c>
      <c r="L35" s="72" t="s">
        <v>1710</v>
      </c>
      <c r="M35" s="828">
        <v>3</v>
      </c>
      <c r="N35" s="72" t="s">
        <v>509</v>
      </c>
      <c r="O35" s="72">
        <v>8</v>
      </c>
      <c r="P35" s="72" t="s">
        <v>562</v>
      </c>
      <c r="Q35" s="72" t="s">
        <v>563</v>
      </c>
      <c r="R35" s="72"/>
      <c r="S35" s="72">
        <v>1</v>
      </c>
      <c r="T35" s="72">
        <v>1</v>
      </c>
    </row>
    <row r="36" spans="1:20" ht="12.75">
      <c r="A36" s="72" t="s">
        <v>1807</v>
      </c>
      <c r="B36" s="85" t="s">
        <v>1800</v>
      </c>
      <c r="C36" s="72" t="s">
        <v>1684</v>
      </c>
      <c r="D36" s="72">
        <v>2794</v>
      </c>
      <c r="E36" s="85" t="s">
        <v>1755</v>
      </c>
      <c r="F36" s="85" t="s">
        <v>1808</v>
      </c>
      <c r="G36" s="72" t="s">
        <v>1757</v>
      </c>
      <c r="H36" s="72" t="s">
        <v>487</v>
      </c>
      <c r="I36" s="72">
        <v>610</v>
      </c>
      <c r="J36" s="72">
        <v>741</v>
      </c>
      <c r="K36" s="72">
        <v>74</v>
      </c>
      <c r="L36" s="72" t="s">
        <v>1</v>
      </c>
      <c r="M36" s="828">
        <v>3</v>
      </c>
      <c r="N36" s="72" t="s">
        <v>509</v>
      </c>
      <c r="O36" s="72">
        <v>8</v>
      </c>
      <c r="P36" s="72" t="s">
        <v>562</v>
      </c>
      <c r="Q36" s="72" t="s">
        <v>563</v>
      </c>
      <c r="R36" s="72"/>
      <c r="S36" s="72">
        <v>1</v>
      </c>
      <c r="T36" s="72">
        <v>1</v>
      </c>
    </row>
    <row r="37" spans="1:20" ht="12.75">
      <c r="A37" s="72" t="s">
        <v>1809</v>
      </c>
      <c r="B37" s="85" t="s">
        <v>1800</v>
      </c>
      <c r="C37" s="72" t="s">
        <v>1684</v>
      </c>
      <c r="D37" s="72">
        <v>3113</v>
      </c>
      <c r="E37" s="85" t="s">
        <v>1801</v>
      </c>
      <c r="F37" s="85" t="s">
        <v>1810</v>
      </c>
      <c r="G37" s="72" t="s">
        <v>1811</v>
      </c>
      <c r="H37" s="72" t="s">
        <v>487</v>
      </c>
      <c r="I37" s="72">
        <v>689</v>
      </c>
      <c r="J37" s="72">
        <v>755</v>
      </c>
      <c r="K37" s="72">
        <v>75</v>
      </c>
      <c r="L37" s="72" t="s">
        <v>1710</v>
      </c>
      <c r="M37" s="828">
        <v>3</v>
      </c>
      <c r="N37" s="72" t="s">
        <v>509</v>
      </c>
      <c r="O37" s="72">
        <v>8</v>
      </c>
      <c r="P37" s="72" t="s">
        <v>562</v>
      </c>
      <c r="Q37" s="72" t="s">
        <v>563</v>
      </c>
      <c r="R37" s="72"/>
      <c r="S37" s="72">
        <v>1</v>
      </c>
      <c r="T37" s="72">
        <v>1</v>
      </c>
    </row>
    <row r="38" spans="1:20" ht="12.75">
      <c r="A38" s="72" t="s">
        <v>1812</v>
      </c>
      <c r="B38" s="85" t="s">
        <v>1800</v>
      </c>
      <c r="C38" s="72" t="s">
        <v>1684</v>
      </c>
      <c r="D38" s="72">
        <v>3775</v>
      </c>
      <c r="E38" s="85" t="s">
        <v>1695</v>
      </c>
      <c r="F38" s="85" t="s">
        <v>1813</v>
      </c>
      <c r="G38" s="72" t="s">
        <v>1814</v>
      </c>
      <c r="H38" s="72" t="s">
        <v>487</v>
      </c>
      <c r="I38" s="72">
        <v>751</v>
      </c>
      <c r="J38" s="72">
        <v>717</v>
      </c>
      <c r="K38" s="72">
        <v>71</v>
      </c>
      <c r="L38" s="72" t="s">
        <v>1</v>
      </c>
      <c r="M38" s="828">
        <v>3</v>
      </c>
      <c r="N38" s="72" t="s">
        <v>509</v>
      </c>
      <c r="O38" s="72">
        <v>8</v>
      </c>
      <c r="P38" s="72" t="s">
        <v>562</v>
      </c>
      <c r="Q38" s="72" t="s">
        <v>563</v>
      </c>
      <c r="R38" s="72"/>
      <c r="S38" s="72">
        <v>1</v>
      </c>
      <c r="T38" s="72">
        <v>1</v>
      </c>
    </row>
    <row r="39" spans="1:20" ht="12.75">
      <c r="A39" s="72" t="s">
        <v>1815</v>
      </c>
      <c r="B39" s="85" t="s">
        <v>1816</v>
      </c>
      <c r="C39" s="72" t="s">
        <v>1684</v>
      </c>
      <c r="D39" s="72">
        <v>2511</v>
      </c>
      <c r="E39" s="85" t="s">
        <v>1777</v>
      </c>
      <c r="F39" s="85" t="s">
        <v>1794</v>
      </c>
      <c r="G39" s="72" t="s">
        <v>1817</v>
      </c>
      <c r="H39" s="72" t="s">
        <v>487</v>
      </c>
      <c r="I39" s="72">
        <v>678</v>
      </c>
      <c r="J39" s="72">
        <v>704</v>
      </c>
      <c r="K39" s="72">
        <v>70</v>
      </c>
      <c r="L39" s="72" t="s">
        <v>1</v>
      </c>
      <c r="M39" s="828">
        <v>3</v>
      </c>
      <c r="N39" s="72" t="s">
        <v>580</v>
      </c>
      <c r="O39" s="72">
        <v>9</v>
      </c>
      <c r="P39" s="72" t="s">
        <v>1284</v>
      </c>
      <c r="Q39" s="72" t="s">
        <v>1285</v>
      </c>
      <c r="R39" s="72"/>
      <c r="S39" s="72">
        <v>1</v>
      </c>
      <c r="T39" s="72">
        <v>1</v>
      </c>
    </row>
    <row r="40" spans="1:20" ht="12.75">
      <c r="A40" s="72" t="s">
        <v>1818</v>
      </c>
      <c r="B40" s="85" t="s">
        <v>1816</v>
      </c>
      <c r="C40" s="72" t="s">
        <v>1684</v>
      </c>
      <c r="D40" s="72">
        <v>2659</v>
      </c>
      <c r="E40" s="85" t="s">
        <v>1819</v>
      </c>
      <c r="F40" s="85" t="s">
        <v>1820</v>
      </c>
      <c r="G40" s="72" t="s">
        <v>1821</v>
      </c>
      <c r="H40" s="72" t="s">
        <v>487</v>
      </c>
      <c r="I40" s="72">
        <v>743</v>
      </c>
      <c r="J40" s="72">
        <v>724</v>
      </c>
      <c r="K40" s="72">
        <v>72</v>
      </c>
      <c r="L40" s="72" t="s">
        <v>1</v>
      </c>
      <c r="M40" s="828">
        <v>3</v>
      </c>
      <c r="N40" s="72" t="s">
        <v>580</v>
      </c>
      <c r="O40" s="72">
        <v>9</v>
      </c>
      <c r="P40" s="72" t="s">
        <v>1284</v>
      </c>
      <c r="Q40" s="72" t="s">
        <v>1285</v>
      </c>
      <c r="R40" s="72"/>
      <c r="S40" s="72">
        <v>1</v>
      </c>
      <c r="T40" s="72">
        <v>1</v>
      </c>
    </row>
    <row r="41" spans="1:20" ht="12.75">
      <c r="A41" s="72" t="s">
        <v>1822</v>
      </c>
      <c r="B41" s="85" t="s">
        <v>1816</v>
      </c>
      <c r="C41" s="72" t="s">
        <v>1684</v>
      </c>
      <c r="D41" s="72">
        <v>2870</v>
      </c>
      <c r="E41" s="85" t="s">
        <v>1823</v>
      </c>
      <c r="F41" s="85" t="s">
        <v>1824</v>
      </c>
      <c r="G41" s="72" t="s">
        <v>1825</v>
      </c>
      <c r="H41" s="72" t="s">
        <v>487</v>
      </c>
      <c r="I41" s="72">
        <v>750</v>
      </c>
      <c r="J41" s="72">
        <v>721</v>
      </c>
      <c r="K41" s="72">
        <v>72</v>
      </c>
      <c r="L41" s="72" t="s">
        <v>1</v>
      </c>
      <c r="M41" s="828">
        <v>3</v>
      </c>
      <c r="N41" s="72" t="s">
        <v>580</v>
      </c>
      <c r="O41" s="72">
        <v>9</v>
      </c>
      <c r="P41" s="72" t="s">
        <v>1284</v>
      </c>
      <c r="Q41" s="72" t="s">
        <v>1285</v>
      </c>
      <c r="R41" s="72"/>
      <c r="S41" s="72">
        <v>1</v>
      </c>
      <c r="T41" s="72">
        <v>1</v>
      </c>
    </row>
    <row r="42" spans="1:20" ht="12.75">
      <c r="A42" s="72" t="s">
        <v>1826</v>
      </c>
      <c r="B42" s="85" t="s">
        <v>1816</v>
      </c>
      <c r="C42" s="72" t="s">
        <v>1684</v>
      </c>
      <c r="D42" s="72">
        <v>3784</v>
      </c>
      <c r="E42" s="85" t="s">
        <v>1827</v>
      </c>
      <c r="F42" s="85" t="s">
        <v>1428</v>
      </c>
      <c r="G42" s="72" t="s">
        <v>1828</v>
      </c>
      <c r="H42" s="72" t="s">
        <v>487</v>
      </c>
      <c r="I42" s="72">
        <v>751</v>
      </c>
      <c r="J42" s="72">
        <v>722</v>
      </c>
      <c r="K42" s="72">
        <v>72</v>
      </c>
      <c r="L42" s="72" t="s">
        <v>1</v>
      </c>
      <c r="M42" s="828">
        <v>3</v>
      </c>
      <c r="N42" s="72" t="s">
        <v>580</v>
      </c>
      <c r="O42" s="72">
        <v>9</v>
      </c>
      <c r="P42" s="72" t="s">
        <v>1284</v>
      </c>
      <c r="Q42" s="72" t="s">
        <v>1285</v>
      </c>
      <c r="R42" s="72"/>
      <c r="S42" s="72">
        <v>1</v>
      </c>
      <c r="T42" s="72">
        <v>1</v>
      </c>
    </row>
    <row r="43" spans="1:20" ht="12.75">
      <c r="A43" s="72" t="s">
        <v>1809</v>
      </c>
      <c r="B43" s="85" t="s">
        <v>1816</v>
      </c>
      <c r="C43" s="72" t="s">
        <v>1684</v>
      </c>
      <c r="D43" s="72">
        <v>3793</v>
      </c>
      <c r="E43" s="85" t="s">
        <v>1751</v>
      </c>
      <c r="F43" s="85" t="s">
        <v>1829</v>
      </c>
      <c r="G43" s="72" t="s">
        <v>1753</v>
      </c>
      <c r="H43" s="72" t="s">
        <v>487</v>
      </c>
      <c r="I43" s="72">
        <v>743</v>
      </c>
      <c r="J43" s="72">
        <v>702</v>
      </c>
      <c r="K43" s="72">
        <v>70</v>
      </c>
      <c r="L43" s="72" t="s">
        <v>1710</v>
      </c>
      <c r="M43" s="828">
        <v>3</v>
      </c>
      <c r="N43" s="72" t="s">
        <v>580</v>
      </c>
      <c r="O43" s="72">
        <v>9</v>
      </c>
      <c r="P43" s="72" t="s">
        <v>1284</v>
      </c>
      <c r="Q43" s="72" t="s">
        <v>1285</v>
      </c>
      <c r="R43" s="72"/>
      <c r="S43" s="72">
        <v>1</v>
      </c>
      <c r="T43" s="72">
        <v>1</v>
      </c>
    </row>
    <row r="44" spans="1:20" ht="12.75">
      <c r="A44" s="72" t="s">
        <v>1830</v>
      </c>
      <c r="B44" s="85" t="s">
        <v>1831</v>
      </c>
      <c r="C44" s="72" t="s">
        <v>1684</v>
      </c>
      <c r="D44" s="72">
        <v>1100</v>
      </c>
      <c r="E44" s="85" t="s">
        <v>1801</v>
      </c>
      <c r="F44" s="85" t="s">
        <v>1832</v>
      </c>
      <c r="G44" s="72" t="s">
        <v>1833</v>
      </c>
      <c r="H44" s="72" t="s">
        <v>519</v>
      </c>
      <c r="I44" s="72">
        <v>467.2</v>
      </c>
      <c r="J44" s="72">
        <v>754</v>
      </c>
      <c r="K44" s="72">
        <v>75</v>
      </c>
      <c r="L44" s="72" t="s">
        <v>1710</v>
      </c>
      <c r="M44" s="828">
        <v>3</v>
      </c>
      <c r="N44" s="72" t="s">
        <v>580</v>
      </c>
      <c r="O44" s="72">
        <v>10</v>
      </c>
      <c r="P44" s="72" t="s">
        <v>600</v>
      </c>
      <c r="Q44" s="72" t="s">
        <v>601</v>
      </c>
      <c r="R44" s="72"/>
      <c r="S44" s="72">
        <v>1</v>
      </c>
      <c r="T44" s="72">
        <v>1</v>
      </c>
    </row>
    <row r="45" spans="1:20" ht="12.75">
      <c r="A45" s="72" t="s">
        <v>1834</v>
      </c>
      <c r="B45" s="85" t="s">
        <v>1831</v>
      </c>
      <c r="C45" s="72" t="s">
        <v>1684</v>
      </c>
      <c r="D45" s="72">
        <v>1913</v>
      </c>
      <c r="E45" s="85" t="s">
        <v>1835</v>
      </c>
      <c r="F45" s="85" t="s">
        <v>1836</v>
      </c>
      <c r="G45" s="72" t="s">
        <v>1837</v>
      </c>
      <c r="H45" s="72" t="s">
        <v>515</v>
      </c>
      <c r="I45" s="72">
        <v>580</v>
      </c>
      <c r="J45" s="72">
        <v>745</v>
      </c>
      <c r="K45" s="72">
        <v>74</v>
      </c>
      <c r="L45" s="72" t="s">
        <v>1</v>
      </c>
      <c r="M45" s="828">
        <v>3</v>
      </c>
      <c r="N45" s="72" t="s">
        <v>580</v>
      </c>
      <c r="O45" s="72">
        <v>10</v>
      </c>
      <c r="P45" s="72" t="s">
        <v>600</v>
      </c>
      <c r="Q45" s="72" t="s">
        <v>601</v>
      </c>
      <c r="R45" s="72"/>
      <c r="S45" s="72">
        <v>1</v>
      </c>
      <c r="T45" s="72">
        <v>1</v>
      </c>
    </row>
    <row r="46" spans="1:20" ht="12.75">
      <c r="A46" s="72" t="s">
        <v>1809</v>
      </c>
      <c r="B46" s="85" t="s">
        <v>1831</v>
      </c>
      <c r="C46" s="72" t="s">
        <v>1684</v>
      </c>
      <c r="D46" s="72">
        <v>2947</v>
      </c>
      <c r="E46" s="85" t="s">
        <v>1755</v>
      </c>
      <c r="F46" s="85" t="s">
        <v>1838</v>
      </c>
      <c r="G46" s="72" t="s">
        <v>1757</v>
      </c>
      <c r="H46" s="72" t="s">
        <v>487</v>
      </c>
      <c r="I46" s="72">
        <v>740</v>
      </c>
      <c r="J46" s="72">
        <v>741</v>
      </c>
      <c r="K46" s="72">
        <v>74</v>
      </c>
      <c r="L46" s="72" t="s">
        <v>1</v>
      </c>
      <c r="M46" s="828">
        <v>3</v>
      </c>
      <c r="N46" s="72" t="s">
        <v>580</v>
      </c>
      <c r="O46" s="72">
        <v>10</v>
      </c>
      <c r="P46" s="72" t="s">
        <v>600</v>
      </c>
      <c r="Q46" s="72" t="s">
        <v>601</v>
      </c>
      <c r="R46" s="72"/>
      <c r="S46" s="72">
        <v>1</v>
      </c>
      <c r="T46" s="72">
        <v>1</v>
      </c>
    </row>
    <row r="47" spans="1:20" ht="12.75">
      <c r="A47" s="72" t="s">
        <v>1809</v>
      </c>
      <c r="B47" s="85" t="s">
        <v>1831</v>
      </c>
      <c r="C47" s="72" t="s">
        <v>1684</v>
      </c>
      <c r="D47" s="72">
        <v>3030</v>
      </c>
      <c r="E47" s="85" t="s">
        <v>1801</v>
      </c>
      <c r="F47" s="85" t="s">
        <v>1839</v>
      </c>
      <c r="G47" s="72" t="s">
        <v>1840</v>
      </c>
      <c r="H47" s="72" t="s">
        <v>487</v>
      </c>
      <c r="I47" s="72">
        <v>692</v>
      </c>
      <c r="J47" s="72">
        <v>736</v>
      </c>
      <c r="K47" s="72">
        <v>73</v>
      </c>
      <c r="L47" s="72" t="s">
        <v>1710</v>
      </c>
      <c r="M47" s="828">
        <v>3</v>
      </c>
      <c r="N47" s="72" t="s">
        <v>580</v>
      </c>
      <c r="O47" s="72">
        <v>10</v>
      </c>
      <c r="P47" s="72" t="s">
        <v>600</v>
      </c>
      <c r="Q47" s="72" t="s">
        <v>601</v>
      </c>
      <c r="R47" s="72"/>
      <c r="S47" s="72">
        <v>1</v>
      </c>
      <c r="T47" s="72">
        <v>1</v>
      </c>
    </row>
    <row r="48" spans="1:20" ht="12.75">
      <c r="A48" s="72" t="s">
        <v>1841</v>
      </c>
      <c r="B48" s="85" t="s">
        <v>1831</v>
      </c>
      <c r="C48" s="72" t="s">
        <v>1684</v>
      </c>
      <c r="D48" s="72">
        <v>3421</v>
      </c>
      <c r="E48" s="85" t="s">
        <v>1703</v>
      </c>
      <c r="F48" s="85" t="s">
        <v>1842</v>
      </c>
      <c r="G48" s="72" t="s">
        <v>1705</v>
      </c>
      <c r="H48" s="72" t="s">
        <v>487</v>
      </c>
      <c r="I48" s="72">
        <v>751</v>
      </c>
      <c r="J48" s="72">
        <v>743</v>
      </c>
      <c r="K48" s="72">
        <v>74</v>
      </c>
      <c r="L48" s="72" t="s">
        <v>1</v>
      </c>
      <c r="M48" s="828">
        <v>3</v>
      </c>
      <c r="N48" s="72" t="s">
        <v>580</v>
      </c>
      <c r="O48" s="72">
        <v>10</v>
      </c>
      <c r="P48" s="72" t="s">
        <v>600</v>
      </c>
      <c r="Q48" s="72" t="s">
        <v>601</v>
      </c>
      <c r="R48" s="72"/>
      <c r="S48" s="72">
        <v>1</v>
      </c>
      <c r="T48" s="72">
        <v>1</v>
      </c>
    </row>
    <row r="49" spans="1:20" ht="12.75">
      <c r="A49" s="72" t="s">
        <v>1809</v>
      </c>
      <c r="B49" s="85" t="s">
        <v>1843</v>
      </c>
      <c r="C49" s="72" t="s">
        <v>1684</v>
      </c>
      <c r="D49" s="72">
        <v>1092</v>
      </c>
      <c r="E49" s="85" t="s">
        <v>1722</v>
      </c>
      <c r="F49" s="85" t="s">
        <v>1844</v>
      </c>
      <c r="G49" s="72" t="s">
        <v>1724</v>
      </c>
      <c r="H49" s="72" t="s">
        <v>487</v>
      </c>
      <c r="I49" s="72">
        <v>620</v>
      </c>
      <c r="J49" s="72">
        <v>701</v>
      </c>
      <c r="K49" s="72">
        <v>70</v>
      </c>
      <c r="L49" s="72" t="s">
        <v>1710</v>
      </c>
      <c r="M49" s="828">
        <v>3</v>
      </c>
      <c r="N49" s="72" t="s">
        <v>580</v>
      </c>
      <c r="O49" s="72">
        <v>11</v>
      </c>
      <c r="P49" s="72" t="s">
        <v>611</v>
      </c>
      <c r="Q49" s="72" t="s">
        <v>612</v>
      </c>
      <c r="R49" s="72"/>
      <c r="S49" s="72">
        <v>1</v>
      </c>
      <c r="T49" s="72">
        <v>1</v>
      </c>
    </row>
    <row r="50" spans="1:20" ht="12.75">
      <c r="A50" s="72" t="s">
        <v>1845</v>
      </c>
      <c r="B50" s="85" t="s">
        <v>1843</v>
      </c>
      <c r="C50" s="72" t="s">
        <v>1684</v>
      </c>
      <c r="D50" s="72">
        <v>1701</v>
      </c>
      <c r="E50" s="85" t="s">
        <v>1751</v>
      </c>
      <c r="F50" s="85" t="s">
        <v>1846</v>
      </c>
      <c r="G50" s="72" t="s">
        <v>1753</v>
      </c>
      <c r="H50" s="72" t="s">
        <v>487</v>
      </c>
      <c r="I50" s="72">
        <v>675</v>
      </c>
      <c r="J50" s="72">
        <v>702</v>
      </c>
      <c r="K50" s="72">
        <v>70</v>
      </c>
      <c r="L50" s="72" t="s">
        <v>1710</v>
      </c>
      <c r="M50" s="828">
        <v>3</v>
      </c>
      <c r="N50" s="72" t="s">
        <v>580</v>
      </c>
      <c r="O50" s="72">
        <v>11</v>
      </c>
      <c r="P50" s="72" t="s">
        <v>611</v>
      </c>
      <c r="Q50" s="72" t="s">
        <v>612</v>
      </c>
      <c r="R50" s="72"/>
      <c r="S50" s="72">
        <v>1</v>
      </c>
      <c r="T50" s="72">
        <v>1</v>
      </c>
    </row>
    <row r="51" spans="1:20" ht="12.75">
      <c r="A51" s="72" t="s">
        <v>1847</v>
      </c>
      <c r="B51" s="85" t="s">
        <v>1843</v>
      </c>
      <c r="C51" s="72" t="s">
        <v>1684</v>
      </c>
      <c r="D51" s="72">
        <v>2204</v>
      </c>
      <c r="E51" s="85" t="s">
        <v>1738</v>
      </c>
      <c r="F51" s="85" t="s">
        <v>1581</v>
      </c>
      <c r="G51" s="72" t="s">
        <v>1740</v>
      </c>
      <c r="H51" s="72" t="s">
        <v>487</v>
      </c>
      <c r="I51" s="72">
        <v>698</v>
      </c>
      <c r="J51" s="72">
        <v>731</v>
      </c>
      <c r="K51" s="72">
        <v>73</v>
      </c>
      <c r="L51" s="72" t="s">
        <v>1710</v>
      </c>
      <c r="M51" s="828">
        <v>3</v>
      </c>
      <c r="N51" s="72" t="s">
        <v>580</v>
      </c>
      <c r="O51" s="72">
        <v>11</v>
      </c>
      <c r="P51" s="72" t="s">
        <v>611</v>
      </c>
      <c r="Q51" s="72" t="s">
        <v>612</v>
      </c>
      <c r="R51" s="72"/>
      <c r="S51" s="72">
        <v>1</v>
      </c>
      <c r="T51" s="72">
        <v>1</v>
      </c>
    </row>
    <row r="52" spans="1:20" ht="12.75">
      <c r="A52" s="72" t="s">
        <v>1848</v>
      </c>
      <c r="B52" s="85" t="s">
        <v>1843</v>
      </c>
      <c r="C52" s="72" t="s">
        <v>1684</v>
      </c>
      <c r="D52" s="72">
        <v>3381</v>
      </c>
      <c r="E52" s="85" t="s">
        <v>1738</v>
      </c>
      <c r="F52" s="85" t="s">
        <v>1849</v>
      </c>
      <c r="G52" s="72" t="s">
        <v>1740</v>
      </c>
      <c r="H52" s="72" t="s">
        <v>487</v>
      </c>
      <c r="I52" s="72">
        <v>695</v>
      </c>
      <c r="J52" s="72">
        <v>737</v>
      </c>
      <c r="K52" s="72">
        <v>73</v>
      </c>
      <c r="L52" s="72" t="s">
        <v>1710</v>
      </c>
      <c r="M52" s="828">
        <v>3</v>
      </c>
      <c r="N52" s="72" t="s">
        <v>580</v>
      </c>
      <c r="O52" s="72">
        <v>11</v>
      </c>
      <c r="P52" s="72" t="s">
        <v>611</v>
      </c>
      <c r="Q52" s="72" t="s">
        <v>612</v>
      </c>
      <c r="R52" s="72"/>
      <c r="S52" s="72">
        <v>1</v>
      </c>
      <c r="T52" s="72">
        <v>1</v>
      </c>
    </row>
    <row r="53" spans="1:20" ht="12.75">
      <c r="A53" s="72" t="s">
        <v>1850</v>
      </c>
      <c r="B53" s="85" t="s">
        <v>1843</v>
      </c>
      <c r="C53" s="72" t="s">
        <v>1684</v>
      </c>
      <c r="D53" s="72">
        <v>3573</v>
      </c>
      <c r="E53" s="85" t="s">
        <v>1722</v>
      </c>
      <c r="F53" s="85" t="s">
        <v>1851</v>
      </c>
      <c r="G53" s="72" t="s">
        <v>1724</v>
      </c>
      <c r="H53" s="72" t="s">
        <v>487</v>
      </c>
      <c r="I53" s="72">
        <v>620</v>
      </c>
      <c r="J53" s="72">
        <v>706</v>
      </c>
      <c r="K53" s="72">
        <v>70</v>
      </c>
      <c r="L53" s="72" t="s">
        <v>1710</v>
      </c>
      <c r="M53" s="828">
        <v>3</v>
      </c>
      <c r="N53" s="72" t="s">
        <v>580</v>
      </c>
      <c r="O53" s="72">
        <v>11</v>
      </c>
      <c r="P53" s="72" t="s">
        <v>611</v>
      </c>
      <c r="Q53" s="72" t="s">
        <v>612</v>
      </c>
      <c r="R53" s="72"/>
      <c r="S53" s="72">
        <v>1</v>
      </c>
      <c r="T53" s="72">
        <v>1</v>
      </c>
    </row>
    <row r="54" spans="1:20" ht="12.75">
      <c r="A54" s="72" t="s">
        <v>1852</v>
      </c>
      <c r="B54" s="85" t="s">
        <v>1853</v>
      </c>
      <c r="C54" s="72" t="s">
        <v>1684</v>
      </c>
      <c r="D54" s="72">
        <v>4108</v>
      </c>
      <c r="E54" s="85" t="s">
        <v>1854</v>
      </c>
      <c r="F54" s="85" t="s">
        <v>1855</v>
      </c>
      <c r="G54" s="72" t="s">
        <v>1856</v>
      </c>
      <c r="H54" s="72" t="s">
        <v>508</v>
      </c>
      <c r="I54" s="72">
        <v>368</v>
      </c>
      <c r="J54" s="72">
        <v>747</v>
      </c>
      <c r="K54" s="72">
        <v>74</v>
      </c>
      <c r="L54" s="72" t="s">
        <v>1</v>
      </c>
      <c r="M54" s="828">
        <v>3</v>
      </c>
      <c r="N54" s="72" t="s">
        <v>580</v>
      </c>
      <c r="O54" s="75">
        <v>12</v>
      </c>
      <c r="P54" s="75" t="s">
        <v>1857</v>
      </c>
      <c r="Q54" s="72" t="s">
        <v>1858</v>
      </c>
      <c r="R54" s="72"/>
      <c r="S54" s="72">
        <v>1</v>
      </c>
      <c r="T54" s="72">
        <v>1</v>
      </c>
    </row>
    <row r="55" spans="1:20" ht="12.75">
      <c r="A55" s="72" t="s">
        <v>1859</v>
      </c>
      <c r="B55" s="85" t="s">
        <v>1853</v>
      </c>
      <c r="C55" s="72" t="s">
        <v>1684</v>
      </c>
      <c r="D55" s="72">
        <v>3146</v>
      </c>
      <c r="E55" s="85" t="s">
        <v>1777</v>
      </c>
      <c r="F55" s="85" t="s">
        <v>1860</v>
      </c>
      <c r="G55" s="72" t="s">
        <v>1778</v>
      </c>
      <c r="H55" s="72" t="s">
        <v>519</v>
      </c>
      <c r="I55" s="72">
        <v>444</v>
      </c>
      <c r="J55" s="72">
        <v>704</v>
      </c>
      <c r="K55" s="72">
        <v>70</v>
      </c>
      <c r="L55" s="72" t="s">
        <v>1</v>
      </c>
      <c r="M55" s="828">
        <v>3</v>
      </c>
      <c r="N55" s="75" t="s">
        <v>580</v>
      </c>
      <c r="O55" s="75">
        <v>12</v>
      </c>
      <c r="P55" s="75" t="s">
        <v>1857</v>
      </c>
      <c r="Q55" s="72" t="s">
        <v>1858</v>
      </c>
      <c r="R55" s="72"/>
      <c r="S55" s="72">
        <v>1</v>
      </c>
      <c r="T55" s="72">
        <v>1</v>
      </c>
    </row>
    <row r="56" spans="1:20" ht="12.75">
      <c r="A56" s="72" t="s">
        <v>1861</v>
      </c>
      <c r="B56" s="85" t="s">
        <v>1853</v>
      </c>
      <c r="C56" s="72" t="s">
        <v>1684</v>
      </c>
      <c r="D56" s="72">
        <v>1584</v>
      </c>
      <c r="E56" s="85" t="s">
        <v>1801</v>
      </c>
      <c r="F56" s="85" t="s">
        <v>1862</v>
      </c>
      <c r="G56" s="72" t="s">
        <v>1863</v>
      </c>
      <c r="H56" s="72" t="s">
        <v>487</v>
      </c>
      <c r="I56" s="72">
        <v>647</v>
      </c>
      <c r="J56" s="72">
        <v>735</v>
      </c>
      <c r="K56" s="72">
        <v>73</v>
      </c>
      <c r="L56" s="72" t="s">
        <v>1710</v>
      </c>
      <c r="M56" s="828">
        <v>3</v>
      </c>
      <c r="N56" s="72" t="s">
        <v>580</v>
      </c>
      <c r="O56" s="72">
        <v>12</v>
      </c>
      <c r="P56" s="72" t="s">
        <v>625</v>
      </c>
      <c r="Q56" s="72" t="s">
        <v>626</v>
      </c>
      <c r="R56" s="72"/>
      <c r="S56" s="72">
        <v>1</v>
      </c>
      <c r="T56" s="72">
        <v>1</v>
      </c>
    </row>
    <row r="57" spans="1:20" ht="12.75">
      <c r="A57" s="72" t="s">
        <v>1864</v>
      </c>
      <c r="B57" s="85" t="s">
        <v>1853</v>
      </c>
      <c r="C57" s="72" t="s">
        <v>1684</v>
      </c>
      <c r="D57" s="72">
        <v>1827</v>
      </c>
      <c r="E57" s="85" t="s">
        <v>1695</v>
      </c>
      <c r="F57" s="85" t="s">
        <v>1865</v>
      </c>
      <c r="G57" s="72" t="s">
        <v>1866</v>
      </c>
      <c r="H57" s="72" t="s">
        <v>487</v>
      </c>
      <c r="I57" s="72">
        <v>670</v>
      </c>
      <c r="J57" s="72">
        <v>717</v>
      </c>
      <c r="K57" s="72">
        <v>71</v>
      </c>
      <c r="L57" s="72" t="s">
        <v>1</v>
      </c>
      <c r="M57" s="828">
        <v>3</v>
      </c>
      <c r="N57" s="72" t="s">
        <v>580</v>
      </c>
      <c r="O57" s="72">
        <v>12</v>
      </c>
      <c r="P57" s="72" t="s">
        <v>625</v>
      </c>
      <c r="Q57" s="72" t="s">
        <v>626</v>
      </c>
      <c r="R57" s="72"/>
      <c r="S57" s="72">
        <v>1</v>
      </c>
      <c r="T57" s="72">
        <v>1</v>
      </c>
    </row>
    <row r="58" spans="1:20" ht="12.75">
      <c r="A58" s="72" t="s">
        <v>1809</v>
      </c>
      <c r="B58" s="85" t="s">
        <v>1853</v>
      </c>
      <c r="C58" s="72" t="s">
        <v>1684</v>
      </c>
      <c r="D58" s="72">
        <v>1191</v>
      </c>
      <c r="E58" s="85" t="s">
        <v>1801</v>
      </c>
      <c r="F58" s="85" t="s">
        <v>1867</v>
      </c>
      <c r="G58" s="72" t="s">
        <v>1868</v>
      </c>
      <c r="H58" s="72" t="s">
        <v>487</v>
      </c>
      <c r="I58" s="72">
        <v>690</v>
      </c>
      <c r="J58" s="72">
        <v>736</v>
      </c>
      <c r="K58" s="72">
        <v>73</v>
      </c>
      <c r="L58" s="72" t="s">
        <v>1710</v>
      </c>
      <c r="M58" s="828">
        <v>3</v>
      </c>
      <c r="N58" s="72" t="s">
        <v>580</v>
      </c>
      <c r="O58" s="72">
        <v>12</v>
      </c>
      <c r="P58" s="72" t="s">
        <v>625</v>
      </c>
      <c r="Q58" s="72" t="s">
        <v>626</v>
      </c>
      <c r="R58" s="72"/>
      <c r="S58" s="72">
        <v>1</v>
      </c>
      <c r="T58" s="72">
        <v>1</v>
      </c>
    </row>
    <row r="59" spans="1:20" ht="12.75">
      <c r="A59" s="72" t="s">
        <v>564</v>
      </c>
      <c r="B59" s="85">
        <v>14.04</v>
      </c>
      <c r="C59" s="72" t="s">
        <v>1684</v>
      </c>
      <c r="D59" s="72">
        <v>1565</v>
      </c>
      <c r="E59" s="85" t="s">
        <v>1869</v>
      </c>
      <c r="F59" s="85" t="s">
        <v>1870</v>
      </c>
      <c r="G59" s="72" t="s">
        <v>1871</v>
      </c>
      <c r="H59" s="72" t="s">
        <v>515</v>
      </c>
      <c r="I59" s="72">
        <v>600</v>
      </c>
      <c r="J59" s="72">
        <v>705</v>
      </c>
      <c r="K59" s="72">
        <v>70</v>
      </c>
      <c r="L59" s="72" t="s">
        <v>1</v>
      </c>
      <c r="M59" s="828">
        <v>3</v>
      </c>
      <c r="N59" s="72" t="s">
        <v>643</v>
      </c>
      <c r="O59" s="72">
        <v>15</v>
      </c>
      <c r="P59" s="72" t="s">
        <v>644</v>
      </c>
      <c r="Q59" s="72" t="s">
        <v>582</v>
      </c>
      <c r="R59" s="72"/>
      <c r="S59" s="72">
        <v>1</v>
      </c>
      <c r="T59" s="72">
        <v>1</v>
      </c>
    </row>
    <row r="60" spans="1:20" ht="12.75">
      <c r="A60" s="72" t="s">
        <v>1809</v>
      </c>
      <c r="B60" s="85">
        <v>14.04</v>
      </c>
      <c r="C60" s="72" t="s">
        <v>1684</v>
      </c>
      <c r="D60" s="72">
        <v>1720</v>
      </c>
      <c r="E60" s="85" t="s">
        <v>1872</v>
      </c>
      <c r="F60" s="85" t="s">
        <v>1873</v>
      </c>
      <c r="G60" s="72" t="s">
        <v>1874</v>
      </c>
      <c r="H60" s="72" t="s">
        <v>487</v>
      </c>
      <c r="I60" s="72">
        <v>742</v>
      </c>
      <c r="J60" s="72">
        <v>752</v>
      </c>
      <c r="K60" s="72">
        <v>75</v>
      </c>
      <c r="L60" s="72" t="s">
        <v>1710</v>
      </c>
      <c r="M60" s="828">
        <v>3</v>
      </c>
      <c r="N60" s="72" t="s">
        <v>643</v>
      </c>
      <c r="O60" s="72">
        <v>15</v>
      </c>
      <c r="P60" s="72" t="s">
        <v>644</v>
      </c>
      <c r="Q60" s="72" t="s">
        <v>582</v>
      </c>
      <c r="R60" s="72"/>
      <c r="S60" s="72">
        <v>1</v>
      </c>
      <c r="T60" s="72">
        <v>1</v>
      </c>
    </row>
    <row r="61" spans="1:20" ht="12.75">
      <c r="A61" s="72" t="s">
        <v>1875</v>
      </c>
      <c r="B61" s="85">
        <v>14.04</v>
      </c>
      <c r="C61" s="72" t="s">
        <v>1684</v>
      </c>
      <c r="D61" s="72">
        <v>1751</v>
      </c>
      <c r="E61" s="85" t="s">
        <v>1876</v>
      </c>
      <c r="F61" s="85" t="s">
        <v>1877</v>
      </c>
      <c r="G61" s="72" t="s">
        <v>1878</v>
      </c>
      <c r="H61" s="72" t="s">
        <v>487</v>
      </c>
      <c r="I61" s="72">
        <v>618</v>
      </c>
      <c r="J61" s="72">
        <v>757</v>
      </c>
      <c r="K61" s="72">
        <v>75</v>
      </c>
      <c r="L61" s="72" t="s">
        <v>1710</v>
      </c>
      <c r="M61" s="828">
        <v>3</v>
      </c>
      <c r="N61" s="72" t="s">
        <v>643</v>
      </c>
      <c r="O61" s="72">
        <v>15</v>
      </c>
      <c r="P61" s="72" t="s">
        <v>644</v>
      </c>
      <c r="Q61" s="72" t="s">
        <v>582</v>
      </c>
      <c r="R61" s="72"/>
      <c r="S61" s="72">
        <v>1</v>
      </c>
      <c r="T61" s="72">
        <v>1</v>
      </c>
    </row>
    <row r="62" spans="1:20" ht="12.75">
      <c r="A62" s="72" t="s">
        <v>1879</v>
      </c>
      <c r="B62" s="85">
        <v>14.04</v>
      </c>
      <c r="C62" s="72" t="s">
        <v>1684</v>
      </c>
      <c r="D62" s="72">
        <v>1896</v>
      </c>
      <c r="E62" s="85" t="s">
        <v>1880</v>
      </c>
      <c r="F62" s="85" t="s">
        <v>1570</v>
      </c>
      <c r="G62" s="72" t="s">
        <v>1881</v>
      </c>
      <c r="H62" s="72" t="s">
        <v>487</v>
      </c>
      <c r="I62" s="72">
        <v>705</v>
      </c>
      <c r="J62" s="72">
        <v>751</v>
      </c>
      <c r="K62" s="72">
        <v>75</v>
      </c>
      <c r="L62" s="72" t="s">
        <v>1</v>
      </c>
      <c r="M62" s="828">
        <v>3</v>
      </c>
      <c r="N62" s="72" t="s">
        <v>643</v>
      </c>
      <c r="O62" s="72">
        <v>15</v>
      </c>
      <c r="P62" s="72" t="s">
        <v>644</v>
      </c>
      <c r="Q62" s="72" t="s">
        <v>582</v>
      </c>
      <c r="R62" s="72"/>
      <c r="S62" s="72">
        <v>1</v>
      </c>
      <c r="T62" s="72">
        <v>1</v>
      </c>
    </row>
    <row r="63" spans="1:20" ht="12.75">
      <c r="A63" s="72" t="s">
        <v>1882</v>
      </c>
      <c r="B63" s="85">
        <v>14.04</v>
      </c>
      <c r="C63" s="72" t="s">
        <v>1684</v>
      </c>
      <c r="D63" s="72">
        <v>2839</v>
      </c>
      <c r="E63" s="85" t="s">
        <v>1883</v>
      </c>
      <c r="F63" s="85" t="s">
        <v>916</v>
      </c>
      <c r="G63" s="72" t="s">
        <v>1884</v>
      </c>
      <c r="H63" s="72" t="s">
        <v>487</v>
      </c>
      <c r="I63" s="72">
        <v>740</v>
      </c>
      <c r="J63" s="72">
        <v>706</v>
      </c>
      <c r="K63" s="72">
        <v>70</v>
      </c>
      <c r="L63" s="72" t="s">
        <v>1710</v>
      </c>
      <c r="M63" s="828">
        <v>3</v>
      </c>
      <c r="N63" s="72" t="s">
        <v>643</v>
      </c>
      <c r="O63" s="72">
        <v>15</v>
      </c>
      <c r="P63" s="72" t="s">
        <v>644</v>
      </c>
      <c r="Q63" s="72" t="s">
        <v>582</v>
      </c>
      <c r="R63" s="72"/>
      <c r="S63" s="72">
        <v>1</v>
      </c>
      <c r="T63" s="72">
        <v>1</v>
      </c>
    </row>
    <row r="64" spans="1:20" ht="12.75">
      <c r="A64" s="72" t="s">
        <v>1885</v>
      </c>
      <c r="B64" s="85" t="s">
        <v>1886</v>
      </c>
      <c r="C64" s="72" t="s">
        <v>1684</v>
      </c>
      <c r="D64" s="72">
        <v>2674</v>
      </c>
      <c r="E64" s="85" t="s">
        <v>1887</v>
      </c>
      <c r="F64" s="85" t="s">
        <v>1888</v>
      </c>
      <c r="G64" s="72" t="s">
        <v>1889</v>
      </c>
      <c r="H64" s="72" t="s">
        <v>519</v>
      </c>
      <c r="I64" s="72">
        <v>485</v>
      </c>
      <c r="J64" s="72">
        <v>746</v>
      </c>
      <c r="K64" s="72">
        <v>74</v>
      </c>
      <c r="L64" s="72" t="s">
        <v>1</v>
      </c>
      <c r="M64" s="828">
        <v>3</v>
      </c>
      <c r="N64" s="75" t="s">
        <v>643</v>
      </c>
      <c r="O64" s="75">
        <v>16</v>
      </c>
      <c r="P64" s="75" t="s">
        <v>1890</v>
      </c>
      <c r="Q64" s="72" t="s">
        <v>1891</v>
      </c>
      <c r="R64" s="72"/>
      <c r="S64" s="72">
        <v>1</v>
      </c>
      <c r="T64" s="72">
        <v>1</v>
      </c>
    </row>
    <row r="65" spans="1:20" ht="12.75">
      <c r="A65" s="72" t="s">
        <v>1892</v>
      </c>
      <c r="B65" s="85" t="s">
        <v>1886</v>
      </c>
      <c r="C65" s="72" t="s">
        <v>1684</v>
      </c>
      <c r="D65" s="72">
        <v>1462</v>
      </c>
      <c r="E65" s="85" t="s">
        <v>1726</v>
      </c>
      <c r="F65" s="85" t="s">
        <v>990</v>
      </c>
      <c r="G65" s="72" t="s">
        <v>1893</v>
      </c>
      <c r="H65" s="72" t="s">
        <v>445</v>
      </c>
      <c r="I65" s="72">
        <v>815</v>
      </c>
      <c r="J65" s="72">
        <v>703</v>
      </c>
      <c r="K65" s="72">
        <v>70</v>
      </c>
      <c r="L65" s="72" t="s">
        <v>1710</v>
      </c>
      <c r="M65" s="828">
        <v>3</v>
      </c>
      <c r="N65" s="72" t="s">
        <v>643</v>
      </c>
      <c r="O65" s="72">
        <v>16</v>
      </c>
      <c r="P65" s="72" t="s">
        <v>657</v>
      </c>
      <c r="Q65" s="72" t="s">
        <v>658</v>
      </c>
      <c r="R65" s="72"/>
      <c r="S65" s="72">
        <v>1</v>
      </c>
      <c r="T65" s="72">
        <v>1</v>
      </c>
    </row>
    <row r="66" spans="1:20" ht="12.75">
      <c r="A66" s="72" t="s">
        <v>1894</v>
      </c>
      <c r="B66" s="85" t="s">
        <v>1886</v>
      </c>
      <c r="C66" s="72" t="s">
        <v>1684</v>
      </c>
      <c r="D66" s="72">
        <v>1620</v>
      </c>
      <c r="E66" s="85" t="s">
        <v>1895</v>
      </c>
      <c r="F66" s="85" t="s">
        <v>1896</v>
      </c>
      <c r="G66" s="72" t="s">
        <v>1897</v>
      </c>
      <c r="H66" s="72" t="s">
        <v>487</v>
      </c>
      <c r="I66" s="72">
        <v>775</v>
      </c>
      <c r="J66" s="72">
        <v>757</v>
      </c>
      <c r="K66" s="72">
        <v>75</v>
      </c>
      <c r="L66" s="72" t="s">
        <v>1710</v>
      </c>
      <c r="M66" s="828">
        <v>3</v>
      </c>
      <c r="N66" s="72" t="s">
        <v>643</v>
      </c>
      <c r="O66" s="72">
        <v>16</v>
      </c>
      <c r="P66" s="72" t="s">
        <v>657</v>
      </c>
      <c r="Q66" s="72" t="s">
        <v>658</v>
      </c>
      <c r="R66" s="72"/>
      <c r="S66" s="72">
        <v>1</v>
      </c>
      <c r="T66" s="72">
        <v>1</v>
      </c>
    </row>
    <row r="67" spans="1:20" ht="12.75">
      <c r="A67" s="72" t="s">
        <v>1809</v>
      </c>
      <c r="B67" s="85" t="s">
        <v>1886</v>
      </c>
      <c r="C67" s="72" t="s">
        <v>1684</v>
      </c>
      <c r="D67" s="72">
        <v>2781</v>
      </c>
      <c r="E67" s="85" t="s">
        <v>1898</v>
      </c>
      <c r="F67" s="85" t="s">
        <v>1899</v>
      </c>
      <c r="G67" s="72" t="s">
        <v>1900</v>
      </c>
      <c r="H67" s="72" t="s">
        <v>487</v>
      </c>
      <c r="I67" s="72">
        <v>700</v>
      </c>
      <c r="J67" s="72">
        <v>733</v>
      </c>
      <c r="K67" s="72">
        <v>73</v>
      </c>
      <c r="L67" s="72" t="s">
        <v>1</v>
      </c>
      <c r="M67" s="828">
        <v>3</v>
      </c>
      <c r="N67" s="72" t="s">
        <v>643</v>
      </c>
      <c r="O67" s="72">
        <v>16</v>
      </c>
      <c r="P67" s="72" t="s">
        <v>657</v>
      </c>
      <c r="Q67" s="72" t="s">
        <v>658</v>
      </c>
      <c r="R67" s="72"/>
      <c r="S67" s="72">
        <v>1</v>
      </c>
      <c r="T67" s="72">
        <v>1</v>
      </c>
    </row>
    <row r="68" spans="1:20" ht="12.75">
      <c r="A68" s="72" t="s">
        <v>1809</v>
      </c>
      <c r="B68" s="85" t="s">
        <v>1886</v>
      </c>
      <c r="C68" s="72" t="s">
        <v>1684</v>
      </c>
      <c r="D68" s="72">
        <v>3609</v>
      </c>
      <c r="E68" s="85" t="s">
        <v>1738</v>
      </c>
      <c r="F68" s="85" t="s">
        <v>1901</v>
      </c>
      <c r="G68" s="72" t="s">
        <v>1740</v>
      </c>
      <c r="H68" s="72" t="s">
        <v>487</v>
      </c>
      <c r="I68" s="72">
        <v>602</v>
      </c>
      <c r="J68" s="72">
        <v>731</v>
      </c>
      <c r="K68" s="72">
        <v>73</v>
      </c>
      <c r="L68" s="72" t="s">
        <v>1710</v>
      </c>
      <c r="M68" s="828">
        <v>3</v>
      </c>
      <c r="N68" s="72" t="s">
        <v>643</v>
      </c>
      <c r="O68" s="72">
        <v>16</v>
      </c>
      <c r="P68" s="72" t="s">
        <v>657</v>
      </c>
      <c r="Q68" s="72" t="s">
        <v>658</v>
      </c>
      <c r="R68" s="72"/>
      <c r="S68" s="72">
        <v>1</v>
      </c>
      <c r="T68" s="72">
        <v>1</v>
      </c>
    </row>
    <row r="69" spans="1:20" ht="12.75">
      <c r="A69" s="72" t="s">
        <v>1902</v>
      </c>
      <c r="B69" s="85" t="s">
        <v>1903</v>
      </c>
      <c r="C69" s="72" t="s">
        <v>1684</v>
      </c>
      <c r="D69" s="72">
        <v>2540</v>
      </c>
      <c r="E69" s="110" t="s">
        <v>1695</v>
      </c>
      <c r="F69" s="110" t="s">
        <v>1904</v>
      </c>
      <c r="G69" s="72" t="s">
        <v>1905</v>
      </c>
      <c r="H69" s="72" t="s">
        <v>515</v>
      </c>
      <c r="I69" s="72">
        <v>510.35</v>
      </c>
      <c r="J69" s="72">
        <v>717</v>
      </c>
      <c r="K69" s="72">
        <v>71</v>
      </c>
      <c r="L69" s="72" t="s">
        <v>1</v>
      </c>
      <c r="M69" s="828">
        <v>3</v>
      </c>
      <c r="N69" s="72" t="s">
        <v>677</v>
      </c>
      <c r="O69" s="72">
        <v>18</v>
      </c>
      <c r="P69" s="72" t="s">
        <v>1380</v>
      </c>
      <c r="Q69" s="72" t="s">
        <v>679</v>
      </c>
      <c r="R69" s="72"/>
      <c r="S69" s="72">
        <v>1</v>
      </c>
      <c r="T69" s="72">
        <v>1</v>
      </c>
    </row>
    <row r="70" spans="1:20" ht="12.75">
      <c r="A70" s="72" t="s">
        <v>1906</v>
      </c>
      <c r="B70" s="85" t="s">
        <v>1903</v>
      </c>
      <c r="C70" s="72" t="s">
        <v>1684</v>
      </c>
      <c r="D70" s="72">
        <v>3024</v>
      </c>
      <c r="E70" s="110" t="s">
        <v>1695</v>
      </c>
      <c r="F70" s="110" t="s">
        <v>1907</v>
      </c>
      <c r="G70" s="72" t="s">
        <v>1908</v>
      </c>
      <c r="H70" s="72" t="s">
        <v>515</v>
      </c>
      <c r="I70" s="72">
        <v>543.20000000000005</v>
      </c>
      <c r="J70" s="72">
        <v>717</v>
      </c>
      <c r="K70" s="72">
        <v>71</v>
      </c>
      <c r="L70" s="72" t="s">
        <v>1</v>
      </c>
      <c r="M70" s="828">
        <v>3</v>
      </c>
      <c r="N70" s="72" t="s">
        <v>677</v>
      </c>
      <c r="O70" s="72">
        <v>18</v>
      </c>
      <c r="P70" s="72" t="s">
        <v>1380</v>
      </c>
      <c r="Q70" s="72" t="s">
        <v>679</v>
      </c>
      <c r="R70" s="72"/>
      <c r="S70" s="72">
        <v>1</v>
      </c>
      <c r="T70" s="72">
        <v>1</v>
      </c>
    </row>
    <row r="71" spans="1:20" ht="12.75">
      <c r="A71" s="72" t="s">
        <v>1909</v>
      </c>
      <c r="B71" s="85" t="s">
        <v>1903</v>
      </c>
      <c r="C71" s="72" t="s">
        <v>1684</v>
      </c>
      <c r="D71" s="72">
        <v>3236</v>
      </c>
      <c r="E71" s="110" t="s">
        <v>1733</v>
      </c>
      <c r="F71" s="110" t="s">
        <v>1910</v>
      </c>
      <c r="G71" s="72" t="s">
        <v>1735</v>
      </c>
      <c r="H71" s="72" t="s">
        <v>519</v>
      </c>
      <c r="I71" s="72">
        <v>485</v>
      </c>
      <c r="J71" s="72">
        <v>746</v>
      </c>
      <c r="K71" s="72">
        <v>74</v>
      </c>
      <c r="L71" s="72" t="s">
        <v>1</v>
      </c>
      <c r="M71" s="828">
        <v>3</v>
      </c>
      <c r="N71" s="75" t="s">
        <v>677</v>
      </c>
      <c r="O71" s="75">
        <v>18</v>
      </c>
      <c r="P71" s="75" t="s">
        <v>1911</v>
      </c>
      <c r="Q71" s="72" t="s">
        <v>1912</v>
      </c>
      <c r="R71" s="72"/>
      <c r="S71" s="72">
        <v>1</v>
      </c>
      <c r="T71" s="72">
        <v>1</v>
      </c>
    </row>
    <row r="72" spans="1:20" ht="12.75">
      <c r="A72" s="72" t="s">
        <v>1809</v>
      </c>
      <c r="B72" s="85" t="s">
        <v>1903</v>
      </c>
      <c r="C72" s="72" t="s">
        <v>1684</v>
      </c>
      <c r="D72" s="72">
        <v>2483</v>
      </c>
      <c r="E72" s="110" t="s">
        <v>1714</v>
      </c>
      <c r="F72" s="110" t="s">
        <v>1913</v>
      </c>
      <c r="G72" s="72" t="s">
        <v>1914</v>
      </c>
      <c r="H72" s="72" t="s">
        <v>487</v>
      </c>
      <c r="I72" s="72">
        <v>607</v>
      </c>
      <c r="J72" s="72">
        <v>722</v>
      </c>
      <c r="K72" s="72">
        <v>72</v>
      </c>
      <c r="L72" s="72" t="s">
        <v>1</v>
      </c>
      <c r="M72" s="828">
        <v>3</v>
      </c>
      <c r="N72" s="72" t="s">
        <v>677</v>
      </c>
      <c r="O72" s="72">
        <v>18</v>
      </c>
      <c r="P72" s="72" t="s">
        <v>1380</v>
      </c>
      <c r="Q72" s="72" t="s">
        <v>679</v>
      </c>
      <c r="R72" s="72"/>
      <c r="S72" s="72">
        <v>1</v>
      </c>
      <c r="T72" s="72">
        <v>1</v>
      </c>
    </row>
    <row r="73" spans="1:20" ht="12.75">
      <c r="A73" s="72" t="s">
        <v>1809</v>
      </c>
      <c r="B73" s="85" t="s">
        <v>1903</v>
      </c>
      <c r="C73" s="72" t="s">
        <v>1684</v>
      </c>
      <c r="D73" s="72">
        <v>2521</v>
      </c>
      <c r="E73" s="110" t="s">
        <v>1915</v>
      </c>
      <c r="F73" s="110" t="s">
        <v>916</v>
      </c>
      <c r="G73" s="72" t="s">
        <v>1916</v>
      </c>
      <c r="H73" s="72" t="s">
        <v>515</v>
      </c>
      <c r="I73" s="72">
        <v>503.5</v>
      </c>
      <c r="J73" s="72">
        <v>706</v>
      </c>
      <c r="K73" s="72">
        <v>70</v>
      </c>
      <c r="L73" s="72" t="s">
        <v>1710</v>
      </c>
      <c r="M73" s="828">
        <v>3</v>
      </c>
      <c r="N73" s="72" t="s">
        <v>677</v>
      </c>
      <c r="O73" s="72">
        <v>18</v>
      </c>
      <c r="P73" s="72" t="s">
        <v>1380</v>
      </c>
      <c r="Q73" s="72" t="s">
        <v>679</v>
      </c>
      <c r="R73" s="72"/>
      <c r="S73" s="72">
        <v>1</v>
      </c>
      <c r="T73" s="72">
        <v>1</v>
      </c>
    </row>
    <row r="74" spans="1:20" ht="12.75">
      <c r="A74" s="72" t="s">
        <v>1917</v>
      </c>
      <c r="B74" s="110" t="s">
        <v>1918</v>
      </c>
      <c r="C74" s="72" t="s">
        <v>1684</v>
      </c>
      <c r="D74" s="72">
        <v>1066</v>
      </c>
      <c r="E74" s="110" t="s">
        <v>1714</v>
      </c>
      <c r="F74" s="110" t="s">
        <v>1919</v>
      </c>
      <c r="G74" s="72" t="s">
        <v>1716</v>
      </c>
      <c r="H74" s="72" t="s">
        <v>515</v>
      </c>
      <c r="I74" s="72">
        <v>572</v>
      </c>
      <c r="J74" s="72">
        <v>722</v>
      </c>
      <c r="K74" s="72">
        <v>72</v>
      </c>
      <c r="L74" s="72" t="s">
        <v>1</v>
      </c>
      <c r="M74" s="828">
        <v>3</v>
      </c>
      <c r="N74" s="72" t="s">
        <v>677</v>
      </c>
      <c r="O74" s="72">
        <v>19</v>
      </c>
      <c r="P74" s="72" t="s">
        <v>695</v>
      </c>
      <c r="Q74" s="72" t="s">
        <v>696</v>
      </c>
      <c r="R74" s="72"/>
      <c r="S74" s="72">
        <v>1</v>
      </c>
      <c r="T74" s="72">
        <v>1</v>
      </c>
    </row>
    <row r="75" spans="1:20" ht="12.75">
      <c r="A75" s="72" t="s">
        <v>1920</v>
      </c>
      <c r="B75" s="110" t="s">
        <v>1918</v>
      </c>
      <c r="C75" s="72" t="s">
        <v>1684</v>
      </c>
      <c r="D75" s="72">
        <v>1479</v>
      </c>
      <c r="E75" s="110" t="s">
        <v>1921</v>
      </c>
      <c r="F75" s="110" t="s">
        <v>1922</v>
      </c>
      <c r="G75" s="72" t="s">
        <v>1923</v>
      </c>
      <c r="H75" s="72" t="s">
        <v>487</v>
      </c>
      <c r="I75" s="72">
        <v>680</v>
      </c>
      <c r="J75" s="72">
        <v>723</v>
      </c>
      <c r="K75" s="72">
        <v>72</v>
      </c>
      <c r="L75" s="72" t="s">
        <v>1</v>
      </c>
      <c r="M75" s="828">
        <v>3</v>
      </c>
      <c r="N75" s="72" t="s">
        <v>677</v>
      </c>
      <c r="O75" s="72">
        <v>19</v>
      </c>
      <c r="P75" s="72" t="s">
        <v>695</v>
      </c>
      <c r="Q75" s="72" t="s">
        <v>696</v>
      </c>
      <c r="R75" s="72"/>
      <c r="S75" s="72">
        <v>1</v>
      </c>
      <c r="T75" s="72">
        <v>1</v>
      </c>
    </row>
    <row r="76" spans="1:20" ht="12.75">
      <c r="A76" s="72" t="s">
        <v>1809</v>
      </c>
      <c r="B76" s="110" t="s">
        <v>1918</v>
      </c>
      <c r="C76" s="72" t="s">
        <v>1684</v>
      </c>
      <c r="D76" s="72">
        <v>1640</v>
      </c>
      <c r="E76" s="110" t="s">
        <v>1924</v>
      </c>
      <c r="F76" s="110" t="s">
        <v>1925</v>
      </c>
      <c r="G76" s="72" t="s">
        <v>1926</v>
      </c>
      <c r="H76" s="72" t="s">
        <v>515</v>
      </c>
      <c r="I76" s="72">
        <v>558</v>
      </c>
      <c r="J76" s="72">
        <v>724</v>
      </c>
      <c r="K76" s="72">
        <v>72</v>
      </c>
      <c r="L76" s="72" t="s">
        <v>1</v>
      </c>
      <c r="M76" s="828">
        <v>3</v>
      </c>
      <c r="N76" s="72" t="s">
        <v>677</v>
      </c>
      <c r="O76" s="72">
        <v>19</v>
      </c>
      <c r="P76" s="72" t="s">
        <v>695</v>
      </c>
      <c r="Q76" s="72" t="s">
        <v>696</v>
      </c>
      <c r="R76" s="72"/>
      <c r="S76" s="72">
        <v>1</v>
      </c>
      <c r="T76" s="72">
        <v>1</v>
      </c>
    </row>
    <row r="77" spans="1:20" ht="12.75">
      <c r="A77" s="72" t="s">
        <v>1927</v>
      </c>
      <c r="B77" s="110" t="s">
        <v>1918</v>
      </c>
      <c r="C77" s="72" t="s">
        <v>1684</v>
      </c>
      <c r="D77" s="72">
        <v>1839</v>
      </c>
      <c r="E77" s="110" t="s">
        <v>1928</v>
      </c>
      <c r="F77" s="110" t="s">
        <v>1929</v>
      </c>
      <c r="G77" s="72" t="s">
        <v>1930</v>
      </c>
      <c r="H77" s="72" t="s">
        <v>487</v>
      </c>
      <c r="I77" s="72">
        <v>690</v>
      </c>
      <c r="J77" s="72">
        <v>714</v>
      </c>
      <c r="K77" s="72">
        <v>71</v>
      </c>
      <c r="L77" s="72" t="s">
        <v>1</v>
      </c>
      <c r="M77" s="828">
        <v>3</v>
      </c>
      <c r="N77" s="72" t="s">
        <v>677</v>
      </c>
      <c r="O77" s="72">
        <v>19</v>
      </c>
      <c r="P77" s="72" t="s">
        <v>695</v>
      </c>
      <c r="Q77" s="72" t="s">
        <v>696</v>
      </c>
      <c r="R77" s="72"/>
      <c r="S77" s="72">
        <v>1</v>
      </c>
      <c r="T77" s="72">
        <v>1</v>
      </c>
    </row>
    <row r="78" spans="1:20" ht="12.75">
      <c r="A78" s="72" t="s">
        <v>1931</v>
      </c>
      <c r="B78" s="110" t="s">
        <v>1918</v>
      </c>
      <c r="C78" s="72" t="s">
        <v>1684</v>
      </c>
      <c r="D78" s="72">
        <v>2691</v>
      </c>
      <c r="E78" s="110" t="s">
        <v>1932</v>
      </c>
      <c r="F78" s="110" t="s">
        <v>1933</v>
      </c>
      <c r="G78" s="72" t="s">
        <v>1934</v>
      </c>
      <c r="H78" s="72" t="s">
        <v>487</v>
      </c>
      <c r="I78" s="72">
        <v>620</v>
      </c>
      <c r="J78" s="72">
        <v>712</v>
      </c>
      <c r="K78" s="72">
        <v>71</v>
      </c>
      <c r="L78" s="72" t="s">
        <v>1</v>
      </c>
      <c r="M78" s="828">
        <v>3</v>
      </c>
      <c r="N78" s="72" t="s">
        <v>677</v>
      </c>
      <c r="O78" s="72">
        <v>19</v>
      </c>
      <c r="P78" s="72" t="s">
        <v>695</v>
      </c>
      <c r="Q78" s="72" t="s">
        <v>696</v>
      </c>
      <c r="R78" s="72"/>
      <c r="S78" s="72">
        <v>1</v>
      </c>
      <c r="T78" s="72">
        <v>1</v>
      </c>
    </row>
    <row r="79" spans="1:20" ht="12.75">
      <c r="A79" s="49" t="s">
        <v>1935</v>
      </c>
      <c r="B79" s="110" t="s">
        <v>1918</v>
      </c>
      <c r="C79" s="72" t="s">
        <v>1684</v>
      </c>
      <c r="D79" s="72">
        <v>3642</v>
      </c>
      <c r="E79" s="110" t="s">
        <v>1688</v>
      </c>
      <c r="F79" s="110" t="s">
        <v>1936</v>
      </c>
      <c r="G79" s="72" t="s">
        <v>1690</v>
      </c>
      <c r="H79" s="72" t="s">
        <v>519</v>
      </c>
      <c r="I79" s="72">
        <v>495</v>
      </c>
      <c r="J79" s="72">
        <v>711</v>
      </c>
      <c r="K79" s="72">
        <v>71</v>
      </c>
      <c r="L79" s="72" t="s">
        <v>1</v>
      </c>
      <c r="M79" s="828">
        <v>3</v>
      </c>
      <c r="N79" s="72" t="s">
        <v>677</v>
      </c>
      <c r="O79" s="72">
        <v>19</v>
      </c>
      <c r="P79" s="72" t="s">
        <v>695</v>
      </c>
      <c r="Q79" s="72" t="s">
        <v>696</v>
      </c>
      <c r="R79" s="72"/>
      <c r="S79" s="72">
        <v>1</v>
      </c>
      <c r="T79" s="72">
        <v>1</v>
      </c>
    </row>
    <row r="80" spans="1:20" ht="12.75">
      <c r="A80" s="72" t="s">
        <v>1809</v>
      </c>
      <c r="B80" s="110" t="s">
        <v>1937</v>
      </c>
      <c r="C80" s="72" t="s">
        <v>1684</v>
      </c>
      <c r="D80" s="72">
        <v>1648</v>
      </c>
      <c r="E80" s="110" t="s">
        <v>1938</v>
      </c>
      <c r="F80" s="110" t="s">
        <v>1939</v>
      </c>
      <c r="G80" s="72" t="s">
        <v>1940</v>
      </c>
      <c r="H80" s="72" t="s">
        <v>487</v>
      </c>
      <c r="I80" s="72">
        <v>610</v>
      </c>
      <c r="J80" s="72">
        <v>703</v>
      </c>
      <c r="K80" s="72">
        <v>70</v>
      </c>
      <c r="L80" s="72" t="s">
        <v>1710</v>
      </c>
      <c r="M80" s="828">
        <v>3</v>
      </c>
      <c r="N80" s="72" t="s">
        <v>677</v>
      </c>
      <c r="O80" s="72">
        <v>20</v>
      </c>
      <c r="P80" s="72" t="s">
        <v>713</v>
      </c>
      <c r="Q80" s="72" t="s">
        <v>714</v>
      </c>
      <c r="R80" s="72"/>
      <c r="S80" s="72">
        <v>1</v>
      </c>
      <c r="T80" s="72">
        <v>1</v>
      </c>
    </row>
    <row r="81" spans="1:20" ht="12.75">
      <c r="A81" s="72" t="s">
        <v>1941</v>
      </c>
      <c r="B81" s="110" t="s">
        <v>1937</v>
      </c>
      <c r="C81" s="72" t="s">
        <v>1684</v>
      </c>
      <c r="D81" s="72">
        <v>1859</v>
      </c>
      <c r="E81" s="110" t="s">
        <v>1942</v>
      </c>
      <c r="F81" s="110" t="s">
        <v>1943</v>
      </c>
      <c r="G81" s="72" t="s">
        <v>1944</v>
      </c>
      <c r="H81" s="72" t="s">
        <v>487</v>
      </c>
      <c r="I81" s="72">
        <v>734</v>
      </c>
      <c r="J81" s="72">
        <v>716</v>
      </c>
      <c r="K81" s="72">
        <v>71</v>
      </c>
      <c r="L81" s="72" t="s">
        <v>1</v>
      </c>
      <c r="M81" s="828">
        <v>3</v>
      </c>
      <c r="N81" s="72" t="s">
        <v>677</v>
      </c>
      <c r="O81" s="72">
        <v>20</v>
      </c>
      <c r="P81" s="72" t="s">
        <v>713</v>
      </c>
      <c r="Q81" s="72" t="s">
        <v>714</v>
      </c>
      <c r="R81" s="72"/>
      <c r="S81" s="72">
        <v>1</v>
      </c>
      <c r="T81" s="72">
        <v>1</v>
      </c>
    </row>
    <row r="82" spans="1:20" ht="12.75">
      <c r="A82" s="72" t="s">
        <v>1809</v>
      </c>
      <c r="B82" s="110" t="s">
        <v>1937</v>
      </c>
      <c r="C82" s="72" t="s">
        <v>1684</v>
      </c>
      <c r="D82" s="72">
        <v>2293</v>
      </c>
      <c r="E82" s="110" t="s">
        <v>1945</v>
      </c>
      <c r="F82" s="110" t="s">
        <v>1946</v>
      </c>
      <c r="G82" s="72" t="s">
        <v>1947</v>
      </c>
      <c r="H82" s="72" t="s">
        <v>487</v>
      </c>
      <c r="I82" s="72">
        <v>675</v>
      </c>
      <c r="J82" s="72">
        <v>702</v>
      </c>
      <c r="K82" s="72">
        <v>70</v>
      </c>
      <c r="L82" s="72" t="s">
        <v>1710</v>
      </c>
      <c r="M82" s="828">
        <v>3</v>
      </c>
      <c r="N82" s="72" t="s">
        <v>677</v>
      </c>
      <c r="O82" s="72">
        <v>20</v>
      </c>
      <c r="P82" s="72" t="s">
        <v>713</v>
      </c>
      <c r="Q82" s="72" t="s">
        <v>714</v>
      </c>
      <c r="R82" s="72"/>
      <c r="S82" s="72">
        <v>1</v>
      </c>
      <c r="T82" s="72">
        <v>1</v>
      </c>
    </row>
    <row r="83" spans="1:20" ht="12.75">
      <c r="A83" s="72" t="s">
        <v>1948</v>
      </c>
      <c r="B83" s="110" t="s">
        <v>1937</v>
      </c>
      <c r="C83" s="72" t="s">
        <v>1684</v>
      </c>
      <c r="D83" s="72">
        <v>2893</v>
      </c>
      <c r="E83" s="110" t="s">
        <v>1949</v>
      </c>
      <c r="F83" s="110" t="s">
        <v>1192</v>
      </c>
      <c r="G83" s="72" t="s">
        <v>1950</v>
      </c>
      <c r="H83" s="72" t="s">
        <v>487</v>
      </c>
      <c r="I83" s="72">
        <v>622.29999999999995</v>
      </c>
      <c r="J83" s="72">
        <v>712</v>
      </c>
      <c r="K83" s="72">
        <v>71</v>
      </c>
      <c r="L83" s="72" t="s">
        <v>1</v>
      </c>
      <c r="M83" s="828">
        <v>3</v>
      </c>
      <c r="N83" s="72" t="s">
        <v>677</v>
      </c>
      <c r="O83" s="72">
        <v>20</v>
      </c>
      <c r="P83" s="72" t="s">
        <v>713</v>
      </c>
      <c r="Q83" s="72" t="s">
        <v>714</v>
      </c>
      <c r="R83" s="72"/>
      <c r="S83" s="72">
        <v>1</v>
      </c>
      <c r="T83" s="72">
        <v>1</v>
      </c>
    </row>
    <row r="84" spans="1:20" ht="12.75">
      <c r="A84" s="72" t="s">
        <v>1951</v>
      </c>
      <c r="B84" s="110" t="s">
        <v>1937</v>
      </c>
      <c r="C84" s="72" t="s">
        <v>1684</v>
      </c>
      <c r="D84" s="72">
        <v>3193</v>
      </c>
      <c r="E84" s="110" t="s">
        <v>1688</v>
      </c>
      <c r="F84" s="110" t="s">
        <v>1192</v>
      </c>
      <c r="G84" s="72" t="s">
        <v>1690</v>
      </c>
      <c r="H84" s="72" t="s">
        <v>487</v>
      </c>
      <c r="I84" s="72">
        <v>640</v>
      </c>
      <c r="J84" s="72">
        <v>711</v>
      </c>
      <c r="K84" s="72">
        <v>71</v>
      </c>
      <c r="L84" s="72" t="s">
        <v>1</v>
      </c>
      <c r="M84" s="828">
        <v>3</v>
      </c>
      <c r="N84" s="72" t="s">
        <v>677</v>
      </c>
      <c r="O84" s="72">
        <v>20</v>
      </c>
      <c r="P84" s="72" t="s">
        <v>713</v>
      </c>
      <c r="Q84" s="72" t="s">
        <v>714</v>
      </c>
      <c r="R84" s="72"/>
      <c r="S84" s="72">
        <v>1</v>
      </c>
      <c r="T84" s="72">
        <v>1</v>
      </c>
    </row>
    <row r="85" spans="1:20" ht="12.75">
      <c r="A85" s="72" t="s">
        <v>1952</v>
      </c>
      <c r="B85" s="110" t="s">
        <v>1953</v>
      </c>
      <c r="C85" s="72" t="s">
        <v>1684</v>
      </c>
      <c r="D85" s="72">
        <v>3335</v>
      </c>
      <c r="E85" s="110" t="s">
        <v>1738</v>
      </c>
      <c r="F85" s="110" t="s">
        <v>1954</v>
      </c>
      <c r="G85" s="72" t="s">
        <v>1740</v>
      </c>
      <c r="H85" s="72" t="s">
        <v>487</v>
      </c>
      <c r="I85" s="72">
        <v>630</v>
      </c>
      <c r="J85" s="72">
        <v>737</v>
      </c>
      <c r="K85" s="72">
        <v>73</v>
      </c>
      <c r="L85" s="72" t="s">
        <v>1710</v>
      </c>
      <c r="M85" s="828">
        <v>3</v>
      </c>
      <c r="N85" s="72" t="s">
        <v>731</v>
      </c>
      <c r="O85" s="72">
        <v>22</v>
      </c>
      <c r="P85" s="72" t="s">
        <v>1955</v>
      </c>
      <c r="Q85" s="72" t="s">
        <v>1956</v>
      </c>
      <c r="R85" s="72"/>
      <c r="S85" s="72">
        <v>1</v>
      </c>
      <c r="T85" s="72">
        <v>1</v>
      </c>
    </row>
    <row r="86" spans="1:20" ht="12.75">
      <c r="A86" s="72" t="s">
        <v>1957</v>
      </c>
      <c r="B86" s="110" t="s">
        <v>1953</v>
      </c>
      <c r="C86" s="72" t="s">
        <v>1684</v>
      </c>
      <c r="D86" s="72">
        <v>2940</v>
      </c>
      <c r="E86" s="110" t="s">
        <v>1714</v>
      </c>
      <c r="F86" s="110" t="s">
        <v>1958</v>
      </c>
      <c r="G86" s="72" t="s">
        <v>1914</v>
      </c>
      <c r="H86" s="72" t="s">
        <v>487</v>
      </c>
      <c r="I86" s="72">
        <v>675</v>
      </c>
      <c r="J86" s="72">
        <v>725</v>
      </c>
      <c r="K86" s="72">
        <v>72</v>
      </c>
      <c r="L86" s="72" t="s">
        <v>1</v>
      </c>
      <c r="M86" s="828">
        <v>3</v>
      </c>
      <c r="N86" s="72" t="s">
        <v>731</v>
      </c>
      <c r="O86" s="72">
        <v>22</v>
      </c>
      <c r="P86" s="72" t="s">
        <v>1955</v>
      </c>
      <c r="Q86" s="72" t="s">
        <v>1956</v>
      </c>
      <c r="R86" s="72"/>
      <c r="S86" s="72">
        <v>1</v>
      </c>
      <c r="T86" s="72">
        <v>1</v>
      </c>
    </row>
    <row r="87" spans="1:20" ht="12.75">
      <c r="A87" s="72" t="s">
        <v>1959</v>
      </c>
      <c r="B87" s="110" t="s">
        <v>1953</v>
      </c>
      <c r="C87" s="72" t="s">
        <v>1684</v>
      </c>
      <c r="D87" s="72">
        <v>1483</v>
      </c>
      <c r="E87" s="110" t="s">
        <v>1960</v>
      </c>
      <c r="F87" s="110" t="s">
        <v>1961</v>
      </c>
      <c r="G87" s="72" t="s">
        <v>1962</v>
      </c>
      <c r="H87" s="72" t="s">
        <v>519</v>
      </c>
      <c r="I87" s="72">
        <v>488</v>
      </c>
      <c r="J87" s="72">
        <v>756</v>
      </c>
      <c r="K87" s="72">
        <v>75</v>
      </c>
      <c r="L87" s="72" t="s">
        <v>1710</v>
      </c>
      <c r="M87" s="828">
        <v>3</v>
      </c>
      <c r="N87" s="76" t="s">
        <v>731</v>
      </c>
      <c r="O87" s="75">
        <v>22</v>
      </c>
      <c r="P87" s="75" t="s">
        <v>1955</v>
      </c>
      <c r="Q87" s="75" t="s">
        <v>1956</v>
      </c>
      <c r="R87" s="72"/>
      <c r="S87" s="72">
        <v>1</v>
      </c>
      <c r="T87" s="72">
        <v>1</v>
      </c>
    </row>
    <row r="88" spans="1:20" ht="12.75">
      <c r="A88" s="72" t="s">
        <v>1809</v>
      </c>
      <c r="B88" s="110" t="s">
        <v>1953</v>
      </c>
      <c r="C88" s="72" t="s">
        <v>1684</v>
      </c>
      <c r="D88" s="72">
        <v>1387</v>
      </c>
      <c r="E88" s="110" t="s">
        <v>1714</v>
      </c>
      <c r="F88" s="110" t="s">
        <v>1963</v>
      </c>
      <c r="G88" s="72" t="s">
        <v>1716</v>
      </c>
      <c r="H88" s="72" t="s">
        <v>487</v>
      </c>
      <c r="I88" s="72">
        <v>640</v>
      </c>
      <c r="J88" s="72">
        <v>722</v>
      </c>
      <c r="K88" s="72">
        <v>72</v>
      </c>
      <c r="L88" s="72" t="s">
        <v>1</v>
      </c>
      <c r="M88" s="828">
        <v>3</v>
      </c>
      <c r="N88" s="72" t="s">
        <v>731</v>
      </c>
      <c r="O88" s="72">
        <v>22</v>
      </c>
      <c r="P88" s="72" t="s">
        <v>1955</v>
      </c>
      <c r="Q88" s="72" t="s">
        <v>1956</v>
      </c>
      <c r="R88" s="72"/>
      <c r="S88" s="72">
        <v>1</v>
      </c>
      <c r="T88" s="72">
        <v>1</v>
      </c>
    </row>
    <row r="89" spans="1:20" ht="12.75">
      <c r="A89" s="72" t="s">
        <v>1809</v>
      </c>
      <c r="B89" s="110" t="s">
        <v>1953</v>
      </c>
      <c r="C89" s="72" t="s">
        <v>1684</v>
      </c>
      <c r="D89" s="72">
        <v>2576</v>
      </c>
      <c r="E89" s="110" t="s">
        <v>1921</v>
      </c>
      <c r="F89" s="110" t="s">
        <v>1964</v>
      </c>
      <c r="G89" s="72" t="s">
        <v>1923</v>
      </c>
      <c r="H89" s="72" t="s">
        <v>487</v>
      </c>
      <c r="I89" s="72">
        <v>644.70000000000005</v>
      </c>
      <c r="J89" s="72">
        <v>723</v>
      </c>
      <c r="K89" s="72">
        <v>72</v>
      </c>
      <c r="L89" s="72" t="s">
        <v>1</v>
      </c>
      <c r="M89" s="828">
        <v>3</v>
      </c>
      <c r="N89" s="72" t="s">
        <v>731</v>
      </c>
      <c r="O89" s="72">
        <v>22</v>
      </c>
      <c r="P89" s="72" t="s">
        <v>1955</v>
      </c>
      <c r="Q89" s="72" t="s">
        <v>1956</v>
      </c>
      <c r="R89" s="72"/>
      <c r="S89" s="72">
        <v>1</v>
      </c>
      <c r="T89" s="72">
        <v>1</v>
      </c>
    </row>
    <row r="90" spans="1:20" ht="12.75">
      <c r="A90" s="72" t="s">
        <v>1809</v>
      </c>
      <c r="B90" s="110" t="s">
        <v>1965</v>
      </c>
      <c r="C90" s="72" t="s">
        <v>1684</v>
      </c>
      <c r="D90" s="72">
        <v>1552</v>
      </c>
      <c r="E90" s="110" t="s">
        <v>1771</v>
      </c>
      <c r="F90" s="110" t="s">
        <v>1966</v>
      </c>
      <c r="G90" s="72" t="s">
        <v>1773</v>
      </c>
      <c r="H90" s="72" t="s">
        <v>487</v>
      </c>
      <c r="I90" s="72">
        <v>785</v>
      </c>
      <c r="J90" s="72">
        <v>732</v>
      </c>
      <c r="K90" s="72">
        <v>73</v>
      </c>
      <c r="L90" s="72" t="s">
        <v>1710</v>
      </c>
      <c r="M90" s="828">
        <v>3</v>
      </c>
      <c r="N90" s="72" t="s">
        <v>731</v>
      </c>
      <c r="O90" s="72">
        <v>24</v>
      </c>
      <c r="P90" s="72" t="s">
        <v>747</v>
      </c>
      <c r="Q90" s="72" t="s">
        <v>748</v>
      </c>
      <c r="R90" s="72"/>
      <c r="S90" s="72">
        <v>1</v>
      </c>
      <c r="T90" s="72">
        <v>1</v>
      </c>
    </row>
    <row r="91" spans="1:20" ht="12.75">
      <c r="A91" s="72" t="s">
        <v>1967</v>
      </c>
      <c r="B91" s="110" t="s">
        <v>1965</v>
      </c>
      <c r="C91" s="72" t="s">
        <v>1684</v>
      </c>
      <c r="D91" s="72">
        <v>1688</v>
      </c>
      <c r="E91" s="110" t="s">
        <v>1801</v>
      </c>
      <c r="F91" s="110" t="s">
        <v>1968</v>
      </c>
      <c r="G91" s="72" t="s">
        <v>1969</v>
      </c>
      <c r="H91" s="72" t="s">
        <v>515</v>
      </c>
      <c r="I91" s="72">
        <v>518</v>
      </c>
      <c r="J91" s="72">
        <v>755</v>
      </c>
      <c r="K91" s="72">
        <v>75</v>
      </c>
      <c r="L91" s="72" t="s">
        <v>1710</v>
      </c>
      <c r="M91" s="828">
        <v>3</v>
      </c>
      <c r="N91" s="72" t="s">
        <v>731</v>
      </c>
      <c r="O91" s="72">
        <v>24</v>
      </c>
      <c r="P91" s="72" t="s">
        <v>747</v>
      </c>
      <c r="Q91" s="72" t="s">
        <v>748</v>
      </c>
      <c r="R91" s="72"/>
      <c r="S91" s="72">
        <v>1</v>
      </c>
      <c r="T91" s="72">
        <v>1</v>
      </c>
    </row>
    <row r="92" spans="1:20" ht="12.75">
      <c r="A92" s="72" t="s">
        <v>1970</v>
      </c>
      <c r="B92" s="110" t="s">
        <v>1965</v>
      </c>
      <c r="C92" s="72" t="s">
        <v>1684</v>
      </c>
      <c r="D92" s="72">
        <v>2093</v>
      </c>
      <c r="E92" s="110" t="s">
        <v>1801</v>
      </c>
      <c r="F92" s="110" t="s">
        <v>1971</v>
      </c>
      <c r="G92" s="72" t="s">
        <v>1972</v>
      </c>
      <c r="H92" s="72" t="s">
        <v>519</v>
      </c>
      <c r="I92" s="72">
        <v>491</v>
      </c>
      <c r="J92" s="72">
        <v>753</v>
      </c>
      <c r="K92" s="72">
        <v>75</v>
      </c>
      <c r="L92" s="72" t="s">
        <v>1710</v>
      </c>
      <c r="M92" s="828">
        <v>3</v>
      </c>
      <c r="N92" s="72" t="s">
        <v>731</v>
      </c>
      <c r="O92" s="72">
        <v>24</v>
      </c>
      <c r="P92" s="72" t="s">
        <v>747</v>
      </c>
      <c r="Q92" s="72" t="s">
        <v>748</v>
      </c>
      <c r="R92" s="72"/>
      <c r="S92" s="72">
        <v>1</v>
      </c>
      <c r="T92" s="72">
        <v>1</v>
      </c>
    </row>
    <row r="93" spans="1:20" ht="12.75">
      <c r="A93" s="72" t="s">
        <v>1809</v>
      </c>
      <c r="B93" s="110" t="s">
        <v>1965</v>
      </c>
      <c r="C93" s="72" t="s">
        <v>1684</v>
      </c>
      <c r="D93" s="72">
        <v>2933</v>
      </c>
      <c r="E93" s="110" t="s">
        <v>1973</v>
      </c>
      <c r="F93" s="110" t="s">
        <v>1974</v>
      </c>
      <c r="G93" s="72" t="s">
        <v>1975</v>
      </c>
      <c r="H93" s="72" t="s">
        <v>519</v>
      </c>
      <c r="I93" s="72">
        <v>500</v>
      </c>
      <c r="J93" s="72">
        <v>754</v>
      </c>
      <c r="K93" s="72">
        <v>75</v>
      </c>
      <c r="L93" s="72" t="s">
        <v>1710</v>
      </c>
      <c r="M93" s="828">
        <v>3</v>
      </c>
      <c r="N93" s="72" t="s">
        <v>731</v>
      </c>
      <c r="O93" s="72">
        <v>24</v>
      </c>
      <c r="P93" s="72" t="s">
        <v>747</v>
      </c>
      <c r="Q93" s="72" t="s">
        <v>748</v>
      </c>
      <c r="R93" s="72"/>
      <c r="S93" s="72">
        <v>1</v>
      </c>
      <c r="T93" s="72">
        <v>1</v>
      </c>
    </row>
    <row r="94" spans="1:20" ht="12.75">
      <c r="A94" s="72" t="s">
        <v>1976</v>
      </c>
      <c r="B94" s="110" t="s">
        <v>1965</v>
      </c>
      <c r="C94" s="72" t="s">
        <v>1684</v>
      </c>
      <c r="D94" s="72">
        <v>3017</v>
      </c>
      <c r="E94" s="110" t="s">
        <v>1707</v>
      </c>
      <c r="F94" s="110" t="s">
        <v>1977</v>
      </c>
      <c r="G94" s="72" t="s">
        <v>1709</v>
      </c>
      <c r="H94" s="72" t="s">
        <v>487</v>
      </c>
      <c r="I94" s="72">
        <v>624</v>
      </c>
      <c r="J94" s="72">
        <v>734</v>
      </c>
      <c r="K94" s="72">
        <v>73</v>
      </c>
      <c r="L94" s="72" t="s">
        <v>1710</v>
      </c>
      <c r="M94" s="828">
        <v>3</v>
      </c>
      <c r="N94" s="72" t="s">
        <v>731</v>
      </c>
      <c r="O94" s="72">
        <v>24</v>
      </c>
      <c r="P94" s="72" t="s">
        <v>747</v>
      </c>
      <c r="Q94" s="72" t="s">
        <v>748</v>
      </c>
      <c r="R94" s="72"/>
      <c r="S94" s="72">
        <v>1</v>
      </c>
      <c r="T94" s="72">
        <v>1</v>
      </c>
    </row>
    <row r="95" spans="1:20" ht="12.75">
      <c r="A95" s="72" t="s">
        <v>1809</v>
      </c>
      <c r="B95" s="110" t="s">
        <v>1978</v>
      </c>
      <c r="C95" s="72" t="s">
        <v>1684</v>
      </c>
      <c r="D95" s="72">
        <v>1356</v>
      </c>
      <c r="E95" s="110" t="s">
        <v>1801</v>
      </c>
      <c r="F95" s="110" t="s">
        <v>1979</v>
      </c>
      <c r="G95" s="72" t="s">
        <v>1980</v>
      </c>
      <c r="H95" s="72" t="s">
        <v>515</v>
      </c>
      <c r="I95" s="72">
        <v>550.20000000000005</v>
      </c>
      <c r="J95" s="72">
        <v>736</v>
      </c>
      <c r="K95" s="72">
        <v>73</v>
      </c>
      <c r="L95" s="72" t="s">
        <v>1710</v>
      </c>
      <c r="M95" s="828">
        <v>3</v>
      </c>
      <c r="N95" s="72" t="s">
        <v>731</v>
      </c>
      <c r="O95" s="72">
        <v>25</v>
      </c>
      <c r="P95" s="72" t="s">
        <v>764</v>
      </c>
      <c r="Q95" s="72" t="s">
        <v>765</v>
      </c>
      <c r="R95" s="72"/>
      <c r="S95" s="72">
        <v>1</v>
      </c>
      <c r="T95" s="72">
        <v>1</v>
      </c>
    </row>
    <row r="96" spans="1:20" ht="12.75">
      <c r="A96" s="72" t="s">
        <v>1981</v>
      </c>
      <c r="B96" s="110" t="s">
        <v>1978</v>
      </c>
      <c r="C96" s="72" t="s">
        <v>1684</v>
      </c>
      <c r="D96" s="72">
        <v>1708</v>
      </c>
      <c r="E96" s="110" t="s">
        <v>1982</v>
      </c>
      <c r="F96" s="110" t="s">
        <v>1983</v>
      </c>
      <c r="G96" s="72" t="s">
        <v>1984</v>
      </c>
      <c r="H96" s="72" t="s">
        <v>515</v>
      </c>
      <c r="I96" s="72">
        <v>567</v>
      </c>
      <c r="J96" s="72">
        <v>757</v>
      </c>
      <c r="K96" s="72">
        <v>75</v>
      </c>
      <c r="L96" s="72" t="s">
        <v>1710</v>
      </c>
      <c r="M96" s="828">
        <v>3</v>
      </c>
      <c r="N96" s="72" t="s">
        <v>731</v>
      </c>
      <c r="O96" s="72">
        <v>25</v>
      </c>
      <c r="P96" s="72" t="s">
        <v>764</v>
      </c>
      <c r="Q96" s="72" t="s">
        <v>765</v>
      </c>
      <c r="R96" s="72"/>
      <c r="S96" s="72">
        <v>1</v>
      </c>
      <c r="T96" s="72">
        <v>1</v>
      </c>
    </row>
    <row r="97" spans="1:20" ht="12.75">
      <c r="A97" s="72" t="s">
        <v>1985</v>
      </c>
      <c r="B97" s="110" t="s">
        <v>1978</v>
      </c>
      <c r="C97" s="72" t="s">
        <v>1684</v>
      </c>
      <c r="D97" s="72">
        <v>3095</v>
      </c>
      <c r="E97" s="110" t="s">
        <v>1801</v>
      </c>
      <c r="F97" s="110" t="s">
        <v>1986</v>
      </c>
      <c r="G97" s="72" t="s">
        <v>1987</v>
      </c>
      <c r="H97" s="72" t="s">
        <v>515</v>
      </c>
      <c r="I97" s="72">
        <v>580</v>
      </c>
      <c r="J97" s="72">
        <v>756</v>
      </c>
      <c r="K97" s="72">
        <v>75</v>
      </c>
      <c r="L97" s="72" t="s">
        <v>1710</v>
      </c>
      <c r="M97" s="828">
        <v>3</v>
      </c>
      <c r="N97" s="72" t="s">
        <v>731</v>
      </c>
      <c r="O97" s="72">
        <v>25</v>
      </c>
      <c r="P97" s="72" t="s">
        <v>764</v>
      </c>
      <c r="Q97" s="72" t="s">
        <v>765</v>
      </c>
      <c r="R97" s="72"/>
      <c r="S97" s="72">
        <v>1</v>
      </c>
      <c r="T97" s="72">
        <v>1</v>
      </c>
    </row>
    <row r="98" spans="1:20" ht="12.75">
      <c r="A98" s="72" t="s">
        <v>1988</v>
      </c>
      <c r="B98" s="110" t="s">
        <v>1978</v>
      </c>
      <c r="C98" s="72" t="s">
        <v>1684</v>
      </c>
      <c r="D98" s="72">
        <v>3818</v>
      </c>
      <c r="E98" s="110" t="s">
        <v>1989</v>
      </c>
      <c r="F98" s="110" t="s">
        <v>1990</v>
      </c>
      <c r="G98" s="72" t="s">
        <v>1991</v>
      </c>
      <c r="H98" s="72" t="s">
        <v>515</v>
      </c>
      <c r="I98" s="72">
        <v>545</v>
      </c>
      <c r="J98" s="72">
        <v>752</v>
      </c>
      <c r="K98" s="72">
        <v>75</v>
      </c>
      <c r="L98" s="72" t="s">
        <v>1710</v>
      </c>
      <c r="M98" s="828">
        <v>3</v>
      </c>
      <c r="N98" s="72" t="s">
        <v>731</v>
      </c>
      <c r="O98" s="72">
        <v>25</v>
      </c>
      <c r="P98" s="72" t="s">
        <v>764</v>
      </c>
      <c r="Q98" s="72" t="s">
        <v>765</v>
      </c>
      <c r="R98" s="72"/>
      <c r="S98" s="72">
        <v>1</v>
      </c>
      <c r="T98" s="72">
        <v>1</v>
      </c>
    </row>
    <row r="99" spans="1:20" ht="12.75">
      <c r="A99" s="72" t="s">
        <v>1809</v>
      </c>
      <c r="B99" s="110" t="s">
        <v>1978</v>
      </c>
      <c r="C99" s="72" t="s">
        <v>1684</v>
      </c>
      <c r="D99" s="72">
        <v>3865</v>
      </c>
      <c r="E99" s="110" t="s">
        <v>1801</v>
      </c>
      <c r="F99" s="110" t="s">
        <v>1992</v>
      </c>
      <c r="G99" s="72" t="s">
        <v>1993</v>
      </c>
      <c r="H99" s="72" t="s">
        <v>487</v>
      </c>
      <c r="I99" s="72">
        <v>620</v>
      </c>
      <c r="J99" s="72">
        <v>735</v>
      </c>
      <c r="K99" s="72">
        <v>73</v>
      </c>
      <c r="L99" s="72" t="s">
        <v>1710</v>
      </c>
      <c r="M99" s="828">
        <v>3</v>
      </c>
      <c r="N99" s="72" t="s">
        <v>731</v>
      </c>
      <c r="O99" s="72">
        <v>25</v>
      </c>
      <c r="P99" s="72" t="s">
        <v>764</v>
      </c>
      <c r="Q99" s="72" t="s">
        <v>765</v>
      </c>
      <c r="R99" s="72"/>
      <c r="S99" s="72">
        <v>1</v>
      </c>
      <c r="T99" s="72">
        <v>1</v>
      </c>
    </row>
    <row r="100" spans="1:20" ht="12.75">
      <c r="A100" s="72" t="s">
        <v>1809</v>
      </c>
      <c r="B100" s="110" t="s">
        <v>1994</v>
      </c>
      <c r="C100" s="72" t="s">
        <v>1684</v>
      </c>
      <c r="D100" s="72">
        <v>1144</v>
      </c>
      <c r="E100" s="110" t="s">
        <v>1995</v>
      </c>
      <c r="F100" s="110" t="s">
        <v>1996</v>
      </c>
      <c r="G100" s="72" t="s">
        <v>1997</v>
      </c>
      <c r="H100" s="72" t="s">
        <v>515</v>
      </c>
      <c r="I100" s="72">
        <v>565</v>
      </c>
      <c r="J100" s="72">
        <v>705</v>
      </c>
      <c r="K100" s="72">
        <v>70</v>
      </c>
      <c r="L100" s="72" t="s">
        <v>1</v>
      </c>
      <c r="M100" s="828">
        <v>3</v>
      </c>
      <c r="N100" s="72" t="s">
        <v>796</v>
      </c>
      <c r="O100" s="72">
        <v>26</v>
      </c>
      <c r="P100" s="72" t="s">
        <v>779</v>
      </c>
      <c r="Q100" s="72" t="s">
        <v>780</v>
      </c>
      <c r="R100" s="72"/>
      <c r="S100" s="72">
        <v>1</v>
      </c>
      <c r="T100" s="72">
        <v>1</v>
      </c>
    </row>
    <row r="101" spans="1:20" ht="12.75">
      <c r="A101" s="72" t="s">
        <v>1998</v>
      </c>
      <c r="B101" s="110" t="s">
        <v>1994</v>
      </c>
      <c r="C101" s="72" t="s">
        <v>1684</v>
      </c>
      <c r="D101" s="72">
        <v>1324</v>
      </c>
      <c r="E101" s="110" t="s">
        <v>1999</v>
      </c>
      <c r="F101" s="110" t="s">
        <v>2000</v>
      </c>
      <c r="G101" s="72" t="s">
        <v>2001</v>
      </c>
      <c r="H101" s="72" t="s">
        <v>515</v>
      </c>
      <c r="I101" s="72">
        <v>562</v>
      </c>
      <c r="J101" s="72">
        <v>716</v>
      </c>
      <c r="K101" s="72">
        <v>71</v>
      </c>
      <c r="L101" s="72" t="s">
        <v>1</v>
      </c>
      <c r="M101" s="828">
        <v>3</v>
      </c>
      <c r="N101" s="72" t="s">
        <v>796</v>
      </c>
      <c r="O101" s="72">
        <v>26</v>
      </c>
      <c r="P101" s="72" t="s">
        <v>779</v>
      </c>
      <c r="Q101" s="72" t="s">
        <v>780</v>
      </c>
      <c r="R101" s="72"/>
      <c r="S101" s="72">
        <v>1</v>
      </c>
      <c r="T101" s="72">
        <v>1</v>
      </c>
    </row>
    <row r="102" spans="1:20" ht="12.75">
      <c r="A102" s="72" t="s">
        <v>1809</v>
      </c>
      <c r="B102" s="110" t="s">
        <v>1994</v>
      </c>
      <c r="C102" s="72" t="s">
        <v>1684</v>
      </c>
      <c r="D102" s="72">
        <v>1364</v>
      </c>
      <c r="E102" s="110" t="s">
        <v>1695</v>
      </c>
      <c r="F102" s="110" t="s">
        <v>2002</v>
      </c>
      <c r="G102" s="72" t="s">
        <v>2003</v>
      </c>
      <c r="H102" s="72" t="s">
        <v>515</v>
      </c>
      <c r="I102" s="72">
        <v>517</v>
      </c>
      <c r="J102" s="72">
        <v>715</v>
      </c>
      <c r="K102" s="72">
        <v>71</v>
      </c>
      <c r="L102" s="72" t="s">
        <v>1</v>
      </c>
      <c r="M102" s="828">
        <v>3</v>
      </c>
      <c r="N102" s="72" t="s">
        <v>796</v>
      </c>
      <c r="O102" s="72">
        <v>26</v>
      </c>
      <c r="P102" s="72" t="s">
        <v>779</v>
      </c>
      <c r="Q102" s="72" t="s">
        <v>780</v>
      </c>
      <c r="R102" s="72"/>
      <c r="S102" s="72">
        <v>1</v>
      </c>
      <c r="T102" s="72">
        <v>1</v>
      </c>
    </row>
    <row r="103" spans="1:20" ht="12.75">
      <c r="A103" s="72" t="s">
        <v>2004</v>
      </c>
      <c r="B103" s="110" t="s">
        <v>1994</v>
      </c>
      <c r="C103" s="72" t="s">
        <v>1684</v>
      </c>
      <c r="D103" s="72">
        <v>1793</v>
      </c>
      <c r="E103" s="110" t="s">
        <v>2005</v>
      </c>
      <c r="F103" s="110" t="s">
        <v>1012</v>
      </c>
      <c r="G103" s="72" t="s">
        <v>2006</v>
      </c>
      <c r="H103" s="72" t="s">
        <v>487</v>
      </c>
      <c r="I103" s="72">
        <v>614.62</v>
      </c>
      <c r="J103" s="72">
        <v>721</v>
      </c>
      <c r="K103" s="72">
        <v>72</v>
      </c>
      <c r="L103" s="72" t="s">
        <v>1</v>
      </c>
      <c r="M103" s="828">
        <v>3</v>
      </c>
      <c r="N103" s="72" t="s">
        <v>796</v>
      </c>
      <c r="O103" s="72">
        <v>26</v>
      </c>
      <c r="P103" s="72" t="s">
        <v>779</v>
      </c>
      <c r="Q103" s="72" t="s">
        <v>780</v>
      </c>
      <c r="R103" s="72"/>
      <c r="S103" s="72">
        <v>1</v>
      </c>
      <c r="T103" s="72">
        <v>1</v>
      </c>
    </row>
    <row r="104" spans="1:20" ht="12.75">
      <c r="A104" s="72" t="s">
        <v>2007</v>
      </c>
      <c r="B104" s="110" t="s">
        <v>1994</v>
      </c>
      <c r="C104" s="72" t="s">
        <v>1684</v>
      </c>
      <c r="D104" s="72">
        <v>2246</v>
      </c>
      <c r="E104" s="110" t="s">
        <v>2008</v>
      </c>
      <c r="F104" s="110" t="s">
        <v>2009</v>
      </c>
      <c r="G104" s="72" t="s">
        <v>2010</v>
      </c>
      <c r="H104" s="72" t="s">
        <v>515</v>
      </c>
      <c r="I104" s="72">
        <v>547</v>
      </c>
      <c r="J104" s="72">
        <v>714</v>
      </c>
      <c r="K104" s="72">
        <v>71</v>
      </c>
      <c r="L104" s="72" t="s">
        <v>1</v>
      </c>
      <c r="M104" s="828">
        <v>3</v>
      </c>
      <c r="N104" s="72" t="s">
        <v>796</v>
      </c>
      <c r="O104" s="72">
        <v>26</v>
      </c>
      <c r="P104" s="72" t="s">
        <v>779</v>
      </c>
      <c r="Q104" s="72" t="s">
        <v>780</v>
      </c>
      <c r="R104" s="72"/>
      <c r="S104" s="72">
        <v>1</v>
      </c>
      <c r="T104" s="72">
        <v>1</v>
      </c>
    </row>
    <row r="105" spans="1:20" ht="12.75">
      <c r="A105" s="72" t="s">
        <v>2011</v>
      </c>
      <c r="B105" s="110" t="s">
        <v>2012</v>
      </c>
      <c r="C105" s="72" t="s">
        <v>1684</v>
      </c>
      <c r="D105" s="74">
        <v>1482</v>
      </c>
      <c r="E105" s="110" t="s">
        <v>1921</v>
      </c>
      <c r="F105" s="110" t="s">
        <v>2013</v>
      </c>
      <c r="G105" s="74" t="s">
        <v>1923</v>
      </c>
      <c r="H105" s="74" t="s">
        <v>515</v>
      </c>
      <c r="I105" s="74">
        <v>547</v>
      </c>
      <c r="J105" s="73">
        <v>714</v>
      </c>
      <c r="K105" s="73">
        <v>71</v>
      </c>
      <c r="L105" s="73" t="s">
        <v>1</v>
      </c>
      <c r="M105" s="75">
        <v>2</v>
      </c>
      <c r="N105" s="75" t="s">
        <v>796</v>
      </c>
      <c r="O105" s="75">
        <v>27</v>
      </c>
      <c r="P105" s="75" t="s">
        <v>2014</v>
      </c>
      <c r="Q105" s="75" t="s">
        <v>2015</v>
      </c>
      <c r="R105" s="74"/>
      <c r="S105" s="74">
        <v>1</v>
      </c>
      <c r="T105" s="74">
        <v>1</v>
      </c>
    </row>
    <row r="106" spans="1:20" ht="12.75">
      <c r="A106" s="72" t="s">
        <v>2016</v>
      </c>
      <c r="B106" s="110" t="s">
        <v>2012</v>
      </c>
      <c r="C106" s="72" t="s">
        <v>1684</v>
      </c>
      <c r="D106" s="74">
        <v>2764</v>
      </c>
      <c r="E106" s="110" t="s">
        <v>2017</v>
      </c>
      <c r="F106" s="110" t="s">
        <v>916</v>
      </c>
      <c r="G106" s="74" t="s">
        <v>2018</v>
      </c>
      <c r="H106" s="74" t="s">
        <v>515</v>
      </c>
      <c r="I106" s="74">
        <v>589</v>
      </c>
      <c r="J106" s="73">
        <v>714</v>
      </c>
      <c r="K106" s="73">
        <v>71</v>
      </c>
      <c r="L106" s="73" t="s">
        <v>1</v>
      </c>
      <c r="M106" s="75">
        <v>2</v>
      </c>
      <c r="N106" s="75" t="s">
        <v>796</v>
      </c>
      <c r="O106" s="75">
        <v>27</v>
      </c>
      <c r="P106" s="75" t="s">
        <v>2014</v>
      </c>
      <c r="Q106" s="75" t="s">
        <v>2015</v>
      </c>
      <c r="R106" s="74"/>
      <c r="S106" s="74">
        <v>1</v>
      </c>
      <c r="T106" s="74">
        <v>1</v>
      </c>
    </row>
    <row r="107" spans="1:20" ht="12.75">
      <c r="A107" s="72" t="s">
        <v>2019</v>
      </c>
      <c r="B107" s="110" t="s">
        <v>2012</v>
      </c>
      <c r="C107" s="72" t="s">
        <v>1684</v>
      </c>
      <c r="D107" s="74">
        <v>2856</v>
      </c>
      <c r="E107" s="110" t="s">
        <v>2020</v>
      </c>
      <c r="F107" s="110" t="s">
        <v>2021</v>
      </c>
      <c r="G107" s="74" t="s">
        <v>2022</v>
      </c>
      <c r="H107" s="74" t="s">
        <v>515</v>
      </c>
      <c r="I107" s="74">
        <v>566</v>
      </c>
      <c r="J107" s="73">
        <v>724</v>
      </c>
      <c r="K107" s="73">
        <v>72</v>
      </c>
      <c r="L107" s="73" t="s">
        <v>1</v>
      </c>
      <c r="M107" s="75">
        <v>2</v>
      </c>
      <c r="N107" s="75" t="s">
        <v>796</v>
      </c>
      <c r="O107" s="75">
        <v>27</v>
      </c>
      <c r="P107" s="75" t="s">
        <v>2014</v>
      </c>
      <c r="Q107" s="75" t="s">
        <v>2015</v>
      </c>
      <c r="R107" s="74"/>
      <c r="S107" s="74">
        <v>1</v>
      </c>
      <c r="T107" s="74">
        <v>1</v>
      </c>
    </row>
    <row r="108" spans="1:20" ht="12.75">
      <c r="A108" s="72" t="s">
        <v>2023</v>
      </c>
      <c r="B108" s="110"/>
      <c r="C108" s="72" t="s">
        <v>1684</v>
      </c>
      <c r="D108" s="74">
        <v>1819</v>
      </c>
      <c r="E108" s="110" t="s">
        <v>1714</v>
      </c>
      <c r="F108" s="110" t="s">
        <v>2024</v>
      </c>
      <c r="G108" s="74" t="s">
        <v>1716</v>
      </c>
      <c r="H108" s="74" t="s">
        <v>487</v>
      </c>
      <c r="I108" s="74">
        <v>756</v>
      </c>
      <c r="J108" s="73">
        <v>751</v>
      </c>
      <c r="K108" s="73">
        <v>75</v>
      </c>
      <c r="L108" s="73" t="s">
        <v>1</v>
      </c>
      <c r="M108" s="75">
        <v>0</v>
      </c>
      <c r="N108" s="75" t="s">
        <v>796</v>
      </c>
      <c r="O108" s="75">
        <v>27</v>
      </c>
      <c r="P108" s="75" t="s">
        <v>2025</v>
      </c>
      <c r="Q108" s="75" t="s">
        <v>2026</v>
      </c>
      <c r="R108" s="74" t="s">
        <v>2027</v>
      </c>
      <c r="S108" s="74">
        <v>1</v>
      </c>
      <c r="T108" s="74">
        <v>1</v>
      </c>
    </row>
    <row r="109" spans="1:20" ht="12.75">
      <c r="A109" s="72" t="s">
        <v>1809</v>
      </c>
      <c r="B109" s="110" t="s">
        <v>2012</v>
      </c>
      <c r="C109" s="72" t="s">
        <v>1684</v>
      </c>
      <c r="D109" s="74">
        <v>1531</v>
      </c>
      <c r="E109" s="110" t="s">
        <v>1869</v>
      </c>
      <c r="F109" s="110" t="s">
        <v>2028</v>
      </c>
      <c r="G109" s="74" t="s">
        <v>1871</v>
      </c>
      <c r="H109" s="74" t="s">
        <v>515</v>
      </c>
      <c r="I109" s="74">
        <v>585</v>
      </c>
      <c r="J109" s="73">
        <v>754</v>
      </c>
      <c r="K109" s="73">
        <v>75</v>
      </c>
      <c r="L109" s="73" t="s">
        <v>1</v>
      </c>
      <c r="M109" s="75">
        <v>2</v>
      </c>
      <c r="N109" s="75" t="s">
        <v>796</v>
      </c>
      <c r="O109" s="75">
        <v>27</v>
      </c>
      <c r="P109" s="75" t="s">
        <v>2014</v>
      </c>
      <c r="Q109" s="75" t="s">
        <v>2015</v>
      </c>
      <c r="R109" s="74"/>
      <c r="S109" s="74">
        <v>1</v>
      </c>
      <c r="T109" s="74">
        <v>1</v>
      </c>
    </row>
    <row r="110" spans="1:20" ht="12.75">
      <c r="A110" s="72" t="s">
        <v>2023</v>
      </c>
      <c r="B110" s="110"/>
      <c r="C110" s="72" t="s">
        <v>1684</v>
      </c>
      <c r="D110" s="74">
        <v>2196</v>
      </c>
      <c r="E110" s="110" t="s">
        <v>1722</v>
      </c>
      <c r="F110" s="110" t="s">
        <v>2029</v>
      </c>
      <c r="G110" s="74" t="s">
        <v>1724</v>
      </c>
      <c r="H110" s="74" t="s">
        <v>487</v>
      </c>
      <c r="I110" s="74">
        <v>725</v>
      </c>
      <c r="J110" s="73">
        <v>1032</v>
      </c>
      <c r="K110" s="73">
        <v>103</v>
      </c>
      <c r="L110" s="73" t="s">
        <v>1710</v>
      </c>
      <c r="M110" s="75">
        <v>0</v>
      </c>
      <c r="N110" s="75" t="s">
        <v>796</v>
      </c>
      <c r="O110" s="75">
        <v>27</v>
      </c>
      <c r="P110" s="75" t="s">
        <v>2025</v>
      </c>
      <c r="Q110" s="75" t="s">
        <v>2026</v>
      </c>
      <c r="R110" s="74" t="s">
        <v>2027</v>
      </c>
      <c r="S110" s="74">
        <v>1</v>
      </c>
      <c r="T110" s="74">
        <v>1</v>
      </c>
    </row>
    <row r="111" spans="1:20" ht="12.75">
      <c r="A111" s="72" t="s">
        <v>1809</v>
      </c>
      <c r="B111" s="110" t="s">
        <v>2012</v>
      </c>
      <c r="C111" s="72" t="s">
        <v>1684</v>
      </c>
      <c r="D111" s="74">
        <v>3191</v>
      </c>
      <c r="E111" s="110" t="s">
        <v>1801</v>
      </c>
      <c r="F111" s="110" t="s">
        <v>2030</v>
      </c>
      <c r="G111" s="74" t="s">
        <v>2031</v>
      </c>
      <c r="H111" s="74" t="s">
        <v>515</v>
      </c>
      <c r="I111" s="74">
        <v>550</v>
      </c>
      <c r="J111" s="73">
        <v>1044</v>
      </c>
      <c r="K111" s="73">
        <v>104</v>
      </c>
      <c r="L111" s="73" t="s">
        <v>1710</v>
      </c>
      <c r="M111" s="75">
        <v>2</v>
      </c>
      <c r="N111" s="75" t="s">
        <v>796</v>
      </c>
      <c r="O111" s="75">
        <v>27</v>
      </c>
      <c r="P111" s="75" t="s">
        <v>2014</v>
      </c>
      <c r="Q111" s="75" t="s">
        <v>2015</v>
      </c>
      <c r="R111" s="74"/>
      <c r="S111" s="74">
        <v>1</v>
      </c>
      <c r="T111" s="74">
        <v>1</v>
      </c>
    </row>
    <row r="112" spans="1:20" ht="12.75">
      <c r="A112" s="72" t="s">
        <v>2023</v>
      </c>
      <c r="B112" s="110"/>
      <c r="C112" s="72" t="s">
        <v>1684</v>
      </c>
      <c r="D112" s="74">
        <v>1465</v>
      </c>
      <c r="E112" s="110" t="s">
        <v>1945</v>
      </c>
      <c r="F112" s="110" t="s">
        <v>2032</v>
      </c>
      <c r="G112" s="74" t="s">
        <v>1947</v>
      </c>
      <c r="H112" s="74" t="s">
        <v>519</v>
      </c>
      <c r="I112" s="74">
        <v>437</v>
      </c>
      <c r="J112" s="73">
        <v>1051</v>
      </c>
      <c r="K112" s="73">
        <v>105</v>
      </c>
      <c r="L112" s="73" t="s">
        <v>1710</v>
      </c>
      <c r="M112" s="75">
        <v>0</v>
      </c>
      <c r="N112" s="75" t="s">
        <v>796</v>
      </c>
      <c r="O112" s="75">
        <v>27</v>
      </c>
      <c r="P112" s="75" t="s">
        <v>2025</v>
      </c>
      <c r="Q112" s="75" t="s">
        <v>2026</v>
      </c>
      <c r="R112" s="74" t="s">
        <v>2027</v>
      </c>
      <c r="S112" s="74">
        <v>1</v>
      </c>
      <c r="T112" s="74">
        <v>1</v>
      </c>
    </row>
    <row r="113" spans="1:20" ht="13.5" thickBot="1">
      <c r="A113" s="406" t="s">
        <v>2023</v>
      </c>
      <c r="B113" s="412"/>
      <c r="C113" s="406" t="s">
        <v>1684</v>
      </c>
      <c r="D113" s="407">
        <v>2011</v>
      </c>
      <c r="E113" s="412" t="s">
        <v>1738</v>
      </c>
      <c r="F113" s="412" t="s">
        <v>2033</v>
      </c>
      <c r="G113" s="407" t="s">
        <v>1740</v>
      </c>
      <c r="H113" s="407" t="s">
        <v>487</v>
      </c>
      <c r="I113" s="407">
        <v>601</v>
      </c>
      <c r="J113" s="408">
        <v>1052</v>
      </c>
      <c r="K113" s="408">
        <v>105</v>
      </c>
      <c r="L113" s="408" t="s">
        <v>1710</v>
      </c>
      <c r="M113" s="409">
        <v>0</v>
      </c>
      <c r="N113" s="409" t="s">
        <v>796</v>
      </c>
      <c r="O113" s="409">
        <v>27</v>
      </c>
      <c r="P113" s="409" t="s">
        <v>2025</v>
      </c>
      <c r="Q113" s="409" t="s">
        <v>2026</v>
      </c>
      <c r="R113" s="407" t="s">
        <v>2027</v>
      </c>
      <c r="S113" s="407">
        <v>1</v>
      </c>
      <c r="T113" s="407">
        <v>1</v>
      </c>
    </row>
    <row r="114" spans="1:20" ht="12.75">
      <c r="A114" s="399" t="s">
        <v>1809</v>
      </c>
      <c r="B114" s="401" t="s">
        <v>2034</v>
      </c>
      <c r="C114" s="399" t="s">
        <v>1684</v>
      </c>
      <c r="D114" s="405">
        <v>1621</v>
      </c>
      <c r="E114" s="426" t="s">
        <v>2035</v>
      </c>
      <c r="F114" s="426" t="s">
        <v>2036</v>
      </c>
      <c r="G114" s="405" t="s">
        <v>2037</v>
      </c>
      <c r="H114" s="405" t="s">
        <v>515</v>
      </c>
      <c r="I114" s="405">
        <v>591</v>
      </c>
      <c r="J114" s="411">
        <v>725</v>
      </c>
      <c r="K114" s="411">
        <v>72</v>
      </c>
      <c r="L114" s="411" t="s">
        <v>1</v>
      </c>
      <c r="M114" s="402">
        <v>2</v>
      </c>
      <c r="N114" s="402" t="s">
        <v>796</v>
      </c>
      <c r="O114" s="402">
        <v>28</v>
      </c>
      <c r="P114" s="402" t="s">
        <v>825</v>
      </c>
      <c r="Q114" s="402" t="s">
        <v>826</v>
      </c>
      <c r="R114" s="405"/>
      <c r="S114" s="405">
        <v>1</v>
      </c>
      <c r="T114" s="405">
        <v>1</v>
      </c>
    </row>
    <row r="115" spans="1:20" ht="12.75">
      <c r="A115" s="72" t="s">
        <v>2038</v>
      </c>
      <c r="B115" s="110" t="s">
        <v>2034</v>
      </c>
      <c r="C115" s="72" t="s">
        <v>1684</v>
      </c>
      <c r="D115" s="74">
        <v>2817</v>
      </c>
      <c r="E115" s="427" t="s">
        <v>2039</v>
      </c>
      <c r="F115" s="427" t="s">
        <v>2040</v>
      </c>
      <c r="G115" s="74" t="s">
        <v>2041</v>
      </c>
      <c r="H115" s="74" t="s">
        <v>515</v>
      </c>
      <c r="I115" s="74">
        <v>525</v>
      </c>
      <c r="J115" s="73">
        <v>725</v>
      </c>
      <c r="K115" s="73">
        <v>72</v>
      </c>
      <c r="L115" s="73" t="s">
        <v>1</v>
      </c>
      <c r="M115" s="75">
        <v>2</v>
      </c>
      <c r="N115" s="75" t="s">
        <v>796</v>
      </c>
      <c r="O115" s="75">
        <v>28</v>
      </c>
      <c r="P115" s="75" t="s">
        <v>825</v>
      </c>
      <c r="Q115" s="75" t="s">
        <v>826</v>
      </c>
      <c r="R115" s="74"/>
      <c r="S115" s="74">
        <v>1</v>
      </c>
      <c r="T115" s="74">
        <v>1</v>
      </c>
    </row>
    <row r="116" spans="1:20" ht="12.75">
      <c r="A116" s="72" t="s">
        <v>2023</v>
      </c>
      <c r="B116" s="110"/>
      <c r="C116" s="72" t="s">
        <v>1684</v>
      </c>
      <c r="D116" s="74">
        <v>1363</v>
      </c>
      <c r="E116" s="110" t="s">
        <v>1688</v>
      </c>
      <c r="F116" s="110" t="s">
        <v>2042</v>
      </c>
      <c r="G116" s="74" t="s">
        <v>1690</v>
      </c>
      <c r="H116" s="74" t="s">
        <v>515</v>
      </c>
      <c r="I116" s="74">
        <v>551</v>
      </c>
      <c r="J116" s="73">
        <v>731</v>
      </c>
      <c r="K116" s="73">
        <v>73</v>
      </c>
      <c r="L116" s="73" t="s">
        <v>1</v>
      </c>
      <c r="M116" s="75">
        <v>0</v>
      </c>
      <c r="N116" s="76" t="s">
        <v>796</v>
      </c>
      <c r="O116" s="75">
        <v>28</v>
      </c>
      <c r="P116" s="141" t="s">
        <v>815</v>
      </c>
      <c r="Q116" s="141" t="s">
        <v>809</v>
      </c>
      <c r="R116" s="74" t="s">
        <v>2027</v>
      </c>
      <c r="S116" s="74">
        <v>1</v>
      </c>
      <c r="T116" s="74">
        <v>1</v>
      </c>
    </row>
    <row r="117" spans="1:20" ht="12.75">
      <c r="A117" s="72" t="s">
        <v>2043</v>
      </c>
      <c r="B117" s="110" t="s">
        <v>2034</v>
      </c>
      <c r="C117" s="72" t="s">
        <v>1684</v>
      </c>
      <c r="D117" s="74">
        <v>2018</v>
      </c>
      <c r="E117" s="427" t="s">
        <v>1703</v>
      </c>
      <c r="F117" s="427" t="s">
        <v>2044</v>
      </c>
      <c r="G117" s="74" t="s">
        <v>1705</v>
      </c>
      <c r="H117" s="74" t="s">
        <v>515</v>
      </c>
      <c r="I117" s="74">
        <v>572</v>
      </c>
      <c r="J117" s="73">
        <v>743</v>
      </c>
      <c r="K117" s="73">
        <v>74</v>
      </c>
      <c r="L117" s="73" t="s">
        <v>1</v>
      </c>
      <c r="M117" s="75">
        <v>2</v>
      </c>
      <c r="N117" s="75" t="s">
        <v>796</v>
      </c>
      <c r="O117" s="75">
        <v>28</v>
      </c>
      <c r="P117" s="75" t="s">
        <v>825</v>
      </c>
      <c r="Q117" s="75" t="s">
        <v>826</v>
      </c>
      <c r="R117" s="74"/>
      <c r="S117" s="74">
        <v>1</v>
      </c>
      <c r="T117" s="74">
        <v>1</v>
      </c>
    </row>
    <row r="118" spans="1:20" ht="12.75">
      <c r="A118" s="72" t="s">
        <v>2045</v>
      </c>
      <c r="B118" s="110" t="s">
        <v>2034</v>
      </c>
      <c r="C118" s="72" t="s">
        <v>1684</v>
      </c>
      <c r="D118" s="74">
        <v>3284</v>
      </c>
      <c r="E118" s="427" t="s">
        <v>1801</v>
      </c>
      <c r="F118" s="427" t="s">
        <v>2046</v>
      </c>
      <c r="G118" s="74" t="s">
        <v>2047</v>
      </c>
      <c r="H118" s="74" t="s">
        <v>519</v>
      </c>
      <c r="I118" s="74">
        <v>425</v>
      </c>
      <c r="J118" s="73">
        <v>1042</v>
      </c>
      <c r="K118" s="73">
        <v>104</v>
      </c>
      <c r="L118" s="73" t="s">
        <v>1710</v>
      </c>
      <c r="M118" s="75">
        <v>2</v>
      </c>
      <c r="N118" s="76" t="s">
        <v>796</v>
      </c>
      <c r="O118" s="75">
        <v>28</v>
      </c>
      <c r="P118" s="75" t="s">
        <v>825</v>
      </c>
      <c r="Q118" s="75" t="s">
        <v>826</v>
      </c>
      <c r="R118" s="74"/>
      <c r="S118" s="74">
        <v>1</v>
      </c>
      <c r="T118" s="74">
        <v>1</v>
      </c>
    </row>
    <row r="119" spans="1:20" ht="12.75">
      <c r="A119" s="72" t="s">
        <v>2023</v>
      </c>
      <c r="B119" s="110"/>
      <c r="C119" s="72" t="s">
        <v>1684</v>
      </c>
      <c r="D119" s="74">
        <v>3777</v>
      </c>
      <c r="E119" s="110" t="s">
        <v>1801</v>
      </c>
      <c r="F119" s="110" t="s">
        <v>2048</v>
      </c>
      <c r="G119" s="74" t="s">
        <v>492</v>
      </c>
      <c r="H119" s="74" t="s">
        <v>487</v>
      </c>
      <c r="I119" s="74">
        <v>759</v>
      </c>
      <c r="J119" s="73">
        <v>1043</v>
      </c>
      <c r="K119" s="73">
        <v>104</v>
      </c>
      <c r="L119" s="73" t="s">
        <v>1710</v>
      </c>
      <c r="M119" s="75">
        <v>0</v>
      </c>
      <c r="N119" s="76" t="s">
        <v>796</v>
      </c>
      <c r="O119" s="75">
        <v>28</v>
      </c>
      <c r="P119" s="141" t="s">
        <v>815</v>
      </c>
      <c r="Q119" s="141" t="s">
        <v>809</v>
      </c>
      <c r="R119" s="74" t="s">
        <v>2027</v>
      </c>
      <c r="S119" s="74">
        <v>1</v>
      </c>
      <c r="T119" s="74">
        <v>1</v>
      </c>
    </row>
    <row r="120" spans="1:20" ht="12.75">
      <c r="A120" s="72" t="s">
        <v>2023</v>
      </c>
      <c r="B120" s="110"/>
      <c r="C120" s="72" t="s">
        <v>1684</v>
      </c>
      <c r="D120" s="74">
        <v>3897</v>
      </c>
      <c r="E120" s="110" t="s">
        <v>1726</v>
      </c>
      <c r="F120" s="110" t="s">
        <v>2049</v>
      </c>
      <c r="G120" s="74" t="s">
        <v>492</v>
      </c>
      <c r="H120" s="74" t="s">
        <v>487</v>
      </c>
      <c r="I120" s="74">
        <v>630</v>
      </c>
      <c r="J120" s="73">
        <v>1061</v>
      </c>
      <c r="K120" s="73">
        <v>106</v>
      </c>
      <c r="L120" s="73" t="s">
        <v>1710</v>
      </c>
      <c r="M120" s="75">
        <v>0</v>
      </c>
      <c r="N120" s="76" t="s">
        <v>796</v>
      </c>
      <c r="O120" s="75">
        <v>28</v>
      </c>
      <c r="P120" s="141" t="s">
        <v>815</v>
      </c>
      <c r="Q120" s="141" t="s">
        <v>809</v>
      </c>
      <c r="R120" s="74" t="s">
        <v>2027</v>
      </c>
      <c r="S120" s="74">
        <v>1</v>
      </c>
      <c r="T120" s="74">
        <v>1</v>
      </c>
    </row>
    <row r="121" spans="1:20" ht="12.75">
      <c r="A121" s="72" t="s">
        <v>2023</v>
      </c>
      <c r="B121" s="110"/>
      <c r="C121" s="72" t="s">
        <v>1684</v>
      </c>
      <c r="D121" s="74">
        <v>1583</v>
      </c>
      <c r="E121" s="110" t="s">
        <v>1707</v>
      </c>
      <c r="F121" s="110" t="s">
        <v>2050</v>
      </c>
      <c r="G121" s="74" t="s">
        <v>1900</v>
      </c>
      <c r="H121" s="74" t="s">
        <v>487</v>
      </c>
      <c r="I121" s="74">
        <v>624</v>
      </c>
      <c r="J121" s="73">
        <v>1063</v>
      </c>
      <c r="K121" s="73">
        <v>106</v>
      </c>
      <c r="L121" s="73" t="s">
        <v>1710</v>
      </c>
      <c r="M121" s="75">
        <v>0</v>
      </c>
      <c r="N121" s="76" t="s">
        <v>796</v>
      </c>
      <c r="O121" s="75">
        <v>28</v>
      </c>
      <c r="P121" s="141" t="s">
        <v>815</v>
      </c>
      <c r="Q121" s="141" t="s">
        <v>809</v>
      </c>
      <c r="R121" s="74" t="s">
        <v>2027</v>
      </c>
      <c r="S121" s="74">
        <v>1</v>
      </c>
      <c r="T121" s="74">
        <v>1</v>
      </c>
    </row>
    <row r="122" spans="1:20" ht="13.5" thickBot="1">
      <c r="A122" s="406" t="s">
        <v>2051</v>
      </c>
      <c r="B122" s="412" t="s">
        <v>2034</v>
      </c>
      <c r="C122" s="406" t="s">
        <v>1684</v>
      </c>
      <c r="D122" s="407">
        <v>3507</v>
      </c>
      <c r="E122" s="428" t="s">
        <v>1973</v>
      </c>
      <c r="F122" s="428" t="s">
        <v>2052</v>
      </c>
      <c r="G122" s="407" t="s">
        <v>1975</v>
      </c>
      <c r="H122" s="407" t="s">
        <v>515</v>
      </c>
      <c r="I122" s="407">
        <v>501</v>
      </c>
      <c r="J122" s="408">
        <v>1065</v>
      </c>
      <c r="K122" s="408">
        <v>106</v>
      </c>
      <c r="L122" s="408" t="s">
        <v>1710</v>
      </c>
      <c r="M122" s="409">
        <v>2</v>
      </c>
      <c r="N122" s="410" t="s">
        <v>796</v>
      </c>
      <c r="O122" s="409">
        <v>28</v>
      </c>
      <c r="P122" s="409" t="s">
        <v>825</v>
      </c>
      <c r="Q122" s="409" t="s">
        <v>826</v>
      </c>
      <c r="R122" s="407"/>
      <c r="S122" s="407">
        <v>1</v>
      </c>
      <c r="T122" s="407">
        <v>1</v>
      </c>
    </row>
    <row r="123" spans="1:20">
      <c r="A123" s="399" t="s">
        <v>2023</v>
      </c>
      <c r="B123" s="401"/>
      <c r="C123" s="399" t="s">
        <v>1684</v>
      </c>
      <c r="D123" s="400">
        <v>4038</v>
      </c>
      <c r="E123" s="401" t="s">
        <v>2005</v>
      </c>
      <c r="F123" s="401" t="s">
        <v>2053</v>
      </c>
      <c r="G123" s="400" t="s">
        <v>2006</v>
      </c>
      <c r="H123" s="400" t="s">
        <v>487</v>
      </c>
      <c r="I123" s="400">
        <v>751</v>
      </c>
      <c r="J123" s="400">
        <v>73</v>
      </c>
      <c r="K123" s="400">
        <v>735</v>
      </c>
      <c r="L123" s="400" t="s">
        <v>1</v>
      </c>
      <c r="M123" s="400">
        <v>0</v>
      </c>
      <c r="N123" s="402" t="s">
        <v>796</v>
      </c>
      <c r="O123" s="400">
        <v>29</v>
      </c>
      <c r="P123" s="403" t="s">
        <v>842</v>
      </c>
      <c r="Q123" s="403" t="s">
        <v>836</v>
      </c>
      <c r="R123" s="404" t="s">
        <v>2027</v>
      </c>
      <c r="S123" s="405">
        <v>1</v>
      </c>
      <c r="T123" s="405">
        <v>1</v>
      </c>
    </row>
    <row r="124" spans="1:20">
      <c r="A124" s="72" t="s">
        <v>2023</v>
      </c>
      <c r="B124" s="110"/>
      <c r="C124" s="72" t="s">
        <v>1684</v>
      </c>
      <c r="D124" s="143">
        <v>4037</v>
      </c>
      <c r="E124" s="110" t="s">
        <v>1714</v>
      </c>
      <c r="F124" s="110" t="s">
        <v>2054</v>
      </c>
      <c r="G124" s="143" t="s">
        <v>1716</v>
      </c>
      <c r="H124" s="143" t="s">
        <v>487</v>
      </c>
      <c r="I124" s="143">
        <v>751</v>
      </c>
      <c r="J124" s="143">
        <v>75</v>
      </c>
      <c r="K124" s="143">
        <v>752</v>
      </c>
      <c r="L124" s="143" t="s">
        <v>1</v>
      </c>
      <c r="M124" s="143">
        <v>0</v>
      </c>
      <c r="N124" s="75" t="s">
        <v>796</v>
      </c>
      <c r="O124" s="143">
        <v>29</v>
      </c>
      <c r="P124" s="141" t="s">
        <v>842</v>
      </c>
      <c r="Q124" s="141" t="s">
        <v>836</v>
      </c>
      <c r="R124" s="76" t="s">
        <v>2027</v>
      </c>
      <c r="S124" s="74">
        <v>1</v>
      </c>
      <c r="T124" s="74">
        <v>1</v>
      </c>
    </row>
    <row r="125" spans="1:20" ht="12.75">
      <c r="A125" s="72" t="s">
        <v>2055</v>
      </c>
      <c r="B125" s="110" t="s">
        <v>2056</v>
      </c>
      <c r="C125" s="72" t="s">
        <v>1684</v>
      </c>
      <c r="D125" s="74">
        <v>1287</v>
      </c>
      <c r="E125" s="427" t="s">
        <v>1921</v>
      </c>
      <c r="F125" s="427" t="s">
        <v>2057</v>
      </c>
      <c r="G125" s="74" t="s">
        <v>1923</v>
      </c>
      <c r="H125" s="74" t="s">
        <v>515</v>
      </c>
      <c r="I125" s="74">
        <v>564</v>
      </c>
      <c r="J125" s="73">
        <v>714</v>
      </c>
      <c r="K125" s="73">
        <v>71</v>
      </c>
      <c r="L125" s="73" t="s">
        <v>1</v>
      </c>
      <c r="M125" s="75">
        <v>2</v>
      </c>
      <c r="N125" s="75" t="s">
        <v>796</v>
      </c>
      <c r="O125" s="75">
        <v>29</v>
      </c>
      <c r="P125" s="75" t="s">
        <v>2058</v>
      </c>
      <c r="Q125" s="75" t="s">
        <v>2059</v>
      </c>
      <c r="R125" s="74"/>
      <c r="S125" s="74">
        <v>1</v>
      </c>
      <c r="T125" s="74">
        <v>1</v>
      </c>
    </row>
    <row r="126" spans="1:20" ht="12.75">
      <c r="A126" s="72" t="s">
        <v>2023</v>
      </c>
      <c r="B126" s="110"/>
      <c r="C126" s="72" t="s">
        <v>1684</v>
      </c>
      <c r="D126" s="74">
        <v>4064</v>
      </c>
      <c r="E126" s="110" t="s">
        <v>2060</v>
      </c>
      <c r="F126" s="110" t="s">
        <v>2061</v>
      </c>
      <c r="G126" s="74" t="s">
        <v>492</v>
      </c>
      <c r="H126" s="74" t="s">
        <v>487</v>
      </c>
      <c r="I126" s="74">
        <v>703</v>
      </c>
      <c r="J126" s="73">
        <v>723</v>
      </c>
      <c r="K126" s="73">
        <v>72</v>
      </c>
      <c r="L126" s="73" t="s">
        <v>1</v>
      </c>
      <c r="M126" s="75">
        <v>0</v>
      </c>
      <c r="N126" s="75" t="s">
        <v>796</v>
      </c>
      <c r="O126" s="75">
        <v>29</v>
      </c>
      <c r="P126" s="141" t="s">
        <v>842</v>
      </c>
      <c r="Q126" s="141" t="s">
        <v>836</v>
      </c>
      <c r="R126" s="74" t="s">
        <v>2027</v>
      </c>
      <c r="S126" s="74">
        <v>1</v>
      </c>
      <c r="T126" s="74">
        <v>1</v>
      </c>
    </row>
    <row r="127" spans="1:20" ht="12.75">
      <c r="A127" s="72" t="s">
        <v>1809</v>
      </c>
      <c r="B127" s="110" t="s">
        <v>2056</v>
      </c>
      <c r="C127" s="72" t="s">
        <v>1684</v>
      </c>
      <c r="D127" s="74">
        <v>1813</v>
      </c>
      <c r="E127" s="427" t="s">
        <v>2020</v>
      </c>
      <c r="F127" s="427" t="s">
        <v>2062</v>
      </c>
      <c r="G127" s="74" t="s">
        <v>2022</v>
      </c>
      <c r="H127" s="74" t="s">
        <v>515</v>
      </c>
      <c r="I127" s="74">
        <v>580</v>
      </c>
      <c r="J127" s="73">
        <v>724</v>
      </c>
      <c r="K127" s="73">
        <v>72</v>
      </c>
      <c r="L127" s="73" t="s">
        <v>1</v>
      </c>
      <c r="M127" s="75">
        <v>2</v>
      </c>
      <c r="N127" s="75" t="s">
        <v>796</v>
      </c>
      <c r="O127" s="75">
        <v>29</v>
      </c>
      <c r="P127" s="75" t="s">
        <v>2058</v>
      </c>
      <c r="Q127" s="75" t="s">
        <v>2059</v>
      </c>
      <c r="R127" s="74"/>
      <c r="S127" s="74">
        <v>1</v>
      </c>
      <c r="T127" s="74">
        <v>1</v>
      </c>
    </row>
    <row r="128" spans="1:20" ht="12.75">
      <c r="A128" s="72" t="s">
        <v>2063</v>
      </c>
      <c r="B128" s="110" t="s">
        <v>2056</v>
      </c>
      <c r="C128" s="72" t="s">
        <v>1684</v>
      </c>
      <c r="D128" s="74">
        <v>1400</v>
      </c>
      <c r="E128" s="427" t="s">
        <v>1880</v>
      </c>
      <c r="F128" s="427" t="s">
        <v>2064</v>
      </c>
      <c r="G128" s="74" t="s">
        <v>1991</v>
      </c>
      <c r="H128" s="74" t="s">
        <v>515</v>
      </c>
      <c r="I128" s="74">
        <v>534</v>
      </c>
      <c r="J128" s="73">
        <v>743</v>
      </c>
      <c r="K128" s="73">
        <v>74</v>
      </c>
      <c r="L128" s="73" t="s">
        <v>1</v>
      </c>
      <c r="M128" s="75">
        <v>2</v>
      </c>
      <c r="N128" s="75" t="s">
        <v>796</v>
      </c>
      <c r="O128" s="75">
        <v>29</v>
      </c>
      <c r="P128" s="75" t="s">
        <v>2058</v>
      </c>
      <c r="Q128" s="75" t="s">
        <v>2059</v>
      </c>
      <c r="R128" s="74"/>
      <c r="S128" s="74">
        <v>1</v>
      </c>
      <c r="T128" s="74">
        <v>1</v>
      </c>
    </row>
    <row r="129" spans="1:20" ht="12.75">
      <c r="A129" s="72" t="s">
        <v>1809</v>
      </c>
      <c r="B129" s="110" t="s">
        <v>2056</v>
      </c>
      <c r="C129" s="72" t="s">
        <v>1684</v>
      </c>
      <c r="D129" s="74">
        <v>2188</v>
      </c>
      <c r="E129" s="427" t="s">
        <v>1714</v>
      </c>
      <c r="F129" s="427" t="s">
        <v>2065</v>
      </c>
      <c r="G129" s="74" t="s">
        <v>1716</v>
      </c>
      <c r="H129" s="74" t="s">
        <v>515</v>
      </c>
      <c r="I129" s="74">
        <v>589</v>
      </c>
      <c r="J129" s="73">
        <v>752</v>
      </c>
      <c r="K129" s="73">
        <v>75</v>
      </c>
      <c r="L129" s="73" t="s">
        <v>1</v>
      </c>
      <c r="M129" s="75">
        <v>2</v>
      </c>
      <c r="N129" s="75" t="s">
        <v>796</v>
      </c>
      <c r="O129" s="75">
        <v>29</v>
      </c>
      <c r="P129" s="75" t="s">
        <v>2058</v>
      </c>
      <c r="Q129" s="75" t="s">
        <v>2059</v>
      </c>
      <c r="R129" s="74"/>
      <c r="S129" s="74">
        <v>1</v>
      </c>
      <c r="T129" s="74">
        <v>1</v>
      </c>
    </row>
    <row r="130" spans="1:20" ht="12.75">
      <c r="A130" s="72" t="s">
        <v>2066</v>
      </c>
      <c r="B130" s="110" t="s">
        <v>2056</v>
      </c>
      <c r="C130" s="72" t="s">
        <v>1684</v>
      </c>
      <c r="D130" s="74">
        <v>1704</v>
      </c>
      <c r="E130" s="427" t="s">
        <v>2067</v>
      </c>
      <c r="F130" s="427" t="s">
        <v>2068</v>
      </c>
      <c r="G130" s="74" t="s">
        <v>2069</v>
      </c>
      <c r="H130" s="74" t="s">
        <v>515</v>
      </c>
      <c r="I130" s="74">
        <v>555</v>
      </c>
      <c r="J130" s="73">
        <v>754</v>
      </c>
      <c r="K130" s="73">
        <v>75</v>
      </c>
      <c r="L130" s="73" t="s">
        <v>1</v>
      </c>
      <c r="M130" s="75">
        <v>2</v>
      </c>
      <c r="N130" s="75" t="s">
        <v>796</v>
      </c>
      <c r="O130" s="75">
        <v>29</v>
      </c>
      <c r="P130" s="75" t="s">
        <v>2058</v>
      </c>
      <c r="Q130" s="75" t="s">
        <v>2059</v>
      </c>
      <c r="R130" s="74"/>
      <c r="S130" s="74">
        <v>1</v>
      </c>
      <c r="T130" s="74">
        <v>1</v>
      </c>
    </row>
    <row r="131" spans="1:20" ht="13.5" thickBot="1">
      <c r="A131" s="406" t="s">
        <v>2023</v>
      </c>
      <c r="B131" s="412"/>
      <c r="C131" s="406" t="s">
        <v>1684</v>
      </c>
      <c r="D131" s="407">
        <v>1239</v>
      </c>
      <c r="E131" s="412" t="s">
        <v>1801</v>
      </c>
      <c r="F131" s="412" t="s">
        <v>2070</v>
      </c>
      <c r="G131" s="407" t="s">
        <v>2071</v>
      </c>
      <c r="H131" s="407" t="s">
        <v>487</v>
      </c>
      <c r="I131" s="407">
        <v>674</v>
      </c>
      <c r="J131" s="408">
        <v>1022</v>
      </c>
      <c r="K131" s="408">
        <v>102</v>
      </c>
      <c r="L131" s="408" t="s">
        <v>1710</v>
      </c>
      <c r="M131" s="409">
        <v>0</v>
      </c>
      <c r="N131" s="409" t="s">
        <v>796</v>
      </c>
      <c r="O131" s="409">
        <v>29</v>
      </c>
      <c r="P131" s="416" t="s">
        <v>842</v>
      </c>
      <c r="Q131" s="416" t="s">
        <v>836</v>
      </c>
      <c r="R131" s="407" t="s">
        <v>2027</v>
      </c>
      <c r="S131" s="407">
        <v>1</v>
      </c>
      <c r="T131" s="407">
        <v>1</v>
      </c>
    </row>
    <row r="132" spans="1:20" ht="12.75">
      <c r="A132" s="399" t="s">
        <v>2072</v>
      </c>
      <c r="B132" s="401" t="s">
        <v>2073</v>
      </c>
      <c r="C132" s="399" t="s">
        <v>1684</v>
      </c>
      <c r="D132" s="405">
        <v>2016</v>
      </c>
      <c r="E132" s="426" t="s">
        <v>1695</v>
      </c>
      <c r="F132" s="426" t="s">
        <v>2074</v>
      </c>
      <c r="G132" s="405" t="s">
        <v>2075</v>
      </c>
      <c r="H132" s="405" t="s">
        <v>487</v>
      </c>
      <c r="I132" s="405">
        <v>651</v>
      </c>
      <c r="J132" s="411">
        <v>712</v>
      </c>
      <c r="K132" s="411">
        <v>71</v>
      </c>
      <c r="L132" s="411" t="s">
        <v>1</v>
      </c>
      <c r="M132" s="402">
        <v>2</v>
      </c>
      <c r="N132" s="402" t="s">
        <v>796</v>
      </c>
      <c r="O132" s="402">
        <v>30</v>
      </c>
      <c r="P132" s="402" t="s">
        <v>2076</v>
      </c>
      <c r="Q132" s="402" t="s">
        <v>1559</v>
      </c>
      <c r="R132" s="405"/>
      <c r="S132" s="405">
        <v>1</v>
      </c>
      <c r="T132" s="405">
        <v>1</v>
      </c>
    </row>
    <row r="133" spans="1:20" ht="12.75">
      <c r="A133" s="72" t="s">
        <v>2023</v>
      </c>
      <c r="B133" s="110"/>
      <c r="C133" s="72" t="s">
        <v>1684</v>
      </c>
      <c r="D133" s="74">
        <v>3494</v>
      </c>
      <c r="E133" s="110" t="s">
        <v>2077</v>
      </c>
      <c r="F133" s="110" t="s">
        <v>2078</v>
      </c>
      <c r="G133" s="74" t="s">
        <v>492</v>
      </c>
      <c r="H133" s="74" t="s">
        <v>487</v>
      </c>
      <c r="I133" s="74">
        <v>751</v>
      </c>
      <c r="J133" s="73">
        <v>723</v>
      </c>
      <c r="K133" s="73">
        <v>72</v>
      </c>
      <c r="L133" s="73" t="s">
        <v>1</v>
      </c>
      <c r="M133" s="75">
        <v>0</v>
      </c>
      <c r="N133" s="75" t="s">
        <v>796</v>
      </c>
      <c r="O133" s="75">
        <v>30</v>
      </c>
      <c r="P133" s="141" t="s">
        <v>879</v>
      </c>
      <c r="Q133" s="141" t="s">
        <v>880</v>
      </c>
      <c r="R133" s="74" t="s">
        <v>2027</v>
      </c>
      <c r="S133" s="74">
        <v>1</v>
      </c>
      <c r="T133" s="74">
        <v>1</v>
      </c>
    </row>
    <row r="134" spans="1:20" ht="12.75">
      <c r="A134" s="72" t="s">
        <v>2079</v>
      </c>
      <c r="B134" s="401" t="s">
        <v>2073</v>
      </c>
      <c r="C134" s="72" t="s">
        <v>1684</v>
      </c>
      <c r="D134" s="74">
        <v>1876</v>
      </c>
      <c r="E134" s="427" t="s">
        <v>2080</v>
      </c>
      <c r="F134" s="427" t="s">
        <v>2081</v>
      </c>
      <c r="G134" s="74" t="s">
        <v>2082</v>
      </c>
      <c r="H134" s="74" t="s">
        <v>515</v>
      </c>
      <c r="I134" s="74">
        <v>564</v>
      </c>
      <c r="J134" s="73">
        <v>724</v>
      </c>
      <c r="K134" s="73">
        <v>72</v>
      </c>
      <c r="L134" s="73" t="s">
        <v>1</v>
      </c>
      <c r="M134" s="75">
        <v>2</v>
      </c>
      <c r="N134" s="75" t="s">
        <v>796</v>
      </c>
      <c r="O134" s="75">
        <v>30</v>
      </c>
      <c r="P134" s="75" t="s">
        <v>2076</v>
      </c>
      <c r="Q134" s="75" t="s">
        <v>1559</v>
      </c>
      <c r="R134" s="74"/>
      <c r="S134" s="74">
        <v>1</v>
      </c>
      <c r="T134" s="74">
        <v>1</v>
      </c>
    </row>
    <row r="135" spans="1:20" ht="12.75">
      <c r="A135" s="72" t="s">
        <v>2023</v>
      </c>
      <c r="B135" s="110"/>
      <c r="C135" s="72" t="s">
        <v>1684</v>
      </c>
      <c r="D135" s="74">
        <v>3326</v>
      </c>
      <c r="E135" s="110" t="s">
        <v>2083</v>
      </c>
      <c r="F135" s="110" t="s">
        <v>2084</v>
      </c>
      <c r="G135" s="74" t="s">
        <v>2085</v>
      </c>
      <c r="H135" s="74" t="s">
        <v>515</v>
      </c>
      <c r="I135" s="74">
        <v>580</v>
      </c>
      <c r="J135" s="73">
        <v>735</v>
      </c>
      <c r="K135" s="73">
        <v>73</v>
      </c>
      <c r="L135" s="73" t="s">
        <v>1</v>
      </c>
      <c r="M135" s="75">
        <v>0</v>
      </c>
      <c r="N135" s="75" t="s">
        <v>796</v>
      </c>
      <c r="O135" s="75">
        <v>30</v>
      </c>
      <c r="P135" s="141" t="s">
        <v>879</v>
      </c>
      <c r="Q135" s="141" t="s">
        <v>880</v>
      </c>
      <c r="R135" s="74" t="s">
        <v>2027</v>
      </c>
      <c r="S135" s="74">
        <v>1</v>
      </c>
      <c r="T135" s="74">
        <v>1</v>
      </c>
    </row>
    <row r="136" spans="1:20" ht="12.75">
      <c r="A136" s="72" t="s">
        <v>2023</v>
      </c>
      <c r="B136" s="110"/>
      <c r="C136" s="72" t="s">
        <v>1684</v>
      </c>
      <c r="D136" s="74">
        <v>2877</v>
      </c>
      <c r="E136" s="110" t="s">
        <v>2086</v>
      </c>
      <c r="F136" s="110" t="s">
        <v>2087</v>
      </c>
      <c r="G136" s="74" t="s">
        <v>492</v>
      </c>
      <c r="H136" s="74" t="s">
        <v>487</v>
      </c>
      <c r="I136" s="74">
        <v>757</v>
      </c>
      <c r="J136" s="73">
        <v>742</v>
      </c>
      <c r="K136" s="73">
        <v>74</v>
      </c>
      <c r="L136" s="73" t="s">
        <v>1</v>
      </c>
      <c r="M136" s="75">
        <v>0</v>
      </c>
      <c r="N136" s="75" t="s">
        <v>796</v>
      </c>
      <c r="O136" s="75">
        <v>30</v>
      </c>
      <c r="P136" s="141" t="s">
        <v>879</v>
      </c>
      <c r="Q136" s="141" t="s">
        <v>880</v>
      </c>
      <c r="R136" s="74" t="s">
        <v>2027</v>
      </c>
      <c r="S136" s="74">
        <v>1</v>
      </c>
      <c r="T136" s="74">
        <v>1</v>
      </c>
    </row>
    <row r="137" spans="1:20" ht="12.75">
      <c r="A137" s="72" t="s">
        <v>2088</v>
      </c>
      <c r="B137" s="401" t="s">
        <v>2073</v>
      </c>
      <c r="C137" s="72" t="s">
        <v>1684</v>
      </c>
      <c r="D137" s="74">
        <v>2383</v>
      </c>
      <c r="E137" s="427" t="s">
        <v>2089</v>
      </c>
      <c r="F137" s="427" t="s">
        <v>2090</v>
      </c>
      <c r="G137" s="74" t="s">
        <v>2091</v>
      </c>
      <c r="H137" s="74" t="s">
        <v>519</v>
      </c>
      <c r="I137" s="74">
        <v>410</v>
      </c>
      <c r="J137" s="73">
        <v>745</v>
      </c>
      <c r="K137" s="73">
        <v>74</v>
      </c>
      <c r="L137" s="73" t="s">
        <v>1</v>
      </c>
      <c r="M137" s="75">
        <v>2</v>
      </c>
      <c r="N137" s="75" t="s">
        <v>796</v>
      </c>
      <c r="O137" s="75">
        <v>30</v>
      </c>
      <c r="P137" s="75" t="s">
        <v>2076</v>
      </c>
      <c r="Q137" s="75" t="s">
        <v>1559</v>
      </c>
      <c r="R137" s="74"/>
      <c r="S137" s="74">
        <v>1</v>
      </c>
      <c r="T137" s="74">
        <v>1</v>
      </c>
    </row>
    <row r="138" spans="1:20" ht="12.75">
      <c r="A138" s="72" t="s">
        <v>2023</v>
      </c>
      <c r="B138" s="110"/>
      <c r="C138" s="72" t="s">
        <v>1684</v>
      </c>
      <c r="D138" s="74">
        <v>4021</v>
      </c>
      <c r="E138" s="110" t="s">
        <v>2092</v>
      </c>
      <c r="F138" s="110" t="s">
        <v>2093</v>
      </c>
      <c r="G138" s="74" t="s">
        <v>492</v>
      </c>
      <c r="H138" s="74" t="s">
        <v>487</v>
      </c>
      <c r="I138" s="74">
        <v>603</v>
      </c>
      <c r="J138" s="73">
        <v>745</v>
      </c>
      <c r="K138" s="73">
        <v>74</v>
      </c>
      <c r="L138" s="73" t="s">
        <v>1</v>
      </c>
      <c r="M138" s="75">
        <v>0</v>
      </c>
      <c r="N138" s="75" t="s">
        <v>796</v>
      </c>
      <c r="O138" s="75">
        <v>30</v>
      </c>
      <c r="P138" s="141" t="s">
        <v>879</v>
      </c>
      <c r="Q138" s="141" t="s">
        <v>880</v>
      </c>
      <c r="R138" s="74" t="s">
        <v>2027</v>
      </c>
      <c r="S138" s="74">
        <v>1</v>
      </c>
      <c r="T138" s="74">
        <v>1</v>
      </c>
    </row>
    <row r="139" spans="1:20" ht="12.75">
      <c r="A139" s="72" t="s">
        <v>2094</v>
      </c>
      <c r="B139" s="401" t="s">
        <v>2073</v>
      </c>
      <c r="C139" s="72" t="s">
        <v>1684</v>
      </c>
      <c r="D139" s="74">
        <v>2333</v>
      </c>
      <c r="E139" s="427" t="s">
        <v>1722</v>
      </c>
      <c r="F139" s="427" t="s">
        <v>2095</v>
      </c>
      <c r="G139" s="74" t="s">
        <v>2096</v>
      </c>
      <c r="H139" s="74" t="s">
        <v>508</v>
      </c>
      <c r="I139" s="74">
        <v>271</v>
      </c>
      <c r="J139" s="73">
        <v>1036</v>
      </c>
      <c r="K139" s="73">
        <v>103</v>
      </c>
      <c r="L139" s="73" t="s">
        <v>1710</v>
      </c>
      <c r="M139" s="75">
        <v>2</v>
      </c>
      <c r="N139" s="75" t="s">
        <v>796</v>
      </c>
      <c r="O139" s="75">
        <v>30</v>
      </c>
      <c r="P139" s="75" t="s">
        <v>2076</v>
      </c>
      <c r="Q139" s="75" t="s">
        <v>1559</v>
      </c>
      <c r="R139" s="74"/>
      <c r="S139" s="74">
        <v>1</v>
      </c>
      <c r="T139" s="74">
        <v>1</v>
      </c>
    </row>
    <row r="140" spans="1:20" ht="12.75">
      <c r="A140" s="72" t="s">
        <v>2097</v>
      </c>
      <c r="B140" s="401" t="s">
        <v>2073</v>
      </c>
      <c r="C140" s="72" t="s">
        <v>1684</v>
      </c>
      <c r="D140" s="74">
        <v>1459</v>
      </c>
      <c r="E140" s="427" t="s">
        <v>1726</v>
      </c>
      <c r="F140" s="427" t="s">
        <v>2098</v>
      </c>
      <c r="G140" s="74" t="s">
        <v>1893</v>
      </c>
      <c r="H140" s="74" t="s">
        <v>515</v>
      </c>
      <c r="I140" s="74">
        <v>540</v>
      </c>
      <c r="J140" s="73">
        <v>1061</v>
      </c>
      <c r="K140" s="73">
        <v>106</v>
      </c>
      <c r="L140" s="73" t="s">
        <v>1710</v>
      </c>
      <c r="M140" s="75">
        <v>2</v>
      </c>
      <c r="N140" s="75" t="s">
        <v>796</v>
      </c>
      <c r="O140" s="75">
        <v>30</v>
      </c>
      <c r="P140" s="75" t="s">
        <v>2076</v>
      </c>
      <c r="Q140" s="75" t="s">
        <v>1559</v>
      </c>
      <c r="R140" s="74"/>
      <c r="S140" s="74">
        <v>1</v>
      </c>
      <c r="T140" s="74">
        <v>1</v>
      </c>
    </row>
    <row r="141" spans="1:20" ht="12.75">
      <c r="A141" s="49" t="s">
        <v>2099</v>
      </c>
      <c r="B141" s="72" t="s">
        <v>2100</v>
      </c>
      <c r="C141" s="72" t="s">
        <v>1684</v>
      </c>
      <c r="D141" s="74">
        <v>1749</v>
      </c>
      <c r="E141" s="74" t="s">
        <v>1695</v>
      </c>
      <c r="F141" s="74" t="s">
        <v>2101</v>
      </c>
      <c r="G141" s="74" t="s">
        <v>2102</v>
      </c>
      <c r="H141" s="74" t="s">
        <v>515</v>
      </c>
      <c r="I141" s="74">
        <v>520</v>
      </c>
      <c r="J141" s="73">
        <v>711</v>
      </c>
      <c r="K141" s="73">
        <v>71</v>
      </c>
      <c r="L141" s="73" t="s">
        <v>1</v>
      </c>
      <c r="M141" s="75">
        <v>2</v>
      </c>
      <c r="N141" s="75" t="s">
        <v>924</v>
      </c>
      <c r="O141" s="75">
        <v>31</v>
      </c>
      <c r="P141" s="75" t="s">
        <v>2103</v>
      </c>
      <c r="Q141" s="75" t="s">
        <v>2104</v>
      </c>
      <c r="R141" s="74"/>
      <c r="S141" s="74">
        <v>1</v>
      </c>
      <c r="T141" s="74">
        <v>1</v>
      </c>
    </row>
    <row r="142" spans="1:20" ht="12.75">
      <c r="A142" s="72" t="s">
        <v>2023</v>
      </c>
      <c r="B142" s="110" t="s">
        <v>2105</v>
      </c>
      <c r="C142" s="72" t="s">
        <v>1684</v>
      </c>
      <c r="D142" s="74">
        <v>3414</v>
      </c>
      <c r="E142" s="110" t="s">
        <v>1695</v>
      </c>
      <c r="F142" s="110" t="s">
        <v>2106</v>
      </c>
      <c r="G142" s="74" t="s">
        <v>492</v>
      </c>
      <c r="H142" s="74" t="s">
        <v>487</v>
      </c>
      <c r="I142" s="74">
        <v>623</v>
      </c>
      <c r="J142" s="73">
        <v>712</v>
      </c>
      <c r="K142" s="73">
        <v>71</v>
      </c>
      <c r="L142" s="73" t="s">
        <v>1</v>
      </c>
      <c r="M142" s="75">
        <v>0</v>
      </c>
      <c r="N142" s="76" t="s">
        <v>924</v>
      </c>
      <c r="O142" s="75">
        <v>31</v>
      </c>
      <c r="P142" s="141" t="s">
        <v>2107</v>
      </c>
      <c r="Q142" s="141" t="s">
        <v>2108</v>
      </c>
      <c r="R142" s="74" t="s">
        <v>2027</v>
      </c>
      <c r="S142" s="74">
        <v>1</v>
      </c>
      <c r="T142" s="74">
        <v>1</v>
      </c>
    </row>
    <row r="143" spans="1:20" ht="12.75">
      <c r="A143" s="72" t="s">
        <v>2023</v>
      </c>
      <c r="B143" s="110" t="s">
        <v>2105</v>
      </c>
      <c r="C143" s="72" t="s">
        <v>1684</v>
      </c>
      <c r="D143" s="74">
        <v>3407</v>
      </c>
      <c r="E143" s="110" t="s">
        <v>2080</v>
      </c>
      <c r="F143" s="110" t="s">
        <v>1192</v>
      </c>
      <c r="G143" s="74" t="s">
        <v>2109</v>
      </c>
      <c r="H143" s="74" t="s">
        <v>487</v>
      </c>
      <c r="I143" s="74">
        <v>716</v>
      </c>
      <c r="J143" s="73">
        <v>724</v>
      </c>
      <c r="K143" s="73">
        <v>72</v>
      </c>
      <c r="L143" s="73" t="s">
        <v>1</v>
      </c>
      <c r="M143" s="75">
        <v>0</v>
      </c>
      <c r="N143" s="76" t="s">
        <v>924</v>
      </c>
      <c r="O143" s="75">
        <v>31</v>
      </c>
      <c r="P143" s="141" t="s">
        <v>2107</v>
      </c>
      <c r="Q143" s="141" t="s">
        <v>2108</v>
      </c>
      <c r="R143" s="74" t="s">
        <v>2027</v>
      </c>
      <c r="S143" s="74">
        <v>1</v>
      </c>
      <c r="T143" s="74">
        <v>1</v>
      </c>
    </row>
    <row r="144" spans="1:20" ht="12.75">
      <c r="A144" s="49" t="s">
        <v>2110</v>
      </c>
      <c r="B144" s="72" t="s">
        <v>2100</v>
      </c>
      <c r="C144" s="72" t="s">
        <v>1684</v>
      </c>
      <c r="D144" s="74">
        <v>1308</v>
      </c>
      <c r="E144" s="74" t="s">
        <v>2111</v>
      </c>
      <c r="F144" s="74" t="s">
        <v>2112</v>
      </c>
      <c r="G144" s="74" t="s">
        <v>2113</v>
      </c>
      <c r="H144" s="74" t="s">
        <v>519</v>
      </c>
      <c r="I144" s="74">
        <v>473</v>
      </c>
      <c r="J144" s="73">
        <v>732</v>
      </c>
      <c r="K144" s="73">
        <v>73</v>
      </c>
      <c r="L144" s="73" t="s">
        <v>1</v>
      </c>
      <c r="M144" s="75">
        <v>2</v>
      </c>
      <c r="N144" s="75" t="s">
        <v>924</v>
      </c>
      <c r="O144" s="75">
        <v>31</v>
      </c>
      <c r="P144" s="75" t="s">
        <v>2103</v>
      </c>
      <c r="Q144" s="75" t="s">
        <v>2104</v>
      </c>
      <c r="R144" s="74"/>
      <c r="S144" s="74">
        <v>1</v>
      </c>
      <c r="T144" s="74">
        <v>1</v>
      </c>
    </row>
    <row r="145" spans="1:20" ht="12.75">
      <c r="A145" s="49" t="s">
        <v>2114</v>
      </c>
      <c r="B145" s="72" t="s">
        <v>2100</v>
      </c>
      <c r="C145" s="72" t="s">
        <v>1684</v>
      </c>
      <c r="D145" s="74">
        <v>2563</v>
      </c>
      <c r="E145" s="74" t="s">
        <v>1999</v>
      </c>
      <c r="F145" s="74" t="s">
        <v>2115</v>
      </c>
      <c r="G145" s="74" t="s">
        <v>2001</v>
      </c>
      <c r="H145" s="74" t="s">
        <v>515</v>
      </c>
      <c r="I145" s="74">
        <v>535</v>
      </c>
      <c r="J145" s="73">
        <v>734</v>
      </c>
      <c r="K145" s="73">
        <v>73</v>
      </c>
      <c r="L145" s="73" t="s">
        <v>1</v>
      </c>
      <c r="M145" s="75">
        <v>2</v>
      </c>
      <c r="N145" s="75" t="s">
        <v>924</v>
      </c>
      <c r="O145" s="75">
        <v>31</v>
      </c>
      <c r="P145" s="75" t="s">
        <v>2103</v>
      </c>
      <c r="Q145" s="75" t="s">
        <v>2104</v>
      </c>
      <c r="R145" s="74"/>
      <c r="S145" s="74">
        <v>1</v>
      </c>
      <c r="T145" s="74">
        <v>1</v>
      </c>
    </row>
    <row r="146" spans="1:20" ht="12.75">
      <c r="A146" s="72" t="s">
        <v>2023</v>
      </c>
      <c r="B146" s="110" t="s">
        <v>2105</v>
      </c>
      <c r="C146" s="72" t="s">
        <v>1684</v>
      </c>
      <c r="D146" s="74">
        <v>3667</v>
      </c>
      <c r="E146" s="110" t="s">
        <v>1999</v>
      </c>
      <c r="F146" s="110" t="s">
        <v>2116</v>
      </c>
      <c r="G146" s="74" t="s">
        <v>2001</v>
      </c>
      <c r="H146" s="74" t="s">
        <v>515</v>
      </c>
      <c r="I146" s="74">
        <v>590</v>
      </c>
      <c r="J146" s="73">
        <v>734</v>
      </c>
      <c r="K146" s="73">
        <v>73</v>
      </c>
      <c r="L146" s="73" t="s">
        <v>1</v>
      </c>
      <c r="M146" s="75">
        <v>0</v>
      </c>
      <c r="N146" s="76" t="s">
        <v>924</v>
      </c>
      <c r="O146" s="75">
        <v>31</v>
      </c>
      <c r="P146" s="141" t="s">
        <v>2107</v>
      </c>
      <c r="Q146" s="141" t="s">
        <v>2108</v>
      </c>
      <c r="R146" s="74" t="s">
        <v>2027</v>
      </c>
      <c r="S146" s="74">
        <v>1</v>
      </c>
      <c r="T146" s="74">
        <v>1</v>
      </c>
    </row>
    <row r="147" spans="1:20" ht="12.75">
      <c r="A147" s="72" t="s">
        <v>2023</v>
      </c>
      <c r="B147" s="110" t="s">
        <v>2105</v>
      </c>
      <c r="C147" s="72" t="s">
        <v>1684</v>
      </c>
      <c r="D147" s="74">
        <v>4164</v>
      </c>
      <c r="E147" s="110" t="s">
        <v>2117</v>
      </c>
      <c r="F147" s="110" t="s">
        <v>2118</v>
      </c>
      <c r="G147" s="74" t="s">
        <v>492</v>
      </c>
      <c r="H147" s="74" t="s">
        <v>487</v>
      </c>
      <c r="I147" s="74">
        <v>700</v>
      </c>
      <c r="J147" s="73">
        <v>734</v>
      </c>
      <c r="K147" s="73">
        <v>73</v>
      </c>
      <c r="L147" s="73" t="s">
        <v>1</v>
      </c>
      <c r="M147" s="75">
        <v>0</v>
      </c>
      <c r="N147" s="76" t="s">
        <v>924</v>
      </c>
      <c r="O147" s="75">
        <v>31</v>
      </c>
      <c r="P147" s="141" t="s">
        <v>2107</v>
      </c>
      <c r="Q147" s="141" t="s">
        <v>2108</v>
      </c>
      <c r="R147" s="74" t="s">
        <v>2027</v>
      </c>
      <c r="S147" s="74">
        <v>1</v>
      </c>
      <c r="T147" s="74">
        <v>1</v>
      </c>
    </row>
    <row r="148" spans="1:20" ht="12.75">
      <c r="A148" s="49" t="s">
        <v>2119</v>
      </c>
      <c r="B148" s="72" t="s">
        <v>2100</v>
      </c>
      <c r="C148" s="72" t="s">
        <v>1684</v>
      </c>
      <c r="D148" s="74">
        <v>2405</v>
      </c>
      <c r="E148" s="74" t="s">
        <v>1707</v>
      </c>
      <c r="F148" s="74" t="s">
        <v>2120</v>
      </c>
      <c r="G148" s="74" t="s">
        <v>1709</v>
      </c>
      <c r="H148" s="74" t="s">
        <v>519</v>
      </c>
      <c r="I148" s="74">
        <v>455</v>
      </c>
      <c r="J148" s="73">
        <v>1065</v>
      </c>
      <c r="K148" s="73">
        <v>106</v>
      </c>
      <c r="L148" s="73" t="s">
        <v>1710</v>
      </c>
      <c r="M148" s="75">
        <v>2</v>
      </c>
      <c r="N148" s="76" t="s">
        <v>924</v>
      </c>
      <c r="O148" s="75">
        <v>31</v>
      </c>
      <c r="P148" s="75" t="s">
        <v>2103</v>
      </c>
      <c r="Q148" s="75" t="s">
        <v>2104</v>
      </c>
      <c r="R148" s="74"/>
      <c r="S148" s="74">
        <v>1</v>
      </c>
      <c r="T148" s="74">
        <v>1</v>
      </c>
    </row>
    <row r="149" spans="1:20">
      <c r="A149" s="72" t="s">
        <v>2023</v>
      </c>
      <c r="B149" s="110"/>
      <c r="C149" s="72" t="s">
        <v>1684</v>
      </c>
      <c r="D149" s="74">
        <v>3662</v>
      </c>
      <c r="E149" s="110" t="s">
        <v>1714</v>
      </c>
      <c r="F149" s="110" t="s">
        <v>2121</v>
      </c>
      <c r="G149" s="74" t="s">
        <v>1716</v>
      </c>
      <c r="H149" s="74" t="s">
        <v>515</v>
      </c>
      <c r="I149" s="74">
        <v>523</v>
      </c>
      <c r="J149" s="73">
        <v>752</v>
      </c>
      <c r="K149" s="73">
        <v>75</v>
      </c>
      <c r="L149" s="73" t="s">
        <v>1</v>
      </c>
      <c r="M149" s="75">
        <v>0</v>
      </c>
      <c r="N149" s="76" t="s">
        <v>924</v>
      </c>
      <c r="O149" s="75">
        <v>32</v>
      </c>
      <c r="P149" s="143" t="s">
        <v>2122</v>
      </c>
      <c r="Q149" s="143" t="s">
        <v>946</v>
      </c>
      <c r="R149" s="74" t="s">
        <v>2027</v>
      </c>
      <c r="S149" s="74">
        <v>1</v>
      </c>
      <c r="T149" s="74">
        <v>1</v>
      </c>
    </row>
    <row r="150" spans="1:20" ht="12.75">
      <c r="A150" s="49" t="s">
        <v>2123</v>
      </c>
      <c r="B150" s="72" t="s">
        <v>2100</v>
      </c>
      <c r="C150" s="72" t="s">
        <v>1684</v>
      </c>
      <c r="D150" s="74">
        <v>2864</v>
      </c>
      <c r="E150" s="74" t="s">
        <v>1801</v>
      </c>
      <c r="F150" s="74" t="s">
        <v>2124</v>
      </c>
      <c r="G150" s="74" t="s">
        <v>2125</v>
      </c>
      <c r="H150" s="74" t="s">
        <v>515</v>
      </c>
      <c r="I150" s="74">
        <v>530</v>
      </c>
      <c r="J150" s="73">
        <v>1042</v>
      </c>
      <c r="K150" s="73">
        <v>104</v>
      </c>
      <c r="L150" s="73" t="s">
        <v>1710</v>
      </c>
      <c r="M150" s="75">
        <v>2</v>
      </c>
      <c r="N150" s="75" t="s">
        <v>793</v>
      </c>
      <c r="O150" s="75">
        <v>36</v>
      </c>
      <c r="P150" s="75" t="s">
        <v>2103</v>
      </c>
      <c r="Q150" s="75" t="s">
        <v>2126</v>
      </c>
      <c r="R150" s="74"/>
      <c r="S150" s="74">
        <v>1</v>
      </c>
      <c r="T150" s="74">
        <v>1</v>
      </c>
    </row>
    <row r="151" spans="1:20" ht="12.75">
      <c r="A151" s="49" t="s">
        <v>2127</v>
      </c>
      <c r="B151" s="72"/>
      <c r="C151" s="72" t="s">
        <v>1684</v>
      </c>
      <c r="D151" s="74">
        <v>3283</v>
      </c>
      <c r="E151" s="74" t="s">
        <v>1722</v>
      </c>
      <c r="F151" s="74" t="s">
        <v>2128</v>
      </c>
      <c r="G151" s="74" t="s">
        <v>1724</v>
      </c>
      <c r="H151" s="74" t="s">
        <v>515</v>
      </c>
      <c r="I151" s="74">
        <v>501</v>
      </c>
      <c r="J151" s="73">
        <v>1031</v>
      </c>
      <c r="K151" s="73">
        <v>103</v>
      </c>
      <c r="L151" s="73" t="s">
        <v>1710</v>
      </c>
      <c r="M151" s="75">
        <v>2</v>
      </c>
      <c r="N151" s="76" t="s">
        <v>924</v>
      </c>
      <c r="O151" s="75">
        <v>32</v>
      </c>
      <c r="P151" s="75" t="s">
        <v>2122</v>
      </c>
      <c r="Q151" s="75" t="s">
        <v>2129</v>
      </c>
      <c r="R151" s="74"/>
      <c r="S151" s="74">
        <v>1</v>
      </c>
      <c r="T151" s="74">
        <v>1</v>
      </c>
    </row>
    <row r="152" spans="1:20" ht="12.75">
      <c r="A152" s="49" t="s">
        <v>2130</v>
      </c>
      <c r="B152" s="72"/>
      <c r="C152" s="72" t="s">
        <v>1684</v>
      </c>
      <c r="D152" s="74">
        <v>1186</v>
      </c>
      <c r="E152" s="74" t="s">
        <v>1771</v>
      </c>
      <c r="F152" s="74" t="s">
        <v>2131</v>
      </c>
      <c r="G152" s="74" t="s">
        <v>1773</v>
      </c>
      <c r="H152" s="74" t="s">
        <v>519</v>
      </c>
      <c r="I152" s="74">
        <v>500</v>
      </c>
      <c r="J152" s="73">
        <v>1064</v>
      </c>
      <c r="K152" s="73">
        <v>106</v>
      </c>
      <c r="L152" s="73" t="s">
        <v>1710</v>
      </c>
      <c r="M152" s="75">
        <v>2</v>
      </c>
      <c r="N152" s="75" t="s">
        <v>793</v>
      </c>
      <c r="O152" s="75">
        <v>38</v>
      </c>
      <c r="P152" s="75" t="s">
        <v>2122</v>
      </c>
      <c r="Q152" s="75" t="s">
        <v>1072</v>
      </c>
      <c r="R152" s="74"/>
      <c r="S152" s="74">
        <v>1</v>
      </c>
      <c r="T152" s="74">
        <v>1</v>
      </c>
    </row>
    <row r="153" spans="1:20">
      <c r="A153" s="72" t="s">
        <v>2023</v>
      </c>
      <c r="B153" s="110"/>
      <c r="C153" s="72" t="s">
        <v>1684</v>
      </c>
      <c r="D153" s="74">
        <v>3972</v>
      </c>
      <c r="E153" s="110" t="s">
        <v>2132</v>
      </c>
      <c r="F153" s="110" t="s">
        <v>2133</v>
      </c>
      <c r="G153" s="74" t="s">
        <v>492</v>
      </c>
      <c r="H153" s="74" t="s">
        <v>519</v>
      </c>
      <c r="I153" s="74">
        <v>493</v>
      </c>
      <c r="J153" s="73">
        <v>1064</v>
      </c>
      <c r="K153" s="73">
        <v>106</v>
      </c>
      <c r="L153" s="73" t="s">
        <v>1710</v>
      </c>
      <c r="M153" s="75">
        <v>0</v>
      </c>
      <c r="N153" s="76" t="s">
        <v>924</v>
      </c>
      <c r="O153" s="75">
        <v>32</v>
      </c>
      <c r="P153" s="143" t="s">
        <v>2122</v>
      </c>
      <c r="Q153" s="143" t="s">
        <v>946</v>
      </c>
      <c r="R153" s="74" t="s">
        <v>2027</v>
      </c>
      <c r="S153" s="74">
        <v>1</v>
      </c>
      <c r="T153" s="74">
        <v>1</v>
      </c>
    </row>
    <row r="154" spans="1:20" ht="12.75">
      <c r="A154" s="72" t="s">
        <v>2134</v>
      </c>
      <c r="B154" s="72"/>
      <c r="C154" s="72" t="s">
        <v>1684</v>
      </c>
      <c r="D154" s="74">
        <v>1113</v>
      </c>
      <c r="E154" s="74" t="s">
        <v>2135</v>
      </c>
      <c r="F154" s="74" t="s">
        <v>2136</v>
      </c>
      <c r="G154" s="74" t="s">
        <v>2137</v>
      </c>
      <c r="H154" s="74" t="s">
        <v>515</v>
      </c>
      <c r="I154" s="74">
        <v>593</v>
      </c>
      <c r="J154" s="73">
        <v>1026</v>
      </c>
      <c r="K154" s="73">
        <v>102</v>
      </c>
      <c r="L154" s="73" t="s">
        <v>1710</v>
      </c>
      <c r="M154" s="75">
        <v>2</v>
      </c>
      <c r="N154" s="75" t="s">
        <v>924</v>
      </c>
      <c r="O154" s="75">
        <v>33</v>
      </c>
      <c r="P154" s="75" t="s">
        <v>2138</v>
      </c>
      <c r="Q154" s="75" t="s">
        <v>2139</v>
      </c>
      <c r="R154" s="74"/>
      <c r="S154" s="74">
        <v>1</v>
      </c>
      <c r="T154" s="74">
        <v>1</v>
      </c>
    </row>
    <row r="155" spans="1:20" ht="12.75">
      <c r="A155" s="72" t="s">
        <v>2140</v>
      </c>
      <c r="B155" s="72"/>
      <c r="C155" s="72" t="s">
        <v>1684</v>
      </c>
      <c r="D155" s="74">
        <v>1329</v>
      </c>
      <c r="E155" s="74" t="s">
        <v>1801</v>
      </c>
      <c r="F155" s="74" t="s">
        <v>2141</v>
      </c>
      <c r="G155" s="74" t="s">
        <v>2142</v>
      </c>
      <c r="H155" s="74" t="s">
        <v>515</v>
      </c>
      <c r="I155" s="74">
        <v>577</v>
      </c>
      <c r="J155" s="73">
        <v>1022</v>
      </c>
      <c r="K155" s="73">
        <v>102</v>
      </c>
      <c r="L155" s="73" t="s">
        <v>1710</v>
      </c>
      <c r="M155" s="75">
        <v>2</v>
      </c>
      <c r="N155" s="75" t="s">
        <v>924</v>
      </c>
      <c r="O155" s="75">
        <v>33</v>
      </c>
      <c r="P155" s="75" t="s">
        <v>2138</v>
      </c>
      <c r="Q155" s="75" t="s">
        <v>2139</v>
      </c>
      <c r="R155" s="74"/>
      <c r="S155" s="74">
        <v>1</v>
      </c>
      <c r="T155" s="74">
        <v>1</v>
      </c>
    </row>
    <row r="156" spans="1:20" ht="12.75">
      <c r="A156" s="72" t="s">
        <v>2143</v>
      </c>
      <c r="B156" s="72"/>
      <c r="C156" s="72" t="s">
        <v>1684</v>
      </c>
      <c r="D156" s="74">
        <v>1891</v>
      </c>
      <c r="E156" s="74" t="s">
        <v>1973</v>
      </c>
      <c r="F156" s="74" t="s">
        <v>2144</v>
      </c>
      <c r="G156" s="74" t="s">
        <v>1975</v>
      </c>
      <c r="H156" s="74" t="s">
        <v>515</v>
      </c>
      <c r="I156" s="74">
        <v>542</v>
      </c>
      <c r="J156" s="73">
        <v>1065</v>
      </c>
      <c r="K156" s="73">
        <v>106</v>
      </c>
      <c r="L156" s="73" t="s">
        <v>1710</v>
      </c>
      <c r="M156" s="75">
        <v>2</v>
      </c>
      <c r="N156" s="75" t="s">
        <v>924</v>
      </c>
      <c r="O156" s="75">
        <v>33</v>
      </c>
      <c r="P156" s="75" t="s">
        <v>2138</v>
      </c>
      <c r="Q156" s="75" t="s">
        <v>2139</v>
      </c>
      <c r="R156" s="74"/>
      <c r="S156" s="74">
        <v>1</v>
      </c>
      <c r="T156" s="74">
        <v>1</v>
      </c>
    </row>
    <row r="157" spans="1:20" ht="12.75">
      <c r="A157" s="72" t="s">
        <v>2145</v>
      </c>
      <c r="B157" s="72"/>
      <c r="C157" s="72" t="s">
        <v>1684</v>
      </c>
      <c r="D157" s="74">
        <v>1167</v>
      </c>
      <c r="E157" s="74" t="s">
        <v>2035</v>
      </c>
      <c r="F157" s="74" t="s">
        <v>2146</v>
      </c>
      <c r="G157" s="74" t="s">
        <v>2037</v>
      </c>
      <c r="H157" s="74" t="s">
        <v>515</v>
      </c>
      <c r="I157" s="74">
        <v>513</v>
      </c>
      <c r="J157" s="73">
        <v>725</v>
      </c>
      <c r="K157" s="73">
        <v>72</v>
      </c>
      <c r="L157" s="73" t="s">
        <v>1</v>
      </c>
      <c r="M157" s="75">
        <v>2</v>
      </c>
      <c r="N157" s="75" t="s">
        <v>924</v>
      </c>
      <c r="O157" s="75">
        <v>38</v>
      </c>
      <c r="P157" s="75" t="s">
        <v>1071</v>
      </c>
      <c r="Q157" s="75" t="s">
        <v>1072</v>
      </c>
      <c r="R157" s="74"/>
      <c r="S157" s="74">
        <v>1</v>
      </c>
      <c r="T157" s="74">
        <v>1</v>
      </c>
    </row>
    <row r="158" spans="1:20" ht="12.75">
      <c r="A158" s="72" t="s">
        <v>2147</v>
      </c>
      <c r="B158" s="72"/>
      <c r="C158" s="72" t="s">
        <v>1684</v>
      </c>
      <c r="D158" s="74">
        <v>2536</v>
      </c>
      <c r="E158" s="74" t="s">
        <v>1688</v>
      </c>
      <c r="F158" s="74" t="s">
        <v>2148</v>
      </c>
      <c r="G158" s="74" t="s">
        <v>1690</v>
      </c>
      <c r="H158" s="74" t="s">
        <v>515</v>
      </c>
      <c r="I158" s="74">
        <v>530</v>
      </c>
      <c r="J158" s="73">
        <v>731</v>
      </c>
      <c r="K158" s="73">
        <v>73</v>
      </c>
      <c r="L158" s="73" t="s">
        <v>1</v>
      </c>
      <c r="M158" s="75">
        <v>2</v>
      </c>
      <c r="N158" s="75" t="s">
        <v>924</v>
      </c>
      <c r="O158" s="75">
        <v>34</v>
      </c>
      <c r="P158" s="75" t="s">
        <v>975</v>
      </c>
      <c r="Q158" s="75" t="s">
        <v>976</v>
      </c>
      <c r="R158" s="74"/>
      <c r="S158" s="74">
        <v>1</v>
      </c>
      <c r="T158" s="74">
        <v>1</v>
      </c>
    </row>
    <row r="159" spans="1:20" ht="12.75">
      <c r="A159" s="72" t="s">
        <v>2149</v>
      </c>
      <c r="B159" s="72"/>
      <c r="C159" s="72" t="s">
        <v>1684</v>
      </c>
      <c r="D159" s="74">
        <v>3484</v>
      </c>
      <c r="E159" s="74" t="s">
        <v>2150</v>
      </c>
      <c r="F159" s="74" t="s">
        <v>2151</v>
      </c>
      <c r="G159" s="74" t="s">
        <v>2152</v>
      </c>
      <c r="H159" s="74" t="s">
        <v>519</v>
      </c>
      <c r="I159" s="74">
        <v>436</v>
      </c>
      <c r="J159" s="73">
        <v>712</v>
      </c>
      <c r="K159" s="73">
        <v>71</v>
      </c>
      <c r="L159" s="73" t="s">
        <v>1</v>
      </c>
      <c r="M159" s="75">
        <v>2</v>
      </c>
      <c r="N159" s="75" t="s">
        <v>924</v>
      </c>
      <c r="O159" s="75">
        <v>34</v>
      </c>
      <c r="P159" s="75" t="s">
        <v>975</v>
      </c>
      <c r="Q159" s="75" t="s">
        <v>976</v>
      </c>
      <c r="R159" s="74"/>
      <c r="S159" s="74">
        <v>1</v>
      </c>
      <c r="T159" s="74">
        <v>1</v>
      </c>
    </row>
    <row r="160" spans="1:20" ht="12.75">
      <c r="A160" s="72" t="s">
        <v>2153</v>
      </c>
      <c r="B160" s="72"/>
      <c r="C160" s="72" t="s">
        <v>1684</v>
      </c>
      <c r="D160" s="74">
        <v>2512</v>
      </c>
      <c r="E160" s="74" t="s">
        <v>1872</v>
      </c>
      <c r="F160" s="74" t="s">
        <v>2154</v>
      </c>
      <c r="G160" s="74" t="s">
        <v>1874</v>
      </c>
      <c r="H160" s="74" t="s">
        <v>508</v>
      </c>
      <c r="I160" s="74">
        <v>340</v>
      </c>
      <c r="J160" s="73">
        <v>1066</v>
      </c>
      <c r="K160" s="73">
        <v>106</v>
      </c>
      <c r="L160" s="73" t="s">
        <v>1710</v>
      </c>
      <c r="M160" s="75">
        <v>2</v>
      </c>
      <c r="N160" s="75" t="s">
        <v>924</v>
      </c>
      <c r="O160" s="75">
        <v>37</v>
      </c>
      <c r="P160" s="75" t="s">
        <v>975</v>
      </c>
      <c r="Q160" s="75" t="s">
        <v>976</v>
      </c>
      <c r="R160" s="74"/>
      <c r="S160" s="74">
        <v>1</v>
      </c>
      <c r="T160" s="74">
        <v>1</v>
      </c>
    </row>
    <row r="161" spans="1:20" ht="12.75">
      <c r="A161" s="72" t="s">
        <v>2155</v>
      </c>
      <c r="B161" s="72"/>
      <c r="C161" s="72" t="s">
        <v>1684</v>
      </c>
      <c r="D161" s="74">
        <v>2013</v>
      </c>
      <c r="E161" s="74" t="s">
        <v>2111</v>
      </c>
      <c r="F161" s="74" t="s">
        <v>2156</v>
      </c>
      <c r="G161" s="74" t="s">
        <v>2157</v>
      </c>
      <c r="H161" s="74" t="s">
        <v>487</v>
      </c>
      <c r="I161" s="74">
        <v>601</v>
      </c>
      <c r="J161" s="73">
        <v>732</v>
      </c>
      <c r="K161" s="73">
        <v>73</v>
      </c>
      <c r="L161" s="73" t="s">
        <v>1</v>
      </c>
      <c r="M161" s="75">
        <v>2</v>
      </c>
      <c r="N161" s="75" t="s">
        <v>924</v>
      </c>
      <c r="O161" s="75">
        <v>38</v>
      </c>
      <c r="P161" s="75" t="s">
        <v>975</v>
      </c>
      <c r="Q161" s="75" t="s">
        <v>976</v>
      </c>
      <c r="R161" s="74"/>
      <c r="S161" s="74">
        <v>1</v>
      </c>
      <c r="T161" s="74">
        <v>1</v>
      </c>
    </row>
    <row r="162" spans="1:20" ht="12.75">
      <c r="A162" s="72" t="s">
        <v>2158</v>
      </c>
      <c r="B162" s="72"/>
      <c r="C162" s="72" t="s">
        <v>1684</v>
      </c>
      <c r="D162" s="74">
        <v>2314</v>
      </c>
      <c r="E162" s="74" t="s">
        <v>1695</v>
      </c>
      <c r="F162" s="74" t="s">
        <v>2159</v>
      </c>
      <c r="G162" s="74" t="s">
        <v>2160</v>
      </c>
      <c r="H162" s="74" t="s">
        <v>487</v>
      </c>
      <c r="I162" s="74">
        <v>724</v>
      </c>
      <c r="J162" s="73">
        <v>711</v>
      </c>
      <c r="K162" s="73">
        <v>71</v>
      </c>
      <c r="L162" s="73" t="s">
        <v>1</v>
      </c>
      <c r="M162" s="75">
        <v>2</v>
      </c>
      <c r="N162" s="75" t="s">
        <v>924</v>
      </c>
      <c r="O162" s="75">
        <v>38</v>
      </c>
      <c r="P162" s="75" t="s">
        <v>975</v>
      </c>
      <c r="Q162" s="75" t="s">
        <v>976</v>
      </c>
      <c r="R162" s="74"/>
      <c r="S162" s="74">
        <v>1</v>
      </c>
      <c r="T162" s="74">
        <v>1</v>
      </c>
    </row>
    <row r="163" spans="1:20" ht="12.75">
      <c r="A163" s="72" t="s">
        <v>1809</v>
      </c>
      <c r="B163" s="72"/>
      <c r="C163" s="72" t="s">
        <v>1684</v>
      </c>
      <c r="D163" s="74">
        <v>1164</v>
      </c>
      <c r="E163" s="74" t="s">
        <v>1695</v>
      </c>
      <c r="F163" s="74" t="s">
        <v>2161</v>
      </c>
      <c r="G163" s="74" t="s">
        <v>2162</v>
      </c>
      <c r="H163" s="74" t="s">
        <v>519</v>
      </c>
      <c r="I163" s="74">
        <v>383</v>
      </c>
      <c r="J163" s="73">
        <v>712</v>
      </c>
      <c r="K163" s="73">
        <v>71</v>
      </c>
      <c r="L163" s="73" t="s">
        <v>1</v>
      </c>
      <c r="M163" s="75">
        <v>2</v>
      </c>
      <c r="N163" s="75" t="s">
        <v>924</v>
      </c>
      <c r="O163" s="75">
        <v>34</v>
      </c>
      <c r="P163" s="75" t="s">
        <v>1567</v>
      </c>
      <c r="Q163" s="75" t="s">
        <v>1568</v>
      </c>
      <c r="R163" s="74"/>
      <c r="S163" s="74">
        <v>1</v>
      </c>
      <c r="T163" s="74">
        <v>1</v>
      </c>
    </row>
    <row r="164" spans="1:20" ht="12.75">
      <c r="A164" s="72" t="s">
        <v>1809</v>
      </c>
      <c r="B164" s="72"/>
      <c r="C164" s="72" t="s">
        <v>1684</v>
      </c>
      <c r="D164" s="74">
        <v>1568</v>
      </c>
      <c r="E164" s="74" t="s">
        <v>1921</v>
      </c>
      <c r="F164" s="74" t="s">
        <v>2163</v>
      </c>
      <c r="G164" s="74" t="s">
        <v>1923</v>
      </c>
      <c r="H164" s="74" t="s">
        <v>519</v>
      </c>
      <c r="I164" s="74">
        <v>414</v>
      </c>
      <c r="J164" s="73">
        <v>715</v>
      </c>
      <c r="K164" s="73">
        <v>71</v>
      </c>
      <c r="L164" s="73" t="s">
        <v>1</v>
      </c>
      <c r="M164" s="75">
        <v>2</v>
      </c>
      <c r="N164" s="75" t="s">
        <v>924</v>
      </c>
      <c r="O164" s="75">
        <v>34</v>
      </c>
      <c r="P164" s="75" t="s">
        <v>1567</v>
      </c>
      <c r="Q164" s="75" t="s">
        <v>1568</v>
      </c>
      <c r="R164" s="74"/>
      <c r="S164" s="74">
        <v>1</v>
      </c>
      <c r="T164" s="74">
        <v>1</v>
      </c>
    </row>
    <row r="165" spans="1:20" ht="12.75">
      <c r="A165" s="72" t="s">
        <v>2164</v>
      </c>
      <c r="B165" s="72"/>
      <c r="C165" s="72" t="s">
        <v>1684</v>
      </c>
      <c r="D165" s="74">
        <v>3451</v>
      </c>
      <c r="E165" s="74" t="s">
        <v>2165</v>
      </c>
      <c r="F165" s="74" t="s">
        <v>2166</v>
      </c>
      <c r="G165" s="74" t="s">
        <v>2167</v>
      </c>
      <c r="H165" s="74" t="s">
        <v>487</v>
      </c>
      <c r="I165" s="74">
        <v>756</v>
      </c>
      <c r="J165" s="73">
        <v>734</v>
      </c>
      <c r="K165" s="73">
        <v>73</v>
      </c>
      <c r="L165" s="73" t="s">
        <v>1</v>
      </c>
      <c r="M165" s="75">
        <v>2</v>
      </c>
      <c r="N165" s="75" t="s">
        <v>924</v>
      </c>
      <c r="O165" s="75">
        <v>34</v>
      </c>
      <c r="P165" s="75" t="s">
        <v>1567</v>
      </c>
      <c r="Q165" s="75" t="s">
        <v>1568</v>
      </c>
      <c r="R165" s="74"/>
      <c r="S165" s="74">
        <v>1</v>
      </c>
      <c r="T165" s="74">
        <v>1</v>
      </c>
    </row>
    <row r="166" spans="1:20" ht="12.75">
      <c r="A166" s="72" t="s">
        <v>2168</v>
      </c>
      <c r="B166" s="72"/>
      <c r="C166" s="72" t="s">
        <v>1684</v>
      </c>
      <c r="D166" s="74">
        <v>3313</v>
      </c>
      <c r="E166" s="74" t="s">
        <v>1872</v>
      </c>
      <c r="F166" s="74" t="s">
        <v>2169</v>
      </c>
      <c r="G166" s="74" t="s">
        <v>1874</v>
      </c>
      <c r="H166" s="74" t="s">
        <v>519</v>
      </c>
      <c r="I166" s="74">
        <v>381</v>
      </c>
      <c r="J166" s="73">
        <v>1066</v>
      </c>
      <c r="K166" s="73">
        <v>106</v>
      </c>
      <c r="L166" s="73" t="s">
        <v>1710</v>
      </c>
      <c r="M166" s="75">
        <v>2</v>
      </c>
      <c r="N166" s="75" t="s">
        <v>924</v>
      </c>
      <c r="O166" s="75">
        <v>34</v>
      </c>
      <c r="P166" s="75" t="s">
        <v>1567</v>
      </c>
      <c r="Q166" s="75" t="s">
        <v>976</v>
      </c>
      <c r="R166" s="74"/>
      <c r="S166" s="74">
        <v>1</v>
      </c>
      <c r="T166" s="74">
        <v>1</v>
      </c>
    </row>
    <row r="167" spans="1:20" ht="12.75">
      <c r="A167" s="72" t="s">
        <v>2170</v>
      </c>
      <c r="B167" s="72"/>
      <c r="C167" s="72" t="s">
        <v>1684</v>
      </c>
      <c r="D167" s="74">
        <v>3306</v>
      </c>
      <c r="E167" s="74" t="s">
        <v>2171</v>
      </c>
      <c r="F167" s="74" t="s">
        <v>2172</v>
      </c>
      <c r="G167" s="74" t="s">
        <v>2173</v>
      </c>
      <c r="H167" s="74" t="s">
        <v>519</v>
      </c>
      <c r="I167" s="74">
        <v>386</v>
      </c>
      <c r="J167" s="73">
        <v>725</v>
      </c>
      <c r="K167" s="73">
        <v>72</v>
      </c>
      <c r="L167" s="73" t="s">
        <v>1</v>
      </c>
      <c r="M167" s="75">
        <v>2</v>
      </c>
      <c r="N167" s="75" t="s">
        <v>924</v>
      </c>
      <c r="O167" s="75">
        <v>35</v>
      </c>
      <c r="P167" s="75" t="s">
        <v>1000</v>
      </c>
      <c r="Q167" s="75" t="s">
        <v>1001</v>
      </c>
      <c r="R167" s="74"/>
      <c r="S167" s="74">
        <v>1</v>
      </c>
      <c r="T167" s="74">
        <v>1</v>
      </c>
    </row>
    <row r="168" spans="1:20" ht="12.75">
      <c r="A168" s="72" t="s">
        <v>2174</v>
      </c>
      <c r="B168" s="72"/>
      <c r="C168" s="72" t="s">
        <v>1684</v>
      </c>
      <c r="D168" s="74">
        <v>2895</v>
      </c>
      <c r="E168" s="74" t="s">
        <v>2035</v>
      </c>
      <c r="F168" s="74" t="s">
        <v>2175</v>
      </c>
      <c r="G168" s="74" t="s">
        <v>2037</v>
      </c>
      <c r="H168" s="74" t="s">
        <v>519</v>
      </c>
      <c r="I168" s="74">
        <v>391</v>
      </c>
      <c r="J168" s="73">
        <v>725</v>
      </c>
      <c r="K168" s="73">
        <v>72</v>
      </c>
      <c r="L168" s="73" t="s">
        <v>1</v>
      </c>
      <c r="M168" s="75">
        <v>2</v>
      </c>
      <c r="N168" s="75" t="s">
        <v>924</v>
      </c>
      <c r="O168" s="75">
        <v>35</v>
      </c>
      <c r="P168" s="75" t="s">
        <v>1000</v>
      </c>
      <c r="Q168" s="75" t="s">
        <v>1001</v>
      </c>
      <c r="R168" s="74"/>
      <c r="S168" s="74">
        <v>1</v>
      </c>
      <c r="T168" s="74">
        <v>1</v>
      </c>
    </row>
    <row r="169" spans="1:20" ht="12.75">
      <c r="A169" s="72" t="s">
        <v>2176</v>
      </c>
      <c r="B169" s="72"/>
      <c r="C169" s="72" t="s">
        <v>1684</v>
      </c>
      <c r="D169" s="74">
        <v>3153</v>
      </c>
      <c r="E169" s="74" t="s">
        <v>1722</v>
      </c>
      <c r="F169" s="74" t="s">
        <v>608</v>
      </c>
      <c r="G169" s="74" t="s">
        <v>1724</v>
      </c>
      <c r="H169" s="74" t="s">
        <v>519</v>
      </c>
      <c r="I169" s="74">
        <v>490</v>
      </c>
      <c r="J169" s="73">
        <v>1031</v>
      </c>
      <c r="K169" s="73">
        <v>103</v>
      </c>
      <c r="L169" s="73" t="s">
        <v>1710</v>
      </c>
      <c r="M169" s="75">
        <v>2</v>
      </c>
      <c r="N169" s="75" t="s">
        <v>924</v>
      </c>
      <c r="O169" s="75">
        <v>35</v>
      </c>
      <c r="P169" s="75" t="s">
        <v>1000</v>
      </c>
      <c r="Q169" s="75" t="s">
        <v>1001</v>
      </c>
      <c r="R169" s="74"/>
      <c r="S169" s="74">
        <v>1</v>
      </c>
      <c r="T169" s="74">
        <v>1</v>
      </c>
    </row>
    <row r="170" spans="1:20" ht="12.75">
      <c r="A170" s="72" t="s">
        <v>2177</v>
      </c>
      <c r="B170" s="72"/>
      <c r="C170" s="72" t="s">
        <v>1684</v>
      </c>
      <c r="D170" s="74">
        <v>1241</v>
      </c>
      <c r="E170" s="74" t="s">
        <v>1771</v>
      </c>
      <c r="F170" s="74" t="s">
        <v>2178</v>
      </c>
      <c r="G170" s="74" t="s">
        <v>1773</v>
      </c>
      <c r="H170" s="74" t="s">
        <v>487</v>
      </c>
      <c r="I170" s="74">
        <v>626</v>
      </c>
      <c r="J170" s="73">
        <v>1064</v>
      </c>
      <c r="K170" s="73">
        <v>106</v>
      </c>
      <c r="L170" s="73" t="s">
        <v>1710</v>
      </c>
      <c r="M170" s="75">
        <v>2</v>
      </c>
      <c r="N170" s="75" t="s">
        <v>924</v>
      </c>
      <c r="O170" s="75">
        <v>37</v>
      </c>
      <c r="P170" s="75" t="s">
        <v>1000</v>
      </c>
      <c r="Q170" s="75" t="s">
        <v>1066</v>
      </c>
      <c r="R170" s="74"/>
      <c r="S170" s="74">
        <v>1</v>
      </c>
      <c r="T170" s="74">
        <v>1</v>
      </c>
    </row>
    <row r="171" spans="1:20" ht="12.75">
      <c r="A171" s="72" t="s">
        <v>2179</v>
      </c>
      <c r="B171" s="72"/>
      <c r="C171" s="72" t="s">
        <v>1684</v>
      </c>
      <c r="D171" s="74">
        <v>1085</v>
      </c>
      <c r="E171" s="74" t="s">
        <v>1801</v>
      </c>
      <c r="F171" s="74" t="s">
        <v>2180</v>
      </c>
      <c r="G171" s="74" t="s">
        <v>2181</v>
      </c>
      <c r="H171" s="74" t="s">
        <v>519</v>
      </c>
      <c r="I171" s="74">
        <v>382</v>
      </c>
      <c r="J171" s="73">
        <v>1022</v>
      </c>
      <c r="K171" s="73">
        <v>102</v>
      </c>
      <c r="L171" s="73" t="s">
        <v>1710</v>
      </c>
      <c r="M171" s="75">
        <v>2</v>
      </c>
      <c r="N171" s="75" t="s">
        <v>924</v>
      </c>
      <c r="O171" s="75">
        <v>37</v>
      </c>
      <c r="P171" s="75" t="s">
        <v>1000</v>
      </c>
      <c r="Q171" s="75" t="s">
        <v>1046</v>
      </c>
      <c r="R171" s="74"/>
      <c r="S171" s="74">
        <v>1</v>
      </c>
      <c r="T171" s="74">
        <v>1</v>
      </c>
    </row>
    <row r="172" spans="1:20" ht="12.75">
      <c r="A172" s="72" t="s">
        <v>2182</v>
      </c>
      <c r="B172" s="72" t="s">
        <v>508</v>
      </c>
      <c r="C172" s="72" t="s">
        <v>1684</v>
      </c>
      <c r="D172" s="74">
        <v>1693</v>
      </c>
      <c r="E172" s="74" t="s">
        <v>1872</v>
      </c>
      <c r="F172" s="74" t="s">
        <v>2183</v>
      </c>
      <c r="G172" s="74" t="s">
        <v>1874</v>
      </c>
      <c r="H172" s="74" t="s">
        <v>508</v>
      </c>
      <c r="I172" s="74">
        <v>280</v>
      </c>
      <c r="J172" s="73">
        <v>1066</v>
      </c>
      <c r="K172" s="73">
        <v>106</v>
      </c>
      <c r="L172" s="73" t="s">
        <v>1710</v>
      </c>
      <c r="M172" s="75">
        <v>2</v>
      </c>
      <c r="N172" s="75" t="s">
        <v>793</v>
      </c>
      <c r="O172" s="75">
        <v>35</v>
      </c>
      <c r="P172" s="75" t="s">
        <v>2184</v>
      </c>
      <c r="Q172" s="75" t="s">
        <v>2185</v>
      </c>
      <c r="R172" s="74"/>
      <c r="S172" s="74">
        <v>1</v>
      </c>
      <c r="T172" s="74">
        <v>1</v>
      </c>
    </row>
    <row r="173" spans="1:20" ht="12.75">
      <c r="A173" s="72" t="s">
        <v>2186</v>
      </c>
      <c r="B173" s="72"/>
      <c r="C173" s="72" t="s">
        <v>1684</v>
      </c>
      <c r="D173" s="74">
        <v>1645</v>
      </c>
      <c r="E173" s="74" t="s">
        <v>1738</v>
      </c>
      <c r="F173" s="74" t="s">
        <v>2187</v>
      </c>
      <c r="G173" s="74" t="s">
        <v>1740</v>
      </c>
      <c r="H173" s="74" t="s">
        <v>519</v>
      </c>
      <c r="I173" s="74">
        <v>430</v>
      </c>
      <c r="J173" s="73">
        <v>1051</v>
      </c>
      <c r="K173" s="73">
        <v>105</v>
      </c>
      <c r="L173" s="73" t="s">
        <v>1710</v>
      </c>
      <c r="M173" s="75">
        <v>2</v>
      </c>
      <c r="N173" s="75" t="s">
        <v>793</v>
      </c>
      <c r="O173" s="75">
        <v>35</v>
      </c>
      <c r="P173" s="75" t="s">
        <v>2184</v>
      </c>
      <c r="Q173" s="75" t="s">
        <v>2185</v>
      </c>
      <c r="R173" s="74"/>
      <c r="S173" s="74">
        <v>1</v>
      </c>
      <c r="T173" s="74">
        <v>1</v>
      </c>
    </row>
    <row r="174" spans="1:20" ht="12.75">
      <c r="A174" s="72" t="s">
        <v>1809</v>
      </c>
      <c r="B174" s="72"/>
      <c r="C174" s="72" t="s">
        <v>1684</v>
      </c>
      <c r="D174" s="74">
        <v>2026</v>
      </c>
      <c r="E174" s="74" t="s">
        <v>1722</v>
      </c>
      <c r="F174" s="74" t="s">
        <v>2188</v>
      </c>
      <c r="G174" s="74" t="s">
        <v>2189</v>
      </c>
      <c r="H174" s="74" t="s">
        <v>519</v>
      </c>
      <c r="I174" s="74">
        <v>451</v>
      </c>
      <c r="J174" s="73">
        <v>1031</v>
      </c>
      <c r="K174" s="73">
        <v>103</v>
      </c>
      <c r="L174" s="73" t="s">
        <v>1710</v>
      </c>
      <c r="M174" s="75">
        <v>2</v>
      </c>
      <c r="N174" s="75" t="s">
        <v>793</v>
      </c>
      <c r="O174" s="75">
        <v>35</v>
      </c>
      <c r="P174" s="75" t="s">
        <v>2184</v>
      </c>
      <c r="Q174" s="75" t="s">
        <v>2185</v>
      </c>
      <c r="R174" s="74"/>
      <c r="S174" s="74">
        <v>1</v>
      </c>
      <c r="T174" s="74">
        <v>1</v>
      </c>
    </row>
    <row r="175" spans="1:20" ht="12.75">
      <c r="A175" s="72" t="s">
        <v>1809</v>
      </c>
      <c r="B175" s="72"/>
      <c r="C175" s="72" t="s">
        <v>1684</v>
      </c>
      <c r="D175" s="74">
        <v>1061</v>
      </c>
      <c r="E175" s="74" t="s">
        <v>1722</v>
      </c>
      <c r="F175" s="74" t="s">
        <v>2190</v>
      </c>
      <c r="G175" s="74" t="s">
        <v>1724</v>
      </c>
      <c r="H175" s="74" t="s">
        <v>519</v>
      </c>
      <c r="I175" s="74">
        <v>470</v>
      </c>
      <c r="J175" s="73">
        <v>1032</v>
      </c>
      <c r="K175" s="73">
        <v>103</v>
      </c>
      <c r="L175" s="73" t="s">
        <v>1710</v>
      </c>
      <c r="M175" s="75">
        <v>2</v>
      </c>
      <c r="N175" s="75" t="s">
        <v>793</v>
      </c>
      <c r="O175" s="75">
        <v>35</v>
      </c>
      <c r="P175" s="75" t="s">
        <v>2184</v>
      </c>
      <c r="Q175" s="75" t="s">
        <v>2185</v>
      </c>
      <c r="R175" s="74"/>
      <c r="S175" s="74">
        <v>1</v>
      </c>
      <c r="T175" s="74">
        <v>1</v>
      </c>
    </row>
    <row r="176" spans="1:20" ht="12.75">
      <c r="A176" s="72" t="s">
        <v>2191</v>
      </c>
      <c r="B176" s="72"/>
      <c r="C176" s="72" t="s">
        <v>1684</v>
      </c>
      <c r="D176" s="74">
        <v>2497</v>
      </c>
      <c r="E176" s="74" t="s">
        <v>2005</v>
      </c>
      <c r="F176" s="74" t="s">
        <v>2192</v>
      </c>
      <c r="G176" s="74" t="s">
        <v>2006</v>
      </c>
      <c r="H176" s="74" t="s">
        <v>519</v>
      </c>
      <c r="I176" s="74">
        <v>481</v>
      </c>
      <c r="J176" s="73">
        <v>735</v>
      </c>
      <c r="K176" s="73">
        <v>73</v>
      </c>
      <c r="L176" s="73" t="s">
        <v>1</v>
      </c>
      <c r="M176" s="75">
        <v>2</v>
      </c>
      <c r="N176" s="75" t="s">
        <v>793</v>
      </c>
      <c r="O176" s="75">
        <v>36</v>
      </c>
      <c r="P176" s="75" t="s">
        <v>2193</v>
      </c>
      <c r="Q176" s="75" t="s">
        <v>2194</v>
      </c>
      <c r="R176" s="74"/>
      <c r="S176" s="74">
        <v>1</v>
      </c>
      <c r="T176" s="74">
        <v>1</v>
      </c>
    </row>
    <row r="177" spans="1:20" ht="12.75">
      <c r="A177" s="72" t="s">
        <v>2195</v>
      </c>
      <c r="B177" s="72"/>
      <c r="C177" s="72" t="s">
        <v>1684</v>
      </c>
      <c r="D177" s="74">
        <v>1461</v>
      </c>
      <c r="E177" s="74" t="s">
        <v>1738</v>
      </c>
      <c r="F177" s="74" t="s">
        <v>2196</v>
      </c>
      <c r="G177" s="74" t="s">
        <v>1740</v>
      </c>
      <c r="H177" s="74" t="s">
        <v>519</v>
      </c>
      <c r="I177" s="74">
        <v>487</v>
      </c>
      <c r="J177" s="73">
        <v>1052</v>
      </c>
      <c r="K177" s="73">
        <v>105</v>
      </c>
      <c r="L177" s="73" t="s">
        <v>1710</v>
      </c>
      <c r="M177" s="75">
        <v>2</v>
      </c>
      <c r="N177" s="75" t="s">
        <v>793</v>
      </c>
      <c r="O177" s="75">
        <v>36</v>
      </c>
      <c r="P177" s="75" t="s">
        <v>2193</v>
      </c>
      <c r="Q177" s="75" t="s">
        <v>2194</v>
      </c>
      <c r="R177" s="74"/>
      <c r="S177" s="74">
        <v>1</v>
      </c>
      <c r="T177" s="74">
        <v>1</v>
      </c>
    </row>
    <row r="178" spans="1:20" ht="12.75">
      <c r="A178" s="72" t="s">
        <v>2197</v>
      </c>
      <c r="B178" s="72"/>
      <c r="C178" s="72" t="s">
        <v>1684</v>
      </c>
      <c r="D178" s="74">
        <v>1652</v>
      </c>
      <c r="E178" s="74" t="s">
        <v>2198</v>
      </c>
      <c r="F178" s="74" t="s">
        <v>2199</v>
      </c>
      <c r="G178" s="74" t="s">
        <v>2200</v>
      </c>
      <c r="H178" s="74" t="s">
        <v>519</v>
      </c>
      <c r="I178" s="74">
        <v>490</v>
      </c>
      <c r="J178" s="73">
        <v>755</v>
      </c>
      <c r="K178" s="73">
        <v>75</v>
      </c>
      <c r="L178" s="73" t="s">
        <v>1</v>
      </c>
      <c r="M178" s="75">
        <v>2</v>
      </c>
      <c r="N178" s="75" t="s">
        <v>793</v>
      </c>
      <c r="O178" s="75">
        <v>36</v>
      </c>
      <c r="P178" s="75" t="s">
        <v>2193</v>
      </c>
      <c r="Q178" s="75" t="s">
        <v>2194</v>
      </c>
      <c r="R178" s="74"/>
      <c r="S178" s="74">
        <v>1</v>
      </c>
      <c r="T178" s="74">
        <v>1</v>
      </c>
    </row>
    <row r="179" spans="1:20" ht="12.75">
      <c r="A179" s="72" t="s">
        <v>2201</v>
      </c>
      <c r="B179" s="72"/>
      <c r="C179" s="72" t="s">
        <v>1684</v>
      </c>
      <c r="D179" s="74">
        <v>2444</v>
      </c>
      <c r="E179" s="74" t="s">
        <v>1707</v>
      </c>
      <c r="F179" s="74" t="s">
        <v>2202</v>
      </c>
      <c r="G179" s="74" t="s">
        <v>1709</v>
      </c>
      <c r="H179" s="74" t="s">
        <v>508</v>
      </c>
      <c r="I179" s="74">
        <v>284</v>
      </c>
      <c r="J179" s="73">
        <v>1063</v>
      </c>
      <c r="K179" s="73">
        <v>106</v>
      </c>
      <c r="L179" s="73" t="s">
        <v>1710</v>
      </c>
      <c r="M179" s="75">
        <v>2</v>
      </c>
      <c r="N179" s="75" t="s">
        <v>793</v>
      </c>
      <c r="O179" s="75">
        <v>37</v>
      </c>
      <c r="P179" s="75" t="s">
        <v>2193</v>
      </c>
      <c r="Q179" s="75" t="s">
        <v>1046</v>
      </c>
      <c r="R179" s="74"/>
      <c r="S179" s="74">
        <v>1</v>
      </c>
      <c r="T179" s="74">
        <v>1</v>
      </c>
    </row>
    <row r="180" spans="1:20" ht="12.75">
      <c r="A180" s="72" t="s">
        <v>2203</v>
      </c>
      <c r="B180" s="72"/>
      <c r="C180" s="72" t="s">
        <v>1684</v>
      </c>
      <c r="D180" s="74">
        <v>2315</v>
      </c>
      <c r="E180" s="74" t="s">
        <v>1932</v>
      </c>
      <c r="F180" s="74" t="s">
        <v>2204</v>
      </c>
      <c r="G180" s="74" t="s">
        <v>1934</v>
      </c>
      <c r="H180" s="74" t="s">
        <v>508</v>
      </c>
      <c r="I180" s="74">
        <v>297</v>
      </c>
      <c r="J180" s="73">
        <v>732</v>
      </c>
      <c r="K180" s="73">
        <v>73</v>
      </c>
      <c r="L180" s="73" t="s">
        <v>1</v>
      </c>
      <c r="M180" s="75">
        <v>2</v>
      </c>
      <c r="N180" s="75" t="s">
        <v>793</v>
      </c>
      <c r="O180" s="75">
        <v>37</v>
      </c>
      <c r="P180" s="75" t="s">
        <v>2193</v>
      </c>
      <c r="Q180" s="75" t="s">
        <v>1046</v>
      </c>
      <c r="R180" s="74"/>
      <c r="S180" s="74">
        <v>1</v>
      </c>
      <c r="T180" s="74">
        <v>1</v>
      </c>
    </row>
    <row r="181" spans="1:20" ht="12.75">
      <c r="A181" s="72" t="s">
        <v>2205</v>
      </c>
      <c r="B181" s="72"/>
      <c r="C181" s="72" t="s">
        <v>1684</v>
      </c>
      <c r="D181" s="74">
        <v>2597</v>
      </c>
      <c r="E181" s="74" t="s">
        <v>1801</v>
      </c>
      <c r="F181" s="74" t="s">
        <v>2206</v>
      </c>
      <c r="G181" s="74" t="s">
        <v>2207</v>
      </c>
      <c r="H181" s="74" t="s">
        <v>519</v>
      </c>
      <c r="I181" s="74">
        <v>397</v>
      </c>
      <c r="J181" s="73">
        <v>1023</v>
      </c>
      <c r="K181" s="73">
        <v>102</v>
      </c>
      <c r="L181" s="73" t="s">
        <v>1710</v>
      </c>
      <c r="M181" s="75">
        <v>2</v>
      </c>
      <c r="N181" s="75" t="s">
        <v>793</v>
      </c>
      <c r="O181" s="75">
        <v>36</v>
      </c>
      <c r="P181" s="75" t="s">
        <v>2208</v>
      </c>
      <c r="Q181" s="75" t="s">
        <v>2126</v>
      </c>
      <c r="R181" s="74"/>
      <c r="S181" s="74">
        <v>1</v>
      </c>
      <c r="T181" s="74">
        <v>1</v>
      </c>
    </row>
    <row r="182" spans="1:20" ht="12.75">
      <c r="A182" s="72" t="s">
        <v>1809</v>
      </c>
      <c r="B182" s="72"/>
      <c r="C182" s="72" t="s">
        <v>1684</v>
      </c>
      <c r="D182" s="74">
        <v>1489</v>
      </c>
      <c r="E182" s="74" t="s">
        <v>1801</v>
      </c>
      <c r="F182" s="74" t="s">
        <v>2209</v>
      </c>
      <c r="G182" s="74" t="s">
        <v>2210</v>
      </c>
      <c r="H182" s="74" t="s">
        <v>519</v>
      </c>
      <c r="I182" s="74">
        <v>456</v>
      </c>
      <c r="J182" s="73">
        <v>1043</v>
      </c>
      <c r="K182" s="73">
        <v>104</v>
      </c>
      <c r="L182" s="73" t="s">
        <v>1710</v>
      </c>
      <c r="M182" s="75">
        <v>2</v>
      </c>
      <c r="N182" s="75" t="s">
        <v>793</v>
      </c>
      <c r="O182" s="75">
        <v>36</v>
      </c>
      <c r="P182" s="75" t="s">
        <v>2208</v>
      </c>
      <c r="Q182" s="75" t="s">
        <v>2126</v>
      </c>
      <c r="R182" s="74"/>
      <c r="S182" s="74">
        <v>1</v>
      </c>
      <c r="T182" s="74">
        <v>1</v>
      </c>
    </row>
    <row r="183" spans="1:20" ht="12.75">
      <c r="A183" s="72" t="s">
        <v>1809</v>
      </c>
      <c r="B183" s="72"/>
      <c r="C183" s="72" t="s">
        <v>1684</v>
      </c>
      <c r="D183" s="74">
        <v>1270</v>
      </c>
      <c r="E183" s="74" t="s">
        <v>1801</v>
      </c>
      <c r="F183" s="74" t="s">
        <v>2211</v>
      </c>
      <c r="G183" s="74" t="s">
        <v>2125</v>
      </c>
      <c r="H183" s="74" t="s">
        <v>519</v>
      </c>
      <c r="I183" s="74">
        <v>480</v>
      </c>
      <c r="J183" s="73">
        <v>1042</v>
      </c>
      <c r="K183" s="73">
        <v>104</v>
      </c>
      <c r="L183" s="73" t="s">
        <v>1710</v>
      </c>
      <c r="M183" s="75">
        <v>2</v>
      </c>
      <c r="N183" s="75" t="s">
        <v>793</v>
      </c>
      <c r="O183" s="75">
        <v>38</v>
      </c>
      <c r="P183" s="75" t="s">
        <v>1071</v>
      </c>
      <c r="Q183" s="75" t="s">
        <v>1072</v>
      </c>
      <c r="R183" s="74"/>
      <c r="S183" s="74">
        <v>1</v>
      </c>
      <c r="T183" s="74">
        <v>1</v>
      </c>
    </row>
    <row r="184" spans="1:20" ht="12.75">
      <c r="A184" s="72" t="s">
        <v>2212</v>
      </c>
      <c r="B184" s="72"/>
      <c r="C184" s="72" t="s">
        <v>1684</v>
      </c>
      <c r="D184" s="74">
        <v>2201</v>
      </c>
      <c r="E184" s="74" t="s">
        <v>2213</v>
      </c>
      <c r="F184" s="74" t="s">
        <v>2214</v>
      </c>
      <c r="G184" s="74" t="s">
        <v>2215</v>
      </c>
      <c r="H184" s="74" t="s">
        <v>519</v>
      </c>
      <c r="I184" s="74">
        <v>472</v>
      </c>
      <c r="J184" s="73">
        <v>735</v>
      </c>
      <c r="K184" s="73">
        <v>73</v>
      </c>
      <c r="L184" s="73" t="s">
        <v>1</v>
      </c>
      <c r="M184" s="75">
        <v>2</v>
      </c>
      <c r="N184" s="75" t="s">
        <v>793</v>
      </c>
      <c r="O184" s="75">
        <v>36</v>
      </c>
      <c r="P184" s="75" t="s">
        <v>2208</v>
      </c>
      <c r="Q184" s="75" t="s">
        <v>2126</v>
      </c>
      <c r="R184" s="74"/>
      <c r="S184" s="74">
        <v>1</v>
      </c>
      <c r="T184" s="74">
        <v>1</v>
      </c>
    </row>
    <row r="185" spans="1:20" ht="12.75">
      <c r="A185" s="72" t="s">
        <v>2216</v>
      </c>
      <c r="B185" s="72"/>
      <c r="C185" s="72" t="s">
        <v>1684</v>
      </c>
      <c r="D185" s="74">
        <v>1698</v>
      </c>
      <c r="E185" s="74" t="s">
        <v>2217</v>
      </c>
      <c r="F185" s="74" t="s">
        <v>2218</v>
      </c>
      <c r="G185" s="74" t="s">
        <v>2219</v>
      </c>
      <c r="H185" s="74" t="s">
        <v>519</v>
      </c>
      <c r="I185" s="74">
        <v>481</v>
      </c>
      <c r="J185" s="73">
        <v>724</v>
      </c>
      <c r="K185" s="73">
        <v>72</v>
      </c>
      <c r="L185" s="73" t="s">
        <v>1</v>
      </c>
      <c r="M185" s="75">
        <v>2</v>
      </c>
      <c r="N185" s="75" t="s">
        <v>793</v>
      </c>
      <c r="O185" s="75">
        <v>36</v>
      </c>
      <c r="P185" s="75" t="s">
        <v>2208</v>
      </c>
      <c r="Q185" s="75" t="s">
        <v>2126</v>
      </c>
      <c r="R185" s="74"/>
      <c r="S185" s="74">
        <v>1</v>
      </c>
      <c r="T185" s="74">
        <v>1</v>
      </c>
    </row>
    <row r="186" spans="1:20" ht="12.75">
      <c r="A186" s="49" t="s">
        <v>2220</v>
      </c>
      <c r="B186" s="72"/>
      <c r="C186" s="72" t="s">
        <v>1684</v>
      </c>
      <c r="D186" s="74">
        <v>3877</v>
      </c>
      <c r="E186" s="74" t="s">
        <v>1801</v>
      </c>
      <c r="F186" s="74" t="s">
        <v>2221</v>
      </c>
      <c r="G186" s="74" t="s">
        <v>2222</v>
      </c>
      <c r="H186" s="74" t="s">
        <v>519</v>
      </c>
      <c r="I186" s="74">
        <v>430</v>
      </c>
      <c r="J186" s="73">
        <v>1044</v>
      </c>
      <c r="K186" s="73">
        <v>104</v>
      </c>
      <c r="L186" s="73" t="s">
        <v>1710</v>
      </c>
      <c r="M186" s="75">
        <v>2</v>
      </c>
      <c r="N186" s="75" t="s">
        <v>793</v>
      </c>
      <c r="O186" s="75">
        <v>37</v>
      </c>
      <c r="P186" s="75" t="s">
        <v>1065</v>
      </c>
      <c r="Q186" s="75" t="s">
        <v>1066</v>
      </c>
      <c r="R186" s="74"/>
      <c r="S186" s="74">
        <v>1</v>
      </c>
      <c r="T186" s="74">
        <v>1</v>
      </c>
    </row>
    <row r="187" spans="1:20" ht="12.75">
      <c r="A187" s="49" t="s">
        <v>2223</v>
      </c>
      <c r="B187" s="72"/>
      <c r="C187" s="72" t="s">
        <v>1684</v>
      </c>
      <c r="D187" s="74">
        <v>2818</v>
      </c>
      <c r="E187" s="74" t="s">
        <v>2035</v>
      </c>
      <c r="F187" s="74" t="s">
        <v>2224</v>
      </c>
      <c r="G187" s="74" t="s">
        <v>2037</v>
      </c>
      <c r="H187" s="74" t="s">
        <v>519</v>
      </c>
      <c r="I187" s="74">
        <v>391</v>
      </c>
      <c r="J187" s="73">
        <v>725</v>
      </c>
      <c r="K187" s="73">
        <v>72</v>
      </c>
      <c r="L187" s="73" t="s">
        <v>1</v>
      </c>
      <c r="M187" s="75">
        <v>2</v>
      </c>
      <c r="N187" s="75" t="s">
        <v>793</v>
      </c>
      <c r="O187" s="75">
        <v>37</v>
      </c>
      <c r="P187" s="75" t="s">
        <v>1065</v>
      </c>
      <c r="Q187" s="75" t="s">
        <v>1066</v>
      </c>
      <c r="R187" s="74"/>
      <c r="S187" s="74">
        <v>1</v>
      </c>
      <c r="T187" s="74">
        <v>1</v>
      </c>
    </row>
    <row r="188" spans="1:20" ht="12.75">
      <c r="A188" s="49" t="s">
        <v>2225</v>
      </c>
      <c r="B188" s="72"/>
      <c r="C188" s="72" t="s">
        <v>1684</v>
      </c>
      <c r="D188" s="74">
        <v>3143</v>
      </c>
      <c r="E188" s="74" t="s">
        <v>1801</v>
      </c>
      <c r="F188" s="74" t="s">
        <v>2226</v>
      </c>
      <c r="G188" s="74" t="s">
        <v>1833</v>
      </c>
      <c r="H188" s="74" t="s">
        <v>519</v>
      </c>
      <c r="I188" s="74">
        <v>477</v>
      </c>
      <c r="J188" s="73">
        <v>1043</v>
      </c>
      <c r="K188" s="73">
        <v>104</v>
      </c>
      <c r="L188" s="73" t="s">
        <v>1710</v>
      </c>
      <c r="M188" s="75">
        <v>2</v>
      </c>
      <c r="N188" s="75" t="s">
        <v>793</v>
      </c>
      <c r="O188" s="75">
        <v>37</v>
      </c>
      <c r="P188" s="75" t="s">
        <v>1065</v>
      </c>
      <c r="Q188" s="75" t="s">
        <v>1066</v>
      </c>
      <c r="R188" s="74"/>
      <c r="S188" s="74">
        <v>1</v>
      </c>
      <c r="T188" s="74">
        <v>1</v>
      </c>
    </row>
    <row r="189" spans="1:20" ht="12.75">
      <c r="A189" s="49" t="s">
        <v>2227</v>
      </c>
      <c r="B189" s="72"/>
      <c r="C189" s="72" t="s">
        <v>1684</v>
      </c>
      <c r="D189" s="74">
        <v>3290</v>
      </c>
      <c r="E189" s="74" t="s">
        <v>2228</v>
      </c>
      <c r="F189" s="74" t="s">
        <v>2229</v>
      </c>
      <c r="G189" s="74" t="s">
        <v>2230</v>
      </c>
      <c r="H189" s="74" t="s">
        <v>519</v>
      </c>
      <c r="I189" s="74">
        <v>384</v>
      </c>
      <c r="J189" s="73">
        <v>1062</v>
      </c>
      <c r="K189" s="73">
        <v>106</v>
      </c>
      <c r="L189" s="73" t="s">
        <v>1710</v>
      </c>
      <c r="M189" s="75">
        <v>2</v>
      </c>
      <c r="N189" s="75" t="s">
        <v>793</v>
      </c>
      <c r="O189" s="75">
        <v>37</v>
      </c>
      <c r="P189" s="75" t="s">
        <v>1065</v>
      </c>
      <c r="Q189" s="75" t="s">
        <v>1066</v>
      </c>
      <c r="R189" s="74"/>
      <c r="S189" s="74">
        <v>1</v>
      </c>
      <c r="T189" s="74">
        <v>1</v>
      </c>
    </row>
    <row r="190" spans="1:20" ht="12.75">
      <c r="A190" s="72" t="s">
        <v>2231</v>
      </c>
      <c r="B190" s="72"/>
      <c r="C190" s="72" t="s">
        <v>1684</v>
      </c>
      <c r="D190" s="74">
        <v>1586</v>
      </c>
      <c r="E190" s="74" t="s">
        <v>1898</v>
      </c>
      <c r="F190" s="74" t="s">
        <v>2232</v>
      </c>
      <c r="G190" s="74" t="s">
        <v>1900</v>
      </c>
      <c r="H190" s="74" t="s">
        <v>515</v>
      </c>
      <c r="I190" s="74">
        <v>582</v>
      </c>
      <c r="J190" s="73">
        <v>755</v>
      </c>
      <c r="K190" s="73">
        <v>75</v>
      </c>
      <c r="L190" s="73" t="s">
        <v>1</v>
      </c>
      <c r="M190" s="75">
        <v>2</v>
      </c>
      <c r="N190" s="75" t="s">
        <v>793</v>
      </c>
      <c r="O190" s="75">
        <v>39</v>
      </c>
      <c r="P190" s="75" t="s">
        <v>2233</v>
      </c>
      <c r="Q190" s="75" t="s">
        <v>2234</v>
      </c>
      <c r="R190" s="74"/>
      <c r="S190" s="74">
        <v>1</v>
      </c>
      <c r="T190" s="74">
        <v>1</v>
      </c>
    </row>
    <row r="191" spans="1:20" ht="12.75">
      <c r="A191" s="72" t="s">
        <v>2235</v>
      </c>
      <c r="B191" s="72" t="s">
        <v>508</v>
      </c>
      <c r="C191" s="72" t="s">
        <v>1684</v>
      </c>
      <c r="D191" s="74">
        <v>2811</v>
      </c>
      <c r="E191" s="74" t="s">
        <v>1726</v>
      </c>
      <c r="F191" s="74" t="s">
        <v>2236</v>
      </c>
      <c r="G191" s="74" t="s">
        <v>1893</v>
      </c>
      <c r="H191" s="74" t="s">
        <v>508</v>
      </c>
      <c r="I191" s="74">
        <v>236</v>
      </c>
      <c r="J191" s="73">
        <v>1061</v>
      </c>
      <c r="K191" s="73">
        <v>106</v>
      </c>
      <c r="L191" s="73" t="s">
        <v>1710</v>
      </c>
      <c r="M191" s="75">
        <v>2</v>
      </c>
      <c r="N191" s="76" t="s">
        <v>924</v>
      </c>
      <c r="O191" s="75">
        <v>32</v>
      </c>
      <c r="P191" s="75" t="s">
        <v>2122</v>
      </c>
      <c r="Q191" s="75" t="s">
        <v>946</v>
      </c>
      <c r="R191" s="74"/>
      <c r="S191" s="74">
        <v>1</v>
      </c>
      <c r="T191" s="74">
        <v>1</v>
      </c>
    </row>
    <row r="192" spans="1:20" ht="12.75">
      <c r="A192" s="72"/>
      <c r="B192" s="72"/>
      <c r="C192" s="72" t="s">
        <v>1684</v>
      </c>
      <c r="D192" s="74">
        <v>2639</v>
      </c>
      <c r="E192" s="74" t="s">
        <v>2237</v>
      </c>
      <c r="F192" s="74" t="s">
        <v>2238</v>
      </c>
      <c r="G192" s="74" t="s">
        <v>2239</v>
      </c>
      <c r="H192" s="74" t="s">
        <v>519</v>
      </c>
      <c r="I192" s="74">
        <v>385</v>
      </c>
      <c r="J192" s="73">
        <v>755</v>
      </c>
      <c r="K192" s="73">
        <v>75</v>
      </c>
      <c r="L192" s="73" t="s">
        <v>1</v>
      </c>
      <c r="M192" s="75">
        <v>2</v>
      </c>
      <c r="N192" s="75" t="s">
        <v>924</v>
      </c>
      <c r="O192" s="75">
        <v>34</v>
      </c>
      <c r="P192" s="75" t="s">
        <v>975</v>
      </c>
      <c r="Q192" s="75" t="s">
        <v>976</v>
      </c>
      <c r="R192" s="74"/>
      <c r="S192" s="74">
        <v>1</v>
      </c>
      <c r="T192" s="74">
        <v>1</v>
      </c>
    </row>
    <row r="193" spans="1:20" ht="12.75">
      <c r="A193" s="72"/>
      <c r="B193" s="72"/>
      <c r="C193" s="72" t="s">
        <v>1684</v>
      </c>
      <c r="D193" s="74">
        <v>1166</v>
      </c>
      <c r="E193" s="74" t="s">
        <v>1751</v>
      </c>
      <c r="F193" s="74" t="s">
        <v>2240</v>
      </c>
      <c r="G193" s="74" t="s">
        <v>1753</v>
      </c>
      <c r="H193" s="74" t="s">
        <v>519</v>
      </c>
      <c r="I193" s="74">
        <v>396</v>
      </c>
      <c r="J193" s="73">
        <v>1054</v>
      </c>
      <c r="K193" s="73">
        <v>105</v>
      </c>
      <c r="L193" s="73" t="s">
        <v>1710</v>
      </c>
      <c r="M193" s="75">
        <v>2</v>
      </c>
      <c r="N193" s="75" t="s">
        <v>793</v>
      </c>
      <c r="O193" s="75">
        <v>35</v>
      </c>
      <c r="P193" s="75" t="s">
        <v>2184</v>
      </c>
      <c r="Q193" s="75" t="s">
        <v>2185</v>
      </c>
      <c r="R193" s="74"/>
      <c r="S193" s="74">
        <v>1</v>
      </c>
      <c r="T193" s="74">
        <v>1</v>
      </c>
    </row>
    <row r="194" spans="1:20" ht="12.75">
      <c r="A194" s="72"/>
      <c r="B194" s="72"/>
      <c r="C194" s="72" t="s">
        <v>1684</v>
      </c>
      <c r="D194" s="74">
        <v>1176</v>
      </c>
      <c r="E194" s="74" t="s">
        <v>1921</v>
      </c>
      <c r="F194" s="74" t="s">
        <v>2241</v>
      </c>
      <c r="G194" s="74" t="s">
        <v>1923</v>
      </c>
      <c r="H194" s="74" t="s">
        <v>519</v>
      </c>
      <c r="I194" s="74">
        <v>382</v>
      </c>
      <c r="J194" s="73">
        <v>715</v>
      </c>
      <c r="K194" s="73">
        <v>71</v>
      </c>
      <c r="L194" s="73" t="s">
        <v>1</v>
      </c>
      <c r="M194" s="75">
        <v>2</v>
      </c>
      <c r="N194" s="75" t="s">
        <v>793</v>
      </c>
      <c r="O194" s="75">
        <v>36</v>
      </c>
      <c r="P194" s="75" t="s">
        <v>2193</v>
      </c>
      <c r="Q194" s="75" t="s">
        <v>2194</v>
      </c>
      <c r="R194" s="74"/>
      <c r="S194" s="74">
        <v>1</v>
      </c>
      <c r="T194" s="74">
        <v>1</v>
      </c>
    </row>
    <row r="195" spans="1:20" ht="12.75">
      <c r="A195" s="72"/>
      <c r="B195" s="72"/>
      <c r="C195" s="72" t="s">
        <v>1684</v>
      </c>
      <c r="D195" s="74">
        <v>3664</v>
      </c>
      <c r="E195" s="74" t="s">
        <v>1777</v>
      </c>
      <c r="F195" s="74" t="s">
        <v>2242</v>
      </c>
      <c r="G195" s="74" t="s">
        <v>1778</v>
      </c>
      <c r="H195" s="74" t="s">
        <v>515</v>
      </c>
      <c r="I195" s="74">
        <v>532</v>
      </c>
      <c r="J195" s="73">
        <v>753</v>
      </c>
      <c r="K195" s="73">
        <v>75</v>
      </c>
      <c r="L195" s="73" t="s">
        <v>1</v>
      </c>
      <c r="M195" s="75">
        <v>2</v>
      </c>
      <c r="N195" s="75" t="s">
        <v>793</v>
      </c>
      <c r="O195" s="75">
        <v>38</v>
      </c>
      <c r="P195" s="75" t="s">
        <v>2243</v>
      </c>
      <c r="Q195" s="75" t="s">
        <v>2244</v>
      </c>
      <c r="R195" s="74"/>
      <c r="S195" s="74">
        <v>1</v>
      </c>
      <c r="T195" s="74">
        <v>1</v>
      </c>
    </row>
    <row r="196" spans="1:20" ht="12.75">
      <c r="A196" s="72"/>
      <c r="B196" s="72"/>
      <c r="C196" s="72" t="s">
        <v>1684</v>
      </c>
      <c r="D196" s="74">
        <v>1992</v>
      </c>
      <c r="E196" s="74" t="s">
        <v>2245</v>
      </c>
      <c r="F196" s="74" t="s">
        <v>2246</v>
      </c>
      <c r="G196" s="74" t="s">
        <v>2247</v>
      </c>
      <c r="H196" s="74" t="s">
        <v>515</v>
      </c>
      <c r="I196" s="74">
        <v>525</v>
      </c>
      <c r="J196" s="73">
        <v>754</v>
      </c>
      <c r="K196" s="73">
        <v>75</v>
      </c>
      <c r="L196" s="73" t="s">
        <v>1</v>
      </c>
      <c r="M196" s="75">
        <v>2</v>
      </c>
      <c r="N196" s="75" t="s">
        <v>793</v>
      </c>
      <c r="O196" s="75">
        <v>38</v>
      </c>
      <c r="P196" s="75" t="s">
        <v>2243</v>
      </c>
      <c r="Q196" s="75" t="s">
        <v>2244</v>
      </c>
      <c r="R196" s="74"/>
      <c r="S196" s="74">
        <v>1</v>
      </c>
      <c r="T196" s="74">
        <v>1</v>
      </c>
    </row>
    <row r="197" spans="1:20" ht="12.75">
      <c r="A197" s="72"/>
      <c r="B197" s="72"/>
      <c r="C197" s="72" t="s">
        <v>1684</v>
      </c>
      <c r="D197" s="74">
        <v>1836</v>
      </c>
      <c r="E197" s="74" t="s">
        <v>1695</v>
      </c>
      <c r="F197" s="74" t="s">
        <v>2248</v>
      </c>
      <c r="G197" s="74" t="s">
        <v>2249</v>
      </c>
      <c r="H197" s="74" t="s">
        <v>519</v>
      </c>
      <c r="I197" s="74">
        <v>410</v>
      </c>
      <c r="J197" s="73">
        <v>711</v>
      </c>
      <c r="K197" s="73">
        <v>71</v>
      </c>
      <c r="L197" s="73" t="s">
        <v>1</v>
      </c>
      <c r="M197" s="75">
        <v>2</v>
      </c>
      <c r="N197" s="75" t="s">
        <v>793</v>
      </c>
      <c r="O197" s="75">
        <v>39</v>
      </c>
      <c r="P197" s="75" t="s">
        <v>2233</v>
      </c>
      <c r="Q197" s="75" t="s">
        <v>2234</v>
      </c>
      <c r="R197" s="74"/>
      <c r="S197" s="74">
        <v>1</v>
      </c>
      <c r="T197" s="74">
        <v>1</v>
      </c>
    </row>
    <row r="198" spans="1:20" ht="12.75">
      <c r="A198" s="72"/>
      <c r="B198" s="72"/>
      <c r="C198" s="72" t="s">
        <v>1684</v>
      </c>
      <c r="D198" s="74">
        <v>1309</v>
      </c>
      <c r="E198" s="74" t="s">
        <v>2250</v>
      </c>
      <c r="F198" s="74" t="s">
        <v>2251</v>
      </c>
      <c r="G198" s="74" t="s">
        <v>2252</v>
      </c>
      <c r="H198" s="74" t="s">
        <v>519</v>
      </c>
      <c r="I198" s="74">
        <v>444</v>
      </c>
      <c r="J198" s="73">
        <v>722</v>
      </c>
      <c r="K198" s="73">
        <v>72</v>
      </c>
      <c r="L198" s="73" t="s">
        <v>1</v>
      </c>
      <c r="M198" s="75">
        <v>2</v>
      </c>
      <c r="N198" s="75" t="s">
        <v>793</v>
      </c>
      <c r="O198" s="75">
        <v>39</v>
      </c>
      <c r="P198" s="75" t="s">
        <v>2233</v>
      </c>
      <c r="Q198" s="75" t="s">
        <v>2234</v>
      </c>
      <c r="R198" s="74"/>
      <c r="S198" s="74">
        <v>1</v>
      </c>
      <c r="T198" s="74">
        <v>1</v>
      </c>
    </row>
    <row r="199" spans="1:20" ht="12.75">
      <c r="A199" s="72"/>
      <c r="B199" s="72"/>
      <c r="C199" s="72" t="s">
        <v>1684</v>
      </c>
      <c r="D199" s="74">
        <v>1570</v>
      </c>
      <c r="E199" s="74" t="s">
        <v>1755</v>
      </c>
      <c r="F199" s="74" t="s">
        <v>2253</v>
      </c>
      <c r="G199" s="74" t="s">
        <v>2254</v>
      </c>
      <c r="H199" s="74" t="s">
        <v>487</v>
      </c>
      <c r="I199" s="74">
        <v>724</v>
      </c>
      <c r="J199" s="73">
        <v>741</v>
      </c>
      <c r="K199" s="73">
        <v>74</v>
      </c>
      <c r="L199" s="73" t="s">
        <v>1</v>
      </c>
      <c r="M199" s="75">
        <v>2</v>
      </c>
      <c r="N199" s="75" t="s">
        <v>793</v>
      </c>
      <c r="O199" s="75">
        <v>39</v>
      </c>
      <c r="P199" s="75" t="s">
        <v>2233</v>
      </c>
      <c r="Q199" s="75" t="s">
        <v>2234</v>
      </c>
      <c r="R199" s="74"/>
      <c r="S199" s="74">
        <v>1</v>
      </c>
      <c r="T199" s="74">
        <v>1</v>
      </c>
    </row>
    <row r="200" spans="1:20" ht="12.75">
      <c r="A200" s="72"/>
      <c r="B200" s="72"/>
      <c r="C200" s="72" t="s">
        <v>1684</v>
      </c>
      <c r="D200" s="74">
        <v>1717</v>
      </c>
      <c r="E200" s="74" t="s">
        <v>1777</v>
      </c>
      <c r="F200" s="74" t="s">
        <v>2255</v>
      </c>
      <c r="G200" s="74" t="s">
        <v>1778</v>
      </c>
      <c r="H200" s="74" t="s">
        <v>515</v>
      </c>
      <c r="I200" s="74">
        <v>527</v>
      </c>
      <c r="J200" s="73">
        <v>753</v>
      </c>
      <c r="K200" s="73">
        <v>75</v>
      </c>
      <c r="L200" s="73" t="s">
        <v>1</v>
      </c>
      <c r="M200" s="75">
        <v>2</v>
      </c>
      <c r="N200" s="75" t="s">
        <v>793</v>
      </c>
      <c r="O200" s="75">
        <v>39</v>
      </c>
      <c r="P200" s="75" t="s">
        <v>2233</v>
      </c>
      <c r="Q200" s="75" t="s">
        <v>2234</v>
      </c>
      <c r="R200" s="74"/>
      <c r="S200" s="74">
        <v>1</v>
      </c>
      <c r="T200" s="74">
        <v>1</v>
      </c>
    </row>
    <row r="201" spans="1:20" ht="12.75">
      <c r="A201" s="72"/>
      <c r="B201" s="72"/>
      <c r="C201" s="72" t="s">
        <v>1684</v>
      </c>
      <c r="D201" s="74">
        <v>1425</v>
      </c>
      <c r="E201" s="74" t="s">
        <v>1801</v>
      </c>
      <c r="F201" s="74" t="s">
        <v>2256</v>
      </c>
      <c r="G201" s="74" t="s">
        <v>2257</v>
      </c>
      <c r="H201" s="74" t="s">
        <v>508</v>
      </c>
      <c r="I201" s="74">
        <v>335</v>
      </c>
      <c r="J201" s="73">
        <v>1044</v>
      </c>
      <c r="K201" s="73">
        <v>104</v>
      </c>
      <c r="L201" s="73" t="s">
        <v>1710</v>
      </c>
      <c r="M201" s="75">
        <v>2</v>
      </c>
      <c r="N201" s="75" t="s">
        <v>793</v>
      </c>
      <c r="O201" s="75">
        <v>39</v>
      </c>
      <c r="P201" s="75" t="s">
        <v>2233</v>
      </c>
      <c r="Q201" s="75" t="s">
        <v>2234</v>
      </c>
      <c r="R201" s="74"/>
      <c r="S201" s="74">
        <v>1</v>
      </c>
      <c r="T201" s="74">
        <v>1</v>
      </c>
    </row>
    <row r="202" spans="1:20" ht="12.75">
      <c r="A202" s="72"/>
      <c r="B202" s="72"/>
      <c r="C202" s="72" t="s">
        <v>1684</v>
      </c>
      <c r="D202" s="74">
        <v>1379</v>
      </c>
      <c r="E202" s="74" t="s">
        <v>2258</v>
      </c>
      <c r="F202" s="74" t="s">
        <v>2259</v>
      </c>
      <c r="G202" s="74" t="s">
        <v>2260</v>
      </c>
      <c r="H202" s="74" t="s">
        <v>487</v>
      </c>
      <c r="I202" s="74">
        <v>690</v>
      </c>
      <c r="J202" s="73">
        <v>722</v>
      </c>
      <c r="K202" s="73">
        <v>72</v>
      </c>
      <c r="L202" s="73" t="s">
        <v>1</v>
      </c>
      <c r="M202" s="75"/>
      <c r="N202" s="75"/>
      <c r="O202" s="75"/>
      <c r="P202" s="75" t="s">
        <v>2261</v>
      </c>
      <c r="Q202" s="75" t="s">
        <v>2261</v>
      </c>
      <c r="R202" s="74" t="s">
        <v>1093</v>
      </c>
      <c r="S202" s="74">
        <v>1</v>
      </c>
      <c r="T202" s="74"/>
    </row>
    <row r="203" spans="1:20" ht="12.75">
      <c r="A203" s="72"/>
      <c r="B203" s="72"/>
      <c r="C203" s="72" t="s">
        <v>1684</v>
      </c>
      <c r="D203" s="74">
        <v>1434</v>
      </c>
      <c r="E203" s="74" t="s">
        <v>2089</v>
      </c>
      <c r="F203" s="74" t="s">
        <v>2262</v>
      </c>
      <c r="G203" s="74" t="s">
        <v>2091</v>
      </c>
      <c r="H203" s="74" t="s">
        <v>487</v>
      </c>
      <c r="I203" s="74">
        <v>790</v>
      </c>
      <c r="J203" s="73">
        <v>745</v>
      </c>
      <c r="K203" s="73">
        <v>74</v>
      </c>
      <c r="L203" s="73" t="s">
        <v>1</v>
      </c>
      <c r="M203" s="75"/>
      <c r="N203" s="75"/>
      <c r="O203" s="75"/>
      <c r="P203" s="75" t="s">
        <v>2261</v>
      </c>
      <c r="Q203" s="75" t="s">
        <v>2261</v>
      </c>
      <c r="R203" s="74" t="s">
        <v>1093</v>
      </c>
      <c r="S203" s="74">
        <v>1</v>
      </c>
      <c r="T203" s="74"/>
    </row>
    <row r="204" spans="1:20" ht="12.75">
      <c r="A204" s="72"/>
      <c r="B204" s="72"/>
      <c r="C204" s="72" t="s">
        <v>1684</v>
      </c>
      <c r="D204" s="74">
        <v>1700</v>
      </c>
      <c r="E204" s="74" t="s">
        <v>1714</v>
      </c>
      <c r="F204" s="74" t="s">
        <v>2263</v>
      </c>
      <c r="G204" s="74" t="s">
        <v>1716</v>
      </c>
      <c r="H204" s="74" t="s">
        <v>508</v>
      </c>
      <c r="I204" s="74">
        <v>290</v>
      </c>
      <c r="J204" s="73">
        <v>752</v>
      </c>
      <c r="K204" s="73">
        <v>75</v>
      </c>
      <c r="L204" s="73" t="s">
        <v>1</v>
      </c>
      <c r="M204" s="75"/>
      <c r="N204" s="75"/>
      <c r="O204" s="75"/>
      <c r="P204" s="75" t="s">
        <v>2261</v>
      </c>
      <c r="Q204" s="75" t="s">
        <v>2261</v>
      </c>
      <c r="R204" s="74" t="s">
        <v>1649</v>
      </c>
      <c r="S204" s="74">
        <v>1</v>
      </c>
      <c r="T204" s="74"/>
    </row>
    <row r="205" spans="1:20" ht="12.75">
      <c r="A205" s="72"/>
      <c r="B205" s="72"/>
      <c r="C205" s="72" t="s">
        <v>1684</v>
      </c>
      <c r="D205" s="72">
        <v>1449</v>
      </c>
      <c r="E205" s="72" t="s">
        <v>1999</v>
      </c>
      <c r="F205" s="72" t="s">
        <v>2264</v>
      </c>
      <c r="G205" s="72" t="s">
        <v>2001</v>
      </c>
      <c r="H205" s="72" t="s">
        <v>508</v>
      </c>
      <c r="I205" s="72">
        <v>365</v>
      </c>
      <c r="J205" s="72">
        <v>716</v>
      </c>
      <c r="K205" s="72">
        <v>71</v>
      </c>
      <c r="L205" s="72" t="s">
        <v>1</v>
      </c>
      <c r="M205" s="828"/>
      <c r="N205" s="72"/>
      <c r="O205" s="72"/>
      <c r="P205" s="72"/>
      <c r="Q205" s="72"/>
      <c r="R205" s="72" t="s">
        <v>2265</v>
      </c>
      <c r="S205" s="72">
        <v>1</v>
      </c>
      <c r="T205" s="72"/>
    </row>
    <row r="206" spans="1:20" ht="12.75">
      <c r="A206" s="471"/>
      <c r="B206" s="471"/>
      <c r="C206" s="471"/>
      <c r="D206" s="471"/>
      <c r="E206" s="472">
        <v>2013</v>
      </c>
      <c r="F206" s="471"/>
      <c r="G206" s="471"/>
      <c r="H206" s="471"/>
      <c r="I206" s="471"/>
      <c r="J206" s="471"/>
      <c r="K206" s="471"/>
      <c r="L206" s="471"/>
      <c r="M206" s="835"/>
      <c r="N206" s="471"/>
      <c r="O206" s="471"/>
      <c r="P206" s="471"/>
      <c r="Q206" s="471"/>
      <c r="R206" s="471"/>
      <c r="S206" s="471"/>
      <c r="T206" s="471"/>
    </row>
    <row r="207" spans="1:20" ht="12.75">
      <c r="A207" s="72" t="s">
        <v>2266</v>
      </c>
      <c r="B207" s="72"/>
      <c r="C207" s="72"/>
      <c r="D207" s="72"/>
      <c r="E207" s="72" t="s">
        <v>577</v>
      </c>
      <c r="F207" s="72" t="s">
        <v>2267</v>
      </c>
      <c r="G207" s="72"/>
      <c r="H207" s="72"/>
      <c r="I207" s="72"/>
      <c r="J207" s="72"/>
      <c r="K207" s="72"/>
      <c r="L207" s="72"/>
      <c r="M207" s="72"/>
      <c r="N207" s="72" t="s">
        <v>2268</v>
      </c>
      <c r="O207" s="72"/>
      <c r="P207" s="72"/>
      <c r="Q207" s="72"/>
      <c r="R207" s="72"/>
      <c r="S207" s="72"/>
      <c r="T207" s="72"/>
    </row>
    <row r="208" spans="1:20" ht="12.75">
      <c r="A208" s="72" t="s">
        <v>2269</v>
      </c>
      <c r="B208" s="72"/>
      <c r="C208" s="72" t="s">
        <v>1684</v>
      </c>
      <c r="D208" s="74">
        <v>1667</v>
      </c>
      <c r="E208" s="74" t="s">
        <v>1695</v>
      </c>
      <c r="F208" s="74" t="s">
        <v>2270</v>
      </c>
      <c r="G208" s="74" t="s">
        <v>2271</v>
      </c>
      <c r="H208" s="74" t="s">
        <v>487</v>
      </c>
      <c r="I208" s="74">
        <v>702</v>
      </c>
      <c r="J208" s="73">
        <v>712</v>
      </c>
      <c r="K208" s="73">
        <v>71</v>
      </c>
      <c r="L208" s="73" t="s">
        <v>1</v>
      </c>
      <c r="M208" s="75">
        <v>2</v>
      </c>
      <c r="N208" s="75" t="s">
        <v>2272</v>
      </c>
      <c r="O208" s="75">
        <v>31</v>
      </c>
      <c r="P208" s="75" t="s">
        <v>2103</v>
      </c>
      <c r="Q208" s="75" t="s">
        <v>2104</v>
      </c>
      <c r="R208" s="74"/>
      <c r="S208" s="74">
        <v>1</v>
      </c>
      <c r="T208" s="74">
        <v>1</v>
      </c>
    </row>
    <row r="209" spans="1:20" ht="12.75">
      <c r="A209" s="72" t="s">
        <v>2273</v>
      </c>
      <c r="B209" s="72"/>
      <c r="C209" s="72" t="s">
        <v>1684</v>
      </c>
      <c r="D209" s="74">
        <v>1960</v>
      </c>
      <c r="E209" s="74" t="s">
        <v>2274</v>
      </c>
      <c r="F209" s="74" t="s">
        <v>2275</v>
      </c>
      <c r="G209" s="74" t="s">
        <v>2276</v>
      </c>
      <c r="H209" s="74" t="s">
        <v>515</v>
      </c>
      <c r="I209" s="74">
        <v>522</v>
      </c>
      <c r="J209" s="73">
        <v>755</v>
      </c>
      <c r="K209" s="73">
        <v>75</v>
      </c>
      <c r="L209" s="73" t="s">
        <v>1</v>
      </c>
      <c r="M209" s="75">
        <v>2</v>
      </c>
      <c r="N209" s="75" t="s">
        <v>2272</v>
      </c>
      <c r="O209" s="75">
        <v>33</v>
      </c>
      <c r="P209" s="75" t="s">
        <v>2138</v>
      </c>
      <c r="Q209" s="75" t="s">
        <v>2139</v>
      </c>
      <c r="R209" s="74"/>
      <c r="S209" s="74">
        <v>1</v>
      </c>
      <c r="T209" s="74">
        <v>1</v>
      </c>
    </row>
    <row r="210" spans="1:20" ht="12.75">
      <c r="A210" s="72" t="s">
        <v>2277</v>
      </c>
      <c r="B210" s="72"/>
      <c r="C210" s="72" t="s">
        <v>1684</v>
      </c>
      <c r="D210" s="74">
        <v>2015</v>
      </c>
      <c r="E210" s="74" t="s">
        <v>1695</v>
      </c>
      <c r="F210" s="74" t="s">
        <v>2278</v>
      </c>
      <c r="G210" s="74" t="s">
        <v>2279</v>
      </c>
      <c r="H210" s="74" t="s">
        <v>519</v>
      </c>
      <c r="I210" s="74">
        <v>407</v>
      </c>
      <c r="J210" s="73">
        <v>713</v>
      </c>
      <c r="K210" s="73">
        <v>71</v>
      </c>
      <c r="L210" s="73" t="s">
        <v>1</v>
      </c>
      <c r="M210" s="75">
        <v>2</v>
      </c>
      <c r="N210" s="75" t="s">
        <v>2268</v>
      </c>
      <c r="O210" s="75">
        <v>38</v>
      </c>
      <c r="P210" s="75" t="s">
        <v>2243</v>
      </c>
      <c r="Q210" s="75" t="s">
        <v>2244</v>
      </c>
      <c r="R210" s="74"/>
      <c r="S210" s="74">
        <v>1</v>
      </c>
      <c r="T210" s="74">
        <v>1</v>
      </c>
    </row>
    <row r="211" spans="1:20" ht="12.75">
      <c r="A211" s="72" t="s">
        <v>2280</v>
      </c>
      <c r="B211" s="72"/>
      <c r="C211" s="72" t="s">
        <v>1684</v>
      </c>
      <c r="D211" s="74">
        <v>1094</v>
      </c>
      <c r="E211" s="74" t="s">
        <v>2281</v>
      </c>
      <c r="F211" s="74" t="s">
        <v>2282</v>
      </c>
      <c r="G211" s="74" t="s">
        <v>2283</v>
      </c>
      <c r="H211" s="74" t="s">
        <v>515</v>
      </c>
      <c r="I211" s="74">
        <v>530</v>
      </c>
      <c r="J211" s="73">
        <v>724</v>
      </c>
      <c r="K211" s="73">
        <v>72</v>
      </c>
      <c r="L211" s="73" t="s">
        <v>1</v>
      </c>
      <c r="M211" s="75">
        <v>2</v>
      </c>
      <c r="N211" s="75" t="s">
        <v>2272</v>
      </c>
      <c r="O211" s="75">
        <v>34</v>
      </c>
      <c r="P211" s="75" t="s">
        <v>1567</v>
      </c>
      <c r="Q211" s="75" t="s">
        <v>1568</v>
      </c>
      <c r="R211" s="74"/>
      <c r="S211" s="74">
        <v>1</v>
      </c>
      <c r="T211" s="74">
        <v>1</v>
      </c>
    </row>
    <row r="212" spans="1:20" ht="12.75">
      <c r="A212" s="72" t="s">
        <v>2280</v>
      </c>
      <c r="B212" s="72"/>
      <c r="C212" s="72" t="s">
        <v>1684</v>
      </c>
      <c r="D212" s="74">
        <v>1988</v>
      </c>
      <c r="E212" s="74" t="s">
        <v>1921</v>
      </c>
      <c r="F212" s="74" t="s">
        <v>2284</v>
      </c>
      <c r="G212" s="74" t="s">
        <v>1923</v>
      </c>
      <c r="H212" s="74" t="s">
        <v>519</v>
      </c>
      <c r="I212" s="74">
        <v>430</v>
      </c>
      <c r="J212" s="73">
        <v>715</v>
      </c>
      <c r="K212" s="73">
        <v>71</v>
      </c>
      <c r="L212" s="73" t="s">
        <v>1</v>
      </c>
      <c r="M212" s="75">
        <v>2</v>
      </c>
      <c r="N212" s="75" t="s">
        <v>2268</v>
      </c>
      <c r="O212" s="75">
        <v>38</v>
      </c>
      <c r="P212" s="75" t="s">
        <v>2243</v>
      </c>
      <c r="Q212" s="75" t="s">
        <v>2244</v>
      </c>
      <c r="R212" s="74"/>
      <c r="S212" s="74">
        <v>1</v>
      </c>
      <c r="T212" s="74">
        <v>1</v>
      </c>
    </row>
    <row r="215" spans="1:20">
      <c r="A215" s="471"/>
      <c r="B215" t="s">
        <v>2285</v>
      </c>
      <c r="C215" s="471"/>
      <c r="D215" s="471"/>
      <c r="E215" s="471"/>
      <c r="F215" s="471"/>
      <c r="G215" s="471"/>
      <c r="H215" s="471"/>
      <c r="I215" s="471"/>
      <c r="J215" s="471"/>
      <c r="K215" s="471"/>
      <c r="L215" s="471"/>
      <c r="M215" s="835"/>
      <c r="N215" s="471"/>
      <c r="O215" s="471"/>
      <c r="P215" s="471"/>
      <c r="Q215" s="471"/>
      <c r="R215" s="471"/>
      <c r="S215" s="471"/>
      <c r="T215" s="471"/>
    </row>
    <row r="216" spans="1:20">
      <c r="A216" s="72" t="s">
        <v>2286</v>
      </c>
      <c r="B216" s="473"/>
      <c r="C216" s="72"/>
      <c r="D216" s="72">
        <v>2590</v>
      </c>
      <c r="E216" s="72" t="s">
        <v>2287</v>
      </c>
      <c r="F216" s="72" t="s">
        <v>2288</v>
      </c>
      <c r="G216" s="72"/>
      <c r="H216" s="72"/>
      <c r="I216" s="72"/>
      <c r="J216" s="72"/>
      <c r="K216" s="72"/>
      <c r="L216" s="72"/>
      <c r="M216" s="828"/>
      <c r="N216" s="72" t="s">
        <v>2289</v>
      </c>
      <c r="O216" s="72"/>
      <c r="P216" s="72"/>
      <c r="Q216" s="72"/>
      <c r="R216" s="72"/>
      <c r="S216" s="72"/>
      <c r="T216" s="72"/>
    </row>
    <row r="217" spans="1:20" ht="12.75">
      <c r="A217" s="72" t="s">
        <v>2290</v>
      </c>
      <c r="B217" s="72"/>
      <c r="C217" s="72" t="s">
        <v>1684</v>
      </c>
      <c r="D217" s="74">
        <v>1223</v>
      </c>
      <c r="E217" s="74" t="s">
        <v>2291</v>
      </c>
      <c r="F217" s="74" t="s">
        <v>2292</v>
      </c>
      <c r="G217" s="74" t="s">
        <v>2293</v>
      </c>
      <c r="H217" s="74" t="s">
        <v>515</v>
      </c>
      <c r="I217" s="74">
        <v>555</v>
      </c>
      <c r="J217" s="73">
        <v>1066</v>
      </c>
      <c r="K217" s="73">
        <v>106</v>
      </c>
      <c r="L217" s="73" t="s">
        <v>1710</v>
      </c>
      <c r="M217" s="75">
        <v>2</v>
      </c>
      <c r="N217" s="75" t="s">
        <v>2289</v>
      </c>
      <c r="O217" s="75">
        <v>33</v>
      </c>
      <c r="P217" s="75" t="s">
        <v>2138</v>
      </c>
      <c r="Q217" s="75" t="s">
        <v>2139</v>
      </c>
      <c r="R217" s="74"/>
      <c r="S217" s="74">
        <v>1</v>
      </c>
      <c r="T217" s="74">
        <v>1</v>
      </c>
    </row>
    <row r="218" spans="1:20">
      <c r="A218" s="72" t="s">
        <v>2294</v>
      </c>
      <c r="B218" s="473"/>
      <c r="C218" s="72"/>
      <c r="D218" s="72">
        <v>1939</v>
      </c>
      <c r="E218" s="72" t="s">
        <v>2287</v>
      </c>
      <c r="F218" s="72" t="s">
        <v>2295</v>
      </c>
      <c r="G218" s="72"/>
      <c r="H218" s="72"/>
      <c r="I218" s="72"/>
      <c r="J218" s="72"/>
      <c r="K218" s="72"/>
      <c r="L218" s="72"/>
      <c r="M218" s="828"/>
      <c r="N218" s="72" t="s">
        <v>2272</v>
      </c>
      <c r="O218" s="72"/>
      <c r="P218" s="72"/>
      <c r="Q218" s="72"/>
      <c r="R218" s="72"/>
      <c r="S218" s="72"/>
      <c r="T218" s="72"/>
    </row>
  </sheetData>
  <autoFilter ref="A2:T205"/>
  <dataConsolidate>
    <dataRefs count="1">
      <dataRef ref="T2:T4" sheet="Dane Layout" r:id="rId1"/>
    </dataRefs>
  </dataConsolidate>
  <mergeCells count="1">
    <mergeCell ref="J1:L1"/>
  </mergeCells>
  <phoneticPr fontId="6" type="noConversion"/>
  <dataValidations count="3">
    <dataValidation type="list" allowBlank="1" showInputMessage="1" showErrorMessage="1" sqref="R157 R152 R160 R183 R195:R203 R190">
      <formula1>#REF!</formula1>
    </dataValidation>
    <dataValidation type="list" allowBlank="1" showInputMessage="1" showErrorMessage="1" sqref="R212 R210 R188:R189 R161:R162 R170:R171 R179:R180 R186">
      <formula1>$K$183:$K$197</formula1>
    </dataValidation>
    <dataValidation type="list" allowBlank="1" showInputMessage="1" showErrorMessage="1" sqref="R208:R209 R128:R151 R191:R194 R187 R184:R185 R181:R182 R172:R178 R158:R159 R163:R169 R153:R156 R217 R211">
      <formula1>$K$155:$K$209</formula1>
    </dataValidation>
  </dataValidation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/>
  <dimension ref="A1:U461"/>
  <sheetViews>
    <sheetView view="pageBreakPreview" zoomScale="84" zoomScaleNormal="84" zoomScaleSheetLayoutView="84" workbookViewId="0">
      <pane ySplit="1" topLeftCell="A153" activePane="bottomLeft" state="frozen"/>
      <selection pane="bottomLeft" activeCell="J155" sqref="J155"/>
    </sheetView>
  </sheetViews>
  <sheetFormatPr defaultColWidth="9.140625" defaultRowHeight="25.5" outlineLevelCol="1"/>
  <cols>
    <col min="1" max="1" width="12" style="64" customWidth="1"/>
    <col min="2" max="2" width="16.85546875" style="499" customWidth="1"/>
    <col min="3" max="3" width="9.7109375" style="499" customWidth="1"/>
    <col min="4" max="4" width="16.5703125" style="94" customWidth="1" outlineLevel="1"/>
    <col min="5" max="5" width="7.85546875" style="48" customWidth="1"/>
    <col min="6" max="6" width="14.85546875" style="94" customWidth="1"/>
    <col min="7" max="7" width="12.5703125" style="94" customWidth="1"/>
    <col min="8" max="8" width="10.7109375" style="94" customWidth="1"/>
    <col min="9" max="9" width="22.140625" style="64" customWidth="1"/>
    <col min="10" max="10" width="32.28515625" style="64" customWidth="1"/>
    <col min="11" max="11" width="9.5703125" style="102" customWidth="1" outlineLevel="1"/>
    <col min="12" max="12" width="5.42578125" style="94" customWidth="1" outlineLevel="1"/>
    <col min="13" max="13" width="11.42578125" style="94" customWidth="1" outlineLevel="1"/>
    <col min="14" max="14" width="3.5703125" style="94" customWidth="1" outlineLevel="1"/>
    <col min="15" max="15" width="19.42578125" style="94" customWidth="1" outlineLevel="1"/>
    <col min="16" max="16" width="44.140625" style="99" customWidth="1" outlineLevel="1"/>
    <col min="17" max="17" width="7.140625" style="94" customWidth="1"/>
    <col min="18" max="18" width="20" style="94" customWidth="1" outlineLevel="1"/>
    <col min="19" max="19" width="80.7109375" style="64" customWidth="1"/>
    <col min="20" max="16384" width="9.140625" style="64"/>
  </cols>
  <sheetData>
    <row r="1" spans="1:21" customFormat="1" ht="108" customHeight="1" thickBot="1">
      <c r="A1" t="s">
        <v>2296</v>
      </c>
      <c r="B1" s="498" t="s">
        <v>2297</v>
      </c>
      <c r="C1" s="498" t="s">
        <v>2298</v>
      </c>
      <c r="D1" s="12" t="s">
        <v>2299</v>
      </c>
      <c r="E1" s="500" t="s">
        <v>2300</v>
      </c>
      <c r="F1" s="501" t="s">
        <v>2301</v>
      </c>
      <c r="G1" s="12" t="s">
        <v>2302</v>
      </c>
      <c r="H1" s="12" t="s">
        <v>4</v>
      </c>
      <c r="I1" s="96" t="s">
        <v>6</v>
      </c>
      <c r="J1" s="96" t="s">
        <v>7</v>
      </c>
      <c r="K1" s="115" t="s">
        <v>8</v>
      </c>
      <c r="L1" s="56" t="s">
        <v>2303</v>
      </c>
      <c r="M1" s="56" t="s">
        <v>2304</v>
      </c>
      <c r="N1" s="56" t="s">
        <v>2305</v>
      </c>
      <c r="O1" s="56" t="s">
        <v>2306</v>
      </c>
      <c r="P1" s="70" t="s">
        <v>2307</v>
      </c>
      <c r="Q1" s="67" t="s">
        <v>2308</v>
      </c>
      <c r="R1" s="57" t="s">
        <v>2309</v>
      </c>
      <c r="S1" s="69" t="s">
        <v>2310</v>
      </c>
    </row>
    <row r="2" spans="1:21" ht="30" customHeight="1" thickTop="1">
      <c r="D2" s="95"/>
      <c r="E2" s="61" t="s">
        <v>2311</v>
      </c>
      <c r="F2" s="68" t="s">
        <v>2312</v>
      </c>
      <c r="G2" s="111" t="s">
        <v>2313</v>
      </c>
      <c r="H2" s="124" t="s">
        <v>2314</v>
      </c>
      <c r="I2" s="124" t="s">
        <v>87</v>
      </c>
      <c r="J2" s="124" t="s">
        <v>2315</v>
      </c>
      <c r="K2" s="118">
        <v>2241</v>
      </c>
      <c r="L2" s="124"/>
      <c r="M2" s="111">
        <f>N2*1.25</f>
        <v>0</v>
      </c>
      <c r="N2" s="124"/>
      <c r="O2" s="124"/>
      <c r="P2" s="111" t="s">
        <v>2316</v>
      </c>
      <c r="Q2" s="124"/>
      <c r="R2" s="497"/>
      <c r="S2" s="124"/>
    </row>
    <row r="3" spans="1:21" ht="30" customHeight="1">
      <c r="A3" s="64" t="s">
        <v>2317</v>
      </c>
      <c r="D3" s="95"/>
      <c r="E3" s="61" t="s">
        <v>2311</v>
      </c>
      <c r="F3" s="68" t="s">
        <v>2312</v>
      </c>
      <c r="G3" s="468" t="s">
        <v>2318</v>
      </c>
      <c r="H3" s="468" t="s">
        <v>2319</v>
      </c>
      <c r="I3" s="469" t="s">
        <v>2320</v>
      </c>
      <c r="J3" s="469" t="s">
        <v>2321</v>
      </c>
      <c r="K3" s="468">
        <v>3009</v>
      </c>
      <c r="L3" s="468"/>
      <c r="M3" s="468">
        <f>N3*1.25</f>
        <v>0</v>
      </c>
      <c r="N3" s="468"/>
      <c r="O3" s="468"/>
      <c r="P3" s="468"/>
      <c r="Q3" s="468"/>
      <c r="R3" s="497"/>
      <c r="S3" s="468" t="s">
        <v>2322</v>
      </c>
    </row>
    <row r="4" spans="1:21" ht="30" customHeight="1">
      <c r="A4" s="64" t="s">
        <v>2317</v>
      </c>
      <c r="D4" s="95"/>
      <c r="E4" s="61" t="s">
        <v>2323</v>
      </c>
      <c r="F4" s="68" t="s">
        <v>2312</v>
      </c>
      <c r="G4" s="114" t="s">
        <v>2324</v>
      </c>
      <c r="H4" s="544" t="s">
        <v>2325</v>
      </c>
      <c r="I4" s="925" t="s">
        <v>87</v>
      </c>
      <c r="J4" s="153" t="s">
        <v>2326</v>
      </c>
      <c r="K4" s="134">
        <v>4374</v>
      </c>
      <c r="L4" s="544"/>
      <c r="M4" s="111">
        <f>N4*1.25</f>
        <v>28.75</v>
      </c>
      <c r="N4" s="544">
        <v>23</v>
      </c>
      <c r="O4" s="544"/>
      <c r="P4" s="927"/>
      <c r="Q4" s="590"/>
      <c r="R4" s="497" t="s">
        <v>2327</v>
      </c>
      <c r="S4" s="532"/>
      <c r="T4" s="928"/>
      <c r="U4" s="458" t="s">
        <v>2328</v>
      </c>
    </row>
    <row r="5" spans="1:21" ht="30" customHeight="1">
      <c r="A5" s="64" t="s">
        <v>2317</v>
      </c>
      <c r="D5" s="95"/>
      <c r="E5" s="61" t="s">
        <v>2329</v>
      </c>
      <c r="F5" s="68" t="s">
        <v>2312</v>
      </c>
      <c r="G5" s="417" t="s">
        <v>881</v>
      </c>
      <c r="H5" s="418" t="s">
        <v>2286</v>
      </c>
      <c r="I5" s="418" t="s">
        <v>239</v>
      </c>
      <c r="J5" s="418" t="s">
        <v>2330</v>
      </c>
      <c r="K5" s="419">
        <v>2590</v>
      </c>
      <c r="L5" s="418"/>
      <c r="M5" s="417">
        <f>N5*1.25</f>
        <v>0</v>
      </c>
      <c r="N5" s="418"/>
      <c r="O5" s="418" t="s">
        <v>2331</v>
      </c>
      <c r="P5" s="418" t="s">
        <v>2332</v>
      </c>
      <c r="Q5" s="418"/>
      <c r="R5" s="497"/>
      <c r="S5" s="418"/>
    </row>
    <row r="6" spans="1:21" ht="30" customHeight="1">
      <c r="A6" s="64" t="s">
        <v>2333</v>
      </c>
      <c r="D6" s="95"/>
      <c r="E6" s="61" t="s">
        <v>2334</v>
      </c>
      <c r="F6" s="68" t="s">
        <v>2312</v>
      </c>
      <c r="G6" s="468" t="s">
        <v>2335</v>
      </c>
      <c r="H6" s="468" t="s">
        <v>2336</v>
      </c>
      <c r="I6" s="469" t="s">
        <v>2337</v>
      </c>
      <c r="J6" s="469" t="s">
        <v>2338</v>
      </c>
      <c r="K6" s="128">
        <v>4747</v>
      </c>
      <c r="L6" s="128"/>
      <c r="M6" s="468">
        <f>N6*1.25</f>
        <v>20</v>
      </c>
      <c r="N6" s="468">
        <v>16</v>
      </c>
      <c r="O6" s="468" t="s">
        <v>2339</v>
      </c>
      <c r="P6" s="468" t="s">
        <v>2340</v>
      </c>
      <c r="Q6" s="468"/>
      <c r="R6" s="497" t="s">
        <v>2341</v>
      </c>
      <c r="S6" s="468"/>
    </row>
    <row r="7" spans="1:21" ht="30" customHeight="1">
      <c r="A7" s="64" t="s">
        <v>2317</v>
      </c>
      <c r="D7" s="72"/>
      <c r="E7" s="61" t="s">
        <v>2342</v>
      </c>
      <c r="F7" s="68" t="s">
        <v>2312</v>
      </c>
      <c r="G7" s="417" t="s">
        <v>881</v>
      </c>
      <c r="H7" s="418" t="s">
        <v>2294</v>
      </c>
      <c r="I7" s="418" t="s">
        <v>239</v>
      </c>
      <c r="J7" s="418" t="s">
        <v>2343</v>
      </c>
      <c r="K7" s="419">
        <v>1223</v>
      </c>
      <c r="L7" s="419"/>
      <c r="M7" s="419"/>
      <c r="N7" s="419"/>
      <c r="O7" s="419"/>
      <c r="P7" s="419"/>
      <c r="Q7" s="419"/>
      <c r="R7" s="497"/>
      <c r="S7" s="419"/>
    </row>
    <row r="8" spans="1:21" ht="30" customHeight="1">
      <c r="A8" s="64" t="s">
        <v>2317</v>
      </c>
      <c r="D8" s="95"/>
      <c r="E8" s="61" t="s">
        <v>2342</v>
      </c>
      <c r="F8" s="68" t="s">
        <v>2312</v>
      </c>
      <c r="G8" s="112" t="s">
        <v>881</v>
      </c>
      <c r="H8" s="112" t="s">
        <v>2269</v>
      </c>
      <c r="I8" s="439" t="s">
        <v>157</v>
      </c>
      <c r="J8" s="439" t="s">
        <v>2344</v>
      </c>
      <c r="K8" s="119">
        <v>1667</v>
      </c>
      <c r="L8" s="112"/>
      <c r="M8" s="112">
        <f t="shared" ref="M8:M17" si="0">N8*1.25</f>
        <v>0</v>
      </c>
      <c r="N8" s="112"/>
      <c r="O8" s="112"/>
      <c r="P8" s="112"/>
      <c r="Q8" s="112"/>
      <c r="R8" s="497"/>
      <c r="S8" s="112"/>
    </row>
    <row r="9" spans="1:21" ht="30" customHeight="1">
      <c r="A9" s="64" t="s">
        <v>2317</v>
      </c>
      <c r="D9" s="95"/>
      <c r="E9" s="61" t="s">
        <v>2342</v>
      </c>
      <c r="F9" s="68" t="s">
        <v>2312</v>
      </c>
      <c r="G9" s="112" t="s">
        <v>881</v>
      </c>
      <c r="H9" s="112" t="s">
        <v>2273</v>
      </c>
      <c r="I9" s="439" t="s">
        <v>2345</v>
      </c>
      <c r="J9" s="439" t="s">
        <v>114</v>
      </c>
      <c r="K9" s="119">
        <v>1960</v>
      </c>
      <c r="L9" s="112"/>
      <c r="M9" s="112">
        <f t="shared" si="0"/>
        <v>0</v>
      </c>
      <c r="N9" s="112"/>
      <c r="O9" s="112"/>
      <c r="P9" s="112"/>
      <c r="Q9" s="112"/>
      <c r="R9" s="497"/>
      <c r="S9" s="112"/>
    </row>
    <row r="10" spans="1:21" ht="30" customHeight="1">
      <c r="D10" s="95"/>
      <c r="E10" s="61" t="s">
        <v>2346</v>
      </c>
      <c r="F10" s="68" t="s">
        <v>2312</v>
      </c>
      <c r="G10" s="544" t="s">
        <v>2313</v>
      </c>
      <c r="H10" s="925" t="s">
        <v>2347</v>
      </c>
      <c r="I10" s="925" t="s">
        <v>87</v>
      </c>
      <c r="J10" s="925" t="s">
        <v>2348</v>
      </c>
      <c r="K10" s="544">
        <v>4110</v>
      </c>
      <c r="L10" s="925"/>
      <c r="M10" s="544">
        <f t="shared" si="0"/>
        <v>0</v>
      </c>
      <c r="N10" s="925"/>
      <c r="O10" s="925"/>
      <c r="P10" s="925" t="s">
        <v>2349</v>
      </c>
      <c r="Q10" s="925"/>
      <c r="R10" s="497"/>
      <c r="S10" s="925"/>
    </row>
    <row r="11" spans="1:21" ht="30" customHeight="1">
      <c r="A11" s="64" t="s">
        <v>2317</v>
      </c>
      <c r="D11" s="95"/>
      <c r="E11" s="61" t="s">
        <v>2350</v>
      </c>
      <c r="F11" s="68" t="s">
        <v>2351</v>
      </c>
      <c r="G11" s="112" t="s">
        <v>881</v>
      </c>
      <c r="H11" s="112" t="s">
        <v>2266</v>
      </c>
      <c r="I11" s="439" t="s">
        <v>2352</v>
      </c>
      <c r="J11" s="439" t="s">
        <v>2353</v>
      </c>
      <c r="K11" s="119">
        <v>2966</v>
      </c>
      <c r="L11" s="112"/>
      <c r="M11" s="112">
        <f t="shared" si="0"/>
        <v>0</v>
      </c>
      <c r="N11" s="112"/>
      <c r="O11" s="112"/>
      <c r="P11" s="112"/>
      <c r="Q11" s="112"/>
      <c r="R11" s="497"/>
      <c r="S11" s="112"/>
    </row>
    <row r="12" spans="1:21" ht="30" customHeight="1">
      <c r="A12" s="64" t="s">
        <v>2317</v>
      </c>
      <c r="D12" s="95"/>
      <c r="E12" s="61" t="s">
        <v>2350</v>
      </c>
      <c r="F12" s="68" t="s">
        <v>2351</v>
      </c>
      <c r="G12" s="112" t="s">
        <v>881</v>
      </c>
      <c r="H12" s="112" t="s">
        <v>2277</v>
      </c>
      <c r="I12" s="439" t="s">
        <v>2354</v>
      </c>
      <c r="J12" s="439" t="s">
        <v>2355</v>
      </c>
      <c r="K12" s="119">
        <v>2015</v>
      </c>
      <c r="L12" s="112"/>
      <c r="M12" s="112">
        <f t="shared" si="0"/>
        <v>0</v>
      </c>
      <c r="N12" s="112"/>
      <c r="O12" s="112"/>
      <c r="P12" s="112"/>
      <c r="Q12" s="112"/>
      <c r="R12" s="497"/>
      <c r="S12" s="112"/>
    </row>
    <row r="13" spans="1:21" ht="30" customHeight="1" thickBot="1">
      <c r="A13" s="64" t="s">
        <v>2317</v>
      </c>
      <c r="D13" s="95"/>
      <c r="E13" s="61" t="s">
        <v>2342</v>
      </c>
      <c r="F13" s="68" t="s">
        <v>2351</v>
      </c>
      <c r="G13" s="117" t="s">
        <v>2335</v>
      </c>
      <c r="H13" s="112" t="s">
        <v>2356</v>
      </c>
      <c r="I13" s="133" t="s">
        <v>330</v>
      </c>
      <c r="J13" s="133" t="s">
        <v>2357</v>
      </c>
      <c r="K13" s="117">
        <v>4766</v>
      </c>
      <c r="L13" s="112"/>
      <c r="M13" s="902">
        <f t="shared" si="0"/>
        <v>0</v>
      </c>
      <c r="N13" s="112"/>
      <c r="O13" s="112"/>
      <c r="P13" s="112"/>
      <c r="Q13" s="112"/>
      <c r="R13" s="497" t="s">
        <v>2327</v>
      </c>
      <c r="S13" s="112"/>
      <c r="T13" s="112"/>
      <c r="U13" s="112"/>
    </row>
    <row r="14" spans="1:21" ht="30" customHeight="1" thickTop="1" thickBot="1">
      <c r="A14" s="64" t="s">
        <v>2333</v>
      </c>
      <c r="D14" s="89" t="s">
        <v>1702</v>
      </c>
      <c r="E14" s="61" t="s">
        <v>2342</v>
      </c>
      <c r="F14" s="68" t="s">
        <v>2351</v>
      </c>
      <c r="G14" s="112" t="s">
        <v>2358</v>
      </c>
      <c r="H14" s="112" t="s">
        <v>2359</v>
      </c>
      <c r="I14" s="439" t="s">
        <v>2352</v>
      </c>
      <c r="J14" s="439" t="s">
        <v>2360</v>
      </c>
      <c r="K14" s="119">
        <v>1916</v>
      </c>
      <c r="L14" s="112"/>
      <c r="M14" s="112">
        <f t="shared" si="0"/>
        <v>0</v>
      </c>
      <c r="N14" s="112"/>
      <c r="O14" s="112"/>
      <c r="P14" s="112"/>
      <c r="Q14" s="112"/>
      <c r="R14" s="497" t="s">
        <v>2361</v>
      </c>
      <c r="S14" s="112"/>
    </row>
    <row r="15" spans="1:21" ht="30" customHeight="1" thickTop="1" thickBot="1">
      <c r="A15" s="64" t="s">
        <v>2362</v>
      </c>
      <c r="D15" s="89" t="s">
        <v>1702</v>
      </c>
      <c r="E15" s="61" t="s">
        <v>2342</v>
      </c>
      <c r="F15" s="68" t="s">
        <v>2351</v>
      </c>
      <c r="G15" s="112" t="s">
        <v>2358</v>
      </c>
      <c r="H15" s="112" t="s">
        <v>2363</v>
      </c>
      <c r="I15" s="439" t="s">
        <v>2364</v>
      </c>
      <c r="J15" s="439" t="s">
        <v>2365</v>
      </c>
      <c r="K15" s="117">
        <v>1717</v>
      </c>
      <c r="L15" s="112"/>
      <c r="M15" s="112">
        <f t="shared" si="0"/>
        <v>0</v>
      </c>
      <c r="N15" s="112"/>
      <c r="O15" s="117"/>
      <c r="P15" s="112"/>
      <c r="Q15" s="112"/>
      <c r="R15" s="497" t="s">
        <v>2366</v>
      </c>
      <c r="S15" s="112"/>
    </row>
    <row r="16" spans="1:21" ht="30" customHeight="1" thickTop="1" thickBot="1">
      <c r="D16" s="95" t="s">
        <v>1659</v>
      </c>
      <c r="E16" s="61" t="s">
        <v>2367</v>
      </c>
      <c r="F16" s="68" t="s">
        <v>2351</v>
      </c>
      <c r="G16" s="906" t="s">
        <v>2368</v>
      </c>
      <c r="H16" s="906" t="s">
        <v>2369</v>
      </c>
      <c r="I16" s="907" t="s">
        <v>170</v>
      </c>
      <c r="J16" s="907" t="s">
        <v>2370</v>
      </c>
      <c r="K16" s="906">
        <v>3648</v>
      </c>
      <c r="L16" s="906"/>
      <c r="M16" s="908">
        <f t="shared" si="0"/>
        <v>0</v>
      </c>
      <c r="N16" s="906"/>
      <c r="O16" s="906"/>
      <c r="P16" s="906" t="s">
        <v>2371</v>
      </c>
      <c r="Q16" s="911"/>
      <c r="R16" s="497"/>
      <c r="S16" s="907" t="s">
        <v>2372</v>
      </c>
    </row>
    <row r="17" spans="1:19" ht="30" customHeight="1" thickTop="1" thickBot="1">
      <c r="A17" s="64" t="s">
        <v>2317</v>
      </c>
      <c r="D17" s="475" t="s">
        <v>1721</v>
      </c>
      <c r="E17" s="61" t="s">
        <v>2373</v>
      </c>
      <c r="F17" s="68" t="s">
        <v>2374</v>
      </c>
      <c r="G17" s="417" t="s">
        <v>2358</v>
      </c>
      <c r="H17" s="417" t="s">
        <v>2375</v>
      </c>
      <c r="I17" s="418" t="s">
        <v>2376</v>
      </c>
      <c r="J17" s="418" t="s">
        <v>2377</v>
      </c>
      <c r="K17" s="476"/>
      <c r="L17" s="418"/>
      <c r="M17" s="417">
        <f t="shared" si="0"/>
        <v>0</v>
      </c>
      <c r="N17" s="418"/>
      <c r="O17" s="418"/>
      <c r="P17" s="418"/>
      <c r="Q17" s="418"/>
      <c r="R17" s="497" t="s">
        <v>2327</v>
      </c>
      <c r="S17" s="418"/>
    </row>
    <row r="18" spans="1:19" ht="30" customHeight="1" thickTop="1">
      <c r="A18" s="64" t="s">
        <v>2317</v>
      </c>
      <c r="D18" s="475" t="s">
        <v>2378</v>
      </c>
      <c r="E18" s="61" t="s">
        <v>2379</v>
      </c>
      <c r="F18" s="68" t="s">
        <v>2374</v>
      </c>
      <c r="G18" s="415" t="s">
        <v>2358</v>
      </c>
      <c r="H18" s="415" t="s">
        <v>2380</v>
      </c>
      <c r="I18" s="439" t="s">
        <v>2381</v>
      </c>
      <c r="J18" s="439" t="s">
        <v>74</v>
      </c>
      <c r="K18" s="415">
        <v>1992</v>
      </c>
      <c r="L18" s="439"/>
      <c r="M18" s="415">
        <v>22.5</v>
      </c>
      <c r="N18" s="439"/>
      <c r="O18" s="415" t="s">
        <v>2382</v>
      </c>
      <c r="P18" s="415" t="s">
        <v>2383</v>
      </c>
      <c r="Q18" s="439"/>
      <c r="R18" s="497" t="s">
        <v>2366</v>
      </c>
      <c r="S18" s="439"/>
    </row>
    <row r="19" spans="1:19" ht="30" customHeight="1" thickBot="1">
      <c r="A19" s="64" t="s">
        <v>2362</v>
      </c>
      <c r="D19" s="95"/>
      <c r="E19" s="61" t="s">
        <v>2384</v>
      </c>
      <c r="F19" s="68" t="s">
        <v>2374</v>
      </c>
      <c r="G19" s="419" t="s">
        <v>2335</v>
      </c>
      <c r="H19" s="419" t="s">
        <v>2385</v>
      </c>
      <c r="I19" s="476" t="s">
        <v>2386</v>
      </c>
      <c r="J19" s="476" t="s">
        <v>2387</v>
      </c>
      <c r="K19" s="419">
        <v>4426</v>
      </c>
      <c r="L19" s="476"/>
      <c r="M19" s="476">
        <f>N19*1.25</f>
        <v>0</v>
      </c>
      <c r="N19" s="476"/>
      <c r="O19" s="476"/>
      <c r="P19" s="476"/>
      <c r="Q19" s="476"/>
      <c r="R19" s="497" t="s">
        <v>2366</v>
      </c>
      <c r="S19" s="476"/>
    </row>
    <row r="20" spans="1:19" ht="30" customHeight="1" thickTop="1" thickBot="1">
      <c r="A20" s="64" t="s">
        <v>2333</v>
      </c>
      <c r="D20" s="475">
        <v>21.01</v>
      </c>
      <c r="E20" s="61" t="s">
        <v>2384</v>
      </c>
      <c r="F20" s="68" t="s">
        <v>2374</v>
      </c>
      <c r="G20" s="468" t="s">
        <v>2358</v>
      </c>
      <c r="H20" s="468" t="s">
        <v>2388</v>
      </c>
      <c r="I20" s="469" t="s">
        <v>2389</v>
      </c>
      <c r="J20" s="469" t="s">
        <v>2390</v>
      </c>
      <c r="K20" s="128">
        <v>1256</v>
      </c>
      <c r="L20" s="128"/>
      <c r="M20" s="468">
        <v>22.5</v>
      </c>
      <c r="N20" s="468"/>
      <c r="O20" s="468" t="s">
        <v>2391</v>
      </c>
      <c r="P20" s="468" t="s">
        <v>2392</v>
      </c>
      <c r="Q20" s="468"/>
      <c r="R20" s="497" t="s">
        <v>2366</v>
      </c>
      <c r="S20" s="468"/>
    </row>
    <row r="21" spans="1:19" ht="30" customHeight="1" thickTop="1">
      <c r="A21" s="64" t="s">
        <v>2333</v>
      </c>
      <c r="D21" s="475" t="s">
        <v>1721</v>
      </c>
      <c r="E21" s="61" t="s">
        <v>2393</v>
      </c>
      <c r="F21" s="68" t="s">
        <v>2374</v>
      </c>
      <c r="G21" s="468" t="s">
        <v>2358</v>
      </c>
      <c r="H21" s="468" t="s">
        <v>2394</v>
      </c>
      <c r="I21" s="469" t="s">
        <v>2337</v>
      </c>
      <c r="J21" s="469" t="s">
        <v>2395</v>
      </c>
      <c r="K21" s="128">
        <v>1470</v>
      </c>
      <c r="L21" s="128"/>
      <c r="M21" s="468">
        <v>22.5</v>
      </c>
      <c r="N21" s="468"/>
      <c r="O21" s="468" t="s">
        <v>2396</v>
      </c>
      <c r="P21" s="468" t="s">
        <v>2392</v>
      </c>
      <c r="Q21" s="468"/>
      <c r="R21" s="497" t="s">
        <v>2366</v>
      </c>
      <c r="S21" s="468"/>
    </row>
    <row r="22" spans="1:19" ht="30" customHeight="1">
      <c r="A22" s="64" t="s">
        <v>2317</v>
      </c>
      <c r="D22" s="95"/>
      <c r="E22" s="61" t="s">
        <v>2397</v>
      </c>
      <c r="F22" s="68" t="s">
        <v>2374</v>
      </c>
      <c r="G22" s="544" t="s">
        <v>2335</v>
      </c>
      <c r="H22" s="925" t="s">
        <v>2398</v>
      </c>
      <c r="I22" s="925" t="s">
        <v>2399</v>
      </c>
      <c r="J22" s="925" t="s">
        <v>32</v>
      </c>
      <c r="K22" s="134">
        <v>4380</v>
      </c>
      <c r="L22" s="925"/>
      <c r="M22" s="544">
        <f>N22*1.25</f>
        <v>0</v>
      </c>
      <c r="N22" s="925"/>
      <c r="O22" s="544" t="s">
        <v>2400</v>
      </c>
      <c r="P22" s="925"/>
      <c r="Q22" s="925"/>
      <c r="R22" s="497" t="s">
        <v>2401</v>
      </c>
      <c r="S22" s="925"/>
    </row>
    <row r="23" spans="1:19" ht="30" customHeight="1">
      <c r="D23" s="95" t="s">
        <v>2402</v>
      </c>
      <c r="E23" s="61" t="s">
        <v>2403</v>
      </c>
      <c r="F23" s="68" t="s">
        <v>2374</v>
      </c>
      <c r="G23" s="482" t="s">
        <v>881</v>
      </c>
      <c r="H23" s="482" t="s">
        <v>2404</v>
      </c>
      <c r="I23" s="483" t="s">
        <v>2405</v>
      </c>
      <c r="J23" s="483" t="s">
        <v>2406</v>
      </c>
      <c r="K23" s="484">
        <v>2375</v>
      </c>
      <c r="L23" s="482"/>
      <c r="M23" s="940">
        <f>N23*1.25</f>
        <v>0</v>
      </c>
      <c r="N23" s="482"/>
      <c r="O23" s="482" t="s">
        <v>2407</v>
      </c>
      <c r="P23" s="485"/>
      <c r="Q23" s="486"/>
      <c r="R23" s="497"/>
      <c r="S23" s="483"/>
    </row>
    <row r="24" spans="1:19" ht="30" customHeight="1">
      <c r="D24" s="95"/>
      <c r="E24" s="61" t="s">
        <v>2408</v>
      </c>
      <c r="F24" s="68" t="s">
        <v>2374</v>
      </c>
      <c r="G24" s="544" t="s">
        <v>2313</v>
      </c>
      <c r="H24" s="544" t="s">
        <v>2409</v>
      </c>
      <c r="I24" s="941" t="s">
        <v>87</v>
      </c>
      <c r="J24" s="941" t="s">
        <v>135</v>
      </c>
      <c r="K24" s="544">
        <v>2874</v>
      </c>
      <c r="L24" s="544"/>
      <c r="M24" s="544"/>
      <c r="N24" s="544"/>
      <c r="O24" s="544" t="s">
        <v>2410</v>
      </c>
      <c r="P24" s="544"/>
      <c r="Q24" s="544"/>
      <c r="R24" s="497"/>
      <c r="S24" s="544"/>
    </row>
    <row r="25" spans="1:19" ht="30" customHeight="1">
      <c r="A25" s="64" t="s">
        <v>2317</v>
      </c>
      <c r="D25" s="95"/>
      <c r="E25" s="61" t="s">
        <v>2411</v>
      </c>
      <c r="F25" s="68" t="s">
        <v>2374</v>
      </c>
      <c r="G25" s="419" t="s">
        <v>2335</v>
      </c>
      <c r="H25" s="419" t="s">
        <v>2412</v>
      </c>
      <c r="I25" s="476" t="s">
        <v>2413</v>
      </c>
      <c r="J25" s="476" t="s">
        <v>2414</v>
      </c>
      <c r="K25" s="419">
        <v>4073</v>
      </c>
      <c r="L25" s="476"/>
      <c r="M25" s="419">
        <f>N25*1.25</f>
        <v>0</v>
      </c>
      <c r="N25" s="476"/>
      <c r="O25" s="476"/>
      <c r="P25" s="476"/>
      <c r="Q25" s="476"/>
      <c r="R25" s="497" t="s">
        <v>2327</v>
      </c>
      <c r="S25" s="476"/>
    </row>
    <row r="26" spans="1:19" ht="30" customHeight="1" thickBot="1">
      <c r="D26" s="95"/>
      <c r="E26" s="61"/>
      <c r="F26" s="68" t="s">
        <v>2374</v>
      </c>
      <c r="G26" s="477" t="s">
        <v>2313</v>
      </c>
      <c r="H26" s="477" t="s">
        <v>2409</v>
      </c>
      <c r="I26" s="478" t="s">
        <v>2415</v>
      </c>
      <c r="J26" s="478"/>
      <c r="K26" s="479"/>
      <c r="L26" s="477"/>
      <c r="M26" s="477">
        <f>N26*1.25</f>
        <v>0</v>
      </c>
      <c r="N26" s="477"/>
      <c r="O26" s="477"/>
      <c r="P26" s="480"/>
      <c r="Q26" s="481"/>
      <c r="R26" s="497"/>
      <c r="S26" s="478"/>
    </row>
    <row r="27" spans="1:19" ht="30" customHeight="1" thickTop="1" thickBot="1">
      <c r="A27" s="64" t="s">
        <v>2333</v>
      </c>
      <c r="D27" s="89" t="s">
        <v>1800</v>
      </c>
      <c r="E27" s="61" t="s">
        <v>2416</v>
      </c>
      <c r="F27" s="68" t="s">
        <v>2417</v>
      </c>
      <c r="G27" s="468" t="s">
        <v>2358</v>
      </c>
      <c r="H27" s="469" t="s">
        <v>2418</v>
      </c>
      <c r="I27" s="469" t="s">
        <v>2419</v>
      </c>
      <c r="J27" s="469" t="s">
        <v>2420</v>
      </c>
      <c r="K27" s="128">
        <v>3687</v>
      </c>
      <c r="L27" s="128"/>
      <c r="M27" s="128">
        <f>N27*1.25</f>
        <v>0</v>
      </c>
      <c r="N27" s="128"/>
      <c r="O27" s="128"/>
      <c r="P27" s="128"/>
      <c r="Q27" s="128"/>
      <c r="R27" s="497" t="s">
        <v>2421</v>
      </c>
      <c r="S27" s="128"/>
    </row>
    <row r="28" spans="1:19" ht="30" customHeight="1" thickTop="1" thickBot="1">
      <c r="A28" s="64" t="s">
        <v>2317</v>
      </c>
      <c r="D28" s="89" t="s">
        <v>2422</v>
      </c>
      <c r="E28" s="61" t="s">
        <v>2423</v>
      </c>
      <c r="F28" s="68" t="s">
        <v>2417</v>
      </c>
      <c r="G28" s="544" t="s">
        <v>2358</v>
      </c>
      <c r="H28" s="544" t="s">
        <v>2424</v>
      </c>
      <c r="I28" s="941" t="s">
        <v>2425</v>
      </c>
      <c r="J28" s="941" t="s">
        <v>130</v>
      </c>
      <c r="K28" s="544">
        <v>1643</v>
      </c>
      <c r="L28" s="544"/>
      <c r="M28" s="544"/>
      <c r="N28" s="544"/>
      <c r="O28" s="544"/>
      <c r="P28" s="544"/>
      <c r="Q28" s="544"/>
      <c r="R28" s="497"/>
      <c r="S28" s="544"/>
    </row>
    <row r="29" spans="1:19" ht="30" customHeight="1" thickTop="1">
      <c r="D29" s="95"/>
      <c r="E29" s="61" t="s">
        <v>2342</v>
      </c>
      <c r="F29" s="68" t="s">
        <v>2417</v>
      </c>
      <c r="G29" s="477" t="s">
        <v>2313</v>
      </c>
      <c r="H29" s="477" t="s">
        <v>2426</v>
      </c>
      <c r="I29" s="478" t="s">
        <v>2427</v>
      </c>
      <c r="J29" s="478" t="s">
        <v>2428</v>
      </c>
      <c r="K29" s="479"/>
      <c r="L29" s="477"/>
      <c r="M29" s="477">
        <f>N29*1.25</f>
        <v>0</v>
      </c>
      <c r="N29" s="477"/>
      <c r="O29" s="477" t="s">
        <v>2429</v>
      </c>
      <c r="P29" s="480"/>
      <c r="Q29" s="481"/>
      <c r="R29" s="497"/>
      <c r="S29" s="478"/>
    </row>
    <row r="30" spans="1:19" ht="30" customHeight="1" thickBot="1">
      <c r="B30" s="499">
        <v>44000</v>
      </c>
      <c r="C30" s="64">
        <v>0</v>
      </c>
      <c r="D30" s="95" t="s">
        <v>2430</v>
      </c>
      <c r="E30" s="61" t="s">
        <v>2431</v>
      </c>
      <c r="F30" s="68" t="s">
        <v>2432</v>
      </c>
      <c r="G30" s="492" t="s">
        <v>2313</v>
      </c>
      <c r="H30" s="492" t="s">
        <v>2433</v>
      </c>
      <c r="I30" s="494" t="s">
        <v>2434</v>
      </c>
      <c r="J30" s="494" t="s">
        <v>2435</v>
      </c>
      <c r="K30" s="491"/>
      <c r="L30" s="492"/>
      <c r="M30" s="502">
        <f>N30*1.25</f>
        <v>0</v>
      </c>
      <c r="N30" s="492"/>
      <c r="O30" s="492"/>
      <c r="P30" s="494" t="s">
        <v>2436</v>
      </c>
      <c r="Q30" s="495"/>
      <c r="R30" s="497"/>
      <c r="S30" s="493"/>
    </row>
    <row r="31" spans="1:19" ht="30" customHeight="1" thickTop="1" thickBot="1">
      <c r="A31" s="64" t="s">
        <v>2317</v>
      </c>
      <c r="B31" s="499">
        <v>315000</v>
      </c>
      <c r="C31" s="64">
        <v>6</v>
      </c>
      <c r="D31" s="89" t="s">
        <v>2437</v>
      </c>
      <c r="E31" s="61" t="s">
        <v>2431</v>
      </c>
      <c r="F31" s="68" t="s">
        <v>2432</v>
      </c>
      <c r="G31" s="112" t="s">
        <v>2358</v>
      </c>
      <c r="H31" s="112" t="s">
        <v>2438</v>
      </c>
      <c r="I31" s="133" t="s">
        <v>149</v>
      </c>
      <c r="J31" s="133" t="s">
        <v>2439</v>
      </c>
      <c r="K31" s="112">
        <v>1760</v>
      </c>
      <c r="L31" s="133"/>
      <c r="M31" s="133">
        <v>22.5</v>
      </c>
      <c r="N31" s="133"/>
      <c r="O31" s="133"/>
      <c r="P31" s="133"/>
      <c r="Q31" s="133"/>
      <c r="R31" s="497"/>
      <c r="S31" s="133"/>
    </row>
    <row r="32" spans="1:19" ht="30" customHeight="1" thickTop="1">
      <c r="B32" s="499">
        <v>16000</v>
      </c>
      <c r="C32" s="64">
        <v>0</v>
      </c>
      <c r="D32" s="95" t="s">
        <v>2430</v>
      </c>
      <c r="E32" s="61" t="s">
        <v>2393</v>
      </c>
      <c r="F32" s="68" t="s">
        <v>2432</v>
      </c>
      <c r="G32" s="492" t="s">
        <v>2313</v>
      </c>
      <c r="H32" s="492" t="s">
        <v>2440</v>
      </c>
      <c r="I32" s="494" t="s">
        <v>2441</v>
      </c>
      <c r="J32" s="494" t="s">
        <v>2442</v>
      </c>
      <c r="K32" s="491"/>
      <c r="L32" s="492"/>
      <c r="M32" s="502">
        <f>N32*1.25</f>
        <v>0</v>
      </c>
      <c r="N32" s="492"/>
      <c r="O32" s="492"/>
      <c r="P32" s="494" t="s">
        <v>2443</v>
      </c>
      <c r="Q32" s="495"/>
      <c r="R32" s="497"/>
      <c r="S32" s="493"/>
    </row>
    <row r="33" spans="1:19" ht="30" customHeight="1">
      <c r="B33" s="499">
        <v>23000</v>
      </c>
      <c r="C33" s="64">
        <v>0</v>
      </c>
      <c r="D33" s="95" t="s">
        <v>2430</v>
      </c>
      <c r="E33" s="61" t="s">
        <v>2393</v>
      </c>
      <c r="F33" s="68" t="s">
        <v>2432</v>
      </c>
      <c r="G33" s="492" t="s">
        <v>2313</v>
      </c>
      <c r="H33" s="492" t="s">
        <v>2444</v>
      </c>
      <c r="I33" s="494" t="s">
        <v>2445</v>
      </c>
      <c r="J33" s="494" t="s">
        <v>2446</v>
      </c>
      <c r="K33" s="491"/>
      <c r="L33" s="492"/>
      <c r="M33" s="502">
        <f>N33*1.25</f>
        <v>0</v>
      </c>
      <c r="N33" s="492"/>
      <c r="O33" s="492"/>
      <c r="P33" s="494" t="s">
        <v>2447</v>
      </c>
      <c r="Q33" s="495"/>
      <c r="R33" s="497"/>
      <c r="S33" s="493"/>
    </row>
    <row r="34" spans="1:19" ht="30" customHeight="1">
      <c r="A34" s="64" t="s">
        <v>2317</v>
      </c>
      <c r="B34" s="499">
        <v>340000</v>
      </c>
      <c r="C34" s="64">
        <v>8</v>
      </c>
      <c r="D34" s="95"/>
      <c r="E34" s="61" t="s">
        <v>2397</v>
      </c>
      <c r="F34" s="68" t="s">
        <v>2432</v>
      </c>
      <c r="G34" s="112" t="s">
        <v>2335</v>
      </c>
      <c r="H34" s="131" t="s">
        <v>2448</v>
      </c>
      <c r="I34" s="133" t="s">
        <v>2449</v>
      </c>
      <c r="J34" s="133" t="s">
        <v>2450</v>
      </c>
      <c r="K34" s="112">
        <v>4631</v>
      </c>
      <c r="L34" s="112"/>
      <c r="M34" s="112">
        <f>N34*1.25</f>
        <v>0</v>
      </c>
      <c r="N34" s="112"/>
      <c r="O34" s="112"/>
      <c r="P34" s="112"/>
      <c r="Q34" s="112"/>
      <c r="R34" s="497"/>
      <c r="S34" s="112"/>
    </row>
    <row r="35" spans="1:19" ht="30" customHeight="1" thickBot="1">
      <c r="A35" s="64" t="s">
        <v>2333</v>
      </c>
      <c r="B35" s="499">
        <v>320000</v>
      </c>
      <c r="C35" s="64">
        <v>7</v>
      </c>
      <c r="D35" s="95"/>
      <c r="E35" s="61" t="s">
        <v>2397</v>
      </c>
      <c r="F35" s="68" t="s">
        <v>2432</v>
      </c>
      <c r="G35" s="468" t="s">
        <v>2335</v>
      </c>
      <c r="H35" s="469" t="s">
        <v>2451</v>
      </c>
      <c r="I35" s="469" t="s">
        <v>2452</v>
      </c>
      <c r="J35" s="469" t="s">
        <v>2453</v>
      </c>
      <c r="K35" s="468">
        <v>4396</v>
      </c>
      <c r="L35" s="128"/>
      <c r="M35" s="128">
        <f>N35*1.25</f>
        <v>0</v>
      </c>
      <c r="N35" s="128"/>
      <c r="O35" s="128"/>
      <c r="P35" s="128"/>
      <c r="Q35" s="128"/>
      <c r="R35" s="497"/>
      <c r="S35" s="128"/>
    </row>
    <row r="36" spans="1:19" ht="30" customHeight="1" thickTop="1">
      <c r="A36" s="64" t="s">
        <v>2317</v>
      </c>
      <c r="B36" s="499">
        <v>170000</v>
      </c>
      <c r="C36" s="64">
        <v>0</v>
      </c>
      <c r="D36" s="475" t="s">
        <v>2454</v>
      </c>
      <c r="E36" s="61" t="s">
        <v>2403</v>
      </c>
      <c r="F36" s="68" t="s">
        <v>2432</v>
      </c>
      <c r="G36" s="544" t="s">
        <v>2358</v>
      </c>
      <c r="H36" s="544" t="s">
        <v>2455</v>
      </c>
      <c r="I36" s="941" t="s">
        <v>2456</v>
      </c>
      <c r="J36" s="941" t="s">
        <v>2457</v>
      </c>
      <c r="K36" s="544"/>
      <c r="L36" s="544"/>
      <c r="M36" s="544">
        <f>N36*1.25</f>
        <v>0</v>
      </c>
      <c r="N36" s="544"/>
      <c r="O36" s="544"/>
      <c r="P36" s="544" t="s">
        <v>2458</v>
      </c>
      <c r="Q36" s="544"/>
      <c r="R36" s="497"/>
      <c r="S36" s="544"/>
    </row>
    <row r="37" spans="1:19" ht="30" customHeight="1">
      <c r="A37" s="64" t="s">
        <v>2317</v>
      </c>
      <c r="B37" s="499">
        <v>340000</v>
      </c>
      <c r="C37" s="64">
        <v>8</v>
      </c>
      <c r="D37" s="95"/>
      <c r="E37" s="61" t="s">
        <v>2408</v>
      </c>
      <c r="F37" s="68" t="s">
        <v>2432</v>
      </c>
      <c r="G37" s="112" t="s">
        <v>2335</v>
      </c>
      <c r="H37" s="112" t="s">
        <v>2459</v>
      </c>
      <c r="I37" s="133" t="s">
        <v>330</v>
      </c>
      <c r="J37" s="133" t="s">
        <v>2460</v>
      </c>
      <c r="K37" s="112">
        <v>4555</v>
      </c>
      <c r="L37" s="112"/>
      <c r="M37" s="112"/>
      <c r="N37" s="112"/>
      <c r="O37" s="112"/>
      <c r="P37" s="112"/>
      <c r="Q37" s="112"/>
      <c r="R37" s="497"/>
      <c r="S37" s="112"/>
    </row>
    <row r="38" spans="1:19" ht="30" customHeight="1">
      <c r="B38" s="64"/>
      <c r="C38" s="64"/>
      <c r="D38" s="95"/>
      <c r="E38" s="61" t="s">
        <v>2461</v>
      </c>
      <c r="F38" s="68" t="s">
        <v>2432</v>
      </c>
      <c r="G38" s="477" t="s">
        <v>2313</v>
      </c>
      <c r="H38" s="477" t="s">
        <v>2462</v>
      </c>
      <c r="I38" s="480" t="s">
        <v>2463</v>
      </c>
      <c r="J38" s="480" t="s">
        <v>1</v>
      </c>
      <c r="K38" s="477"/>
      <c r="L38" s="477"/>
      <c r="M38" s="477">
        <f t="shared" ref="M38:M45" si="1">N38*1.25</f>
        <v>0</v>
      </c>
      <c r="N38" s="477"/>
      <c r="O38" s="477"/>
      <c r="P38" s="477"/>
      <c r="Q38" s="477"/>
      <c r="R38" s="64"/>
      <c r="S38" s="477"/>
    </row>
    <row r="39" spans="1:19" ht="30" customHeight="1">
      <c r="A39" s="64" t="s">
        <v>2362</v>
      </c>
      <c r="B39" s="499">
        <v>340000</v>
      </c>
      <c r="C39" s="64">
        <v>8</v>
      </c>
      <c r="D39" s="95"/>
      <c r="E39" s="61" t="s">
        <v>2334</v>
      </c>
      <c r="F39" s="68" t="s">
        <v>2432</v>
      </c>
      <c r="G39" s="112" t="s">
        <v>2335</v>
      </c>
      <c r="H39" s="131" t="s">
        <v>2464</v>
      </c>
      <c r="I39" s="133" t="s">
        <v>2465</v>
      </c>
      <c r="J39" s="133" t="s">
        <v>2466</v>
      </c>
      <c r="K39" s="112">
        <v>4763</v>
      </c>
      <c r="L39" s="112"/>
      <c r="M39" s="112">
        <f t="shared" si="1"/>
        <v>0</v>
      </c>
      <c r="N39" s="112"/>
      <c r="O39" s="112"/>
      <c r="P39" s="112"/>
      <c r="Q39" s="112"/>
      <c r="R39" s="497"/>
      <c r="S39" s="112"/>
    </row>
    <row r="40" spans="1:19" ht="30" customHeight="1">
      <c r="B40" s="499">
        <v>170000</v>
      </c>
      <c r="C40" s="64"/>
      <c r="D40" s="95"/>
      <c r="E40" s="61" t="s">
        <v>2346</v>
      </c>
      <c r="F40" s="68" t="s">
        <v>2432</v>
      </c>
      <c r="G40" s="477" t="s">
        <v>2313</v>
      </c>
      <c r="H40" s="477" t="s">
        <v>2467</v>
      </c>
      <c r="I40" s="480" t="s">
        <v>2468</v>
      </c>
      <c r="J40" s="480" t="s">
        <v>2469</v>
      </c>
      <c r="K40" s="477"/>
      <c r="L40" s="477"/>
      <c r="M40" s="477">
        <f t="shared" si="1"/>
        <v>0</v>
      </c>
      <c r="N40" s="477"/>
      <c r="O40" s="477"/>
      <c r="P40" s="477"/>
      <c r="Q40" s="477"/>
      <c r="R40" s="64"/>
      <c r="S40" s="477"/>
    </row>
    <row r="41" spans="1:19" ht="30" customHeight="1">
      <c r="A41" s="64" t="s">
        <v>2317</v>
      </c>
      <c r="B41" s="499">
        <v>30000</v>
      </c>
      <c r="C41" s="64"/>
      <c r="D41" s="95"/>
      <c r="E41" s="61" t="s">
        <v>2470</v>
      </c>
      <c r="F41" s="68" t="s">
        <v>2471</v>
      </c>
      <c r="G41" s="415" t="s">
        <v>881</v>
      </c>
      <c r="H41" s="415" t="s">
        <v>2472</v>
      </c>
      <c r="I41" s="439" t="s">
        <v>2354</v>
      </c>
      <c r="J41" s="439" t="s">
        <v>2473</v>
      </c>
      <c r="K41" s="415">
        <v>3024</v>
      </c>
      <c r="L41" s="415"/>
      <c r="M41" s="415">
        <f t="shared" si="1"/>
        <v>0</v>
      </c>
      <c r="N41" s="415"/>
      <c r="O41" s="415"/>
      <c r="P41" s="415"/>
      <c r="Q41" s="415"/>
      <c r="R41" s="64"/>
      <c r="S41" s="415"/>
    </row>
    <row r="42" spans="1:19" ht="30" customHeight="1">
      <c r="A42" s="64" t="s">
        <v>2317</v>
      </c>
      <c r="B42" s="499">
        <v>30000</v>
      </c>
      <c r="C42" s="64"/>
      <c r="D42" s="95"/>
      <c r="E42" s="61" t="s">
        <v>2470</v>
      </c>
      <c r="F42" s="68" t="s">
        <v>2471</v>
      </c>
      <c r="G42" s="415" t="s">
        <v>881</v>
      </c>
      <c r="H42" s="415" t="s">
        <v>2474</v>
      </c>
      <c r="I42" s="439" t="s">
        <v>157</v>
      </c>
      <c r="J42" s="439" t="s">
        <v>165</v>
      </c>
      <c r="K42" s="415">
        <v>2540</v>
      </c>
      <c r="L42" s="415"/>
      <c r="M42" s="415">
        <f t="shared" si="1"/>
        <v>0</v>
      </c>
      <c r="N42" s="415"/>
      <c r="O42" s="415"/>
      <c r="P42" s="415"/>
      <c r="Q42" s="415"/>
      <c r="R42" s="64"/>
      <c r="S42" s="415"/>
    </row>
    <row r="43" spans="1:19" ht="30" customHeight="1" thickBot="1">
      <c r="A43" s="64" t="s">
        <v>2317</v>
      </c>
      <c r="B43" s="499">
        <v>320000</v>
      </c>
      <c r="C43" s="64">
        <v>8</v>
      </c>
      <c r="D43" s="95"/>
      <c r="E43" s="61" t="s">
        <v>2475</v>
      </c>
      <c r="F43" s="68" t="s">
        <v>2471</v>
      </c>
      <c r="G43" s="417" t="s">
        <v>2335</v>
      </c>
      <c r="H43" s="417" t="s">
        <v>2476</v>
      </c>
      <c r="I43" s="457" t="s">
        <v>2477</v>
      </c>
      <c r="J43" s="457" t="s">
        <v>2478</v>
      </c>
      <c r="K43" s="417">
        <v>4167</v>
      </c>
      <c r="L43" s="417"/>
      <c r="M43" s="417">
        <f t="shared" si="1"/>
        <v>0</v>
      </c>
      <c r="N43" s="417"/>
      <c r="O43" s="417"/>
      <c r="P43" s="417"/>
      <c r="Q43" s="417"/>
      <c r="R43" s="497" t="s">
        <v>2479</v>
      </c>
      <c r="S43" s="417"/>
    </row>
    <row r="44" spans="1:19" ht="30" customHeight="1" thickTop="1" thickBot="1">
      <c r="A44" s="64" t="s">
        <v>2317</v>
      </c>
      <c r="B44" s="499">
        <v>200000</v>
      </c>
      <c r="C44" s="64">
        <v>0</v>
      </c>
      <c r="D44" s="89" t="s">
        <v>2480</v>
      </c>
      <c r="E44" s="61" t="s">
        <v>2481</v>
      </c>
      <c r="F44" s="68" t="s">
        <v>2471</v>
      </c>
      <c r="G44" s="415" t="s">
        <v>2358</v>
      </c>
      <c r="H44" s="490" t="s">
        <v>2482</v>
      </c>
      <c r="I44" s="439" t="s">
        <v>2483</v>
      </c>
      <c r="J44" s="439" t="s">
        <v>2484</v>
      </c>
      <c r="K44" s="415">
        <v>2201</v>
      </c>
      <c r="L44" s="439"/>
      <c r="M44" s="415">
        <f t="shared" si="1"/>
        <v>0</v>
      </c>
      <c r="N44" s="439"/>
      <c r="O44" s="439"/>
      <c r="P44" s="439"/>
      <c r="Q44" s="439"/>
      <c r="R44" s="497" t="s">
        <v>2485</v>
      </c>
      <c r="S44" s="439"/>
    </row>
    <row r="45" spans="1:19" ht="30" customHeight="1" thickTop="1" thickBot="1">
      <c r="A45" s="64" t="s">
        <v>2333</v>
      </c>
      <c r="B45" s="499">
        <v>200000</v>
      </c>
      <c r="C45" s="64">
        <v>0</v>
      </c>
      <c r="D45" s="89" t="s">
        <v>2480</v>
      </c>
      <c r="E45" s="61" t="s">
        <v>2481</v>
      </c>
      <c r="F45" s="68" t="s">
        <v>2471</v>
      </c>
      <c r="G45" s="415" t="s">
        <v>2358</v>
      </c>
      <c r="H45" s="439" t="s">
        <v>2486</v>
      </c>
      <c r="I45" s="439" t="s">
        <v>2487</v>
      </c>
      <c r="J45" s="439" t="s">
        <v>32</v>
      </c>
      <c r="K45" s="415">
        <v>1876</v>
      </c>
      <c r="L45" s="439"/>
      <c r="M45" s="415">
        <f t="shared" si="1"/>
        <v>0</v>
      </c>
      <c r="N45" s="439"/>
      <c r="O45" s="439"/>
      <c r="P45" s="439"/>
      <c r="Q45" s="439"/>
      <c r="R45" s="497" t="s">
        <v>2488</v>
      </c>
      <c r="S45" s="439"/>
    </row>
    <row r="46" spans="1:19" ht="30" customHeight="1" thickTop="1" thickBot="1">
      <c r="A46" s="64" t="s">
        <v>2317</v>
      </c>
      <c r="B46" s="499">
        <v>326605</v>
      </c>
      <c r="C46" s="64">
        <v>7</v>
      </c>
      <c r="D46" s="89" t="s">
        <v>2489</v>
      </c>
      <c r="E46" s="61" t="s">
        <v>2416</v>
      </c>
      <c r="F46" s="68" t="s">
        <v>2471</v>
      </c>
      <c r="G46" s="544" t="s">
        <v>2358</v>
      </c>
      <c r="H46" s="544" t="s">
        <v>2490</v>
      </c>
      <c r="I46" s="941" t="s">
        <v>2491</v>
      </c>
      <c r="J46" s="941" t="s">
        <v>135</v>
      </c>
      <c r="K46" s="544">
        <v>2256</v>
      </c>
      <c r="L46" s="544"/>
      <c r="M46" s="544"/>
      <c r="N46" s="544"/>
      <c r="O46" s="544"/>
      <c r="P46" s="544"/>
      <c r="Q46" s="544"/>
      <c r="R46" s="497" t="s">
        <v>2492</v>
      </c>
      <c r="S46" s="544"/>
    </row>
    <row r="47" spans="1:19" ht="30" customHeight="1" thickTop="1" thickBot="1">
      <c r="A47" s="64" t="s">
        <v>2362</v>
      </c>
      <c r="B47" s="499">
        <v>301000</v>
      </c>
      <c r="C47" s="64">
        <v>8</v>
      </c>
      <c r="D47" s="89" t="s">
        <v>2480</v>
      </c>
      <c r="E47" s="61" t="s">
        <v>2384</v>
      </c>
      <c r="F47" s="68" t="s">
        <v>2471</v>
      </c>
      <c r="G47" s="417" t="s">
        <v>2358</v>
      </c>
      <c r="H47" s="417" t="s">
        <v>2493</v>
      </c>
      <c r="I47" s="418" t="s">
        <v>2494</v>
      </c>
      <c r="J47" s="418" t="s">
        <v>2495</v>
      </c>
      <c r="K47" s="417">
        <v>2933</v>
      </c>
      <c r="L47" s="476"/>
      <c r="M47" s="419">
        <f>N47*1.25</f>
        <v>0</v>
      </c>
      <c r="N47" s="476"/>
      <c r="O47" s="476"/>
      <c r="P47" s="476"/>
      <c r="Q47" s="476"/>
      <c r="R47" s="64" t="s">
        <v>2496</v>
      </c>
      <c r="S47" s="476"/>
    </row>
    <row r="48" spans="1:19" ht="30" customHeight="1" thickTop="1" thickBot="1">
      <c r="A48" s="64" t="s">
        <v>2317</v>
      </c>
      <c r="B48" s="499">
        <v>170000</v>
      </c>
      <c r="C48" s="64">
        <v>0</v>
      </c>
      <c r="D48" s="89" t="s">
        <v>2480</v>
      </c>
      <c r="E48" s="61" t="s">
        <v>2384</v>
      </c>
      <c r="F48" s="68" t="s">
        <v>2471</v>
      </c>
      <c r="G48" s="544" t="s">
        <v>2358</v>
      </c>
      <c r="H48" s="544" t="s">
        <v>2497</v>
      </c>
      <c r="I48" s="941" t="s">
        <v>87</v>
      </c>
      <c r="J48" s="941" t="s">
        <v>2498</v>
      </c>
      <c r="K48" s="544">
        <v>1658</v>
      </c>
      <c r="L48" s="544"/>
      <c r="M48" s="544">
        <f>N48*1.25</f>
        <v>0</v>
      </c>
      <c r="N48" s="544"/>
      <c r="O48" s="544"/>
      <c r="P48" s="544"/>
      <c r="Q48" s="544"/>
      <c r="R48" s="497" t="s">
        <v>2496</v>
      </c>
      <c r="S48" s="544"/>
    </row>
    <row r="49" spans="1:19" ht="30" customHeight="1" thickTop="1">
      <c r="A49" s="64" t="s">
        <v>2333</v>
      </c>
      <c r="B49" s="499">
        <v>440000</v>
      </c>
      <c r="C49" s="64">
        <v>8</v>
      </c>
      <c r="D49" s="95"/>
      <c r="E49" s="61" t="s">
        <v>2384</v>
      </c>
      <c r="F49" s="68" t="s">
        <v>2471</v>
      </c>
      <c r="G49" s="112" t="s">
        <v>2335</v>
      </c>
      <c r="H49" s="112" t="s">
        <v>2499</v>
      </c>
      <c r="I49" s="133" t="s">
        <v>2500</v>
      </c>
      <c r="J49" s="133" t="s">
        <v>82</v>
      </c>
      <c r="K49" s="112">
        <v>4248</v>
      </c>
      <c r="L49" s="112"/>
      <c r="M49" s="112">
        <f>N49*1.25</f>
        <v>0</v>
      </c>
      <c r="N49" s="112"/>
      <c r="O49" s="112"/>
      <c r="P49" s="112"/>
      <c r="Q49" s="112"/>
      <c r="R49" s="64" t="s">
        <v>2479</v>
      </c>
      <c r="S49" s="112"/>
    </row>
    <row r="50" spans="1:19" ht="30" customHeight="1" thickBot="1">
      <c r="A50" s="64" t="s">
        <v>2362</v>
      </c>
      <c r="B50" s="499">
        <v>382000</v>
      </c>
      <c r="C50" s="64">
        <v>8</v>
      </c>
      <c r="D50" s="95"/>
      <c r="E50" s="61" t="s">
        <v>2501</v>
      </c>
      <c r="F50" s="68" t="s">
        <v>2471</v>
      </c>
      <c r="G50" s="112" t="s">
        <v>2335</v>
      </c>
      <c r="H50" s="112" t="s">
        <v>2502</v>
      </c>
      <c r="I50" s="133" t="s">
        <v>210</v>
      </c>
      <c r="J50" s="133" t="s">
        <v>2503</v>
      </c>
      <c r="K50" s="112">
        <v>4049</v>
      </c>
      <c r="L50" s="112"/>
      <c r="M50" s="112">
        <f>N50*1.25</f>
        <v>0</v>
      </c>
      <c r="N50" s="112"/>
      <c r="O50" s="112"/>
      <c r="P50" s="112"/>
      <c r="Q50" s="112"/>
      <c r="R50" s="64" t="s">
        <v>2479</v>
      </c>
      <c r="S50" s="112"/>
    </row>
    <row r="51" spans="1:19" ht="30" customHeight="1" thickTop="1" thickBot="1">
      <c r="A51" s="64" t="s">
        <v>2317</v>
      </c>
      <c r="B51" s="499">
        <v>320000</v>
      </c>
      <c r="C51" s="64">
        <v>7</v>
      </c>
      <c r="D51" s="89" t="s">
        <v>2480</v>
      </c>
      <c r="E51" s="61" t="s">
        <v>2501</v>
      </c>
      <c r="F51" s="68" t="s">
        <v>2471</v>
      </c>
      <c r="G51" s="544" t="s">
        <v>2358</v>
      </c>
      <c r="H51" s="544" t="s">
        <v>2504</v>
      </c>
      <c r="I51" s="941" t="s">
        <v>2505</v>
      </c>
      <c r="J51" s="941" t="s">
        <v>2506</v>
      </c>
      <c r="K51" s="544">
        <v>1554</v>
      </c>
      <c r="L51" s="544"/>
      <c r="M51" s="544" t="s">
        <v>2507</v>
      </c>
      <c r="N51" s="544"/>
      <c r="O51" s="544"/>
      <c r="P51" s="544"/>
      <c r="Q51" s="544"/>
      <c r="R51" s="497" t="s">
        <v>2479</v>
      </c>
      <c r="S51" s="544"/>
    </row>
    <row r="52" spans="1:19" ht="30" customHeight="1" thickTop="1" thickBot="1">
      <c r="A52" s="64" t="s">
        <v>2333</v>
      </c>
      <c r="B52" s="499">
        <v>283000</v>
      </c>
      <c r="C52" s="64">
        <v>8</v>
      </c>
      <c r="D52" s="95"/>
      <c r="E52" s="61" t="s">
        <v>2501</v>
      </c>
      <c r="F52" s="68" t="s">
        <v>2471</v>
      </c>
      <c r="G52" s="468" t="s">
        <v>2335</v>
      </c>
      <c r="H52" s="489" t="s">
        <v>2508</v>
      </c>
      <c r="I52" s="469" t="s">
        <v>2509</v>
      </c>
      <c r="J52" s="469" t="s">
        <v>2457</v>
      </c>
      <c r="K52" s="468">
        <v>4107</v>
      </c>
      <c r="L52" s="468"/>
      <c r="M52" s="468">
        <f>N52*1.25</f>
        <v>0</v>
      </c>
      <c r="N52" s="468"/>
      <c r="O52" s="468"/>
      <c r="P52" s="468"/>
      <c r="Q52" s="468"/>
      <c r="R52" s="497" t="s">
        <v>2496</v>
      </c>
      <c r="S52" s="468"/>
    </row>
    <row r="53" spans="1:19" ht="30" customHeight="1" thickTop="1" thickBot="1">
      <c r="A53" s="64" t="s">
        <v>2317</v>
      </c>
      <c r="B53" s="499">
        <v>300000</v>
      </c>
      <c r="C53" s="64">
        <v>8</v>
      </c>
      <c r="D53" s="89" t="s">
        <v>2489</v>
      </c>
      <c r="E53" s="61" t="s">
        <v>2501</v>
      </c>
      <c r="F53" s="68" t="s">
        <v>2471</v>
      </c>
      <c r="G53" s="544" t="s">
        <v>2358</v>
      </c>
      <c r="H53" s="544" t="s">
        <v>2510</v>
      </c>
      <c r="I53" s="941" t="s">
        <v>2511</v>
      </c>
      <c r="J53" s="941" t="s">
        <v>2512</v>
      </c>
      <c r="K53" s="544">
        <v>1403</v>
      </c>
      <c r="L53" s="544"/>
      <c r="M53" s="544">
        <v>0</v>
      </c>
      <c r="N53" s="544"/>
      <c r="O53" s="544"/>
      <c r="P53" s="544"/>
      <c r="Q53" s="544"/>
      <c r="R53" s="497" t="s">
        <v>2496</v>
      </c>
      <c r="S53" s="544"/>
    </row>
    <row r="54" spans="1:19" ht="30" customHeight="1" thickTop="1" thickBot="1">
      <c r="A54" s="64" t="s">
        <v>2317</v>
      </c>
      <c r="B54" s="499">
        <v>200000</v>
      </c>
      <c r="C54" s="64">
        <v>0</v>
      </c>
      <c r="D54" s="89" t="s">
        <v>2513</v>
      </c>
      <c r="E54" s="61" t="s">
        <v>2323</v>
      </c>
      <c r="F54" s="68" t="s">
        <v>2471</v>
      </c>
      <c r="G54" s="544" t="s">
        <v>2358</v>
      </c>
      <c r="H54" s="544" t="s">
        <v>2514</v>
      </c>
      <c r="I54" s="941" t="s">
        <v>2515</v>
      </c>
      <c r="J54" s="941" t="s">
        <v>2516</v>
      </c>
      <c r="K54" s="544">
        <v>2014</v>
      </c>
      <c r="L54" s="544"/>
      <c r="M54" s="544">
        <v>0</v>
      </c>
      <c r="N54" s="544"/>
      <c r="O54" s="544"/>
      <c r="P54" s="544"/>
      <c r="Q54" s="544"/>
      <c r="R54" s="497" t="s">
        <v>2479</v>
      </c>
      <c r="S54" s="544"/>
    </row>
    <row r="55" spans="1:19" ht="30" customHeight="1" thickTop="1">
      <c r="A55" s="64" t="s">
        <v>2362</v>
      </c>
      <c r="B55" s="499">
        <v>200000</v>
      </c>
      <c r="C55" s="64">
        <v>8</v>
      </c>
      <c r="D55" s="475" t="s">
        <v>2517</v>
      </c>
      <c r="E55" s="61" t="s">
        <v>2323</v>
      </c>
      <c r="F55" s="68" t="s">
        <v>2471</v>
      </c>
      <c r="G55" s="417" t="s">
        <v>2358</v>
      </c>
      <c r="H55" s="417" t="s">
        <v>2518</v>
      </c>
      <c r="I55" s="418" t="s">
        <v>2519</v>
      </c>
      <c r="J55" s="418" t="s">
        <v>36</v>
      </c>
      <c r="K55" s="417">
        <v>1113</v>
      </c>
      <c r="L55" s="476"/>
      <c r="M55" s="419">
        <v>0</v>
      </c>
      <c r="N55" s="476"/>
      <c r="O55" s="476"/>
      <c r="P55" s="476"/>
      <c r="Q55" s="476"/>
      <c r="R55" s="64" t="s">
        <v>2496</v>
      </c>
      <c r="S55" s="476"/>
    </row>
    <row r="56" spans="1:19" ht="30" customHeight="1">
      <c r="A56" s="64" t="s">
        <v>2317</v>
      </c>
      <c r="B56" s="499">
        <v>320000</v>
      </c>
      <c r="C56" s="64">
        <v>9</v>
      </c>
      <c r="D56" s="95"/>
      <c r="E56" s="61" t="s">
        <v>2323</v>
      </c>
      <c r="F56" s="68" t="s">
        <v>2471</v>
      </c>
      <c r="G56" s="417" t="s">
        <v>2335</v>
      </c>
      <c r="H56" s="417" t="s">
        <v>2520</v>
      </c>
      <c r="I56" s="457" t="s">
        <v>2521</v>
      </c>
      <c r="J56" s="457" t="s">
        <v>2377</v>
      </c>
      <c r="K56" s="417">
        <v>4483</v>
      </c>
      <c r="L56" s="417"/>
      <c r="M56" s="417">
        <f t="shared" ref="M56:M64" si="2">N56*1.25</f>
        <v>0</v>
      </c>
      <c r="N56" s="417"/>
      <c r="O56" s="417"/>
      <c r="P56" s="417"/>
      <c r="Q56" s="417"/>
      <c r="R56" s="497" t="s">
        <v>2488</v>
      </c>
      <c r="S56" s="417"/>
    </row>
    <row r="57" spans="1:19" ht="30" customHeight="1">
      <c r="A57" s="64" t="s">
        <v>2317</v>
      </c>
      <c r="B57" s="499">
        <v>397000</v>
      </c>
      <c r="C57" s="64">
        <v>9</v>
      </c>
      <c r="D57" s="95"/>
      <c r="E57" s="61" t="s">
        <v>2423</v>
      </c>
      <c r="F57" s="68" t="s">
        <v>2471</v>
      </c>
      <c r="G57" s="112" t="s">
        <v>2335</v>
      </c>
      <c r="H57" s="112" t="s">
        <v>2522</v>
      </c>
      <c r="I57" s="133" t="s">
        <v>2523</v>
      </c>
      <c r="J57" s="133" t="s">
        <v>2524</v>
      </c>
      <c r="K57" s="112">
        <v>4732</v>
      </c>
      <c r="L57" s="112"/>
      <c r="M57" s="112">
        <f t="shared" si="2"/>
        <v>0</v>
      </c>
      <c r="N57" s="112"/>
      <c r="O57" s="112"/>
      <c r="P57" s="112"/>
      <c r="Q57" s="112"/>
      <c r="R57" s="497" t="s">
        <v>2479</v>
      </c>
      <c r="S57" s="112"/>
    </row>
    <row r="58" spans="1:19" ht="30" customHeight="1">
      <c r="A58" s="64" t="s">
        <v>2317</v>
      </c>
      <c r="B58" s="499">
        <v>380000</v>
      </c>
      <c r="C58" s="64">
        <v>8</v>
      </c>
      <c r="D58" s="95"/>
      <c r="E58" s="61" t="s">
        <v>2423</v>
      </c>
      <c r="F58" s="68" t="s">
        <v>2471</v>
      </c>
      <c r="G58" s="112" t="s">
        <v>2335</v>
      </c>
      <c r="H58" s="112" t="s">
        <v>2525</v>
      </c>
      <c r="I58" s="133" t="s">
        <v>239</v>
      </c>
      <c r="J58" s="133" t="s">
        <v>2526</v>
      </c>
      <c r="K58" s="112">
        <v>4550</v>
      </c>
      <c r="L58" s="112"/>
      <c r="M58" s="112">
        <f t="shared" si="2"/>
        <v>0</v>
      </c>
      <c r="N58" s="112"/>
      <c r="O58" s="112"/>
      <c r="P58" s="112"/>
      <c r="Q58" s="112"/>
      <c r="R58" s="64" t="s">
        <v>2488</v>
      </c>
      <c r="S58" s="112"/>
    </row>
    <row r="59" spans="1:19" ht="30" customHeight="1">
      <c r="C59" s="64"/>
      <c r="D59" s="95"/>
      <c r="E59" s="61" t="s">
        <v>2329</v>
      </c>
      <c r="F59" s="68" t="s">
        <v>2471</v>
      </c>
      <c r="G59" s="95" t="s">
        <v>2527</v>
      </c>
      <c r="H59" s="95" t="s">
        <v>2528</v>
      </c>
      <c r="I59" s="66" t="s">
        <v>2529</v>
      </c>
      <c r="J59" s="66" t="s">
        <v>2530</v>
      </c>
      <c r="K59" s="101"/>
      <c r="L59" s="95"/>
      <c r="M59" s="889">
        <f t="shared" si="2"/>
        <v>0</v>
      </c>
      <c r="N59" s="95"/>
      <c r="O59" s="95"/>
      <c r="P59" s="470"/>
      <c r="Q59" s="92"/>
      <c r="R59" s="64"/>
      <c r="S59" s="66"/>
    </row>
    <row r="60" spans="1:19" ht="30" customHeight="1" thickBot="1">
      <c r="C60" s="64"/>
      <c r="D60" s="95"/>
      <c r="E60" s="61" t="s">
        <v>2329</v>
      </c>
      <c r="F60" s="68" t="s">
        <v>2471</v>
      </c>
      <c r="G60" s="95" t="s">
        <v>2527</v>
      </c>
      <c r="H60" s="95" t="s">
        <v>2531</v>
      </c>
      <c r="I60" s="66" t="s">
        <v>2532</v>
      </c>
      <c r="J60" s="66" t="s">
        <v>2533</v>
      </c>
      <c r="K60" s="101"/>
      <c r="L60" s="95"/>
      <c r="M60" s="889">
        <f t="shared" si="2"/>
        <v>0</v>
      </c>
      <c r="N60" s="95"/>
      <c r="O60" s="95"/>
      <c r="P60" s="470"/>
      <c r="Q60" s="92"/>
      <c r="R60" s="64"/>
      <c r="S60" s="66"/>
    </row>
    <row r="61" spans="1:19" ht="30" customHeight="1" thickTop="1" thickBot="1">
      <c r="A61" s="64" t="s">
        <v>2333</v>
      </c>
      <c r="B61" s="499">
        <v>150000</v>
      </c>
      <c r="C61" s="64">
        <v>0</v>
      </c>
      <c r="D61" s="89" t="s">
        <v>2534</v>
      </c>
      <c r="E61" s="61" t="s">
        <v>2329</v>
      </c>
      <c r="F61" s="68" t="s">
        <v>2471</v>
      </c>
      <c r="G61" s="468" t="s">
        <v>2358</v>
      </c>
      <c r="H61" s="468" t="s">
        <v>2535</v>
      </c>
      <c r="I61" s="469" t="s">
        <v>2337</v>
      </c>
      <c r="J61" s="469" t="s">
        <v>2536</v>
      </c>
      <c r="K61" s="468">
        <v>2081</v>
      </c>
      <c r="L61" s="128"/>
      <c r="M61" s="128">
        <f t="shared" si="2"/>
        <v>0</v>
      </c>
      <c r="N61" s="128"/>
      <c r="O61" s="128"/>
      <c r="P61" s="128"/>
      <c r="Q61" s="128"/>
      <c r="R61" s="497" t="s">
        <v>2488</v>
      </c>
      <c r="S61" s="128"/>
    </row>
    <row r="62" spans="1:19" ht="30" customHeight="1" thickTop="1">
      <c r="A62" s="64" t="s">
        <v>2333</v>
      </c>
      <c r="B62" s="499">
        <v>320000</v>
      </c>
      <c r="C62" s="64">
        <v>8</v>
      </c>
      <c r="D62" s="95"/>
      <c r="E62" s="61" t="s">
        <v>2329</v>
      </c>
      <c r="F62" s="68" t="s">
        <v>2471</v>
      </c>
      <c r="G62" s="468" t="s">
        <v>2335</v>
      </c>
      <c r="H62" s="468" t="s">
        <v>2537</v>
      </c>
      <c r="I62" s="469" t="s">
        <v>2538</v>
      </c>
      <c r="J62" s="469" t="s">
        <v>2539</v>
      </c>
      <c r="K62" s="468">
        <v>4565</v>
      </c>
      <c r="L62" s="468"/>
      <c r="M62" s="468">
        <f t="shared" si="2"/>
        <v>0</v>
      </c>
      <c r="N62" s="468"/>
      <c r="O62" s="468"/>
      <c r="P62" s="468"/>
      <c r="Q62" s="468"/>
      <c r="R62" s="64" t="s">
        <v>2488</v>
      </c>
      <c r="S62" s="468"/>
    </row>
    <row r="63" spans="1:19" ht="30" customHeight="1">
      <c r="A63" s="64" t="s">
        <v>2362</v>
      </c>
      <c r="B63" s="499">
        <v>340000</v>
      </c>
      <c r="C63" s="64">
        <v>8</v>
      </c>
      <c r="D63" s="95"/>
      <c r="E63" s="61" t="s">
        <v>2329</v>
      </c>
      <c r="F63" s="68" t="s">
        <v>2471</v>
      </c>
      <c r="G63" s="112" t="s">
        <v>2335</v>
      </c>
      <c r="H63" s="112" t="s">
        <v>2540</v>
      </c>
      <c r="I63" s="131" t="s">
        <v>2364</v>
      </c>
      <c r="J63" s="131" t="s">
        <v>2541</v>
      </c>
      <c r="K63" s="112">
        <v>4984</v>
      </c>
      <c r="L63" s="112"/>
      <c r="M63" s="112">
        <f t="shared" si="2"/>
        <v>0</v>
      </c>
      <c r="N63" s="112"/>
      <c r="O63" s="112"/>
      <c r="P63" s="112"/>
      <c r="Q63" s="112"/>
      <c r="R63" s="64" t="s">
        <v>2488</v>
      </c>
      <c r="S63" s="112"/>
    </row>
    <row r="64" spans="1:19" ht="30" customHeight="1">
      <c r="A64" s="64" t="s">
        <v>2542</v>
      </c>
      <c r="B64" s="499">
        <v>320000</v>
      </c>
      <c r="C64" s="64">
        <v>7</v>
      </c>
      <c r="D64" s="95"/>
      <c r="E64" s="61" t="s">
        <v>2329</v>
      </c>
      <c r="F64" s="68" t="s">
        <v>2471</v>
      </c>
      <c r="G64" s="468" t="s">
        <v>2335</v>
      </c>
      <c r="H64" s="468" t="s">
        <v>2543</v>
      </c>
      <c r="I64" s="469" t="s">
        <v>2544</v>
      </c>
      <c r="J64" s="469" t="s">
        <v>2545</v>
      </c>
      <c r="K64" s="468">
        <v>4293</v>
      </c>
      <c r="L64" s="468"/>
      <c r="M64" s="468">
        <f t="shared" si="2"/>
        <v>0</v>
      </c>
      <c r="N64" s="468"/>
      <c r="O64" s="468"/>
      <c r="P64" s="468"/>
      <c r="Q64" s="468"/>
      <c r="R64" s="64" t="s">
        <v>2488</v>
      </c>
      <c r="S64" s="468"/>
    </row>
    <row r="65" spans="1:19" ht="30" customHeight="1" thickBot="1">
      <c r="A65" s="64" t="s">
        <v>2317</v>
      </c>
      <c r="B65" s="499">
        <v>320000</v>
      </c>
      <c r="C65" s="64">
        <v>8</v>
      </c>
      <c r="D65" s="95"/>
      <c r="E65" s="61" t="s">
        <v>2329</v>
      </c>
      <c r="F65" s="68" t="s">
        <v>2471</v>
      </c>
      <c r="G65" s="544" t="s">
        <v>2335</v>
      </c>
      <c r="H65" s="544" t="s">
        <v>2546</v>
      </c>
      <c r="I65" s="941" t="s">
        <v>87</v>
      </c>
      <c r="J65" s="941" t="s">
        <v>2547</v>
      </c>
      <c r="K65" s="544">
        <v>4553</v>
      </c>
      <c r="L65" s="544"/>
      <c r="M65" s="544">
        <v>0</v>
      </c>
      <c r="N65" s="544"/>
      <c r="O65" s="544"/>
      <c r="P65" s="544"/>
      <c r="Q65" s="544"/>
      <c r="R65" s="497" t="s">
        <v>2548</v>
      </c>
      <c r="S65" s="544"/>
    </row>
    <row r="66" spans="1:19" ht="30" customHeight="1" thickTop="1" thickBot="1">
      <c r="A66" s="64" t="s">
        <v>2542</v>
      </c>
      <c r="B66" s="499">
        <v>150000</v>
      </c>
      <c r="C66" s="64">
        <v>0</v>
      </c>
      <c r="D66" s="89" t="s">
        <v>2534</v>
      </c>
      <c r="E66" s="61" t="s">
        <v>2342</v>
      </c>
      <c r="F66" s="68" t="s">
        <v>2471</v>
      </c>
      <c r="G66" s="468" t="s">
        <v>2358</v>
      </c>
      <c r="H66" s="469" t="s">
        <v>2549</v>
      </c>
      <c r="I66" s="469" t="s">
        <v>2550</v>
      </c>
      <c r="J66" s="469" t="s">
        <v>2551</v>
      </c>
      <c r="K66" s="468">
        <v>2009</v>
      </c>
      <c r="L66" s="469"/>
      <c r="M66" s="468">
        <f t="shared" ref="M66:M81" si="3">N66*1.25</f>
        <v>0</v>
      </c>
      <c r="N66" s="469"/>
      <c r="O66" s="469"/>
      <c r="P66" s="469"/>
      <c r="Q66" s="469"/>
      <c r="R66" s="497" t="s">
        <v>2488</v>
      </c>
      <c r="S66" s="469"/>
    </row>
    <row r="67" spans="1:19" ht="30" customHeight="1" thickTop="1" thickBot="1">
      <c r="A67" s="64" t="s">
        <v>2333</v>
      </c>
      <c r="B67" s="499">
        <v>270000</v>
      </c>
      <c r="C67" s="64">
        <v>7</v>
      </c>
      <c r="D67" s="89" t="s">
        <v>2534</v>
      </c>
      <c r="E67" s="61" t="s">
        <v>2342</v>
      </c>
      <c r="F67" s="68" t="s">
        <v>2471</v>
      </c>
      <c r="G67" s="468" t="s">
        <v>2358</v>
      </c>
      <c r="H67" s="469" t="s">
        <v>2552</v>
      </c>
      <c r="I67" s="469" t="s">
        <v>2553</v>
      </c>
      <c r="J67" s="469" t="s">
        <v>2554</v>
      </c>
      <c r="K67" s="468">
        <v>1332</v>
      </c>
      <c r="L67" s="469"/>
      <c r="M67" s="468">
        <f t="shared" si="3"/>
        <v>0</v>
      </c>
      <c r="N67" s="469"/>
      <c r="O67" s="469"/>
      <c r="P67" s="469"/>
      <c r="Q67" s="469"/>
      <c r="R67" s="497" t="s">
        <v>2485</v>
      </c>
      <c r="S67" s="469"/>
    </row>
    <row r="68" spans="1:19" ht="30" customHeight="1" thickTop="1">
      <c r="A68" s="64" t="s">
        <v>2362</v>
      </c>
      <c r="B68" s="499">
        <v>250000</v>
      </c>
      <c r="C68" s="64">
        <v>8</v>
      </c>
      <c r="D68" s="475" t="s">
        <v>2517</v>
      </c>
      <c r="E68" s="61" t="s">
        <v>2555</v>
      </c>
      <c r="F68" s="68" t="s">
        <v>2556</v>
      </c>
      <c r="G68" s="417" t="s">
        <v>2358</v>
      </c>
      <c r="H68" s="417" t="s">
        <v>2557</v>
      </c>
      <c r="I68" s="457" t="s">
        <v>2558</v>
      </c>
      <c r="J68" s="457" t="s">
        <v>2559</v>
      </c>
      <c r="K68" s="417">
        <v>1789</v>
      </c>
      <c r="L68" s="476"/>
      <c r="M68" s="419">
        <f t="shared" si="3"/>
        <v>0</v>
      </c>
      <c r="N68" s="476"/>
      <c r="O68" s="476"/>
      <c r="P68" s="476"/>
      <c r="Q68" s="476"/>
      <c r="R68" s="64" t="s">
        <v>2485</v>
      </c>
      <c r="S68" s="476"/>
    </row>
    <row r="69" spans="1:19" ht="30" customHeight="1">
      <c r="A69" s="64" t="s">
        <v>2333</v>
      </c>
      <c r="B69" s="499">
        <v>340000</v>
      </c>
      <c r="C69" s="64">
        <v>8</v>
      </c>
      <c r="D69" s="95"/>
      <c r="E69" s="61" t="s">
        <v>2555</v>
      </c>
      <c r="F69" s="68" t="s">
        <v>2556</v>
      </c>
      <c r="G69" s="112" t="s">
        <v>2335</v>
      </c>
      <c r="H69" s="112" t="s">
        <v>2560</v>
      </c>
      <c r="I69" s="133" t="s">
        <v>2561</v>
      </c>
      <c r="J69" s="133" t="s">
        <v>2562</v>
      </c>
      <c r="K69" s="112">
        <v>4335</v>
      </c>
      <c r="L69" s="112"/>
      <c r="M69" s="112">
        <f t="shared" si="3"/>
        <v>0</v>
      </c>
      <c r="N69" s="112"/>
      <c r="O69" s="112"/>
      <c r="P69" s="112"/>
      <c r="Q69" s="112"/>
      <c r="R69" s="497" t="s">
        <v>2488</v>
      </c>
      <c r="S69" s="112"/>
    </row>
    <row r="70" spans="1:19" ht="30" customHeight="1">
      <c r="A70" s="64" t="s">
        <v>2317</v>
      </c>
      <c r="B70" s="499">
        <v>340000</v>
      </c>
      <c r="C70" s="64">
        <v>8</v>
      </c>
      <c r="D70" s="95"/>
      <c r="E70" s="61" t="s">
        <v>2563</v>
      </c>
      <c r="F70" s="68" t="s">
        <v>2556</v>
      </c>
      <c r="G70" s="112" t="s">
        <v>2335</v>
      </c>
      <c r="H70" s="112" t="s">
        <v>2564</v>
      </c>
      <c r="I70" s="133" t="s">
        <v>2565</v>
      </c>
      <c r="J70" s="133" t="s">
        <v>2566</v>
      </c>
      <c r="K70" s="112">
        <v>4225</v>
      </c>
      <c r="L70" s="112"/>
      <c r="M70" s="112">
        <f t="shared" si="3"/>
        <v>0</v>
      </c>
      <c r="N70" s="112"/>
      <c r="O70" s="112"/>
      <c r="P70" s="112"/>
      <c r="Q70" s="112"/>
      <c r="R70" s="497" t="s">
        <v>2421</v>
      </c>
      <c r="S70" s="112"/>
    </row>
    <row r="71" spans="1:19" ht="30" customHeight="1" thickBot="1">
      <c r="A71" s="64" t="s">
        <v>2317</v>
      </c>
      <c r="B71" s="499">
        <v>340000</v>
      </c>
      <c r="C71" s="64">
        <v>8</v>
      </c>
      <c r="D71" s="95"/>
      <c r="E71" s="61" t="s">
        <v>2416</v>
      </c>
      <c r="F71" s="68" t="s">
        <v>2556</v>
      </c>
      <c r="G71" s="112" t="s">
        <v>2335</v>
      </c>
      <c r="H71" s="112" t="s">
        <v>2567</v>
      </c>
      <c r="I71" s="133" t="s">
        <v>2568</v>
      </c>
      <c r="J71" s="133" t="s">
        <v>2569</v>
      </c>
      <c r="K71" s="112">
        <v>4610</v>
      </c>
      <c r="L71" s="112"/>
      <c r="M71" s="112">
        <f t="shared" si="3"/>
        <v>0</v>
      </c>
      <c r="N71" s="112"/>
      <c r="O71" s="112"/>
      <c r="P71" s="112"/>
      <c r="Q71" s="112"/>
      <c r="R71" s="64" t="s">
        <v>2421</v>
      </c>
      <c r="S71" s="112"/>
    </row>
    <row r="72" spans="1:19" ht="30" customHeight="1" thickTop="1" thickBot="1">
      <c r="A72" s="64" t="s">
        <v>2333</v>
      </c>
      <c r="B72" s="499">
        <v>250000</v>
      </c>
      <c r="C72" s="64">
        <v>6</v>
      </c>
      <c r="D72" s="89" t="s">
        <v>2570</v>
      </c>
      <c r="E72" s="61" t="s">
        <v>2416</v>
      </c>
      <c r="F72" s="68" t="s">
        <v>2556</v>
      </c>
      <c r="G72" s="468" t="s">
        <v>2358</v>
      </c>
      <c r="H72" s="468" t="s">
        <v>2571</v>
      </c>
      <c r="I72" s="469" t="s">
        <v>2572</v>
      </c>
      <c r="J72" s="469" t="s">
        <v>2573</v>
      </c>
      <c r="K72" s="468">
        <v>1810</v>
      </c>
      <c r="L72" s="468"/>
      <c r="M72" s="468">
        <f t="shared" si="3"/>
        <v>0</v>
      </c>
      <c r="N72" s="468"/>
      <c r="O72" s="468"/>
      <c r="P72" s="468"/>
      <c r="Q72" s="468"/>
      <c r="R72" s="64" t="s">
        <v>2361</v>
      </c>
      <c r="S72" s="468"/>
    </row>
    <row r="73" spans="1:19" ht="30" customHeight="1" thickTop="1">
      <c r="A73" s="64" t="s">
        <v>2317</v>
      </c>
      <c r="B73" s="499">
        <v>340000</v>
      </c>
      <c r="C73" s="64">
        <v>8</v>
      </c>
      <c r="D73" s="95"/>
      <c r="E73" s="61" t="s">
        <v>2574</v>
      </c>
      <c r="F73" s="68" t="s">
        <v>2556</v>
      </c>
      <c r="G73" s="544" t="s">
        <v>2335</v>
      </c>
      <c r="H73" s="941" t="s">
        <v>2575</v>
      </c>
      <c r="I73" s="941" t="s">
        <v>2576</v>
      </c>
      <c r="J73" s="941" t="s">
        <v>2577</v>
      </c>
      <c r="K73" s="544">
        <v>4628</v>
      </c>
      <c r="L73" s="941"/>
      <c r="M73" s="544">
        <f t="shared" si="3"/>
        <v>0</v>
      </c>
      <c r="N73" s="941"/>
      <c r="O73" s="941"/>
      <c r="P73" s="941"/>
      <c r="Q73" s="941"/>
      <c r="R73" s="64" t="s">
        <v>2488</v>
      </c>
      <c r="S73" s="941"/>
    </row>
    <row r="74" spans="1:19" ht="30" customHeight="1">
      <c r="A74" s="64" t="s">
        <v>2542</v>
      </c>
      <c r="B74" s="499">
        <v>340000</v>
      </c>
      <c r="C74" s="64">
        <v>8</v>
      </c>
      <c r="D74" s="95"/>
      <c r="E74" s="61" t="s">
        <v>2403</v>
      </c>
      <c r="F74" s="68" t="s">
        <v>2556</v>
      </c>
      <c r="G74" s="468" t="s">
        <v>2335</v>
      </c>
      <c r="H74" s="468" t="s">
        <v>2578</v>
      </c>
      <c r="I74" s="469" t="s">
        <v>2579</v>
      </c>
      <c r="J74" s="469" t="s">
        <v>2580</v>
      </c>
      <c r="K74" s="468">
        <v>4676</v>
      </c>
      <c r="L74" s="469"/>
      <c r="M74" s="468">
        <f t="shared" si="3"/>
        <v>0</v>
      </c>
      <c r="N74" s="469"/>
      <c r="O74" s="469"/>
      <c r="P74" s="469"/>
      <c r="Q74" s="469"/>
      <c r="R74" s="64" t="s">
        <v>2581</v>
      </c>
      <c r="S74" s="469"/>
    </row>
    <row r="75" spans="1:19" ht="30" customHeight="1">
      <c r="A75" s="64" t="s">
        <v>2333</v>
      </c>
      <c r="B75" s="499">
        <v>340000</v>
      </c>
      <c r="C75" s="64">
        <v>8</v>
      </c>
      <c r="D75" s="95"/>
      <c r="E75" s="61" t="s">
        <v>2323</v>
      </c>
      <c r="F75" s="68" t="s">
        <v>2556</v>
      </c>
      <c r="G75" s="468" t="s">
        <v>2335</v>
      </c>
      <c r="H75" s="468" t="s">
        <v>2582</v>
      </c>
      <c r="I75" s="489" t="s">
        <v>2583</v>
      </c>
      <c r="J75" s="489" t="s">
        <v>2584</v>
      </c>
      <c r="K75" s="468">
        <v>4389</v>
      </c>
      <c r="L75" s="469"/>
      <c r="M75" s="468">
        <f t="shared" si="3"/>
        <v>0</v>
      </c>
      <c r="N75" s="469"/>
      <c r="O75" s="469"/>
      <c r="P75" s="469"/>
      <c r="Q75" s="469"/>
      <c r="R75" s="64" t="s">
        <v>2421</v>
      </c>
      <c r="S75" s="469"/>
    </row>
    <row r="76" spans="1:19" ht="30" customHeight="1">
      <c r="A76" s="64" t="s">
        <v>2317</v>
      </c>
      <c r="B76" s="499">
        <v>333005</v>
      </c>
      <c r="C76" s="64">
        <v>8</v>
      </c>
      <c r="D76" s="95"/>
      <c r="E76" s="61" t="s">
        <v>2423</v>
      </c>
      <c r="F76" s="68" t="s">
        <v>2556</v>
      </c>
      <c r="G76" s="544" t="s">
        <v>2335</v>
      </c>
      <c r="H76" s="544" t="s">
        <v>2585</v>
      </c>
      <c r="I76" s="941" t="s">
        <v>107</v>
      </c>
      <c r="J76" s="941" t="s">
        <v>2586</v>
      </c>
      <c r="K76" s="544">
        <v>4911</v>
      </c>
      <c r="L76" s="544"/>
      <c r="M76" s="544">
        <f t="shared" si="3"/>
        <v>0</v>
      </c>
      <c r="N76" s="544"/>
      <c r="O76" s="544"/>
      <c r="P76" s="544"/>
      <c r="Q76" s="544"/>
      <c r="R76" s="64" t="s">
        <v>2421</v>
      </c>
      <c r="S76" s="544"/>
    </row>
    <row r="77" spans="1:19" ht="30" customHeight="1">
      <c r="A77" s="64" t="s">
        <v>2333</v>
      </c>
      <c r="B77" s="499">
        <v>340000</v>
      </c>
      <c r="C77" s="64">
        <v>8</v>
      </c>
      <c r="D77" s="95"/>
      <c r="E77" s="61" t="s">
        <v>2423</v>
      </c>
      <c r="F77" s="68" t="s">
        <v>2556</v>
      </c>
      <c r="G77" s="544" t="s">
        <v>2335</v>
      </c>
      <c r="H77" s="941" t="s">
        <v>2587</v>
      </c>
      <c r="I77" s="941" t="s">
        <v>87</v>
      </c>
      <c r="J77" s="941" t="s">
        <v>2588</v>
      </c>
      <c r="K77" s="544">
        <v>3914</v>
      </c>
      <c r="L77" s="941"/>
      <c r="M77" s="544">
        <f t="shared" si="3"/>
        <v>0</v>
      </c>
      <c r="N77" s="941"/>
      <c r="O77" s="941"/>
      <c r="P77" s="941"/>
      <c r="Q77" s="941"/>
      <c r="R77" s="64" t="s">
        <v>2421</v>
      </c>
      <c r="S77" s="941"/>
    </row>
    <row r="78" spans="1:19" ht="30" customHeight="1">
      <c r="A78" s="64" t="s">
        <v>2317</v>
      </c>
      <c r="B78" s="499">
        <v>340000</v>
      </c>
      <c r="C78" s="64">
        <v>8</v>
      </c>
      <c r="D78" s="95"/>
      <c r="E78" s="61" t="s">
        <v>2589</v>
      </c>
      <c r="F78" s="68" t="s">
        <v>2556</v>
      </c>
      <c r="G78" s="112" t="s">
        <v>2335</v>
      </c>
      <c r="H78" s="112" t="s">
        <v>2590</v>
      </c>
      <c r="I78" s="133" t="s">
        <v>2591</v>
      </c>
      <c r="J78" s="133" t="s">
        <v>2592</v>
      </c>
      <c r="K78" s="112">
        <v>4485</v>
      </c>
      <c r="L78" s="112"/>
      <c r="M78" s="112">
        <f t="shared" si="3"/>
        <v>0</v>
      </c>
      <c r="N78" s="112"/>
      <c r="O78" s="112"/>
      <c r="P78" s="112"/>
      <c r="Q78" s="112"/>
      <c r="R78" s="64" t="s">
        <v>2421</v>
      </c>
      <c r="S78" s="112"/>
    </row>
    <row r="79" spans="1:19" ht="30" customHeight="1" thickBot="1">
      <c r="A79" s="64" t="s">
        <v>2542</v>
      </c>
      <c r="B79" s="499">
        <v>300000</v>
      </c>
      <c r="C79" s="64">
        <v>8</v>
      </c>
      <c r="D79" s="95"/>
      <c r="E79" s="61" t="s">
        <v>2589</v>
      </c>
      <c r="F79" s="68" t="s">
        <v>2556</v>
      </c>
      <c r="G79" s="468" t="s">
        <v>2335</v>
      </c>
      <c r="H79" s="489" t="s">
        <v>2593</v>
      </c>
      <c r="I79" s="469" t="s">
        <v>2594</v>
      </c>
      <c r="J79" s="469" t="s">
        <v>74</v>
      </c>
      <c r="K79" s="468">
        <v>4361</v>
      </c>
      <c r="L79" s="468"/>
      <c r="M79" s="468">
        <f t="shared" si="3"/>
        <v>0</v>
      </c>
      <c r="N79" s="468"/>
      <c r="O79" s="468"/>
      <c r="P79" s="468"/>
      <c r="Q79" s="468"/>
      <c r="R79" s="497" t="s">
        <v>2488</v>
      </c>
      <c r="S79" s="468"/>
    </row>
    <row r="80" spans="1:19" ht="30" customHeight="1" thickTop="1" thickBot="1">
      <c r="A80" s="64" t="s">
        <v>2317</v>
      </c>
      <c r="B80" s="499">
        <v>200000</v>
      </c>
      <c r="C80" s="64">
        <v>6</v>
      </c>
      <c r="D80" s="89" t="s">
        <v>2595</v>
      </c>
      <c r="E80" s="61" t="s">
        <v>2411</v>
      </c>
      <c r="F80" s="68" t="s">
        <v>2556</v>
      </c>
      <c r="G80" s="417" t="s">
        <v>2358</v>
      </c>
      <c r="H80" s="417" t="s">
        <v>2596</v>
      </c>
      <c r="I80" s="457" t="s">
        <v>2413</v>
      </c>
      <c r="J80" s="457" t="s">
        <v>2414</v>
      </c>
      <c r="K80" s="417">
        <v>1223</v>
      </c>
      <c r="L80" s="417"/>
      <c r="M80" s="417">
        <f t="shared" si="3"/>
        <v>0</v>
      </c>
      <c r="N80" s="417"/>
      <c r="O80" s="417"/>
      <c r="P80" s="417"/>
      <c r="Q80" s="417"/>
      <c r="R80" s="64" t="s">
        <v>2421</v>
      </c>
      <c r="S80" s="417"/>
    </row>
    <row r="81" spans="1:19" ht="30" customHeight="1" thickTop="1" thickBot="1">
      <c r="A81" s="64" t="s">
        <v>2317</v>
      </c>
      <c r="B81" s="499">
        <v>340000</v>
      </c>
      <c r="C81" s="64">
        <v>8</v>
      </c>
      <c r="D81" s="95"/>
      <c r="E81" s="61" t="s">
        <v>2597</v>
      </c>
      <c r="F81" s="68" t="s">
        <v>2556</v>
      </c>
      <c r="G81" s="544" t="s">
        <v>2335</v>
      </c>
      <c r="H81" s="941" t="s">
        <v>2598</v>
      </c>
      <c r="I81" s="941" t="s">
        <v>87</v>
      </c>
      <c r="J81" s="941" t="s">
        <v>2599</v>
      </c>
      <c r="K81" s="544">
        <v>4582</v>
      </c>
      <c r="L81" s="941"/>
      <c r="M81" s="544">
        <f t="shared" si="3"/>
        <v>0</v>
      </c>
      <c r="N81" s="941"/>
      <c r="O81" s="941" t="s">
        <v>2600</v>
      </c>
      <c r="P81" s="941"/>
      <c r="Q81" s="941"/>
      <c r="R81" s="64" t="s">
        <v>2488</v>
      </c>
      <c r="S81" s="941"/>
    </row>
    <row r="82" spans="1:19" ht="30" customHeight="1" thickTop="1" thickBot="1">
      <c r="A82" s="64" t="s">
        <v>2317</v>
      </c>
      <c r="B82" s="499">
        <v>250000</v>
      </c>
      <c r="C82" s="64">
        <v>0</v>
      </c>
      <c r="D82" s="89" t="s">
        <v>2601</v>
      </c>
      <c r="E82" s="61" t="s">
        <v>2597</v>
      </c>
      <c r="F82" s="68" t="s">
        <v>2556</v>
      </c>
      <c r="G82" s="544" t="s">
        <v>2358</v>
      </c>
      <c r="H82" s="544" t="s">
        <v>2602</v>
      </c>
      <c r="I82" s="941" t="s">
        <v>374</v>
      </c>
      <c r="J82" s="941" t="s">
        <v>2603</v>
      </c>
      <c r="K82" s="544">
        <v>1163</v>
      </c>
      <c r="L82" s="544"/>
      <c r="M82" s="544">
        <v>0</v>
      </c>
      <c r="N82" s="544"/>
      <c r="O82" s="544"/>
      <c r="P82" s="544"/>
      <c r="Q82" s="544"/>
      <c r="R82" s="64" t="s">
        <v>2604</v>
      </c>
      <c r="S82" s="544"/>
    </row>
    <row r="83" spans="1:19" ht="30" customHeight="1" thickTop="1" thickBot="1">
      <c r="A83" s="64" t="s">
        <v>2333</v>
      </c>
      <c r="B83" s="499">
        <v>350000</v>
      </c>
      <c r="C83" s="64">
        <v>9</v>
      </c>
      <c r="D83" s="95"/>
      <c r="E83" s="61" t="s">
        <v>2597</v>
      </c>
      <c r="F83" s="68" t="s">
        <v>2556</v>
      </c>
      <c r="G83" s="417" t="s">
        <v>2335</v>
      </c>
      <c r="H83" s="417" t="s">
        <v>2605</v>
      </c>
      <c r="I83" s="457" t="s">
        <v>26</v>
      </c>
      <c r="J83" s="457" t="s">
        <v>2606</v>
      </c>
      <c r="K83" s="417">
        <v>3927</v>
      </c>
      <c r="L83" s="417"/>
      <c r="M83" s="417">
        <f t="shared" ref="M83:M90" si="4">N83*1.25</f>
        <v>0</v>
      </c>
      <c r="N83" s="417"/>
      <c r="O83" s="417"/>
      <c r="P83" s="417"/>
      <c r="Q83" s="417"/>
      <c r="R83" s="64" t="s">
        <v>2421</v>
      </c>
      <c r="S83" s="417"/>
    </row>
    <row r="84" spans="1:19" ht="30" customHeight="1" thickTop="1" thickBot="1">
      <c r="A84" s="64" t="s">
        <v>2362</v>
      </c>
      <c r="B84" s="499">
        <v>220000</v>
      </c>
      <c r="C84" s="64">
        <v>0</v>
      </c>
      <c r="D84" s="89" t="s">
        <v>2595</v>
      </c>
      <c r="E84" s="61" t="s">
        <v>2597</v>
      </c>
      <c r="F84" s="68" t="s">
        <v>2556</v>
      </c>
      <c r="G84" s="417" t="s">
        <v>2358</v>
      </c>
      <c r="H84" s="417" t="s">
        <v>2607</v>
      </c>
      <c r="I84" s="457" t="s">
        <v>2608</v>
      </c>
      <c r="J84" s="457" t="s">
        <v>2609</v>
      </c>
      <c r="K84" s="417">
        <v>3567</v>
      </c>
      <c r="L84" s="417"/>
      <c r="M84" s="417">
        <f t="shared" si="4"/>
        <v>0</v>
      </c>
      <c r="N84" s="417"/>
      <c r="O84" s="417"/>
      <c r="P84" s="417"/>
      <c r="Q84" s="417"/>
      <c r="R84" s="64" t="s">
        <v>2488</v>
      </c>
      <c r="S84" s="417"/>
    </row>
    <row r="85" spans="1:19" ht="30" customHeight="1" thickTop="1" thickBot="1">
      <c r="A85" s="64" t="s">
        <v>2317</v>
      </c>
      <c r="B85" s="499">
        <v>200000</v>
      </c>
      <c r="C85" s="64">
        <v>3</v>
      </c>
      <c r="D85" s="89" t="s">
        <v>2601</v>
      </c>
      <c r="E85" s="61" t="s">
        <v>2610</v>
      </c>
      <c r="F85" s="68" t="s">
        <v>2556</v>
      </c>
      <c r="G85" s="112" t="s">
        <v>2358</v>
      </c>
      <c r="H85" s="112" t="s">
        <v>2611</v>
      </c>
      <c r="I85" s="133" t="s">
        <v>2612</v>
      </c>
      <c r="J85" s="133" t="s">
        <v>2613</v>
      </c>
      <c r="K85" s="112">
        <v>1943</v>
      </c>
      <c r="L85" s="112"/>
      <c r="M85" s="112">
        <f t="shared" si="4"/>
        <v>0</v>
      </c>
      <c r="N85" s="112"/>
      <c r="O85" s="112"/>
      <c r="P85" s="112"/>
      <c r="Q85" s="112"/>
      <c r="R85" s="497" t="s">
        <v>2604</v>
      </c>
      <c r="S85" s="112"/>
    </row>
    <row r="86" spans="1:19" ht="30" customHeight="1" thickTop="1">
      <c r="A86" s="64" t="s">
        <v>2317</v>
      </c>
      <c r="B86" s="499">
        <v>380000</v>
      </c>
      <c r="C86" s="64">
        <v>8</v>
      </c>
      <c r="D86" s="95"/>
      <c r="E86" s="61" t="s">
        <v>2555</v>
      </c>
      <c r="F86" s="68" t="s">
        <v>2614</v>
      </c>
      <c r="G86" s="544" t="s">
        <v>2335</v>
      </c>
      <c r="H86" s="941" t="s">
        <v>2615</v>
      </c>
      <c r="I86" s="941" t="s">
        <v>2616</v>
      </c>
      <c r="J86" s="941"/>
      <c r="K86" s="544">
        <v>4537</v>
      </c>
      <c r="L86" s="544"/>
      <c r="M86" s="544">
        <f t="shared" si="4"/>
        <v>0</v>
      </c>
      <c r="N86" s="544"/>
      <c r="O86" s="544"/>
      <c r="P86" s="544"/>
      <c r="Q86" s="544"/>
      <c r="R86" s="64" t="s">
        <v>2421</v>
      </c>
      <c r="S86" s="544"/>
    </row>
    <row r="87" spans="1:19" ht="30" customHeight="1" thickBot="1">
      <c r="B87" s="499">
        <v>8000</v>
      </c>
      <c r="C87" s="64">
        <v>0</v>
      </c>
      <c r="D87" s="95"/>
      <c r="E87" s="61" t="s">
        <v>2470</v>
      </c>
      <c r="F87" s="68" t="s">
        <v>2614</v>
      </c>
      <c r="G87" s="468" t="s">
        <v>2313</v>
      </c>
      <c r="H87" s="469" t="s">
        <v>2617</v>
      </c>
      <c r="I87" s="469" t="s">
        <v>2618</v>
      </c>
      <c r="J87" s="469" t="s">
        <v>114</v>
      </c>
      <c r="K87" s="469"/>
      <c r="L87" s="469"/>
      <c r="M87" s="469">
        <f t="shared" si="4"/>
        <v>0</v>
      </c>
      <c r="N87" s="469"/>
      <c r="O87" s="469"/>
      <c r="P87" s="469" t="s">
        <v>2619</v>
      </c>
      <c r="Q87" s="469"/>
      <c r="R87" s="64"/>
      <c r="S87" s="469"/>
    </row>
    <row r="88" spans="1:19" ht="30" customHeight="1" thickTop="1" thickBot="1">
      <c r="A88" s="64" t="s">
        <v>2362</v>
      </c>
      <c r="B88" s="499">
        <v>170000</v>
      </c>
      <c r="C88" s="64">
        <v>8</v>
      </c>
      <c r="D88" s="89" t="s">
        <v>2595</v>
      </c>
      <c r="E88" s="61" t="s">
        <v>2563</v>
      </c>
      <c r="F88" s="68" t="s">
        <v>2614</v>
      </c>
      <c r="G88" s="417" t="s">
        <v>2358</v>
      </c>
      <c r="H88" s="417" t="s">
        <v>2620</v>
      </c>
      <c r="I88" s="457" t="s">
        <v>2494</v>
      </c>
      <c r="J88" s="457" t="s">
        <v>2621</v>
      </c>
      <c r="K88" s="417">
        <v>1891</v>
      </c>
      <c r="L88" s="417"/>
      <c r="M88" s="417">
        <f t="shared" si="4"/>
        <v>0</v>
      </c>
      <c r="N88" s="417"/>
      <c r="O88" s="417"/>
      <c r="P88" s="417"/>
      <c r="Q88" s="417"/>
      <c r="R88" s="64" t="s">
        <v>2488</v>
      </c>
      <c r="S88" s="417"/>
    </row>
    <row r="89" spans="1:19" ht="30" customHeight="1" thickTop="1" thickBot="1">
      <c r="B89" s="499">
        <v>140000</v>
      </c>
      <c r="C89" s="64">
        <v>0</v>
      </c>
      <c r="D89" s="95" t="s">
        <v>839</v>
      </c>
      <c r="E89" s="61" t="s">
        <v>2431</v>
      </c>
      <c r="F89" s="68" t="s">
        <v>2614</v>
      </c>
      <c r="G89" s="507" t="s">
        <v>2313</v>
      </c>
      <c r="H89" s="507" t="s">
        <v>2622</v>
      </c>
      <c r="I89" s="507" t="s">
        <v>157</v>
      </c>
      <c r="J89" s="507" t="s">
        <v>2623</v>
      </c>
      <c r="K89" s="507">
        <v>3651</v>
      </c>
      <c r="L89" s="507"/>
      <c r="M89" s="507">
        <f t="shared" si="4"/>
        <v>0</v>
      </c>
      <c r="N89" s="507"/>
      <c r="O89" s="507"/>
      <c r="P89" s="507" t="s">
        <v>2624</v>
      </c>
      <c r="Q89" s="507"/>
      <c r="R89" s="507"/>
      <c r="S89" s="507"/>
    </row>
    <row r="90" spans="1:19" ht="30" customHeight="1" thickTop="1" thickBot="1">
      <c r="A90" s="64" t="s">
        <v>2317</v>
      </c>
      <c r="B90" s="499">
        <v>160000</v>
      </c>
      <c r="C90" s="64">
        <v>8</v>
      </c>
      <c r="D90" s="89" t="s">
        <v>2625</v>
      </c>
      <c r="E90" s="61" t="s">
        <v>2501</v>
      </c>
      <c r="F90" s="68" t="s">
        <v>2614</v>
      </c>
      <c r="G90" s="415" t="s">
        <v>2358</v>
      </c>
      <c r="H90" s="490" t="s">
        <v>2626</v>
      </c>
      <c r="I90" s="439" t="s">
        <v>173</v>
      </c>
      <c r="J90" s="439" t="s">
        <v>32</v>
      </c>
      <c r="K90" s="415">
        <v>1896</v>
      </c>
      <c r="L90" s="439"/>
      <c r="M90" s="415">
        <f t="shared" si="4"/>
        <v>0</v>
      </c>
      <c r="N90" s="439"/>
      <c r="O90" s="439"/>
      <c r="P90" s="439"/>
      <c r="Q90" s="439"/>
      <c r="R90" s="497" t="s">
        <v>2488</v>
      </c>
      <c r="S90" s="439"/>
    </row>
    <row r="91" spans="1:19" ht="30" customHeight="1" thickTop="1">
      <c r="A91" s="64" t="s">
        <v>2333</v>
      </c>
      <c r="B91" s="499">
        <v>390000</v>
      </c>
      <c r="C91" s="64">
        <v>8</v>
      </c>
      <c r="D91" s="95"/>
      <c r="E91" s="61" t="s">
        <v>2501</v>
      </c>
      <c r="F91" s="68" t="s">
        <v>2614</v>
      </c>
      <c r="G91" s="544" t="s">
        <v>2335</v>
      </c>
      <c r="H91" s="544" t="s">
        <v>2627</v>
      </c>
      <c r="I91" s="941" t="s">
        <v>2628</v>
      </c>
      <c r="J91" s="941" t="s">
        <v>2629</v>
      </c>
      <c r="K91" s="544">
        <v>2671</v>
      </c>
      <c r="L91" s="544"/>
      <c r="M91" s="544">
        <v>0</v>
      </c>
      <c r="N91" s="544"/>
      <c r="O91" s="544"/>
      <c r="P91" s="544"/>
      <c r="Q91" s="544"/>
      <c r="R91" s="497" t="s">
        <v>2421</v>
      </c>
      <c r="S91" s="544"/>
    </row>
    <row r="92" spans="1:19" ht="30" customHeight="1">
      <c r="A92" s="64" t="s">
        <v>2317</v>
      </c>
      <c r="B92" s="499">
        <v>470000</v>
      </c>
      <c r="C92" s="64">
        <v>10</v>
      </c>
      <c r="D92" s="95"/>
      <c r="E92" s="61" t="s">
        <v>2501</v>
      </c>
      <c r="F92" s="68" t="s">
        <v>2614</v>
      </c>
      <c r="G92" s="544" t="s">
        <v>2335</v>
      </c>
      <c r="H92" s="544" t="s">
        <v>2630</v>
      </c>
      <c r="I92" s="941" t="s">
        <v>2631</v>
      </c>
      <c r="J92" s="941" t="s">
        <v>2632</v>
      </c>
      <c r="K92" s="544">
        <v>4544</v>
      </c>
      <c r="L92" s="544"/>
      <c r="M92" s="544">
        <f>N92*1.25</f>
        <v>0</v>
      </c>
      <c r="N92" s="544"/>
      <c r="O92" s="544"/>
      <c r="P92" s="544"/>
      <c r="Q92" s="544"/>
      <c r="R92" s="64" t="s">
        <v>2633</v>
      </c>
      <c r="S92" s="544"/>
    </row>
    <row r="93" spans="1:19" ht="30" customHeight="1">
      <c r="A93" s="64" t="s">
        <v>2333</v>
      </c>
      <c r="B93" s="499">
        <v>268038</v>
      </c>
      <c r="C93" s="64">
        <v>8</v>
      </c>
      <c r="D93" s="95"/>
      <c r="E93" s="61" t="s">
        <v>2408</v>
      </c>
      <c r="F93" s="68" t="s">
        <v>2614</v>
      </c>
      <c r="G93" s="417" t="s">
        <v>2335</v>
      </c>
      <c r="H93" s="417" t="s">
        <v>2634</v>
      </c>
      <c r="I93" s="457" t="s">
        <v>2635</v>
      </c>
      <c r="J93" s="417"/>
      <c r="K93" s="417">
        <v>4812</v>
      </c>
      <c r="L93" s="417"/>
      <c r="M93" s="417">
        <f>N93*1.25</f>
        <v>0</v>
      </c>
      <c r="N93" s="417"/>
      <c r="O93" s="417"/>
      <c r="P93" s="417"/>
      <c r="Q93" s="417"/>
      <c r="R93" s="64" t="s">
        <v>2488</v>
      </c>
      <c r="S93" s="417"/>
    </row>
    <row r="94" spans="1:19" ht="30" customHeight="1" thickBot="1">
      <c r="A94" s="64" t="s">
        <v>2362</v>
      </c>
      <c r="B94" s="499">
        <v>370000</v>
      </c>
      <c r="C94" s="64">
        <v>8</v>
      </c>
      <c r="D94" s="95"/>
      <c r="E94" s="61" t="s">
        <v>2408</v>
      </c>
      <c r="F94" s="68" t="s">
        <v>2614</v>
      </c>
      <c r="G94" s="112" t="s">
        <v>2335</v>
      </c>
      <c r="H94" s="112" t="s">
        <v>2636</v>
      </c>
      <c r="I94" s="133" t="s">
        <v>2637</v>
      </c>
      <c r="J94" s="133" t="s">
        <v>114</v>
      </c>
      <c r="K94" s="112">
        <v>4280</v>
      </c>
      <c r="L94" s="112"/>
      <c r="M94" s="112">
        <v>0</v>
      </c>
      <c r="N94" s="112"/>
      <c r="O94" s="112"/>
      <c r="P94" s="112"/>
      <c r="Q94" s="432"/>
      <c r="R94" s="64" t="s">
        <v>2488</v>
      </c>
      <c r="S94" s="112"/>
    </row>
    <row r="95" spans="1:19" ht="30" customHeight="1" thickTop="1" thickBot="1">
      <c r="A95" s="64" t="s">
        <v>2542</v>
      </c>
      <c r="B95" s="499">
        <v>292261</v>
      </c>
      <c r="C95" s="64">
        <v>8</v>
      </c>
      <c r="D95" s="89" t="s">
        <v>2601</v>
      </c>
      <c r="E95" s="61" t="s">
        <v>2461</v>
      </c>
      <c r="F95" s="68" t="s">
        <v>2614</v>
      </c>
      <c r="G95" s="468" t="s">
        <v>2358</v>
      </c>
      <c r="H95" s="468" t="s">
        <v>2638</v>
      </c>
      <c r="I95" s="469" t="s">
        <v>2639</v>
      </c>
      <c r="J95" s="469" t="s">
        <v>2640</v>
      </c>
      <c r="K95" s="468">
        <v>2195</v>
      </c>
      <c r="L95" s="468"/>
      <c r="M95" s="468">
        <f t="shared" ref="M95:M104" si="5">N95*1.25</f>
        <v>0</v>
      </c>
      <c r="N95" s="468"/>
      <c r="O95" s="468"/>
      <c r="P95" s="468"/>
      <c r="Q95" s="468"/>
      <c r="R95" s="64" t="s">
        <v>2488</v>
      </c>
      <c r="S95" s="468"/>
    </row>
    <row r="96" spans="1:19" ht="30" customHeight="1" thickTop="1" thickBot="1">
      <c r="A96" s="64" t="s">
        <v>2317</v>
      </c>
      <c r="B96" s="499">
        <v>260000</v>
      </c>
      <c r="C96" s="64">
        <v>8</v>
      </c>
      <c r="D96" s="89" t="s">
        <v>2625</v>
      </c>
      <c r="E96" s="61" t="s">
        <v>2641</v>
      </c>
      <c r="F96" s="68" t="s">
        <v>2614</v>
      </c>
      <c r="G96" s="544" t="s">
        <v>2358</v>
      </c>
      <c r="H96" s="544" t="s">
        <v>2642</v>
      </c>
      <c r="I96" s="941" t="s">
        <v>2511</v>
      </c>
      <c r="J96" s="941" t="s">
        <v>2643</v>
      </c>
      <c r="K96" s="544">
        <v>1917</v>
      </c>
      <c r="L96" s="544"/>
      <c r="M96" s="544">
        <f t="shared" si="5"/>
        <v>0</v>
      </c>
      <c r="N96" s="544"/>
      <c r="O96" s="544"/>
      <c r="P96" s="544"/>
      <c r="Q96" s="544"/>
      <c r="R96" s="64" t="s">
        <v>2488</v>
      </c>
      <c r="S96" s="544"/>
    </row>
    <row r="97" spans="1:19" ht="30" customHeight="1" thickTop="1">
      <c r="A97" s="64" t="s">
        <v>2317</v>
      </c>
      <c r="B97" s="499">
        <v>262000</v>
      </c>
      <c r="C97" s="64">
        <v>7</v>
      </c>
      <c r="D97" s="95"/>
      <c r="E97" s="61" t="s">
        <v>2641</v>
      </c>
      <c r="F97" s="68" t="s">
        <v>2614</v>
      </c>
      <c r="G97" s="417" t="s">
        <v>2335</v>
      </c>
      <c r="H97" s="417" t="s">
        <v>2644</v>
      </c>
      <c r="I97" s="457" t="s">
        <v>2645</v>
      </c>
      <c r="J97" s="457" t="s">
        <v>2646</v>
      </c>
      <c r="K97" s="417"/>
      <c r="L97" s="417"/>
      <c r="M97" s="417">
        <f t="shared" si="5"/>
        <v>0</v>
      </c>
      <c r="N97" s="417"/>
      <c r="O97" s="417"/>
      <c r="P97" s="417"/>
      <c r="Q97" s="417"/>
      <c r="R97" s="64" t="s">
        <v>2361</v>
      </c>
      <c r="S97" s="417"/>
    </row>
    <row r="98" spans="1:19" ht="30" customHeight="1">
      <c r="A98" s="64" t="s">
        <v>2317</v>
      </c>
      <c r="B98" s="499">
        <v>262000</v>
      </c>
      <c r="C98" s="64">
        <v>7</v>
      </c>
      <c r="D98" s="95"/>
      <c r="E98" s="61" t="s">
        <v>2342</v>
      </c>
      <c r="F98" s="68" t="s">
        <v>2614</v>
      </c>
      <c r="G98" s="417" t="s">
        <v>2335</v>
      </c>
      <c r="H98" s="417" t="s">
        <v>2647</v>
      </c>
      <c r="I98" s="457" t="s">
        <v>2648</v>
      </c>
      <c r="J98" s="457" t="s">
        <v>2649</v>
      </c>
      <c r="K98" s="417"/>
      <c r="L98" s="417"/>
      <c r="M98" s="417">
        <f t="shared" si="5"/>
        <v>0</v>
      </c>
      <c r="N98" s="417"/>
      <c r="O98" s="417"/>
      <c r="P98" s="417"/>
      <c r="Q98" s="417"/>
      <c r="R98" s="64" t="s">
        <v>2361</v>
      </c>
      <c r="S98" s="417"/>
    </row>
    <row r="99" spans="1:19" ht="30" customHeight="1" thickBot="1">
      <c r="A99" s="64" t="s">
        <v>2317</v>
      </c>
      <c r="B99" s="499">
        <v>380854</v>
      </c>
      <c r="C99" s="64">
        <v>8</v>
      </c>
      <c r="D99" s="95"/>
      <c r="E99" s="61" t="s">
        <v>2346</v>
      </c>
      <c r="F99" s="68" t="s">
        <v>2614</v>
      </c>
      <c r="G99" s="112" t="s">
        <v>2335</v>
      </c>
      <c r="H99" s="112" t="s">
        <v>2650</v>
      </c>
      <c r="I99" s="439" t="s">
        <v>2651</v>
      </c>
      <c r="J99" s="439" t="s">
        <v>2652</v>
      </c>
      <c r="K99" s="415">
        <v>4482</v>
      </c>
      <c r="L99" s="112"/>
      <c r="M99" s="112">
        <f t="shared" si="5"/>
        <v>0</v>
      </c>
      <c r="N99" s="112"/>
      <c r="O99" s="112"/>
      <c r="P99" s="112"/>
      <c r="Q99" s="112"/>
      <c r="R99" s="497" t="s">
        <v>2421</v>
      </c>
      <c r="S99" s="112"/>
    </row>
    <row r="100" spans="1:19" ht="30" customHeight="1" thickTop="1">
      <c r="A100" s="64" t="s">
        <v>2317</v>
      </c>
      <c r="B100" s="499">
        <v>339750</v>
      </c>
      <c r="C100" s="64">
        <v>8</v>
      </c>
      <c r="D100" s="475" t="s">
        <v>2653</v>
      </c>
      <c r="E100" s="61" t="s">
        <v>2470</v>
      </c>
      <c r="F100" s="68" t="s">
        <v>2654</v>
      </c>
      <c r="G100" s="544" t="s">
        <v>2358</v>
      </c>
      <c r="H100" s="544" t="s">
        <v>2655</v>
      </c>
      <c r="I100" s="941" t="s">
        <v>87</v>
      </c>
      <c r="J100" s="941" t="s">
        <v>2656</v>
      </c>
      <c r="K100" s="544">
        <v>1333</v>
      </c>
      <c r="L100" s="544"/>
      <c r="M100" s="544">
        <f t="shared" si="5"/>
        <v>0</v>
      </c>
      <c r="N100" s="544"/>
      <c r="O100" s="544"/>
      <c r="P100" s="544">
        <v>14</v>
      </c>
      <c r="Q100" s="544"/>
      <c r="R100" s="64"/>
      <c r="S100" s="544"/>
    </row>
    <row r="101" spans="1:19" ht="30" customHeight="1" thickBot="1">
      <c r="A101" s="64" t="s">
        <v>2542</v>
      </c>
      <c r="B101" s="499">
        <v>320000</v>
      </c>
      <c r="C101" s="64">
        <v>8</v>
      </c>
      <c r="D101" s="95"/>
      <c r="E101" s="61" t="s">
        <v>2475</v>
      </c>
      <c r="F101" s="68" t="s">
        <v>2654</v>
      </c>
      <c r="G101" s="468" t="s">
        <v>2335</v>
      </c>
      <c r="H101" s="468" t="s">
        <v>2657</v>
      </c>
      <c r="I101" s="489" t="s">
        <v>2579</v>
      </c>
      <c r="J101" s="489" t="s">
        <v>2658</v>
      </c>
      <c r="K101" s="468">
        <v>4421</v>
      </c>
      <c r="L101" s="468"/>
      <c r="M101" s="468">
        <f t="shared" si="5"/>
        <v>0</v>
      </c>
      <c r="N101" s="468"/>
      <c r="O101" s="468"/>
      <c r="P101" s="468">
        <v>8</v>
      </c>
      <c r="Q101" s="468"/>
      <c r="R101" s="64"/>
      <c r="S101" s="468"/>
    </row>
    <row r="102" spans="1:19" ht="30" customHeight="1" thickTop="1">
      <c r="A102" s="64" t="s">
        <v>2333</v>
      </c>
      <c r="B102" s="499">
        <v>151069</v>
      </c>
      <c r="C102" s="64">
        <v>0</v>
      </c>
      <c r="D102" s="475" t="s">
        <v>2659</v>
      </c>
      <c r="E102" s="61" t="s">
        <v>2660</v>
      </c>
      <c r="F102" s="68" t="s">
        <v>2654</v>
      </c>
      <c r="G102" s="468" t="s">
        <v>2358</v>
      </c>
      <c r="H102" s="468" t="s">
        <v>2661</v>
      </c>
      <c r="I102" s="469" t="s">
        <v>2662</v>
      </c>
      <c r="J102" s="469" t="s">
        <v>2663</v>
      </c>
      <c r="K102" s="468">
        <v>2429</v>
      </c>
      <c r="L102" s="468"/>
      <c r="M102" s="468">
        <f t="shared" si="5"/>
        <v>0</v>
      </c>
      <c r="N102" s="468"/>
      <c r="O102" s="468"/>
      <c r="P102" s="468">
        <v>0</v>
      </c>
      <c r="Q102" s="468"/>
      <c r="R102" s="64"/>
      <c r="S102" s="468"/>
    </row>
    <row r="103" spans="1:19" ht="30" customHeight="1">
      <c r="A103" s="64" t="s">
        <v>2542</v>
      </c>
      <c r="B103" s="499">
        <v>345036</v>
      </c>
      <c r="C103" s="64">
        <v>8</v>
      </c>
      <c r="D103" s="95"/>
      <c r="E103" s="61" t="s">
        <v>2664</v>
      </c>
      <c r="F103" s="68" t="s">
        <v>2654</v>
      </c>
      <c r="G103" s="468" t="s">
        <v>2335</v>
      </c>
      <c r="H103" s="468" t="s">
        <v>2665</v>
      </c>
      <c r="I103" s="489" t="s">
        <v>2666</v>
      </c>
      <c r="J103" s="489" t="s">
        <v>2667</v>
      </c>
      <c r="K103" s="468">
        <v>4145</v>
      </c>
      <c r="L103" s="468"/>
      <c r="M103" s="468">
        <f t="shared" si="5"/>
        <v>0</v>
      </c>
      <c r="N103" s="468"/>
      <c r="O103" s="468"/>
      <c r="P103" s="468">
        <v>8</v>
      </c>
      <c r="Q103" s="468"/>
      <c r="R103" s="64" t="s">
        <v>2421</v>
      </c>
      <c r="S103" s="468"/>
    </row>
    <row r="104" spans="1:19" ht="30" customHeight="1">
      <c r="A104" s="64" t="s">
        <v>2333</v>
      </c>
      <c r="B104" s="499">
        <v>252000</v>
      </c>
      <c r="C104" s="64">
        <v>7</v>
      </c>
      <c r="D104" s="95"/>
      <c r="E104" s="61" t="s">
        <v>2416</v>
      </c>
      <c r="F104" s="68" t="s">
        <v>2654</v>
      </c>
      <c r="G104" s="468" t="s">
        <v>2335</v>
      </c>
      <c r="H104" s="468" t="s">
        <v>2668</v>
      </c>
      <c r="I104" s="469" t="s">
        <v>2666</v>
      </c>
      <c r="J104" s="469" t="s">
        <v>2669</v>
      </c>
      <c r="K104" s="468">
        <v>4292</v>
      </c>
      <c r="L104" s="468"/>
      <c r="M104" s="468">
        <f t="shared" si="5"/>
        <v>0</v>
      </c>
      <c r="N104" s="468"/>
      <c r="O104" s="468"/>
      <c r="P104" s="468">
        <v>5</v>
      </c>
      <c r="Q104" s="468"/>
      <c r="R104" s="497" t="s">
        <v>2361</v>
      </c>
      <c r="S104" s="468"/>
    </row>
    <row r="105" spans="1:19" ht="30" customHeight="1" thickBot="1">
      <c r="A105" s="64" t="s">
        <v>2333</v>
      </c>
      <c r="B105" s="499">
        <v>164963</v>
      </c>
      <c r="C105" s="64">
        <v>0</v>
      </c>
      <c r="D105" s="95"/>
      <c r="E105" s="61" t="s">
        <v>2416</v>
      </c>
      <c r="F105" s="68" t="s">
        <v>2654</v>
      </c>
      <c r="G105" s="468" t="s">
        <v>2335</v>
      </c>
      <c r="H105" s="469" t="s">
        <v>2670</v>
      </c>
      <c r="I105" s="469" t="s">
        <v>2583</v>
      </c>
      <c r="J105" s="469" t="s">
        <v>2671</v>
      </c>
      <c r="K105" s="468">
        <v>2054</v>
      </c>
      <c r="L105" s="469"/>
      <c r="M105" s="468">
        <v>0</v>
      </c>
      <c r="N105" s="469"/>
      <c r="O105" s="469"/>
      <c r="P105" s="468">
        <v>2</v>
      </c>
      <c r="Q105" s="503"/>
      <c r="R105" s="64" t="s">
        <v>2488</v>
      </c>
      <c r="S105" s="469"/>
    </row>
    <row r="106" spans="1:19" ht="30" customHeight="1" thickTop="1" thickBot="1">
      <c r="A106" s="64" t="s">
        <v>2362</v>
      </c>
      <c r="B106" s="499">
        <v>262000</v>
      </c>
      <c r="C106" s="64">
        <v>8</v>
      </c>
      <c r="D106" s="89" t="s">
        <v>2672</v>
      </c>
      <c r="E106" s="61" t="s">
        <v>2416</v>
      </c>
      <c r="F106" s="68" t="s">
        <v>2654</v>
      </c>
      <c r="G106" s="112" t="s">
        <v>2358</v>
      </c>
      <c r="H106" s="112" t="s">
        <v>2673</v>
      </c>
      <c r="I106" s="133" t="s">
        <v>2674</v>
      </c>
      <c r="J106" s="133" t="s">
        <v>2338</v>
      </c>
      <c r="K106" s="112">
        <v>1698</v>
      </c>
      <c r="L106" s="112"/>
      <c r="M106" s="112">
        <f>N106*1.25</f>
        <v>0</v>
      </c>
      <c r="N106" s="112"/>
      <c r="O106" s="112"/>
      <c r="P106" s="112" t="s">
        <v>2675</v>
      </c>
      <c r="Q106" s="112"/>
      <c r="R106" s="497"/>
      <c r="S106" s="112"/>
    </row>
    <row r="107" spans="1:19" ht="30" customHeight="1" thickTop="1">
      <c r="A107" s="64" t="s">
        <v>2317</v>
      </c>
      <c r="B107" s="499">
        <v>354000</v>
      </c>
      <c r="C107" s="64">
        <v>8</v>
      </c>
      <c r="D107" s="95"/>
      <c r="E107" s="61" t="s">
        <v>2384</v>
      </c>
      <c r="F107" s="68" t="s">
        <v>2654</v>
      </c>
      <c r="G107" s="417" t="s">
        <v>2335</v>
      </c>
      <c r="H107" s="457" t="s">
        <v>2676</v>
      </c>
      <c r="I107" s="457" t="s">
        <v>2677</v>
      </c>
      <c r="J107" s="457" t="s">
        <v>2678</v>
      </c>
      <c r="K107" s="417">
        <v>4466</v>
      </c>
      <c r="L107" s="457"/>
      <c r="M107" s="417">
        <f>N107*1.25</f>
        <v>0</v>
      </c>
      <c r="N107" s="457"/>
      <c r="O107" s="457" t="s">
        <v>2679</v>
      </c>
      <c r="P107" s="417">
        <v>12</v>
      </c>
      <c r="Q107" s="457"/>
      <c r="R107" s="64" t="s">
        <v>2488</v>
      </c>
      <c r="S107" s="457"/>
    </row>
    <row r="108" spans="1:19" ht="30" customHeight="1">
      <c r="A108" s="64" t="s">
        <v>2317</v>
      </c>
      <c r="B108" s="499">
        <v>340000</v>
      </c>
      <c r="C108" s="64">
        <v>9</v>
      </c>
      <c r="D108" s="95"/>
      <c r="E108" s="61" t="s">
        <v>2393</v>
      </c>
      <c r="F108" s="68" t="s">
        <v>2654</v>
      </c>
      <c r="G108" s="544" t="s">
        <v>2335</v>
      </c>
      <c r="H108" s="544" t="s">
        <v>2680</v>
      </c>
      <c r="I108" s="941" t="s">
        <v>2681</v>
      </c>
      <c r="J108" s="941" t="s">
        <v>2682</v>
      </c>
      <c r="K108" s="544">
        <v>4579</v>
      </c>
      <c r="L108" s="544"/>
      <c r="M108" s="544">
        <f>N108*1.25</f>
        <v>0</v>
      </c>
      <c r="N108" s="544"/>
      <c r="O108" s="544"/>
      <c r="P108" s="544">
        <v>14</v>
      </c>
      <c r="Q108" s="544"/>
      <c r="R108" s="64"/>
      <c r="S108" s="544"/>
    </row>
    <row r="109" spans="1:19" ht="30" customHeight="1">
      <c r="A109" s="64" t="s">
        <v>2333</v>
      </c>
      <c r="B109" s="499">
        <v>250000</v>
      </c>
      <c r="C109" s="64">
        <v>8</v>
      </c>
      <c r="D109" s="95"/>
      <c r="E109" s="61" t="s">
        <v>2403</v>
      </c>
      <c r="F109" s="68" t="s">
        <v>2654</v>
      </c>
      <c r="G109" s="417" t="s">
        <v>2335</v>
      </c>
      <c r="H109" s="457" t="s">
        <v>2683</v>
      </c>
      <c r="I109" s="457" t="s">
        <v>2684</v>
      </c>
      <c r="J109" s="457" t="s">
        <v>2685</v>
      </c>
      <c r="K109" s="417">
        <v>4701</v>
      </c>
      <c r="L109" s="457"/>
      <c r="M109" s="417">
        <f>N109*1.25</f>
        <v>0</v>
      </c>
      <c r="N109" s="457"/>
      <c r="O109" s="457"/>
      <c r="P109" s="417">
        <v>14</v>
      </c>
      <c r="Q109" s="457"/>
      <c r="R109" s="64"/>
      <c r="S109" s="457"/>
    </row>
    <row r="110" spans="1:19" ht="30" customHeight="1">
      <c r="A110" s="64" t="s">
        <v>2333</v>
      </c>
      <c r="B110" s="499">
        <v>431537</v>
      </c>
      <c r="C110" s="64">
        <v>11</v>
      </c>
      <c r="D110" s="95"/>
      <c r="E110" s="61" t="s">
        <v>2403</v>
      </c>
      <c r="F110" s="68" t="s">
        <v>2654</v>
      </c>
      <c r="G110" s="544" t="s">
        <v>2335</v>
      </c>
      <c r="H110" s="544" t="s">
        <v>2686</v>
      </c>
      <c r="I110" s="941" t="s">
        <v>2687</v>
      </c>
      <c r="J110" s="941" t="s">
        <v>2688</v>
      </c>
      <c r="K110" s="544">
        <v>4852</v>
      </c>
      <c r="L110" s="544"/>
      <c r="M110" s="544">
        <v>0</v>
      </c>
      <c r="N110" s="544"/>
      <c r="O110" s="544"/>
      <c r="P110" s="544">
        <v>14</v>
      </c>
      <c r="Q110" s="544"/>
      <c r="R110" s="497"/>
      <c r="S110" s="544"/>
    </row>
    <row r="111" spans="1:19" ht="30" customHeight="1">
      <c r="A111" s="64" t="s">
        <v>2317</v>
      </c>
      <c r="B111" s="499">
        <v>370000</v>
      </c>
      <c r="C111" s="64">
        <v>8</v>
      </c>
      <c r="D111" s="95"/>
      <c r="E111" s="61" t="s">
        <v>2403</v>
      </c>
      <c r="F111" s="68" t="s">
        <v>2654</v>
      </c>
      <c r="G111" s="544" t="s">
        <v>2335</v>
      </c>
      <c r="H111" s="544" t="s">
        <v>2689</v>
      </c>
      <c r="I111" s="941" t="s">
        <v>87</v>
      </c>
      <c r="J111" s="941" t="s">
        <v>2690</v>
      </c>
      <c r="K111" s="544">
        <v>4363</v>
      </c>
      <c r="L111" s="544"/>
      <c r="M111" s="544">
        <f>N111*1.25</f>
        <v>0</v>
      </c>
      <c r="N111" s="544"/>
      <c r="O111" s="544"/>
      <c r="P111" s="544">
        <v>14</v>
      </c>
      <c r="Q111" s="544"/>
      <c r="R111" s="64"/>
      <c r="S111" s="544"/>
    </row>
    <row r="112" spans="1:19" ht="30" customHeight="1">
      <c r="A112" s="64" t="s">
        <v>2317</v>
      </c>
      <c r="B112" s="499">
        <v>340000</v>
      </c>
      <c r="C112" s="64">
        <v>8</v>
      </c>
      <c r="D112" s="95"/>
      <c r="E112" s="61" t="s">
        <v>2323</v>
      </c>
      <c r="F112" s="68" t="s">
        <v>2654</v>
      </c>
      <c r="G112" s="544" t="s">
        <v>2335</v>
      </c>
      <c r="H112" s="941" t="s">
        <v>2691</v>
      </c>
      <c r="I112" s="941" t="s">
        <v>107</v>
      </c>
      <c r="J112" s="941" t="s">
        <v>2692</v>
      </c>
      <c r="K112" s="544">
        <v>4535</v>
      </c>
      <c r="L112" s="544"/>
      <c r="M112" s="544">
        <f>N112*1.25</f>
        <v>0</v>
      </c>
      <c r="N112" s="544"/>
      <c r="O112" s="544"/>
      <c r="P112" s="544">
        <v>14</v>
      </c>
      <c r="Q112" s="544"/>
      <c r="R112" s="64"/>
      <c r="S112" s="544"/>
    </row>
    <row r="113" spans="1:19" ht="30" customHeight="1">
      <c r="A113" s="64" t="s">
        <v>2333</v>
      </c>
      <c r="B113" s="499">
        <v>370000</v>
      </c>
      <c r="C113" s="64">
        <v>10</v>
      </c>
      <c r="D113" s="95"/>
      <c r="E113" s="61" t="s">
        <v>2323</v>
      </c>
      <c r="F113" s="68" t="s">
        <v>2654</v>
      </c>
      <c r="G113" s="544" t="s">
        <v>2335</v>
      </c>
      <c r="H113" s="544" t="s">
        <v>2693</v>
      </c>
      <c r="I113" s="941" t="s">
        <v>189</v>
      </c>
      <c r="J113" s="941" t="s">
        <v>2694</v>
      </c>
      <c r="K113" s="544">
        <v>4890</v>
      </c>
      <c r="L113" s="544"/>
      <c r="M113" s="544">
        <f>N113*1.25</f>
        <v>0</v>
      </c>
      <c r="N113" s="544"/>
      <c r="O113" s="544"/>
      <c r="P113" s="544">
        <v>20</v>
      </c>
      <c r="Q113" s="544"/>
      <c r="R113" s="64"/>
      <c r="S113" s="544"/>
    </row>
    <row r="114" spans="1:19" ht="30" customHeight="1">
      <c r="A114" s="64" t="s">
        <v>2317</v>
      </c>
      <c r="B114" s="499">
        <v>340000</v>
      </c>
      <c r="C114" s="64">
        <v>8</v>
      </c>
      <c r="D114" s="95"/>
      <c r="E114" s="61" t="s">
        <v>2323</v>
      </c>
      <c r="F114" s="68" t="s">
        <v>2654</v>
      </c>
      <c r="G114" s="544" t="s">
        <v>2335</v>
      </c>
      <c r="H114" s="544" t="s">
        <v>2695</v>
      </c>
      <c r="I114" s="941" t="s">
        <v>87</v>
      </c>
      <c r="J114" s="941" t="s">
        <v>2696</v>
      </c>
      <c r="K114" s="544">
        <v>4777</v>
      </c>
      <c r="L114" s="544"/>
      <c r="M114" s="544">
        <v>0</v>
      </c>
      <c r="N114" s="544"/>
      <c r="O114" s="544"/>
      <c r="P114" s="544" t="s">
        <v>2697</v>
      </c>
      <c r="Q114" s="544"/>
      <c r="R114" s="497"/>
      <c r="S114" s="544"/>
    </row>
    <row r="115" spans="1:19" ht="30" customHeight="1">
      <c r="A115" s="64" t="s">
        <v>2542</v>
      </c>
      <c r="B115" s="499">
        <v>340000</v>
      </c>
      <c r="C115" s="64">
        <v>8</v>
      </c>
      <c r="D115" s="95"/>
      <c r="E115" s="61" t="s">
        <v>2423</v>
      </c>
      <c r="F115" s="68" t="s">
        <v>2654</v>
      </c>
      <c r="G115" s="468" t="s">
        <v>2335</v>
      </c>
      <c r="H115" s="468" t="s">
        <v>2698</v>
      </c>
      <c r="I115" s="489" t="s">
        <v>2699</v>
      </c>
      <c r="J115" s="489" t="s">
        <v>2530</v>
      </c>
      <c r="K115" s="468">
        <v>4084</v>
      </c>
      <c r="L115" s="469"/>
      <c r="M115" s="468">
        <f t="shared" ref="M115:M122" si="6">N115*1.25</f>
        <v>0</v>
      </c>
      <c r="N115" s="469"/>
      <c r="O115" s="469"/>
      <c r="P115" s="468">
        <v>8</v>
      </c>
      <c r="Q115" s="469"/>
      <c r="R115" s="64"/>
      <c r="S115" s="469"/>
    </row>
    <row r="116" spans="1:19" ht="30" customHeight="1">
      <c r="A116" s="64" t="s">
        <v>2317</v>
      </c>
      <c r="B116" s="499">
        <v>340000</v>
      </c>
      <c r="C116" s="64">
        <v>8</v>
      </c>
      <c r="D116" s="95"/>
      <c r="E116" s="61" t="s">
        <v>2589</v>
      </c>
      <c r="F116" s="68" t="s">
        <v>2654</v>
      </c>
      <c r="G116" s="902" t="s">
        <v>2335</v>
      </c>
      <c r="H116" s="902" t="s">
        <v>2700</v>
      </c>
      <c r="I116" s="942" t="s">
        <v>2701</v>
      </c>
      <c r="J116" s="942" t="s">
        <v>2702</v>
      </c>
      <c r="K116" s="415">
        <v>4192</v>
      </c>
      <c r="L116" s="902"/>
      <c r="M116" s="902">
        <f t="shared" si="6"/>
        <v>0</v>
      </c>
      <c r="N116" s="902"/>
      <c r="O116" s="902"/>
      <c r="P116" s="112">
        <v>14</v>
      </c>
      <c r="Q116" s="902"/>
      <c r="R116" s="64"/>
      <c r="S116" s="902"/>
    </row>
    <row r="117" spans="1:19" ht="30" customHeight="1" thickBot="1">
      <c r="A117" s="64" t="s">
        <v>2362</v>
      </c>
      <c r="B117" s="499">
        <v>340000</v>
      </c>
      <c r="C117" s="64">
        <v>8</v>
      </c>
      <c r="D117" s="95"/>
      <c r="E117" s="61" t="s">
        <v>2589</v>
      </c>
      <c r="F117" s="68" t="s">
        <v>2654</v>
      </c>
      <c r="G117" s="112" t="s">
        <v>2335</v>
      </c>
      <c r="H117" s="112" t="s">
        <v>2703</v>
      </c>
      <c r="I117" s="133" t="s">
        <v>2704</v>
      </c>
      <c r="J117" s="133" t="s">
        <v>2705</v>
      </c>
      <c r="K117" s="112">
        <v>4814</v>
      </c>
      <c r="L117" s="133"/>
      <c r="M117" s="112">
        <f t="shared" si="6"/>
        <v>0</v>
      </c>
      <c r="N117" s="133"/>
      <c r="O117" s="133"/>
      <c r="P117" s="112">
        <v>14</v>
      </c>
      <c r="Q117" s="133"/>
      <c r="R117" s="64"/>
      <c r="S117" s="133"/>
    </row>
    <row r="118" spans="1:19" ht="30" customHeight="1" thickTop="1">
      <c r="A118" s="64" t="s">
        <v>2542</v>
      </c>
      <c r="B118" s="499">
        <v>200000</v>
      </c>
      <c r="C118" s="64">
        <v>8</v>
      </c>
      <c r="D118" s="475" t="s">
        <v>2706</v>
      </c>
      <c r="E118" s="61" t="s">
        <v>2664</v>
      </c>
      <c r="F118" s="68" t="s">
        <v>2707</v>
      </c>
      <c r="G118" s="468" t="s">
        <v>2358</v>
      </c>
      <c r="H118" s="468" t="s">
        <v>2708</v>
      </c>
      <c r="I118" s="469" t="s">
        <v>2509</v>
      </c>
      <c r="J118" s="469" t="s">
        <v>2709</v>
      </c>
      <c r="K118" s="468">
        <v>2079</v>
      </c>
      <c r="L118" s="469"/>
      <c r="M118" s="468">
        <f t="shared" si="6"/>
        <v>0</v>
      </c>
      <c r="N118" s="469"/>
      <c r="O118" s="469"/>
      <c r="P118" s="468">
        <v>0</v>
      </c>
      <c r="Q118" s="469"/>
      <c r="R118" s="64"/>
      <c r="S118" s="469"/>
    </row>
    <row r="119" spans="1:19" ht="30" customHeight="1" thickBot="1">
      <c r="A119" s="64" t="s">
        <v>2333</v>
      </c>
      <c r="B119" s="499">
        <v>340000</v>
      </c>
      <c r="C119" s="64">
        <v>8</v>
      </c>
      <c r="D119" s="95"/>
      <c r="E119" s="61" t="s">
        <v>2397</v>
      </c>
      <c r="F119" s="68" t="s">
        <v>2707</v>
      </c>
      <c r="G119" s="112" t="s">
        <v>2335</v>
      </c>
      <c r="H119" s="112" t="s">
        <v>2710</v>
      </c>
      <c r="I119" s="133" t="s">
        <v>2711</v>
      </c>
      <c r="J119" s="133" t="s">
        <v>2712</v>
      </c>
      <c r="K119" s="112">
        <v>4641</v>
      </c>
      <c r="L119" s="112"/>
      <c r="M119" s="112">
        <f t="shared" si="6"/>
        <v>0</v>
      </c>
      <c r="N119" s="112"/>
      <c r="O119" s="112"/>
      <c r="P119" s="112">
        <v>14</v>
      </c>
      <c r="Q119" s="112"/>
      <c r="R119" s="64"/>
      <c r="S119" s="112"/>
    </row>
    <row r="120" spans="1:19" ht="30" customHeight="1" thickTop="1" thickBot="1">
      <c r="A120" s="64" t="s">
        <v>2317</v>
      </c>
      <c r="B120" s="499">
        <v>280000</v>
      </c>
      <c r="C120" s="64">
        <v>8</v>
      </c>
      <c r="D120" s="89" t="s">
        <v>2713</v>
      </c>
      <c r="E120" s="61" t="s">
        <v>2397</v>
      </c>
      <c r="F120" s="68" t="s">
        <v>2707</v>
      </c>
      <c r="G120" s="417" t="s">
        <v>2358</v>
      </c>
      <c r="H120" s="457" t="s">
        <v>2714</v>
      </c>
      <c r="I120" s="457" t="s">
        <v>2715</v>
      </c>
      <c r="J120" s="457" t="s">
        <v>74</v>
      </c>
      <c r="K120" s="417">
        <v>2072</v>
      </c>
      <c r="L120" s="457"/>
      <c r="M120" s="417">
        <f t="shared" si="6"/>
        <v>0</v>
      </c>
      <c r="N120" s="457"/>
      <c r="O120" s="457"/>
      <c r="P120" s="417">
        <v>14</v>
      </c>
      <c r="Q120" s="457"/>
      <c r="R120" s="64"/>
      <c r="S120" s="457"/>
    </row>
    <row r="121" spans="1:19" ht="30" customHeight="1" thickTop="1" thickBot="1">
      <c r="A121" s="64" t="s">
        <v>2333</v>
      </c>
      <c r="B121" s="499">
        <v>340000</v>
      </c>
      <c r="C121" s="504">
        <v>8</v>
      </c>
      <c r="D121" s="95"/>
      <c r="E121" s="61" t="s">
        <v>2397</v>
      </c>
      <c r="F121" s="68" t="s">
        <v>2707</v>
      </c>
      <c r="G121" s="417" t="s">
        <v>2335</v>
      </c>
      <c r="H121" s="457" t="s">
        <v>2716</v>
      </c>
      <c r="I121" s="457" t="s">
        <v>2717</v>
      </c>
      <c r="J121" s="457" t="s">
        <v>2718</v>
      </c>
      <c r="K121" s="417">
        <v>4459</v>
      </c>
      <c r="L121" s="457"/>
      <c r="M121" s="417">
        <f t="shared" si="6"/>
        <v>0</v>
      </c>
      <c r="N121" s="457"/>
      <c r="O121" s="457"/>
      <c r="P121" s="417">
        <v>14</v>
      </c>
      <c r="Q121" s="457"/>
      <c r="R121" s="64"/>
      <c r="S121" s="457"/>
    </row>
    <row r="122" spans="1:19" ht="30" customHeight="1" thickTop="1" thickBot="1">
      <c r="A122" s="64" t="s">
        <v>2317</v>
      </c>
      <c r="B122" s="499">
        <v>250000</v>
      </c>
      <c r="C122" s="64">
        <v>0</v>
      </c>
      <c r="D122" s="89" t="s">
        <v>2719</v>
      </c>
      <c r="E122" s="61" t="s">
        <v>2397</v>
      </c>
      <c r="F122" s="68" t="s">
        <v>2707</v>
      </c>
      <c r="G122" s="544" t="s">
        <v>2358</v>
      </c>
      <c r="H122" s="544" t="s">
        <v>2720</v>
      </c>
      <c r="I122" s="941" t="s">
        <v>2721</v>
      </c>
      <c r="J122" s="941" t="s">
        <v>2722</v>
      </c>
      <c r="K122" s="544">
        <v>1732</v>
      </c>
      <c r="L122" s="544"/>
      <c r="M122" s="544">
        <f t="shared" si="6"/>
        <v>0</v>
      </c>
      <c r="N122" s="544"/>
      <c r="O122" s="544"/>
      <c r="P122" s="544">
        <v>14</v>
      </c>
      <c r="Q122" s="544"/>
      <c r="R122" s="64"/>
      <c r="S122" s="544"/>
    </row>
    <row r="123" spans="1:19" ht="30" customHeight="1" thickTop="1" thickBot="1">
      <c r="A123" s="64" t="s">
        <v>2317</v>
      </c>
      <c r="B123" s="499">
        <v>240000</v>
      </c>
      <c r="C123" s="64">
        <v>0</v>
      </c>
      <c r="D123" s="89" t="s">
        <v>2719</v>
      </c>
      <c r="E123" s="61" t="s">
        <v>2397</v>
      </c>
      <c r="F123" s="68" t="s">
        <v>2707</v>
      </c>
      <c r="G123" s="544" t="s">
        <v>2358</v>
      </c>
      <c r="H123" s="544" t="s">
        <v>2723</v>
      </c>
      <c r="I123" s="941" t="s">
        <v>2724</v>
      </c>
      <c r="J123" s="941" t="s">
        <v>32</v>
      </c>
      <c r="K123" s="544">
        <v>1956</v>
      </c>
      <c r="L123" s="544"/>
      <c r="M123" s="544">
        <v>0</v>
      </c>
      <c r="N123" s="544"/>
      <c r="O123" s="544" t="s">
        <v>2454</v>
      </c>
      <c r="P123" s="544">
        <v>14</v>
      </c>
      <c r="Q123" s="544"/>
      <c r="R123" s="497"/>
      <c r="S123" s="544"/>
    </row>
    <row r="124" spans="1:19" ht="30" customHeight="1" thickTop="1" thickBot="1">
      <c r="A124" s="64" t="s">
        <v>2317</v>
      </c>
      <c r="B124" s="499">
        <v>250000</v>
      </c>
      <c r="C124" s="64">
        <v>8</v>
      </c>
      <c r="D124" s="89" t="s">
        <v>2719</v>
      </c>
      <c r="E124" s="61" t="s">
        <v>2397</v>
      </c>
      <c r="F124" s="68" t="s">
        <v>2707</v>
      </c>
      <c r="G124" s="544" t="s">
        <v>2358</v>
      </c>
      <c r="H124" s="544" t="s">
        <v>2725</v>
      </c>
      <c r="I124" s="941" t="s">
        <v>87</v>
      </c>
      <c r="J124" s="941" t="s">
        <v>2726</v>
      </c>
      <c r="K124" s="544">
        <v>2235</v>
      </c>
      <c r="L124" s="544"/>
      <c r="M124" s="544">
        <f t="shared" ref="M124:M154" si="7">N124*1.25</f>
        <v>0</v>
      </c>
      <c r="N124" s="544"/>
      <c r="O124" s="544"/>
      <c r="P124" s="544">
        <v>14</v>
      </c>
      <c r="Q124" s="544"/>
      <c r="R124" s="64"/>
      <c r="S124" s="544"/>
    </row>
    <row r="125" spans="1:19" ht="30" customHeight="1" thickTop="1" thickBot="1">
      <c r="A125" s="64" t="s">
        <v>2333</v>
      </c>
      <c r="B125" s="499">
        <v>340000</v>
      </c>
      <c r="C125" s="64">
        <v>8</v>
      </c>
      <c r="D125" s="95"/>
      <c r="E125" s="61" t="s">
        <v>2574</v>
      </c>
      <c r="F125" s="68" t="s">
        <v>2707</v>
      </c>
      <c r="G125" s="417" t="s">
        <v>2335</v>
      </c>
      <c r="H125" s="457" t="s">
        <v>2727</v>
      </c>
      <c r="I125" s="457" t="s">
        <v>2728</v>
      </c>
      <c r="J125" s="457" t="s">
        <v>2729</v>
      </c>
      <c r="K125" s="417">
        <v>4842</v>
      </c>
      <c r="L125" s="457"/>
      <c r="M125" s="417">
        <f t="shared" si="7"/>
        <v>0</v>
      </c>
      <c r="N125" s="457"/>
      <c r="O125" s="457"/>
      <c r="P125" s="417">
        <v>14</v>
      </c>
      <c r="Q125" s="457"/>
      <c r="R125" s="64"/>
      <c r="S125" s="457"/>
    </row>
    <row r="126" spans="1:19" ht="30" customHeight="1" thickTop="1" thickBot="1">
      <c r="A126" s="64" t="s">
        <v>2317</v>
      </c>
      <c r="B126" s="499">
        <v>250000</v>
      </c>
      <c r="C126" s="64">
        <v>8</v>
      </c>
      <c r="D126" s="89" t="s">
        <v>2730</v>
      </c>
      <c r="E126" s="61" t="s">
        <v>2574</v>
      </c>
      <c r="F126" s="68" t="s">
        <v>2707</v>
      </c>
      <c r="G126" s="112" t="s">
        <v>2358</v>
      </c>
      <c r="H126" s="112" t="s">
        <v>2731</v>
      </c>
      <c r="I126" s="133" t="s">
        <v>2732</v>
      </c>
      <c r="J126" s="133" t="s">
        <v>2733</v>
      </c>
      <c r="K126" s="112">
        <v>1586</v>
      </c>
      <c r="L126" s="112"/>
      <c r="M126" s="112">
        <f t="shared" si="7"/>
        <v>0</v>
      </c>
      <c r="N126" s="112"/>
      <c r="O126" s="112"/>
      <c r="P126" s="112">
        <v>14</v>
      </c>
      <c r="Q126" s="112"/>
      <c r="R126" s="64"/>
      <c r="S126" s="112"/>
    </row>
    <row r="127" spans="1:19" ht="30" customHeight="1" thickTop="1">
      <c r="A127" s="64" t="s">
        <v>2333</v>
      </c>
      <c r="B127" s="499">
        <v>340000</v>
      </c>
      <c r="C127" s="64">
        <v>8</v>
      </c>
      <c r="D127" s="95"/>
      <c r="E127" s="61" t="s">
        <v>2461</v>
      </c>
      <c r="F127" s="68" t="s">
        <v>2707</v>
      </c>
      <c r="G127" s="544" t="s">
        <v>2335</v>
      </c>
      <c r="H127" s="941" t="s">
        <v>2734</v>
      </c>
      <c r="I127" s="941" t="s">
        <v>2735</v>
      </c>
      <c r="J127" s="941" t="s">
        <v>2736</v>
      </c>
      <c r="K127" s="544">
        <v>4492</v>
      </c>
      <c r="L127" s="544"/>
      <c r="M127" s="544">
        <f t="shared" si="7"/>
        <v>0</v>
      </c>
      <c r="N127" s="544"/>
      <c r="O127" s="544"/>
      <c r="P127" s="544">
        <v>14</v>
      </c>
      <c r="Q127" s="544"/>
      <c r="R127" s="64"/>
      <c r="S127" s="544"/>
    </row>
    <row r="128" spans="1:19" ht="30" customHeight="1">
      <c r="A128" s="64" t="s">
        <v>2317</v>
      </c>
      <c r="B128" s="499">
        <v>340000</v>
      </c>
      <c r="C128" s="64">
        <v>8</v>
      </c>
      <c r="D128" s="95"/>
      <c r="E128" s="61" t="s">
        <v>2641</v>
      </c>
      <c r="F128" s="68" t="s">
        <v>2707</v>
      </c>
      <c r="G128" s="112" t="s">
        <v>2335</v>
      </c>
      <c r="H128" s="112" t="s">
        <v>2737</v>
      </c>
      <c r="I128" s="133" t="s">
        <v>2738</v>
      </c>
      <c r="J128" s="133" t="s">
        <v>2739</v>
      </c>
      <c r="K128" s="112">
        <v>4756</v>
      </c>
      <c r="L128" s="112"/>
      <c r="M128" s="112">
        <f t="shared" si="7"/>
        <v>0</v>
      </c>
      <c r="N128" s="112"/>
      <c r="O128" s="112"/>
      <c r="P128" s="112">
        <v>14</v>
      </c>
      <c r="Q128" s="112"/>
      <c r="R128" s="64"/>
      <c r="S128" s="112"/>
    </row>
    <row r="129" spans="1:19" ht="30" customHeight="1">
      <c r="A129" s="64" t="s">
        <v>2317</v>
      </c>
      <c r="B129" s="499">
        <v>340000</v>
      </c>
      <c r="C129" s="64">
        <v>8</v>
      </c>
      <c r="D129" s="95"/>
      <c r="E129" s="61" t="s">
        <v>2334</v>
      </c>
      <c r="F129" s="68" t="s">
        <v>2707</v>
      </c>
      <c r="G129" s="544" t="s">
        <v>2335</v>
      </c>
      <c r="H129" s="544" t="s">
        <v>2740</v>
      </c>
      <c r="I129" s="941" t="s">
        <v>2741</v>
      </c>
      <c r="J129" s="941" t="s">
        <v>98</v>
      </c>
      <c r="K129" s="544">
        <v>5039</v>
      </c>
      <c r="L129" s="544"/>
      <c r="M129" s="544">
        <f t="shared" si="7"/>
        <v>0</v>
      </c>
      <c r="N129" s="544"/>
      <c r="O129" s="544"/>
      <c r="P129" s="544">
        <v>14</v>
      </c>
      <c r="Q129" s="544"/>
      <c r="R129" s="64"/>
      <c r="S129" s="544"/>
    </row>
    <row r="130" spans="1:19" ht="30" customHeight="1">
      <c r="A130" s="64" t="s">
        <v>2542</v>
      </c>
      <c r="B130" s="499">
        <v>340000</v>
      </c>
      <c r="C130" s="64">
        <v>9</v>
      </c>
      <c r="D130" s="95"/>
      <c r="E130" s="61" t="s">
        <v>2346</v>
      </c>
      <c r="F130" s="68" t="s">
        <v>2707</v>
      </c>
      <c r="G130" s="468" t="s">
        <v>2335</v>
      </c>
      <c r="H130" s="469" t="s">
        <v>2742</v>
      </c>
      <c r="I130" s="469" t="s">
        <v>2320</v>
      </c>
      <c r="J130" s="469" t="s">
        <v>2743</v>
      </c>
      <c r="K130" s="468">
        <v>4686</v>
      </c>
      <c r="L130" s="469"/>
      <c r="M130" s="468">
        <f t="shared" si="7"/>
        <v>0</v>
      </c>
      <c r="N130" s="469"/>
      <c r="O130" s="469"/>
      <c r="P130" s="468">
        <v>14</v>
      </c>
      <c r="Q130" s="469"/>
      <c r="R130" s="64"/>
      <c r="S130" s="469"/>
    </row>
    <row r="131" spans="1:19" ht="30" customHeight="1">
      <c r="A131" s="64" t="s">
        <v>2317</v>
      </c>
      <c r="B131" s="499">
        <v>380000</v>
      </c>
      <c r="C131" s="64">
        <v>11</v>
      </c>
      <c r="D131" s="95"/>
      <c r="E131" s="61" t="s">
        <v>2346</v>
      </c>
      <c r="F131" s="68" t="s">
        <v>2707</v>
      </c>
      <c r="G131" s="544" t="s">
        <v>2335</v>
      </c>
      <c r="H131" s="544" t="s">
        <v>2744</v>
      </c>
      <c r="I131" s="941" t="s">
        <v>2745</v>
      </c>
      <c r="J131" s="941" t="s">
        <v>32</v>
      </c>
      <c r="K131" s="544">
        <v>4749</v>
      </c>
      <c r="L131" s="544"/>
      <c r="M131" s="544">
        <f t="shared" si="7"/>
        <v>0</v>
      </c>
      <c r="N131" s="544"/>
      <c r="O131" s="544"/>
      <c r="P131" s="544">
        <v>14</v>
      </c>
      <c r="Q131" s="544"/>
      <c r="R131" s="64"/>
      <c r="S131" s="544"/>
    </row>
    <row r="132" spans="1:19" ht="30" customHeight="1">
      <c r="A132" s="64" t="s">
        <v>2362</v>
      </c>
      <c r="B132" s="499">
        <v>262852</v>
      </c>
      <c r="C132" s="504">
        <v>6</v>
      </c>
      <c r="D132" s="95"/>
      <c r="E132" s="61" t="s">
        <v>2481</v>
      </c>
      <c r="F132" s="68" t="s">
        <v>2746</v>
      </c>
      <c r="G132" s="417" t="s">
        <v>2335</v>
      </c>
      <c r="H132" s="457" t="s">
        <v>2747</v>
      </c>
      <c r="I132" s="457" t="s">
        <v>2748</v>
      </c>
      <c r="J132" s="457" t="s">
        <v>2749</v>
      </c>
      <c r="K132" s="417">
        <v>5162</v>
      </c>
      <c r="L132" s="457"/>
      <c r="M132" s="417">
        <f t="shared" si="7"/>
        <v>0</v>
      </c>
      <c r="N132" s="457"/>
      <c r="O132" s="457"/>
      <c r="P132" s="417">
        <v>4</v>
      </c>
      <c r="Q132" s="457"/>
      <c r="R132" s="64"/>
      <c r="S132" s="457"/>
    </row>
    <row r="133" spans="1:19" ht="30" customHeight="1">
      <c r="A133" s="64" t="s">
        <v>2317</v>
      </c>
      <c r="B133" s="499">
        <v>401967</v>
      </c>
      <c r="C133" s="504">
        <v>9</v>
      </c>
      <c r="D133" s="95"/>
      <c r="E133" s="61" t="s">
        <v>2481</v>
      </c>
      <c r="F133" s="68" t="s">
        <v>2746</v>
      </c>
      <c r="G133" s="417" t="s">
        <v>2335</v>
      </c>
      <c r="H133" s="457" t="s">
        <v>2750</v>
      </c>
      <c r="I133" s="457" t="s">
        <v>2751</v>
      </c>
      <c r="J133" s="457" t="s">
        <v>36</v>
      </c>
      <c r="K133" s="417">
        <v>4979</v>
      </c>
      <c r="L133" s="457"/>
      <c r="M133" s="417">
        <f t="shared" si="7"/>
        <v>0</v>
      </c>
      <c r="N133" s="457"/>
      <c r="O133" s="457"/>
      <c r="P133" s="417">
        <v>14</v>
      </c>
      <c r="Q133" s="457"/>
      <c r="R133" s="64"/>
      <c r="S133" s="457"/>
    </row>
    <row r="134" spans="1:19" ht="30" customHeight="1">
      <c r="A134" s="64" t="s">
        <v>2333</v>
      </c>
      <c r="B134" s="499">
        <v>364129</v>
      </c>
      <c r="C134" s="504">
        <v>8</v>
      </c>
      <c r="D134" s="95"/>
      <c r="E134" s="61" t="s">
        <v>2481</v>
      </c>
      <c r="F134" s="68" t="s">
        <v>2746</v>
      </c>
      <c r="G134" s="417" t="s">
        <v>2335</v>
      </c>
      <c r="H134" s="457" t="s">
        <v>2752</v>
      </c>
      <c r="I134" s="457" t="s">
        <v>2753</v>
      </c>
      <c r="J134" s="457" t="s">
        <v>2754</v>
      </c>
      <c r="K134" s="417">
        <v>5083</v>
      </c>
      <c r="L134" s="457"/>
      <c r="M134" s="417">
        <f t="shared" si="7"/>
        <v>0</v>
      </c>
      <c r="N134" s="457"/>
      <c r="O134" s="457"/>
      <c r="P134" s="417">
        <v>12</v>
      </c>
      <c r="Q134" s="457"/>
      <c r="R134" s="64"/>
      <c r="S134" s="457"/>
    </row>
    <row r="135" spans="1:19" ht="30" customHeight="1">
      <c r="A135" s="64" t="s">
        <v>2317</v>
      </c>
      <c r="B135" s="499">
        <v>380587</v>
      </c>
      <c r="C135" s="504">
        <v>9</v>
      </c>
      <c r="D135" s="95"/>
      <c r="E135" s="61" t="s">
        <v>2481</v>
      </c>
      <c r="F135" s="68" t="s">
        <v>2746</v>
      </c>
      <c r="G135" s="417" t="s">
        <v>2335</v>
      </c>
      <c r="H135" s="457" t="s">
        <v>2755</v>
      </c>
      <c r="I135" s="457" t="s">
        <v>2756</v>
      </c>
      <c r="J135" s="457" t="s">
        <v>2536</v>
      </c>
      <c r="K135" s="417">
        <v>4958</v>
      </c>
      <c r="L135" s="457"/>
      <c r="M135" s="417">
        <f t="shared" si="7"/>
        <v>0</v>
      </c>
      <c r="N135" s="457"/>
      <c r="O135" s="457"/>
      <c r="P135" s="417">
        <v>14</v>
      </c>
      <c r="Q135" s="457"/>
      <c r="R135" s="64"/>
      <c r="S135" s="457"/>
    </row>
    <row r="136" spans="1:19" ht="30" customHeight="1">
      <c r="A136" s="64" t="s">
        <v>2317</v>
      </c>
      <c r="B136" s="499">
        <v>401067</v>
      </c>
      <c r="C136" s="64">
        <v>10</v>
      </c>
      <c r="D136" s="95"/>
      <c r="E136" s="61" t="s">
        <v>2563</v>
      </c>
      <c r="F136" s="68" t="s">
        <v>2746</v>
      </c>
      <c r="G136" s="544" t="s">
        <v>2335</v>
      </c>
      <c r="H136" s="544" t="s">
        <v>2757</v>
      </c>
      <c r="I136" s="941" t="s">
        <v>2758</v>
      </c>
      <c r="J136" s="941" t="s">
        <v>2759</v>
      </c>
      <c r="K136" s="544">
        <v>4538</v>
      </c>
      <c r="L136" s="544"/>
      <c r="M136" s="544">
        <f t="shared" si="7"/>
        <v>0</v>
      </c>
      <c r="N136" s="544"/>
      <c r="O136" s="544"/>
      <c r="P136" s="544">
        <v>12</v>
      </c>
      <c r="Q136" s="544"/>
      <c r="R136" s="64"/>
      <c r="S136" s="544"/>
    </row>
    <row r="137" spans="1:19" ht="30" customHeight="1">
      <c r="A137" s="64" t="s">
        <v>2317</v>
      </c>
      <c r="B137" s="499">
        <v>418487</v>
      </c>
      <c r="C137" s="64">
        <v>8</v>
      </c>
      <c r="D137" s="95" t="s">
        <v>839</v>
      </c>
      <c r="E137" s="61" t="s">
        <v>2760</v>
      </c>
      <c r="F137" s="68" t="s">
        <v>2746</v>
      </c>
      <c r="G137" s="507" t="s">
        <v>2335</v>
      </c>
      <c r="H137" s="507" t="s">
        <v>2761</v>
      </c>
      <c r="I137" s="508" t="s">
        <v>157</v>
      </c>
      <c r="J137" s="508" t="s">
        <v>2762</v>
      </c>
      <c r="K137" s="507">
        <v>4878</v>
      </c>
      <c r="L137" s="507"/>
      <c r="M137" s="507">
        <f t="shared" si="7"/>
        <v>0</v>
      </c>
      <c r="N137" s="507"/>
      <c r="O137" s="507"/>
      <c r="P137" s="507">
        <v>14</v>
      </c>
      <c r="Q137" s="507"/>
      <c r="R137" s="64"/>
      <c r="S137" s="507"/>
    </row>
    <row r="138" spans="1:19" ht="30" customHeight="1">
      <c r="A138" s="64" t="s">
        <v>2317</v>
      </c>
      <c r="B138" s="499">
        <v>380000</v>
      </c>
      <c r="C138" s="64">
        <v>9</v>
      </c>
      <c r="D138" s="95"/>
      <c r="E138" s="61" t="s">
        <v>2501</v>
      </c>
      <c r="F138" s="68" t="s">
        <v>2746</v>
      </c>
      <c r="G138" s="417" t="s">
        <v>2335</v>
      </c>
      <c r="H138" s="457" t="s">
        <v>2763</v>
      </c>
      <c r="I138" s="457" t="s">
        <v>2764</v>
      </c>
      <c r="J138" s="457" t="s">
        <v>2765</v>
      </c>
      <c r="K138" s="417">
        <v>4648</v>
      </c>
      <c r="L138" s="457"/>
      <c r="M138" s="417">
        <f t="shared" si="7"/>
        <v>0</v>
      </c>
      <c r="N138" s="457"/>
      <c r="O138" s="457"/>
      <c r="P138" s="417">
        <v>14</v>
      </c>
      <c r="Q138" s="457"/>
      <c r="R138" s="64"/>
      <c r="S138" s="457"/>
    </row>
    <row r="139" spans="1:19" ht="30" customHeight="1">
      <c r="A139" s="64" t="s">
        <v>2542</v>
      </c>
      <c r="B139" s="499">
        <v>300000</v>
      </c>
      <c r="C139" s="64">
        <v>8</v>
      </c>
      <c r="D139" s="95"/>
      <c r="E139" s="61" t="s">
        <v>2501</v>
      </c>
      <c r="F139" s="68" t="s">
        <v>2746</v>
      </c>
      <c r="G139" s="468" t="s">
        <v>2335</v>
      </c>
      <c r="H139" s="469" t="s">
        <v>2766</v>
      </c>
      <c r="I139" s="469" t="s">
        <v>2767</v>
      </c>
      <c r="J139" s="469" t="s">
        <v>2768</v>
      </c>
      <c r="K139" s="468">
        <v>4097</v>
      </c>
      <c r="L139" s="469"/>
      <c r="M139" s="468">
        <f t="shared" si="7"/>
        <v>0</v>
      </c>
      <c r="N139" s="469"/>
      <c r="O139" s="469"/>
      <c r="P139" s="468">
        <v>14</v>
      </c>
      <c r="Q139" s="469"/>
      <c r="R139" s="64"/>
      <c r="S139" s="469"/>
    </row>
    <row r="140" spans="1:19" ht="30" customHeight="1">
      <c r="A140" s="64" t="s">
        <v>2362</v>
      </c>
      <c r="B140" s="499">
        <v>376087</v>
      </c>
      <c r="C140" s="64">
        <v>8</v>
      </c>
      <c r="D140" s="95"/>
      <c r="E140" s="61" t="s">
        <v>2501</v>
      </c>
      <c r="F140" s="68" t="s">
        <v>2746</v>
      </c>
      <c r="G140" s="417" t="s">
        <v>2335</v>
      </c>
      <c r="H140" s="457" t="s">
        <v>2769</v>
      </c>
      <c r="I140" s="457" t="s">
        <v>2770</v>
      </c>
      <c r="J140" s="457" t="s">
        <v>2771</v>
      </c>
      <c r="K140" s="417">
        <v>4914</v>
      </c>
      <c r="L140" s="457"/>
      <c r="M140" s="417">
        <f t="shared" si="7"/>
        <v>0</v>
      </c>
      <c r="N140" s="457"/>
      <c r="O140" s="457"/>
      <c r="P140" s="417">
        <v>12</v>
      </c>
      <c r="Q140" s="457"/>
      <c r="R140" s="64"/>
      <c r="S140" s="457"/>
    </row>
    <row r="141" spans="1:19" ht="30" customHeight="1">
      <c r="A141" s="64" t="s">
        <v>2333</v>
      </c>
      <c r="B141" s="499">
        <v>359229</v>
      </c>
      <c r="C141" s="64">
        <v>8</v>
      </c>
      <c r="D141" s="95" t="s">
        <v>839</v>
      </c>
      <c r="E141" s="61" t="s">
        <v>2501</v>
      </c>
      <c r="F141" s="68" t="s">
        <v>2746</v>
      </c>
      <c r="G141" s="505" t="s">
        <v>2335</v>
      </c>
      <c r="H141" s="506" t="s">
        <v>2772</v>
      </c>
      <c r="I141" s="506" t="s">
        <v>2773</v>
      </c>
      <c r="J141" s="506" t="s">
        <v>154</v>
      </c>
      <c r="K141" s="505">
        <v>4639</v>
      </c>
      <c r="L141" s="506"/>
      <c r="M141" s="505">
        <f t="shared" si="7"/>
        <v>0</v>
      </c>
      <c r="N141" s="506"/>
      <c r="O141" s="506"/>
      <c r="P141" s="505">
        <v>10</v>
      </c>
      <c r="Q141" s="506"/>
      <c r="R141" s="64"/>
      <c r="S141" s="506"/>
    </row>
    <row r="142" spans="1:19" ht="30" customHeight="1">
      <c r="A142" s="64" t="s">
        <v>2317</v>
      </c>
      <c r="B142" s="499">
        <v>401987</v>
      </c>
      <c r="C142" s="64">
        <v>9</v>
      </c>
      <c r="D142" s="95"/>
      <c r="E142" s="61" t="s">
        <v>2393</v>
      </c>
      <c r="F142" s="68" t="s">
        <v>2746</v>
      </c>
      <c r="G142" s="544" t="s">
        <v>2335</v>
      </c>
      <c r="H142" s="544" t="s">
        <v>2774</v>
      </c>
      <c r="I142" s="941" t="s">
        <v>2425</v>
      </c>
      <c r="J142" s="941" t="s">
        <v>2775</v>
      </c>
      <c r="K142" s="544">
        <v>4963</v>
      </c>
      <c r="L142" s="544"/>
      <c r="M142" s="544">
        <f t="shared" si="7"/>
        <v>0</v>
      </c>
      <c r="N142" s="544"/>
      <c r="O142" s="544"/>
      <c r="P142" s="544">
        <v>14</v>
      </c>
      <c r="Q142" s="544"/>
      <c r="R142" s="64"/>
      <c r="S142" s="544"/>
    </row>
    <row r="143" spans="1:19" ht="30" customHeight="1">
      <c r="A143" s="64" t="s">
        <v>2317</v>
      </c>
      <c r="B143" s="499">
        <v>388980</v>
      </c>
      <c r="C143" s="64">
        <v>8</v>
      </c>
      <c r="D143" s="95"/>
      <c r="E143" s="61" t="s">
        <v>2574</v>
      </c>
      <c r="F143" s="68" t="s">
        <v>2746</v>
      </c>
      <c r="G143" s="544" t="s">
        <v>2335</v>
      </c>
      <c r="H143" s="544" t="s">
        <v>2776</v>
      </c>
      <c r="I143" s="941" t="s">
        <v>87</v>
      </c>
      <c r="J143" s="941" t="s">
        <v>2777</v>
      </c>
      <c r="K143" s="544">
        <v>4552</v>
      </c>
      <c r="L143" s="544"/>
      <c r="M143" s="544">
        <f t="shared" si="7"/>
        <v>0</v>
      </c>
      <c r="N143" s="544"/>
      <c r="O143" s="544"/>
      <c r="P143" s="544">
        <v>8</v>
      </c>
      <c r="Q143" s="544">
        <v>6</v>
      </c>
      <c r="R143" s="64"/>
      <c r="S143" s="544"/>
    </row>
    <row r="144" spans="1:19" ht="30" customHeight="1">
      <c r="A144" s="64" t="s">
        <v>2542</v>
      </c>
      <c r="B144" s="499">
        <v>223880</v>
      </c>
      <c r="C144" s="64">
        <v>6</v>
      </c>
      <c r="D144" s="95"/>
      <c r="E144" s="61" t="s">
        <v>2423</v>
      </c>
      <c r="F144" s="68" t="s">
        <v>2746</v>
      </c>
      <c r="G144" s="468" t="s">
        <v>2335</v>
      </c>
      <c r="H144" s="469" t="s">
        <v>2778</v>
      </c>
      <c r="I144" s="469" t="s">
        <v>2779</v>
      </c>
      <c r="J144" s="469" t="s">
        <v>2780</v>
      </c>
      <c r="K144" s="468">
        <v>4395</v>
      </c>
      <c r="L144" s="469"/>
      <c r="M144" s="468">
        <f t="shared" si="7"/>
        <v>0</v>
      </c>
      <c r="N144" s="469"/>
      <c r="O144" s="469"/>
      <c r="P144" s="468">
        <v>0</v>
      </c>
      <c r="Q144" s="469"/>
      <c r="R144" s="64"/>
      <c r="S144" s="469"/>
    </row>
    <row r="145" spans="1:19" ht="30" customHeight="1">
      <c r="A145" s="64" t="s">
        <v>2317</v>
      </c>
      <c r="B145" s="499">
        <v>413588</v>
      </c>
      <c r="C145" s="64">
        <v>9</v>
      </c>
      <c r="D145" s="95"/>
      <c r="E145" s="61" t="s">
        <v>2423</v>
      </c>
      <c r="F145" s="68" t="s">
        <v>2746</v>
      </c>
      <c r="G145" s="544" t="s">
        <v>2335</v>
      </c>
      <c r="H145" s="544" t="s">
        <v>2781</v>
      </c>
      <c r="I145" s="941" t="s">
        <v>2511</v>
      </c>
      <c r="J145" s="941" t="s">
        <v>74</v>
      </c>
      <c r="K145" s="544">
        <v>4663</v>
      </c>
      <c r="L145" s="544"/>
      <c r="M145" s="544">
        <f t="shared" si="7"/>
        <v>0</v>
      </c>
      <c r="N145" s="544"/>
      <c r="O145" s="544"/>
      <c r="P145" s="544">
        <v>8</v>
      </c>
      <c r="Q145" s="544">
        <v>6</v>
      </c>
      <c r="R145" s="64"/>
      <c r="S145" s="544"/>
    </row>
    <row r="146" spans="1:19" ht="30" customHeight="1">
      <c r="A146" s="64" t="s">
        <v>2333</v>
      </c>
      <c r="B146" s="499">
        <v>278140</v>
      </c>
      <c r="C146" s="64">
        <v>7</v>
      </c>
      <c r="D146" s="95"/>
      <c r="E146" s="61" t="s">
        <v>2423</v>
      </c>
      <c r="F146" s="68" t="s">
        <v>2746</v>
      </c>
      <c r="G146" s="112" t="s">
        <v>2335</v>
      </c>
      <c r="H146" s="112" t="s">
        <v>2782</v>
      </c>
      <c r="I146" s="133" t="s">
        <v>2783</v>
      </c>
      <c r="J146" s="133" t="s">
        <v>2530</v>
      </c>
      <c r="K146" s="112">
        <v>5091</v>
      </c>
      <c r="L146" s="112"/>
      <c r="M146" s="112">
        <f t="shared" si="7"/>
        <v>0</v>
      </c>
      <c r="N146" s="112"/>
      <c r="O146" s="112"/>
      <c r="P146" s="112"/>
      <c r="Q146" s="112"/>
      <c r="R146" s="64"/>
      <c r="S146" s="112"/>
    </row>
    <row r="147" spans="1:19" ht="30" customHeight="1">
      <c r="A147" s="64" t="s">
        <v>2362</v>
      </c>
      <c r="B147" s="499">
        <v>413558</v>
      </c>
      <c r="C147" s="504">
        <v>9</v>
      </c>
      <c r="D147" s="95"/>
      <c r="E147" s="61" t="s">
        <v>2423</v>
      </c>
      <c r="F147" s="68" t="s">
        <v>2746</v>
      </c>
      <c r="G147" s="417" t="s">
        <v>2335</v>
      </c>
      <c r="H147" s="457" t="s">
        <v>2784</v>
      </c>
      <c r="I147" s="457" t="s">
        <v>2785</v>
      </c>
      <c r="J147" s="457" t="s">
        <v>2786</v>
      </c>
      <c r="K147" s="417">
        <v>4297</v>
      </c>
      <c r="L147" s="457"/>
      <c r="M147" s="417">
        <f t="shared" si="7"/>
        <v>0</v>
      </c>
      <c r="N147" s="457"/>
      <c r="O147" s="457"/>
      <c r="P147" s="417">
        <v>8</v>
      </c>
      <c r="Q147" s="417">
        <v>6</v>
      </c>
      <c r="R147" s="64"/>
      <c r="S147" s="457"/>
    </row>
    <row r="148" spans="1:19" ht="30" customHeight="1">
      <c r="A148" s="64" t="s">
        <v>2542</v>
      </c>
      <c r="B148" s="499">
        <v>330842</v>
      </c>
      <c r="C148" s="64">
        <v>8</v>
      </c>
      <c r="D148" s="95"/>
      <c r="E148" s="61" t="s">
        <v>2329</v>
      </c>
      <c r="F148" s="68" t="s">
        <v>2746</v>
      </c>
      <c r="G148" s="468" t="s">
        <v>2335</v>
      </c>
      <c r="H148" s="469" t="s">
        <v>2787</v>
      </c>
      <c r="I148" s="469" t="s">
        <v>2583</v>
      </c>
      <c r="J148" s="469" t="s">
        <v>2788</v>
      </c>
      <c r="K148" s="468">
        <v>4454</v>
      </c>
      <c r="L148" s="469"/>
      <c r="M148" s="468">
        <f t="shared" si="7"/>
        <v>0</v>
      </c>
      <c r="N148" s="469"/>
      <c r="O148" s="469"/>
      <c r="P148" s="468">
        <v>8</v>
      </c>
      <c r="Q148" s="468">
        <v>0</v>
      </c>
      <c r="R148" s="64"/>
      <c r="S148" s="469"/>
    </row>
    <row r="149" spans="1:19" ht="30" customHeight="1">
      <c r="A149" s="64" t="s">
        <v>2317</v>
      </c>
      <c r="B149" s="499">
        <v>503760</v>
      </c>
      <c r="C149" s="64">
        <v>12</v>
      </c>
      <c r="D149" s="95"/>
      <c r="E149" s="61" t="s">
        <v>2329</v>
      </c>
      <c r="F149" s="68" t="s">
        <v>2746</v>
      </c>
      <c r="G149" s="544" t="s">
        <v>2335</v>
      </c>
      <c r="H149" s="544" t="s">
        <v>2789</v>
      </c>
      <c r="I149" s="941" t="s">
        <v>87</v>
      </c>
      <c r="J149" s="941" t="s">
        <v>2790</v>
      </c>
      <c r="K149" s="544">
        <v>4884</v>
      </c>
      <c r="L149" s="544"/>
      <c r="M149" s="544">
        <f t="shared" si="7"/>
        <v>0</v>
      </c>
      <c r="N149" s="544"/>
      <c r="O149" s="544"/>
      <c r="P149" s="544">
        <v>8</v>
      </c>
      <c r="Q149" s="544">
        <v>6</v>
      </c>
      <c r="R149" s="64"/>
      <c r="S149" s="544"/>
    </row>
    <row r="150" spans="1:19" ht="30" customHeight="1">
      <c r="A150" s="64" t="s">
        <v>2362</v>
      </c>
      <c r="B150" s="499">
        <v>317800</v>
      </c>
      <c r="C150" s="64">
        <v>8</v>
      </c>
      <c r="D150" s="95"/>
      <c r="E150" s="61" t="s">
        <v>2408</v>
      </c>
      <c r="F150" s="68" t="s">
        <v>2746</v>
      </c>
      <c r="G150" s="112" t="s">
        <v>2335</v>
      </c>
      <c r="H150" s="112" t="s">
        <v>2791</v>
      </c>
      <c r="I150" s="133" t="s">
        <v>330</v>
      </c>
      <c r="J150" s="133" t="s">
        <v>2792</v>
      </c>
      <c r="K150" s="112">
        <v>5102</v>
      </c>
      <c r="L150" s="112"/>
      <c r="M150" s="112">
        <f t="shared" si="7"/>
        <v>0</v>
      </c>
      <c r="N150" s="112"/>
      <c r="O150" s="112"/>
      <c r="P150" s="112">
        <v>4</v>
      </c>
      <c r="Q150" s="112">
        <v>4</v>
      </c>
      <c r="R150" s="64"/>
      <c r="S150" s="112"/>
    </row>
    <row r="151" spans="1:19" ht="30" customHeight="1">
      <c r="A151" s="64" t="s">
        <v>2317</v>
      </c>
      <c r="B151" s="499">
        <v>369810</v>
      </c>
      <c r="C151" s="64">
        <v>8</v>
      </c>
      <c r="D151" s="95"/>
      <c r="E151" s="61" t="s">
        <v>2408</v>
      </c>
      <c r="F151" s="68" t="s">
        <v>2746</v>
      </c>
      <c r="G151" s="112" t="s">
        <v>2335</v>
      </c>
      <c r="H151" s="112" t="s">
        <v>2793</v>
      </c>
      <c r="I151" s="133" t="s">
        <v>2794</v>
      </c>
      <c r="J151" s="133" t="s">
        <v>2566</v>
      </c>
      <c r="K151" s="112">
        <v>4762</v>
      </c>
      <c r="L151" s="133"/>
      <c r="M151" s="112">
        <f t="shared" si="7"/>
        <v>0</v>
      </c>
      <c r="N151" s="133"/>
      <c r="O151" s="133"/>
      <c r="P151" s="112">
        <v>8</v>
      </c>
      <c r="Q151" s="112">
        <v>6</v>
      </c>
      <c r="R151" s="64"/>
      <c r="S151" s="133"/>
    </row>
    <row r="152" spans="1:19" ht="30" customHeight="1">
      <c r="A152" s="64" t="s">
        <v>2317</v>
      </c>
      <c r="B152" s="499">
        <v>413588</v>
      </c>
      <c r="C152" s="64">
        <v>9</v>
      </c>
      <c r="D152" s="95"/>
      <c r="E152" s="61" t="s">
        <v>2408</v>
      </c>
      <c r="F152" s="68" t="s">
        <v>2746</v>
      </c>
      <c r="G152" s="112" t="s">
        <v>2335</v>
      </c>
      <c r="H152" s="112" t="s">
        <v>2795</v>
      </c>
      <c r="I152" s="133" t="s">
        <v>2796</v>
      </c>
      <c r="J152" s="133" t="s">
        <v>36</v>
      </c>
      <c r="K152" s="112">
        <v>4932</v>
      </c>
      <c r="L152" s="112"/>
      <c r="M152" s="112">
        <f t="shared" si="7"/>
        <v>0</v>
      </c>
      <c r="N152" s="112"/>
      <c r="O152" s="112"/>
      <c r="P152" s="112">
        <v>8</v>
      </c>
      <c r="Q152" s="112">
        <v>6</v>
      </c>
      <c r="R152" s="64"/>
      <c r="S152" s="112"/>
    </row>
    <row r="153" spans="1:19" ht="30" customHeight="1">
      <c r="A153" s="64" t="s">
        <v>2333</v>
      </c>
      <c r="B153" s="499">
        <v>413640</v>
      </c>
      <c r="C153" s="64">
        <v>9</v>
      </c>
      <c r="D153" s="95"/>
      <c r="E153" s="61" t="s">
        <v>2461</v>
      </c>
      <c r="F153" s="68" t="s">
        <v>2746</v>
      </c>
      <c r="G153" s="112" t="s">
        <v>2335</v>
      </c>
      <c r="H153" s="112" t="s">
        <v>2797</v>
      </c>
      <c r="I153" s="133" t="s">
        <v>2798</v>
      </c>
      <c r="J153" s="133" t="s">
        <v>2799</v>
      </c>
      <c r="K153" s="112">
        <v>4409</v>
      </c>
      <c r="L153" s="112"/>
      <c r="M153" s="112">
        <f t="shared" si="7"/>
        <v>0</v>
      </c>
      <c r="N153" s="112"/>
      <c r="O153" s="112"/>
      <c r="P153" s="112">
        <v>8</v>
      </c>
      <c r="Q153" s="112">
        <v>6</v>
      </c>
      <c r="R153" s="64"/>
      <c r="S153" s="112"/>
    </row>
    <row r="154" spans="1:19" ht="30" customHeight="1">
      <c r="A154" s="64" t="s">
        <v>2333</v>
      </c>
      <c r="B154" s="499">
        <v>441445</v>
      </c>
      <c r="C154" s="64">
        <v>9</v>
      </c>
      <c r="D154" s="95"/>
      <c r="E154" s="61" t="s">
        <v>2411</v>
      </c>
      <c r="F154" s="68" t="s">
        <v>2746</v>
      </c>
      <c r="G154" s="544" t="s">
        <v>2335</v>
      </c>
      <c r="H154" s="544" t="s">
        <v>2800</v>
      </c>
      <c r="I154" s="941" t="s">
        <v>2801</v>
      </c>
      <c r="J154" s="941" t="s">
        <v>2802</v>
      </c>
      <c r="K154" s="544">
        <v>4896</v>
      </c>
      <c r="L154" s="544"/>
      <c r="M154" s="544">
        <f t="shared" si="7"/>
        <v>0</v>
      </c>
      <c r="N154" s="544"/>
      <c r="O154" s="544"/>
      <c r="P154" s="544">
        <v>10</v>
      </c>
      <c r="Q154" s="544">
        <v>6</v>
      </c>
      <c r="R154" s="64"/>
      <c r="S154" s="544"/>
    </row>
    <row r="155" spans="1:19" ht="30" customHeight="1">
      <c r="A155" s="64" t="s">
        <v>2333</v>
      </c>
      <c r="B155" s="499">
        <v>384187</v>
      </c>
      <c r="C155" s="64">
        <v>8</v>
      </c>
      <c r="D155" s="95"/>
      <c r="E155" s="61" t="s">
        <v>2411</v>
      </c>
      <c r="F155" s="68" t="s">
        <v>2746</v>
      </c>
      <c r="G155" s="544" t="s">
        <v>2335</v>
      </c>
      <c r="H155" s="544" t="s">
        <v>2803</v>
      </c>
      <c r="I155" s="941" t="s">
        <v>87</v>
      </c>
      <c r="J155" s="941" t="s">
        <v>2804</v>
      </c>
      <c r="K155" s="544">
        <v>3247</v>
      </c>
      <c r="L155" s="544"/>
      <c r="M155" s="544">
        <v>0</v>
      </c>
      <c r="N155" s="544"/>
      <c r="O155" s="544"/>
      <c r="P155" s="544">
        <v>8</v>
      </c>
      <c r="Q155" s="544">
        <v>6</v>
      </c>
      <c r="R155" s="497"/>
      <c r="S155" s="544"/>
    </row>
    <row r="156" spans="1:19" ht="30" customHeight="1">
      <c r="A156" s="64" t="s">
        <v>2333</v>
      </c>
      <c r="B156" s="499">
        <v>405887</v>
      </c>
      <c r="C156" s="64">
        <v>8</v>
      </c>
      <c r="D156" s="95"/>
      <c r="E156" s="61" t="s">
        <v>2411</v>
      </c>
      <c r="F156" s="68" t="s">
        <v>2746</v>
      </c>
      <c r="G156" s="544" t="s">
        <v>2335</v>
      </c>
      <c r="H156" s="544" t="s">
        <v>2805</v>
      </c>
      <c r="I156" s="941" t="s">
        <v>87</v>
      </c>
      <c r="J156" s="941" t="s">
        <v>2806</v>
      </c>
      <c r="K156" s="544">
        <v>4563</v>
      </c>
      <c r="L156" s="544"/>
      <c r="M156" s="544">
        <f t="shared" ref="M156:M172" si="8">N156*1.25</f>
        <v>0</v>
      </c>
      <c r="N156" s="544"/>
      <c r="O156" s="544"/>
      <c r="P156" s="544"/>
      <c r="Q156" s="544"/>
      <c r="R156" s="64"/>
      <c r="S156" s="544"/>
    </row>
    <row r="157" spans="1:19" ht="30" customHeight="1">
      <c r="A157" s="64" t="s">
        <v>2317</v>
      </c>
      <c r="B157" s="499">
        <v>399889</v>
      </c>
      <c r="C157" s="64">
        <v>8</v>
      </c>
      <c r="D157" s="95"/>
      <c r="E157" s="61" t="s">
        <v>2367</v>
      </c>
      <c r="F157" s="68" t="s">
        <v>2746</v>
      </c>
      <c r="G157" s="544" t="s">
        <v>2335</v>
      </c>
      <c r="H157" s="544" t="s">
        <v>2807</v>
      </c>
      <c r="I157" s="941" t="s">
        <v>2808</v>
      </c>
      <c r="J157" s="941" t="s">
        <v>2541</v>
      </c>
      <c r="K157" s="544">
        <v>4698</v>
      </c>
      <c r="L157" s="544"/>
      <c r="M157" s="544">
        <f t="shared" si="8"/>
        <v>0</v>
      </c>
      <c r="N157" s="544"/>
      <c r="O157" s="544"/>
      <c r="P157" s="544">
        <v>8</v>
      </c>
      <c r="Q157" s="544">
        <v>6</v>
      </c>
      <c r="R157" s="64"/>
      <c r="S157" s="544"/>
    </row>
    <row r="158" spans="1:19" ht="30" customHeight="1">
      <c r="A158" s="64" t="s">
        <v>2542</v>
      </c>
      <c r="B158" s="499">
        <v>413588</v>
      </c>
      <c r="C158" s="504">
        <v>9</v>
      </c>
      <c r="D158" s="95"/>
      <c r="E158" s="61" t="s">
        <v>2346</v>
      </c>
      <c r="F158" s="68" t="s">
        <v>2746</v>
      </c>
      <c r="G158" s="417" t="s">
        <v>2335</v>
      </c>
      <c r="H158" s="457" t="s">
        <v>2809</v>
      </c>
      <c r="I158" s="457" t="s">
        <v>2810</v>
      </c>
      <c r="J158" s="457" t="s">
        <v>2811</v>
      </c>
      <c r="K158" s="417">
        <v>4144</v>
      </c>
      <c r="L158" s="457"/>
      <c r="M158" s="417">
        <f t="shared" si="8"/>
        <v>0</v>
      </c>
      <c r="N158" s="457"/>
      <c r="O158" s="457"/>
      <c r="P158" s="417">
        <v>8</v>
      </c>
      <c r="Q158" s="417">
        <v>6</v>
      </c>
      <c r="R158" s="64"/>
      <c r="S158" s="457"/>
    </row>
    <row r="159" spans="1:19" ht="30" customHeight="1">
      <c r="A159" s="64" t="s">
        <v>2317</v>
      </c>
      <c r="B159" s="499">
        <v>350279</v>
      </c>
      <c r="C159" s="64">
        <v>10</v>
      </c>
      <c r="D159" s="95" t="s">
        <v>839</v>
      </c>
      <c r="E159" s="61" t="s">
        <v>2597</v>
      </c>
      <c r="F159" s="68" t="s">
        <v>2746</v>
      </c>
      <c r="G159" s="943" t="s">
        <v>2358</v>
      </c>
      <c r="H159" s="944" t="s">
        <v>2812</v>
      </c>
      <c r="I159" s="944" t="s">
        <v>2813</v>
      </c>
      <c r="J159" s="944" t="s">
        <v>2814</v>
      </c>
      <c r="K159" s="943">
        <v>2314</v>
      </c>
      <c r="L159" s="944"/>
      <c r="M159" s="943">
        <f t="shared" si="8"/>
        <v>0</v>
      </c>
      <c r="N159" s="944"/>
      <c r="O159" s="944"/>
      <c r="P159" s="944"/>
      <c r="Q159" s="943">
        <v>1</v>
      </c>
      <c r="R159" s="64"/>
      <c r="S159" s="944"/>
    </row>
    <row r="160" spans="1:19" ht="30" customHeight="1">
      <c r="A160" s="64" t="s">
        <v>2317</v>
      </c>
      <c r="B160" s="499">
        <v>317021</v>
      </c>
      <c r="C160" s="504">
        <v>9</v>
      </c>
      <c r="D160" s="95"/>
      <c r="E160" s="61" t="s">
        <v>2470</v>
      </c>
      <c r="F160" s="68" t="s">
        <v>2815</v>
      </c>
      <c r="G160" s="417" t="s">
        <v>2335</v>
      </c>
      <c r="H160" s="457" t="s">
        <v>2816</v>
      </c>
      <c r="I160" s="457" t="s">
        <v>2817</v>
      </c>
      <c r="J160" s="457" t="s">
        <v>2818</v>
      </c>
      <c r="K160" s="417">
        <v>5164</v>
      </c>
      <c r="L160" s="457"/>
      <c r="M160" s="417">
        <f t="shared" si="8"/>
        <v>0</v>
      </c>
      <c r="N160" s="457"/>
      <c r="O160" s="457"/>
      <c r="P160" s="417">
        <v>8</v>
      </c>
      <c r="Q160" s="417">
        <v>6</v>
      </c>
      <c r="R160" s="64"/>
      <c r="S160" s="457"/>
    </row>
    <row r="161" spans="1:19" ht="30" customHeight="1">
      <c r="A161" s="64" t="s">
        <v>2333</v>
      </c>
      <c r="B161" s="499">
        <v>418487</v>
      </c>
      <c r="C161" s="64">
        <v>9</v>
      </c>
      <c r="D161" s="95" t="s">
        <v>839</v>
      </c>
      <c r="E161" s="61" t="s">
        <v>2470</v>
      </c>
      <c r="F161" s="68" t="s">
        <v>2815</v>
      </c>
      <c r="G161" s="507" t="s">
        <v>2335</v>
      </c>
      <c r="H161" s="507" t="s">
        <v>2819</v>
      </c>
      <c r="I161" s="508" t="s">
        <v>2820</v>
      </c>
      <c r="J161" s="508" t="s">
        <v>154</v>
      </c>
      <c r="K161" s="507">
        <v>4560</v>
      </c>
      <c r="L161" s="507"/>
      <c r="M161" s="507">
        <f t="shared" si="8"/>
        <v>0</v>
      </c>
      <c r="N161" s="507"/>
      <c r="O161" s="507"/>
      <c r="P161" s="507">
        <v>8</v>
      </c>
      <c r="Q161" s="507">
        <v>6</v>
      </c>
      <c r="R161" s="64"/>
      <c r="S161" s="507"/>
    </row>
    <row r="162" spans="1:19" ht="30" customHeight="1" thickBot="1">
      <c r="A162" s="64" t="s">
        <v>2317</v>
      </c>
      <c r="B162" s="499">
        <v>367810</v>
      </c>
      <c r="C162" s="504">
        <v>8</v>
      </c>
      <c r="D162" s="95"/>
      <c r="E162" s="61" t="s">
        <v>2470</v>
      </c>
      <c r="F162" s="68" t="s">
        <v>2815</v>
      </c>
      <c r="G162" s="112" t="s">
        <v>2335</v>
      </c>
      <c r="H162" s="112" t="s">
        <v>2821</v>
      </c>
      <c r="I162" s="133" t="s">
        <v>2822</v>
      </c>
      <c r="J162" s="133" t="s">
        <v>2823</v>
      </c>
      <c r="K162" s="112">
        <v>5189</v>
      </c>
      <c r="L162" s="112"/>
      <c r="M162" s="112">
        <f t="shared" si="8"/>
        <v>0</v>
      </c>
      <c r="N162" s="112"/>
      <c r="O162" s="112"/>
      <c r="P162" s="112">
        <v>8</v>
      </c>
      <c r="Q162" s="112">
        <v>6</v>
      </c>
      <c r="R162" s="64"/>
      <c r="S162" s="112"/>
    </row>
    <row r="163" spans="1:19" ht="30" customHeight="1" thickTop="1">
      <c r="A163" s="64" t="s">
        <v>2317</v>
      </c>
      <c r="B163" s="499">
        <v>146675</v>
      </c>
      <c r="C163" s="64">
        <v>0</v>
      </c>
      <c r="D163" s="475" t="s">
        <v>2824</v>
      </c>
      <c r="E163" s="61" t="s">
        <v>2475</v>
      </c>
      <c r="F163" s="68" t="s">
        <v>2825</v>
      </c>
      <c r="G163" s="544" t="s">
        <v>2358</v>
      </c>
      <c r="H163" s="544" t="s">
        <v>2826</v>
      </c>
      <c r="I163" s="941" t="s">
        <v>87</v>
      </c>
      <c r="J163" s="941" t="s">
        <v>2827</v>
      </c>
      <c r="K163" s="544">
        <v>2504</v>
      </c>
      <c r="L163" s="544"/>
      <c r="M163" s="544">
        <f t="shared" si="8"/>
        <v>0</v>
      </c>
      <c r="N163" s="544"/>
      <c r="O163" s="544"/>
      <c r="P163" s="544"/>
      <c r="Q163" s="544"/>
      <c r="R163" s="64"/>
      <c r="S163" s="544"/>
    </row>
    <row r="164" spans="1:19" ht="30" customHeight="1">
      <c r="A164" s="64" t="s">
        <v>2362</v>
      </c>
      <c r="B164" s="499">
        <v>432990</v>
      </c>
      <c r="C164" s="64">
        <v>10</v>
      </c>
      <c r="D164" s="95"/>
      <c r="E164" s="61" t="s">
        <v>2475</v>
      </c>
      <c r="F164" s="68" t="s">
        <v>2815</v>
      </c>
      <c r="G164" s="112" t="s">
        <v>2335</v>
      </c>
      <c r="H164" s="112" t="s">
        <v>2828</v>
      </c>
      <c r="I164" s="133" t="s">
        <v>2829</v>
      </c>
      <c r="J164" s="133" t="s">
        <v>2830</v>
      </c>
      <c r="K164" s="112">
        <v>2898</v>
      </c>
      <c r="L164" s="112"/>
      <c r="M164" s="112">
        <f t="shared" si="8"/>
        <v>0</v>
      </c>
      <c r="N164" s="112"/>
      <c r="O164" s="112"/>
      <c r="P164" s="112">
        <v>8</v>
      </c>
      <c r="Q164" s="112">
        <v>6</v>
      </c>
      <c r="R164" s="64"/>
      <c r="S164" s="112"/>
    </row>
    <row r="165" spans="1:19" ht="30" customHeight="1">
      <c r="A165" s="64" t="s">
        <v>2333</v>
      </c>
      <c r="B165" s="499">
        <v>368000</v>
      </c>
      <c r="C165" s="64">
        <v>11</v>
      </c>
      <c r="D165" s="95"/>
      <c r="E165" s="61" t="s">
        <v>2475</v>
      </c>
      <c r="F165" s="68" t="s">
        <v>2815</v>
      </c>
      <c r="G165" s="544" t="s">
        <v>2335</v>
      </c>
      <c r="H165" s="544" t="s">
        <v>2831</v>
      </c>
      <c r="I165" s="941" t="s">
        <v>2832</v>
      </c>
      <c r="J165" s="941" t="s">
        <v>98</v>
      </c>
      <c r="K165" s="544">
        <v>4536</v>
      </c>
      <c r="L165" s="544"/>
      <c r="M165" s="544">
        <f t="shared" si="8"/>
        <v>0</v>
      </c>
      <c r="N165" s="544"/>
      <c r="O165" s="544"/>
      <c r="P165" s="544">
        <v>8</v>
      </c>
      <c r="Q165" s="544">
        <v>6</v>
      </c>
      <c r="R165" s="64"/>
      <c r="S165" s="544"/>
    </row>
    <row r="166" spans="1:19" ht="30" customHeight="1">
      <c r="A166" s="64" t="s">
        <v>2333</v>
      </c>
      <c r="B166" s="499">
        <v>413588</v>
      </c>
      <c r="C166" s="64">
        <v>9</v>
      </c>
      <c r="D166" s="95"/>
      <c r="E166" s="61" t="s">
        <v>2481</v>
      </c>
      <c r="F166" s="68" t="s">
        <v>2815</v>
      </c>
      <c r="G166" s="544" t="s">
        <v>2335</v>
      </c>
      <c r="H166" s="544" t="s">
        <v>2833</v>
      </c>
      <c r="I166" s="941" t="s">
        <v>2834</v>
      </c>
      <c r="J166" s="941" t="s">
        <v>32</v>
      </c>
      <c r="K166" s="544">
        <v>4399</v>
      </c>
      <c r="L166" s="544"/>
      <c r="M166" s="544">
        <f t="shared" si="8"/>
        <v>0</v>
      </c>
      <c r="N166" s="544"/>
      <c r="O166" s="544"/>
      <c r="P166" s="544">
        <v>8</v>
      </c>
      <c r="Q166" s="544">
        <v>6</v>
      </c>
      <c r="R166" s="64"/>
      <c r="S166" s="544"/>
    </row>
    <row r="167" spans="1:19" ht="30" customHeight="1">
      <c r="A167" s="64" t="s">
        <v>2317</v>
      </c>
      <c r="B167" s="499">
        <v>405987</v>
      </c>
      <c r="C167" s="64">
        <v>8</v>
      </c>
      <c r="D167" s="95"/>
      <c r="E167" s="61" t="s">
        <v>2481</v>
      </c>
      <c r="F167" s="68" t="s">
        <v>2815</v>
      </c>
      <c r="G167" s="544" t="s">
        <v>2335</v>
      </c>
      <c r="H167" s="544" t="s">
        <v>2835</v>
      </c>
      <c r="I167" s="941" t="s">
        <v>2836</v>
      </c>
      <c r="J167" s="941" t="s">
        <v>130</v>
      </c>
      <c r="K167" s="544">
        <v>4185</v>
      </c>
      <c r="L167" s="544"/>
      <c r="M167" s="544">
        <f t="shared" si="8"/>
        <v>0</v>
      </c>
      <c r="N167" s="544"/>
      <c r="O167" s="544"/>
      <c r="P167" s="544">
        <v>8</v>
      </c>
      <c r="Q167" s="544">
        <v>6</v>
      </c>
      <c r="R167" s="64"/>
      <c r="S167" s="544"/>
    </row>
    <row r="168" spans="1:19" ht="30" customHeight="1">
      <c r="A168" s="64" t="s">
        <v>2333</v>
      </c>
      <c r="B168" s="499">
        <v>394117</v>
      </c>
      <c r="C168" s="64">
        <v>7</v>
      </c>
      <c r="D168" s="95"/>
      <c r="E168" s="61" t="s">
        <v>2660</v>
      </c>
      <c r="F168" s="68" t="s">
        <v>2815</v>
      </c>
      <c r="G168" s="544" t="s">
        <v>2335</v>
      </c>
      <c r="H168" s="544" t="s">
        <v>2837</v>
      </c>
      <c r="I168" s="941" t="s">
        <v>2838</v>
      </c>
      <c r="J168" s="941" t="s">
        <v>2839</v>
      </c>
      <c r="K168" s="544">
        <v>4581</v>
      </c>
      <c r="L168" s="544"/>
      <c r="M168" s="544">
        <f t="shared" si="8"/>
        <v>0</v>
      </c>
      <c r="N168" s="544"/>
      <c r="O168" s="544"/>
      <c r="P168" s="544">
        <v>8</v>
      </c>
      <c r="Q168" s="544">
        <v>6</v>
      </c>
      <c r="R168" s="64"/>
      <c r="S168" s="544"/>
    </row>
    <row r="169" spans="1:19" ht="30" customHeight="1">
      <c r="A169" s="64" t="s">
        <v>2317</v>
      </c>
      <c r="B169" s="499">
        <v>368000</v>
      </c>
      <c r="C169" s="64">
        <v>9</v>
      </c>
      <c r="D169" s="95"/>
      <c r="E169" s="61" t="s">
        <v>2660</v>
      </c>
      <c r="F169" s="68" t="s">
        <v>2815</v>
      </c>
      <c r="G169" s="544" t="s">
        <v>2335</v>
      </c>
      <c r="H169" s="544" t="s">
        <v>2840</v>
      </c>
      <c r="I169" s="941" t="s">
        <v>107</v>
      </c>
      <c r="J169" s="941" t="s">
        <v>2841</v>
      </c>
      <c r="K169" s="544">
        <v>4844</v>
      </c>
      <c r="L169" s="544"/>
      <c r="M169" s="544">
        <f t="shared" si="8"/>
        <v>0</v>
      </c>
      <c r="N169" s="544"/>
      <c r="O169" s="544"/>
      <c r="P169" s="544">
        <v>8</v>
      </c>
      <c r="Q169" s="544">
        <v>6</v>
      </c>
      <c r="R169" s="64"/>
      <c r="S169" s="544"/>
    </row>
    <row r="170" spans="1:19" ht="30" customHeight="1">
      <c r="A170" s="64" t="s">
        <v>2317</v>
      </c>
      <c r="B170" s="499">
        <v>435029</v>
      </c>
      <c r="C170" s="64">
        <v>9</v>
      </c>
      <c r="D170" s="95"/>
      <c r="E170" s="61" t="s">
        <v>2563</v>
      </c>
      <c r="F170" s="68" t="s">
        <v>2815</v>
      </c>
      <c r="G170" s="544" t="s">
        <v>2335</v>
      </c>
      <c r="H170" s="544" t="s">
        <v>2842</v>
      </c>
      <c r="I170" s="941" t="s">
        <v>87</v>
      </c>
      <c r="J170" s="941" t="s">
        <v>2843</v>
      </c>
      <c r="K170" s="544">
        <v>4590</v>
      </c>
      <c r="L170" s="544"/>
      <c r="M170" s="544">
        <f t="shared" si="8"/>
        <v>0</v>
      </c>
      <c r="N170" s="544"/>
      <c r="O170" s="544"/>
      <c r="P170" s="544">
        <v>8</v>
      </c>
      <c r="Q170" s="544">
        <v>6</v>
      </c>
      <c r="R170" s="64"/>
      <c r="S170" s="544"/>
    </row>
    <row r="171" spans="1:19" ht="30" customHeight="1">
      <c r="A171" s="64" t="s">
        <v>2542</v>
      </c>
      <c r="B171" s="499">
        <v>340000</v>
      </c>
      <c r="C171" s="504">
        <v>7</v>
      </c>
      <c r="D171" s="95"/>
      <c r="E171" s="61" t="s">
        <v>2563</v>
      </c>
      <c r="F171" s="68" t="s">
        <v>2815</v>
      </c>
      <c r="G171" s="417" t="s">
        <v>2335</v>
      </c>
      <c r="H171" s="457" t="s">
        <v>2844</v>
      </c>
      <c r="I171" s="457" t="s">
        <v>2845</v>
      </c>
      <c r="J171" s="457" t="s">
        <v>2846</v>
      </c>
      <c r="K171" s="417">
        <v>4889</v>
      </c>
      <c r="L171" s="457"/>
      <c r="M171" s="417">
        <f t="shared" si="8"/>
        <v>0</v>
      </c>
      <c r="N171" s="457"/>
      <c r="O171" s="457"/>
      <c r="P171" s="417">
        <v>8</v>
      </c>
      <c r="Q171" s="417">
        <v>6</v>
      </c>
      <c r="R171" s="64"/>
      <c r="S171" s="457"/>
    </row>
    <row r="172" spans="1:19" ht="30" customHeight="1">
      <c r="A172" s="64" t="s">
        <v>2317</v>
      </c>
      <c r="B172" s="499">
        <v>456666</v>
      </c>
      <c r="C172" s="64">
        <v>11</v>
      </c>
      <c r="D172" s="95"/>
      <c r="E172" s="61" t="s">
        <v>2664</v>
      </c>
      <c r="F172" s="68" t="s">
        <v>2815</v>
      </c>
      <c r="G172" s="544" t="s">
        <v>2335</v>
      </c>
      <c r="H172" s="544" t="s">
        <v>2847</v>
      </c>
      <c r="I172" s="941" t="s">
        <v>87</v>
      </c>
      <c r="J172" s="941" t="s">
        <v>2848</v>
      </c>
      <c r="K172" s="544">
        <v>4902</v>
      </c>
      <c r="L172" s="544"/>
      <c r="M172" s="544">
        <f t="shared" si="8"/>
        <v>0</v>
      </c>
      <c r="N172" s="544"/>
      <c r="O172" s="544"/>
      <c r="P172" s="544">
        <v>8</v>
      </c>
      <c r="Q172" s="544">
        <v>6</v>
      </c>
      <c r="R172" s="64"/>
      <c r="S172" s="544"/>
    </row>
    <row r="173" spans="1:19" ht="30" customHeight="1">
      <c r="A173" s="64" t="s">
        <v>2317</v>
      </c>
      <c r="B173" s="499">
        <v>368000</v>
      </c>
      <c r="C173" s="64">
        <v>8</v>
      </c>
      <c r="D173" s="95"/>
      <c r="E173" s="61" t="s">
        <v>2664</v>
      </c>
      <c r="F173" s="68" t="s">
        <v>2815</v>
      </c>
      <c r="G173" s="507" t="s">
        <v>2335</v>
      </c>
      <c r="H173" s="507" t="s">
        <v>2849</v>
      </c>
      <c r="I173" s="508" t="s">
        <v>2850</v>
      </c>
      <c r="J173" s="508" t="s">
        <v>2851</v>
      </c>
      <c r="K173" s="507">
        <v>4909</v>
      </c>
      <c r="L173" s="507"/>
      <c r="M173" s="507">
        <v>0</v>
      </c>
      <c r="N173" s="507"/>
      <c r="O173" s="507"/>
      <c r="P173" s="507">
        <v>8</v>
      </c>
      <c r="Q173" s="507">
        <v>6</v>
      </c>
      <c r="R173" s="497"/>
      <c r="S173" s="507"/>
    </row>
    <row r="174" spans="1:19" ht="30" customHeight="1">
      <c r="A174" s="64" t="s">
        <v>2317</v>
      </c>
      <c r="B174" s="499">
        <v>401987</v>
      </c>
      <c r="C174" s="64">
        <v>9</v>
      </c>
      <c r="D174" s="95"/>
      <c r="E174" s="61" t="s">
        <v>2664</v>
      </c>
      <c r="F174" s="68" t="s">
        <v>2815</v>
      </c>
      <c r="G174" s="417" t="s">
        <v>2335</v>
      </c>
      <c r="H174" s="457" t="s">
        <v>2852</v>
      </c>
      <c r="I174" s="457" t="s">
        <v>2386</v>
      </c>
      <c r="J174" s="457" t="s">
        <v>2853</v>
      </c>
      <c r="K174" s="417">
        <v>4671</v>
      </c>
      <c r="L174" s="457"/>
      <c r="M174" s="417">
        <f t="shared" ref="M174:M183" si="9">N174*1.25</f>
        <v>0</v>
      </c>
      <c r="N174" s="457"/>
      <c r="O174" s="457"/>
      <c r="P174" s="417">
        <v>8</v>
      </c>
      <c r="Q174" s="417">
        <v>6</v>
      </c>
      <c r="R174" s="64"/>
      <c r="S174" s="457"/>
    </row>
    <row r="175" spans="1:19" ht="30" customHeight="1">
      <c r="A175" s="64" t="s">
        <v>2317</v>
      </c>
      <c r="B175" s="499">
        <v>368000</v>
      </c>
      <c r="C175" s="64">
        <v>9</v>
      </c>
      <c r="D175" s="95"/>
      <c r="E175" s="61" t="s">
        <v>2664</v>
      </c>
      <c r="F175" s="68" t="s">
        <v>2815</v>
      </c>
      <c r="G175" s="544" t="s">
        <v>2335</v>
      </c>
      <c r="H175" s="544" t="s">
        <v>2854</v>
      </c>
      <c r="I175" s="941" t="s">
        <v>87</v>
      </c>
      <c r="J175" s="941" t="s">
        <v>2855</v>
      </c>
      <c r="K175" s="544">
        <v>4869</v>
      </c>
      <c r="L175" s="544"/>
      <c r="M175" s="544">
        <f t="shared" si="9"/>
        <v>0</v>
      </c>
      <c r="N175" s="544"/>
      <c r="O175" s="544"/>
      <c r="P175" s="544">
        <v>8</v>
      </c>
      <c r="Q175" s="544">
        <v>6</v>
      </c>
      <c r="R175" s="64"/>
      <c r="S175" s="544"/>
    </row>
    <row r="176" spans="1:19" ht="30" customHeight="1">
      <c r="A176" s="64" t="s">
        <v>2542</v>
      </c>
      <c r="B176" s="499">
        <v>404378</v>
      </c>
      <c r="C176" s="64">
        <v>8</v>
      </c>
      <c r="D176" s="95"/>
      <c r="E176" s="61" t="s">
        <v>2664</v>
      </c>
      <c r="F176" s="68" t="s">
        <v>2815</v>
      </c>
      <c r="G176" s="112" t="s">
        <v>2335</v>
      </c>
      <c r="H176" s="112" t="s">
        <v>2856</v>
      </c>
      <c r="I176" s="133" t="s">
        <v>2857</v>
      </c>
      <c r="J176" s="133" t="s">
        <v>2541</v>
      </c>
      <c r="K176" s="112">
        <v>4992</v>
      </c>
      <c r="L176" s="112"/>
      <c r="M176" s="112">
        <f t="shared" si="9"/>
        <v>0</v>
      </c>
      <c r="N176" s="112"/>
      <c r="O176" s="112"/>
      <c r="P176" s="112">
        <v>8</v>
      </c>
      <c r="Q176" s="112">
        <v>6</v>
      </c>
      <c r="R176" s="64"/>
      <c r="S176" s="112"/>
    </row>
    <row r="177" spans="1:19" ht="30" customHeight="1">
      <c r="A177" s="64" t="s">
        <v>2317</v>
      </c>
      <c r="B177" s="499">
        <v>428529</v>
      </c>
      <c r="C177" s="64">
        <v>9</v>
      </c>
      <c r="D177" s="95"/>
      <c r="E177" s="61" t="s">
        <v>2416</v>
      </c>
      <c r="F177" s="68" t="s">
        <v>2815</v>
      </c>
      <c r="G177" s="112" t="s">
        <v>2335</v>
      </c>
      <c r="H177" s="112" t="s">
        <v>2858</v>
      </c>
      <c r="I177" s="133" t="s">
        <v>2859</v>
      </c>
      <c r="J177" s="133" t="s">
        <v>2457</v>
      </c>
      <c r="K177" s="112">
        <v>4882</v>
      </c>
      <c r="L177" s="112"/>
      <c r="M177" s="112">
        <f t="shared" si="9"/>
        <v>0</v>
      </c>
      <c r="N177" s="112"/>
      <c r="O177" s="112"/>
      <c r="P177" s="112">
        <v>8</v>
      </c>
      <c r="Q177" s="112">
        <v>6</v>
      </c>
      <c r="R177" s="64"/>
      <c r="S177" s="112"/>
    </row>
    <row r="178" spans="1:19" ht="30" customHeight="1">
      <c r="A178" s="64" t="s">
        <v>2317</v>
      </c>
      <c r="B178" s="499">
        <v>519584</v>
      </c>
      <c r="C178" s="64">
        <v>11</v>
      </c>
      <c r="D178" s="95"/>
      <c r="E178" s="61" t="s">
        <v>2416</v>
      </c>
      <c r="F178" s="68" t="s">
        <v>2815</v>
      </c>
      <c r="G178" s="507" t="s">
        <v>2335</v>
      </c>
      <c r="H178" s="507" t="s">
        <v>2860</v>
      </c>
      <c r="I178" s="508" t="s">
        <v>365</v>
      </c>
      <c r="J178" s="508" t="s">
        <v>32</v>
      </c>
      <c r="K178" s="507">
        <v>5209</v>
      </c>
      <c r="L178" s="507"/>
      <c r="M178" s="507">
        <f t="shared" si="9"/>
        <v>0</v>
      </c>
      <c r="N178" s="507"/>
      <c r="O178" s="507"/>
      <c r="P178" s="507">
        <v>8</v>
      </c>
      <c r="Q178" s="507">
        <v>6</v>
      </c>
      <c r="R178" s="64"/>
      <c r="S178" s="507"/>
    </row>
    <row r="179" spans="1:19" ht="30" customHeight="1">
      <c r="A179" s="64" t="s">
        <v>2317</v>
      </c>
      <c r="B179" s="499">
        <v>390129</v>
      </c>
      <c r="C179" s="64">
        <v>7</v>
      </c>
      <c r="D179" s="95"/>
      <c r="E179" s="61" t="s">
        <v>2384</v>
      </c>
      <c r="F179" s="68" t="s">
        <v>2815</v>
      </c>
      <c r="G179" s="544" t="s">
        <v>2335</v>
      </c>
      <c r="H179" s="544" t="s">
        <v>2861</v>
      </c>
      <c r="I179" s="941" t="s">
        <v>315</v>
      </c>
      <c r="J179" s="941" t="s">
        <v>2862</v>
      </c>
      <c r="K179" s="544">
        <v>4341</v>
      </c>
      <c r="L179" s="544"/>
      <c r="M179" s="544">
        <f t="shared" si="9"/>
        <v>0</v>
      </c>
      <c r="N179" s="544"/>
      <c r="O179" s="544"/>
      <c r="P179" s="544">
        <v>8</v>
      </c>
      <c r="Q179" s="544">
        <v>6</v>
      </c>
      <c r="R179" s="64"/>
      <c r="S179" s="544"/>
    </row>
    <row r="180" spans="1:19" ht="30" customHeight="1">
      <c r="A180" s="64" t="s">
        <v>2362</v>
      </c>
      <c r="B180" s="499">
        <v>417588</v>
      </c>
      <c r="C180" s="64">
        <v>9</v>
      </c>
      <c r="D180" s="95"/>
      <c r="E180" s="61" t="s">
        <v>2384</v>
      </c>
      <c r="F180" s="68" t="s">
        <v>2815</v>
      </c>
      <c r="G180" s="544" t="s">
        <v>2335</v>
      </c>
      <c r="H180" s="544" t="s">
        <v>2863</v>
      </c>
      <c r="I180" s="941" t="s">
        <v>107</v>
      </c>
      <c r="J180" s="941" t="s">
        <v>2864</v>
      </c>
      <c r="K180" s="544">
        <v>4913</v>
      </c>
      <c r="L180" s="544"/>
      <c r="M180" s="544">
        <f t="shared" si="9"/>
        <v>0</v>
      </c>
      <c r="N180" s="544"/>
      <c r="O180" s="544"/>
      <c r="P180" s="544">
        <v>8</v>
      </c>
      <c r="Q180" s="544">
        <v>6</v>
      </c>
      <c r="R180" s="64"/>
      <c r="S180" s="544"/>
    </row>
    <row r="181" spans="1:19" ht="30" customHeight="1">
      <c r="A181" s="64" t="s">
        <v>2317</v>
      </c>
      <c r="B181" s="499">
        <v>368000</v>
      </c>
      <c r="C181" s="64">
        <v>10</v>
      </c>
      <c r="D181" s="95"/>
      <c r="E181" s="61" t="s">
        <v>2384</v>
      </c>
      <c r="F181" s="68" t="s">
        <v>2815</v>
      </c>
      <c r="G181" s="544" t="s">
        <v>2335</v>
      </c>
      <c r="H181" s="544" t="s">
        <v>2865</v>
      </c>
      <c r="I181" s="941" t="s">
        <v>87</v>
      </c>
      <c r="J181" s="941" t="s">
        <v>2866</v>
      </c>
      <c r="K181" s="544">
        <v>4379</v>
      </c>
      <c r="L181" s="544"/>
      <c r="M181" s="544">
        <f t="shared" si="9"/>
        <v>0</v>
      </c>
      <c r="N181" s="544"/>
      <c r="O181" s="544"/>
      <c r="P181" s="544">
        <v>8</v>
      </c>
      <c r="Q181" s="544">
        <v>6</v>
      </c>
      <c r="R181" s="64"/>
      <c r="S181" s="544"/>
    </row>
    <row r="182" spans="1:19" ht="30" customHeight="1">
      <c r="A182" s="64" t="s">
        <v>2317</v>
      </c>
      <c r="B182" s="499">
        <v>368000</v>
      </c>
      <c r="C182" s="64">
        <v>8</v>
      </c>
      <c r="D182" s="95"/>
      <c r="E182" s="61" t="s">
        <v>2501</v>
      </c>
      <c r="F182" s="68" t="s">
        <v>2815</v>
      </c>
      <c r="G182" s="544" t="s">
        <v>2335</v>
      </c>
      <c r="H182" s="544" t="s">
        <v>2867</v>
      </c>
      <c r="I182" s="941" t="s">
        <v>2868</v>
      </c>
      <c r="J182" s="941" t="s">
        <v>2869</v>
      </c>
      <c r="K182" s="544">
        <v>4789</v>
      </c>
      <c r="L182" s="544"/>
      <c r="M182" s="544">
        <f t="shared" si="9"/>
        <v>0</v>
      </c>
      <c r="N182" s="544"/>
      <c r="O182" s="544"/>
      <c r="P182" s="544">
        <v>8</v>
      </c>
      <c r="Q182" s="544">
        <v>6</v>
      </c>
      <c r="R182" s="64"/>
      <c r="S182" s="544"/>
    </row>
    <row r="183" spans="1:19" ht="30" customHeight="1">
      <c r="A183" s="64" t="s">
        <v>2333</v>
      </c>
      <c r="B183" s="499">
        <v>368000</v>
      </c>
      <c r="C183" s="64">
        <v>7</v>
      </c>
      <c r="D183" s="95"/>
      <c r="E183" s="61" t="s">
        <v>2501</v>
      </c>
      <c r="F183" s="68" t="s">
        <v>2815</v>
      </c>
      <c r="G183" s="544" t="s">
        <v>2335</v>
      </c>
      <c r="H183" s="544" t="s">
        <v>2870</v>
      </c>
      <c r="I183" s="941" t="s">
        <v>2871</v>
      </c>
      <c r="J183" s="941" t="s">
        <v>2541</v>
      </c>
      <c r="K183" s="544">
        <v>4264</v>
      </c>
      <c r="L183" s="544"/>
      <c r="M183" s="544">
        <f t="shared" si="9"/>
        <v>0</v>
      </c>
      <c r="N183" s="544"/>
      <c r="O183" s="544"/>
      <c r="P183" s="544">
        <v>8</v>
      </c>
      <c r="Q183" s="544">
        <v>6</v>
      </c>
      <c r="R183" s="64"/>
      <c r="S183" s="544"/>
    </row>
    <row r="184" spans="1:19" ht="30" customHeight="1">
      <c r="A184" s="64" t="s">
        <v>2333</v>
      </c>
      <c r="B184" s="499">
        <v>452138</v>
      </c>
      <c r="C184" s="64">
        <v>9</v>
      </c>
      <c r="D184" s="95"/>
      <c r="E184" s="61" t="s">
        <v>2397</v>
      </c>
      <c r="F184" s="68" t="s">
        <v>2815</v>
      </c>
      <c r="G184" s="505" t="s">
        <v>2335</v>
      </c>
      <c r="H184" s="505" t="s">
        <v>2872</v>
      </c>
      <c r="I184" s="506" t="s">
        <v>157</v>
      </c>
      <c r="J184" s="506" t="s">
        <v>32</v>
      </c>
      <c r="K184" s="505">
        <v>4942</v>
      </c>
      <c r="L184" s="505"/>
      <c r="M184" s="505" t="b">
        <f>D463=N184*1.25</f>
        <v>1</v>
      </c>
      <c r="N184" s="505"/>
      <c r="O184" s="505"/>
      <c r="P184" s="505">
        <v>8</v>
      </c>
      <c r="Q184" s="505">
        <v>6</v>
      </c>
      <c r="R184" s="497"/>
      <c r="S184" s="505"/>
    </row>
    <row r="185" spans="1:19" ht="30" customHeight="1">
      <c r="A185" s="64" t="s">
        <v>2362</v>
      </c>
      <c r="B185" s="499">
        <v>400188</v>
      </c>
      <c r="C185" s="504">
        <v>9</v>
      </c>
      <c r="D185" s="95"/>
      <c r="E185" s="61" t="s">
        <v>2403</v>
      </c>
      <c r="F185" s="68" t="s">
        <v>2815</v>
      </c>
      <c r="G185" s="417" t="s">
        <v>2335</v>
      </c>
      <c r="H185" s="457" t="s">
        <v>2873</v>
      </c>
      <c r="I185" s="457" t="s">
        <v>2874</v>
      </c>
      <c r="J185" s="457" t="s">
        <v>2875</v>
      </c>
      <c r="K185" s="417">
        <v>4960</v>
      </c>
      <c r="L185" s="457"/>
      <c r="M185" s="417">
        <f t="shared" ref="M185:M191" si="10">N185*1.25</f>
        <v>0</v>
      </c>
      <c r="N185" s="457"/>
      <c r="O185" s="457"/>
      <c r="P185" s="417">
        <v>8</v>
      </c>
      <c r="Q185" s="417">
        <v>6</v>
      </c>
      <c r="R185" s="64"/>
      <c r="S185" s="457"/>
    </row>
    <row r="186" spans="1:19" ht="30" customHeight="1">
      <c r="A186" s="64" t="s">
        <v>2333</v>
      </c>
      <c r="B186" s="499">
        <v>452138</v>
      </c>
      <c r="C186" s="64">
        <v>8</v>
      </c>
      <c r="D186" s="95"/>
      <c r="E186" s="61" t="s">
        <v>2403</v>
      </c>
      <c r="F186" s="68" t="s">
        <v>2815</v>
      </c>
      <c r="G186" s="943" t="s">
        <v>2335</v>
      </c>
      <c r="H186" s="943" t="s">
        <v>2876</v>
      </c>
      <c r="I186" s="945" t="s">
        <v>157</v>
      </c>
      <c r="J186" s="945" t="s">
        <v>2877</v>
      </c>
      <c r="K186" s="943">
        <v>4908</v>
      </c>
      <c r="L186" s="943"/>
      <c r="M186" s="943">
        <f t="shared" si="10"/>
        <v>0</v>
      </c>
      <c r="N186" s="943"/>
      <c r="O186" s="943"/>
      <c r="P186" s="943">
        <v>8</v>
      </c>
      <c r="Q186" s="943">
        <v>6</v>
      </c>
      <c r="R186" s="64"/>
      <c r="S186" s="943"/>
    </row>
    <row r="187" spans="1:19" ht="30" customHeight="1">
      <c r="A187" s="64" t="s">
        <v>2333</v>
      </c>
      <c r="B187" s="499">
        <v>373810</v>
      </c>
      <c r="C187" s="64">
        <v>8</v>
      </c>
      <c r="D187" s="95"/>
      <c r="E187" s="61" t="s">
        <v>2403</v>
      </c>
      <c r="F187" s="68" t="s">
        <v>2815</v>
      </c>
      <c r="G187" s="544" t="s">
        <v>2335</v>
      </c>
      <c r="H187" s="544" t="s">
        <v>2878</v>
      </c>
      <c r="I187" s="941" t="s">
        <v>87</v>
      </c>
      <c r="J187" s="941" t="s">
        <v>2879</v>
      </c>
      <c r="K187" s="544">
        <v>4236</v>
      </c>
      <c r="L187" s="544"/>
      <c r="M187" s="544">
        <f t="shared" si="10"/>
        <v>0</v>
      </c>
      <c r="N187" s="544"/>
      <c r="O187" s="544"/>
      <c r="P187" s="544">
        <v>8</v>
      </c>
      <c r="Q187" s="544">
        <v>6</v>
      </c>
      <c r="R187" s="64"/>
      <c r="S187" s="544"/>
    </row>
    <row r="188" spans="1:19" ht="30" customHeight="1">
      <c r="A188" s="64" t="s">
        <v>2317</v>
      </c>
      <c r="B188" s="499">
        <v>250000</v>
      </c>
      <c r="C188" s="64">
        <v>6</v>
      </c>
      <c r="D188" s="95"/>
      <c r="E188" s="61" t="s">
        <v>2423</v>
      </c>
      <c r="F188" s="68" t="s">
        <v>2815</v>
      </c>
      <c r="G188" s="417" t="s">
        <v>2335</v>
      </c>
      <c r="H188" s="457" t="s">
        <v>2880</v>
      </c>
      <c r="I188" s="457" t="s">
        <v>2881</v>
      </c>
      <c r="J188" s="457" t="s">
        <v>74</v>
      </c>
      <c r="K188" s="417">
        <v>5312</v>
      </c>
      <c r="L188" s="457"/>
      <c r="M188" s="417">
        <f t="shared" si="10"/>
        <v>0</v>
      </c>
      <c r="N188" s="457"/>
      <c r="O188" s="457" t="s">
        <v>508</v>
      </c>
      <c r="P188" s="457"/>
      <c r="Q188" s="457"/>
      <c r="R188" s="64"/>
      <c r="S188" s="457"/>
    </row>
    <row r="189" spans="1:19" ht="30" customHeight="1">
      <c r="A189" s="64" t="s">
        <v>2317</v>
      </c>
      <c r="B189" s="499">
        <v>417558</v>
      </c>
      <c r="C189" s="64">
        <v>10</v>
      </c>
      <c r="D189" s="95"/>
      <c r="E189" s="61" t="s">
        <v>2329</v>
      </c>
      <c r="F189" s="68" t="s">
        <v>2815</v>
      </c>
      <c r="G189" s="544" t="s">
        <v>2335</v>
      </c>
      <c r="H189" s="544" t="s">
        <v>2882</v>
      </c>
      <c r="I189" s="941" t="s">
        <v>2505</v>
      </c>
      <c r="J189" s="941" t="s">
        <v>2883</v>
      </c>
      <c r="K189" s="544">
        <v>5148</v>
      </c>
      <c r="L189" s="544"/>
      <c r="M189" s="544">
        <f t="shared" si="10"/>
        <v>0</v>
      </c>
      <c r="N189" s="544"/>
      <c r="O189" s="544"/>
      <c r="P189" s="544">
        <v>8</v>
      </c>
      <c r="Q189" s="544">
        <v>6</v>
      </c>
      <c r="R189" s="64"/>
      <c r="S189" s="544"/>
    </row>
    <row r="190" spans="1:19" ht="30" customHeight="1">
      <c r="A190" s="64" t="s">
        <v>2317</v>
      </c>
      <c r="B190" s="499">
        <v>373810</v>
      </c>
      <c r="C190" s="64">
        <v>8</v>
      </c>
      <c r="D190" s="95"/>
      <c r="E190" s="61" t="s">
        <v>2329</v>
      </c>
      <c r="F190" s="68" t="s">
        <v>2815</v>
      </c>
      <c r="G190" s="544" t="s">
        <v>2335</v>
      </c>
      <c r="H190" s="544" t="s">
        <v>2884</v>
      </c>
      <c r="I190" s="941" t="s">
        <v>2885</v>
      </c>
      <c r="J190" s="941" t="s">
        <v>2886</v>
      </c>
      <c r="K190" s="544">
        <v>5129</v>
      </c>
      <c r="L190" s="544"/>
      <c r="M190" s="544">
        <f t="shared" si="10"/>
        <v>0</v>
      </c>
      <c r="N190" s="544"/>
      <c r="O190" s="544"/>
      <c r="P190" s="544">
        <v>8</v>
      </c>
      <c r="Q190" s="544">
        <v>6</v>
      </c>
      <c r="R190" s="64"/>
      <c r="S190" s="544"/>
    </row>
    <row r="191" spans="1:19" ht="30" customHeight="1">
      <c r="A191" s="64" t="s">
        <v>2333</v>
      </c>
      <c r="B191" s="499">
        <v>429455</v>
      </c>
      <c r="C191" s="504">
        <v>9</v>
      </c>
      <c r="D191" s="95"/>
      <c r="E191" s="61" t="s">
        <v>2329</v>
      </c>
      <c r="F191" s="68" t="s">
        <v>2815</v>
      </c>
      <c r="G191" s="112" t="s">
        <v>2335</v>
      </c>
      <c r="H191" s="112" t="s">
        <v>2887</v>
      </c>
      <c r="I191" s="133" t="s">
        <v>330</v>
      </c>
      <c r="J191" s="133" t="s">
        <v>2888</v>
      </c>
      <c r="K191" s="112">
        <v>4838</v>
      </c>
      <c r="L191" s="112"/>
      <c r="M191" s="112">
        <f t="shared" si="10"/>
        <v>0</v>
      </c>
      <c r="N191" s="112"/>
      <c r="O191" s="112"/>
      <c r="P191" s="112">
        <v>8</v>
      </c>
      <c r="Q191" s="112">
        <v>6</v>
      </c>
      <c r="R191" s="64"/>
      <c r="S191" s="112"/>
    </row>
    <row r="192" spans="1:19" ht="30" customHeight="1">
      <c r="B192" s="499">
        <f>SUM(B154:B189)</f>
        <v>14007672</v>
      </c>
      <c r="C192" s="504"/>
      <c r="D192" s="95"/>
      <c r="E192" s="474"/>
      <c r="F192" s="95"/>
      <c r="G192" s="509"/>
      <c r="H192" s="509"/>
      <c r="I192" s="510"/>
      <c r="J192" s="510"/>
      <c r="K192" s="509"/>
      <c r="L192" s="509"/>
      <c r="M192" s="509"/>
      <c r="N192" s="509"/>
      <c r="O192" s="509"/>
      <c r="P192" s="509"/>
      <c r="Q192" s="509"/>
      <c r="R192" s="64"/>
      <c r="S192" s="509"/>
    </row>
    <row r="194" spans="3:19" ht="30" customHeight="1">
      <c r="C194" s="64">
        <v>9</v>
      </c>
      <c r="D194" s="95"/>
      <c r="E194" s="61"/>
      <c r="F194" s="68" t="s">
        <v>2351</v>
      </c>
      <c r="G194" s="544" t="s">
        <v>2335</v>
      </c>
      <c r="H194" s="544" t="s">
        <v>2889</v>
      </c>
      <c r="I194" s="941" t="s">
        <v>107</v>
      </c>
      <c r="J194" s="941" t="s">
        <v>2890</v>
      </c>
      <c r="K194" s="544">
        <v>4060</v>
      </c>
      <c r="L194" s="544"/>
      <c r="M194" s="544">
        <f>N194*1.25</f>
        <v>0</v>
      </c>
      <c r="N194" s="544"/>
      <c r="O194" s="544"/>
      <c r="P194" s="544">
        <v>10</v>
      </c>
      <c r="Q194" s="544">
        <v>6</v>
      </c>
      <c r="R194" s="64"/>
      <c r="S194" s="544"/>
    </row>
    <row r="195" spans="3:19" ht="30" customHeight="1">
      <c r="C195" s="64">
        <v>9</v>
      </c>
      <c r="D195" s="95"/>
      <c r="E195" s="61"/>
      <c r="F195" s="68" t="s">
        <v>2351</v>
      </c>
      <c r="G195" s="112" t="s">
        <v>2335</v>
      </c>
      <c r="H195" s="112" t="s">
        <v>2891</v>
      </c>
      <c r="I195" s="133" t="s">
        <v>2892</v>
      </c>
      <c r="J195" s="133" t="s">
        <v>2879</v>
      </c>
      <c r="K195" s="112">
        <v>4659</v>
      </c>
      <c r="L195" s="133"/>
      <c r="M195" s="112">
        <f>N195*1.25</f>
        <v>0</v>
      </c>
      <c r="N195" s="133"/>
      <c r="O195" s="133"/>
      <c r="P195" s="112">
        <v>8</v>
      </c>
      <c r="Q195" s="112">
        <v>6</v>
      </c>
      <c r="R195" s="64"/>
      <c r="S195" s="133"/>
    </row>
    <row r="196" spans="3:19" ht="30" customHeight="1">
      <c r="C196" s="64">
        <f>SUM(C194:C195)</f>
        <v>18</v>
      </c>
      <c r="D196" s="95"/>
      <c r="E196" s="61"/>
      <c r="F196" s="68"/>
      <c r="G196" s="544"/>
      <c r="H196" s="544"/>
      <c r="I196" s="941"/>
      <c r="J196" s="941"/>
      <c r="K196" s="544"/>
      <c r="L196" s="544"/>
      <c r="M196" s="544"/>
      <c r="N196" s="544"/>
      <c r="O196" s="544"/>
      <c r="P196" s="544"/>
      <c r="Q196" s="544"/>
      <c r="R196" s="64"/>
      <c r="S196" s="544"/>
    </row>
    <row r="197" spans="3:19" ht="30" customHeight="1">
      <c r="C197" s="64"/>
      <c r="D197" s="95"/>
      <c r="E197" s="61" t="s">
        <v>2893</v>
      </c>
      <c r="F197" s="68" t="s">
        <v>2312</v>
      </c>
      <c r="G197" s="95" t="s">
        <v>2894</v>
      </c>
      <c r="H197" s="95" t="s">
        <v>2895</v>
      </c>
      <c r="I197" s="66" t="s">
        <v>2896</v>
      </c>
      <c r="J197" s="66" t="s">
        <v>2897</v>
      </c>
      <c r="K197" s="101"/>
      <c r="L197" s="95" t="s">
        <v>2898</v>
      </c>
      <c r="M197" s="889">
        <f>N197*1.25</f>
        <v>0</v>
      </c>
      <c r="N197" s="95"/>
      <c r="O197" s="95"/>
      <c r="P197" s="470" t="s">
        <v>2899</v>
      </c>
      <c r="Q197" s="92"/>
      <c r="R197" s="497"/>
      <c r="S197" s="66"/>
    </row>
    <row r="198" spans="3:19" ht="30" customHeight="1">
      <c r="C198" s="64"/>
      <c r="D198" s="95"/>
      <c r="E198" s="61" t="s">
        <v>2416</v>
      </c>
      <c r="F198" s="68" t="s">
        <v>2312</v>
      </c>
      <c r="G198" s="95" t="s">
        <v>2894</v>
      </c>
      <c r="H198" s="95" t="s">
        <v>2900</v>
      </c>
      <c r="I198" s="66" t="s">
        <v>2901</v>
      </c>
      <c r="J198" s="66" t="s">
        <v>2902</v>
      </c>
      <c r="K198" s="101"/>
      <c r="L198" s="95"/>
      <c r="M198" s="889">
        <f>N198*1.25</f>
        <v>0</v>
      </c>
      <c r="N198" s="95"/>
      <c r="O198" s="95"/>
      <c r="P198" s="470" t="s">
        <v>2899</v>
      </c>
      <c r="Q198" s="92"/>
      <c r="R198" s="497"/>
      <c r="S198" s="66"/>
    </row>
    <row r="199" spans="3:19" ht="30" customHeight="1">
      <c r="C199" s="64"/>
      <c r="D199" s="95"/>
      <c r="E199" s="61" t="s">
        <v>2384</v>
      </c>
      <c r="F199" s="68" t="s">
        <v>2312</v>
      </c>
      <c r="G199" s="95" t="s">
        <v>2894</v>
      </c>
      <c r="H199" s="95" t="s">
        <v>2903</v>
      </c>
      <c r="I199" s="66" t="s">
        <v>26</v>
      </c>
      <c r="J199" s="66" t="s">
        <v>2739</v>
      </c>
      <c r="K199" s="101"/>
      <c r="L199" s="95"/>
      <c r="M199" s="889">
        <f>N199*1.25</f>
        <v>0</v>
      </c>
      <c r="N199" s="95"/>
      <c r="O199" s="95"/>
      <c r="P199" s="470" t="s">
        <v>2899</v>
      </c>
      <c r="Q199" s="92"/>
      <c r="R199" s="497"/>
      <c r="S199" s="66"/>
    </row>
    <row r="200" spans="3:19" ht="30" customHeight="1">
      <c r="C200" s="64"/>
      <c r="D200" s="95"/>
      <c r="E200" s="61" t="s">
        <v>2397</v>
      </c>
      <c r="F200" s="68" t="s">
        <v>2312</v>
      </c>
      <c r="G200" s="95" t="s">
        <v>2894</v>
      </c>
      <c r="H200" s="95" t="s">
        <v>2904</v>
      </c>
      <c r="I200" s="66" t="s">
        <v>2905</v>
      </c>
      <c r="J200" s="66" t="s">
        <v>32</v>
      </c>
      <c r="K200" s="101"/>
      <c r="L200" s="95"/>
      <c r="M200" s="889">
        <f t="shared" ref="M200:M218" si="11">N200*1.25</f>
        <v>0</v>
      </c>
      <c r="N200" s="95"/>
      <c r="O200" s="95"/>
      <c r="P200" s="470" t="s">
        <v>2899</v>
      </c>
      <c r="Q200" s="92"/>
      <c r="R200" s="497"/>
      <c r="S200" s="66"/>
    </row>
    <row r="201" spans="3:19" ht="30" customHeight="1">
      <c r="C201" s="64"/>
      <c r="D201" s="95"/>
      <c r="E201" s="61" t="s">
        <v>2574</v>
      </c>
      <c r="F201" s="68" t="s">
        <v>2312</v>
      </c>
      <c r="G201" s="95" t="s">
        <v>2894</v>
      </c>
      <c r="H201" s="95" t="s">
        <v>2906</v>
      </c>
      <c r="I201" s="66" t="s">
        <v>2907</v>
      </c>
      <c r="J201" s="66" t="s">
        <v>2541</v>
      </c>
      <c r="K201" s="101"/>
      <c r="L201" s="95"/>
      <c r="M201" s="889">
        <f t="shared" si="11"/>
        <v>0</v>
      </c>
      <c r="N201" s="95"/>
      <c r="O201" s="95"/>
      <c r="P201" s="470" t="s">
        <v>2899</v>
      </c>
      <c r="Q201" s="92"/>
      <c r="R201" s="497"/>
      <c r="S201" s="66"/>
    </row>
    <row r="202" spans="3:19" ht="30" customHeight="1">
      <c r="C202" s="64"/>
      <c r="D202" s="95"/>
      <c r="E202" s="61" t="s">
        <v>2423</v>
      </c>
      <c r="F202" s="68" t="s">
        <v>2312</v>
      </c>
      <c r="G202" s="95" t="s">
        <v>2894</v>
      </c>
      <c r="H202" s="95" t="s">
        <v>2908</v>
      </c>
      <c r="I202" s="66" t="s">
        <v>2320</v>
      </c>
      <c r="J202" s="66" t="s">
        <v>2338</v>
      </c>
      <c r="K202" s="101"/>
      <c r="L202" s="95" t="s">
        <v>2898</v>
      </c>
      <c r="M202" s="889">
        <f t="shared" si="11"/>
        <v>0</v>
      </c>
      <c r="N202" s="95"/>
      <c r="O202" s="95"/>
      <c r="P202" s="470" t="s">
        <v>2899</v>
      </c>
      <c r="Q202" s="92"/>
      <c r="R202" s="497"/>
      <c r="S202" s="66"/>
    </row>
    <row r="203" spans="3:19" ht="30" customHeight="1">
      <c r="C203" s="64"/>
      <c r="D203" s="95"/>
      <c r="E203" s="61" t="s">
        <v>2408</v>
      </c>
      <c r="F203" s="68" t="s">
        <v>2312</v>
      </c>
      <c r="G203" s="95" t="s">
        <v>2894</v>
      </c>
      <c r="H203" s="95" t="s">
        <v>2909</v>
      </c>
      <c r="I203" s="66" t="s">
        <v>2910</v>
      </c>
      <c r="J203" s="66" t="s">
        <v>32</v>
      </c>
      <c r="K203" s="101"/>
      <c r="L203" s="95"/>
      <c r="M203" s="889">
        <f t="shared" si="11"/>
        <v>0</v>
      </c>
      <c r="N203" s="95"/>
      <c r="O203" s="95"/>
      <c r="P203" s="470" t="s">
        <v>2899</v>
      </c>
      <c r="Q203" s="92"/>
      <c r="R203" s="497"/>
      <c r="S203" s="66"/>
    </row>
    <row r="204" spans="3:19" ht="30" customHeight="1">
      <c r="C204" s="64"/>
      <c r="D204" s="95"/>
      <c r="E204" s="61" t="s">
        <v>2346</v>
      </c>
      <c r="F204" s="68" t="s">
        <v>2312</v>
      </c>
      <c r="G204" s="95" t="s">
        <v>2894</v>
      </c>
      <c r="H204" s="95" t="s">
        <v>2911</v>
      </c>
      <c r="I204" s="66" t="s">
        <v>194</v>
      </c>
      <c r="J204" s="66" t="s">
        <v>2912</v>
      </c>
      <c r="K204" s="101"/>
      <c r="L204" s="95"/>
      <c r="M204" s="889">
        <f t="shared" si="11"/>
        <v>0</v>
      </c>
      <c r="N204" s="95"/>
      <c r="O204" s="95"/>
      <c r="P204" s="470" t="s">
        <v>2899</v>
      </c>
      <c r="Q204" s="92"/>
      <c r="R204" s="497"/>
      <c r="S204" s="66"/>
    </row>
    <row r="205" spans="3:19" ht="30" customHeight="1">
      <c r="C205" s="64"/>
      <c r="D205" s="95"/>
      <c r="E205" s="61" t="s">
        <v>2597</v>
      </c>
      <c r="F205" s="68" t="s">
        <v>2312</v>
      </c>
      <c r="G205" s="95" t="s">
        <v>2894</v>
      </c>
      <c r="H205" s="95" t="s">
        <v>2913</v>
      </c>
      <c r="I205" s="66" t="s">
        <v>52</v>
      </c>
      <c r="J205" s="66" t="s">
        <v>2914</v>
      </c>
      <c r="K205" s="101"/>
      <c r="L205" s="95"/>
      <c r="M205" s="889">
        <f t="shared" si="11"/>
        <v>0</v>
      </c>
      <c r="N205" s="95"/>
      <c r="O205" s="95"/>
      <c r="P205" s="470" t="s">
        <v>2899</v>
      </c>
      <c r="Q205" s="92"/>
      <c r="R205" s="93"/>
      <c r="S205" s="66"/>
    </row>
    <row r="206" spans="3:19" ht="30" customHeight="1">
      <c r="C206" s="64"/>
      <c r="D206" s="95"/>
      <c r="E206" s="61" t="s">
        <v>2501</v>
      </c>
      <c r="F206" s="68" t="s">
        <v>2351</v>
      </c>
      <c r="G206" s="95" t="s">
        <v>2894</v>
      </c>
      <c r="H206" s="95" t="s">
        <v>2915</v>
      </c>
      <c r="I206" s="66" t="s">
        <v>107</v>
      </c>
      <c r="J206" s="66" t="s">
        <v>2916</v>
      </c>
      <c r="K206" s="101"/>
      <c r="L206" s="95"/>
      <c r="M206" s="889">
        <f t="shared" si="11"/>
        <v>0</v>
      </c>
      <c r="N206" s="95"/>
      <c r="O206" s="95"/>
      <c r="P206" s="470" t="s">
        <v>2899</v>
      </c>
      <c r="Q206" s="92"/>
      <c r="R206" s="93"/>
      <c r="S206" s="66"/>
    </row>
    <row r="207" spans="3:19" ht="30" customHeight="1">
      <c r="C207" s="64"/>
      <c r="D207" s="95"/>
      <c r="E207" s="61" t="s">
        <v>2501</v>
      </c>
      <c r="F207" s="68" t="s">
        <v>2351</v>
      </c>
      <c r="G207" s="95" t="s">
        <v>2894</v>
      </c>
      <c r="H207" s="95" t="s">
        <v>2917</v>
      </c>
      <c r="I207" s="66" t="s">
        <v>2918</v>
      </c>
      <c r="J207" s="66" t="s">
        <v>130</v>
      </c>
      <c r="K207" s="101"/>
      <c r="L207" s="95"/>
      <c r="M207" s="889">
        <f t="shared" si="11"/>
        <v>0</v>
      </c>
      <c r="N207" s="95"/>
      <c r="O207" s="95"/>
      <c r="P207" s="470" t="s">
        <v>2899</v>
      </c>
      <c r="Q207" s="92"/>
      <c r="R207" s="93"/>
      <c r="S207" s="66"/>
    </row>
    <row r="208" spans="3:19" ht="30" customHeight="1">
      <c r="C208" s="64"/>
      <c r="D208" s="95"/>
      <c r="E208" s="61" t="s">
        <v>2393</v>
      </c>
      <c r="F208" s="68" t="s">
        <v>2351</v>
      </c>
      <c r="G208" s="95" t="s">
        <v>2894</v>
      </c>
      <c r="H208" s="95" t="s">
        <v>2919</v>
      </c>
      <c r="I208" s="66" t="s">
        <v>2920</v>
      </c>
      <c r="J208" s="66" t="s">
        <v>2921</v>
      </c>
      <c r="K208" s="101"/>
      <c r="L208" s="95"/>
      <c r="M208" s="889">
        <f t="shared" si="11"/>
        <v>0</v>
      </c>
      <c r="N208" s="95"/>
      <c r="O208" s="95"/>
      <c r="P208" s="470" t="s">
        <v>2899</v>
      </c>
      <c r="Q208" s="92"/>
      <c r="R208" s="93"/>
      <c r="S208" s="66"/>
    </row>
    <row r="209" spans="3:19" ht="30" customHeight="1">
      <c r="C209" s="64"/>
      <c r="D209" s="95"/>
      <c r="E209" s="61" t="s">
        <v>2397</v>
      </c>
      <c r="F209" s="68" t="s">
        <v>2351</v>
      </c>
      <c r="G209" s="95" t="s">
        <v>2894</v>
      </c>
      <c r="H209" s="95" t="s">
        <v>2922</v>
      </c>
      <c r="I209" s="66" t="s">
        <v>365</v>
      </c>
      <c r="J209" s="66" t="s">
        <v>366</v>
      </c>
      <c r="K209" s="101"/>
      <c r="L209" s="95"/>
      <c r="M209" s="889">
        <f t="shared" si="11"/>
        <v>0</v>
      </c>
      <c r="N209" s="95"/>
      <c r="O209" s="95"/>
      <c r="P209" s="470" t="s">
        <v>2899</v>
      </c>
      <c r="Q209" s="92"/>
      <c r="R209" s="93"/>
      <c r="S209" s="66"/>
    </row>
    <row r="210" spans="3:19" ht="30" customHeight="1">
      <c r="C210" s="64"/>
      <c r="D210" s="95"/>
      <c r="E210" s="61" t="s">
        <v>2408</v>
      </c>
      <c r="F210" s="68" t="s">
        <v>2351</v>
      </c>
      <c r="G210" s="95" t="s">
        <v>2894</v>
      </c>
      <c r="H210" s="95" t="s">
        <v>2923</v>
      </c>
      <c r="I210" s="66" t="s">
        <v>2924</v>
      </c>
      <c r="J210" s="66" t="s">
        <v>2925</v>
      </c>
      <c r="K210" s="101"/>
      <c r="L210" s="95"/>
      <c r="M210" s="889">
        <f t="shared" si="11"/>
        <v>0</v>
      </c>
      <c r="N210" s="95"/>
      <c r="O210" s="95"/>
      <c r="P210" s="470" t="s">
        <v>2899</v>
      </c>
      <c r="Q210" s="92"/>
      <c r="R210" s="93"/>
      <c r="S210" s="66"/>
    </row>
    <row r="211" spans="3:19" ht="30" customHeight="1">
      <c r="C211" s="64"/>
      <c r="D211" s="95"/>
      <c r="E211" s="61" t="s">
        <v>2411</v>
      </c>
      <c r="F211" s="68" t="s">
        <v>2351</v>
      </c>
      <c r="G211" s="95" t="s">
        <v>2894</v>
      </c>
      <c r="H211" s="95" t="s">
        <v>2926</v>
      </c>
      <c r="I211" s="66" t="s">
        <v>2927</v>
      </c>
      <c r="J211" s="66" t="s">
        <v>2928</v>
      </c>
      <c r="K211" s="101"/>
      <c r="L211" s="95"/>
      <c r="M211" s="889">
        <f t="shared" si="11"/>
        <v>0</v>
      </c>
      <c r="N211" s="95"/>
      <c r="O211" s="95"/>
      <c r="P211" s="470" t="s">
        <v>2899</v>
      </c>
      <c r="Q211" s="92"/>
      <c r="R211" s="93"/>
      <c r="S211" s="66"/>
    </row>
    <row r="212" spans="3:19" ht="30" customHeight="1">
      <c r="C212" s="64"/>
      <c r="D212" s="95"/>
      <c r="E212" s="61" t="s">
        <v>2342</v>
      </c>
      <c r="F212" s="68" t="s">
        <v>2351</v>
      </c>
      <c r="G212" s="95" t="s">
        <v>2894</v>
      </c>
      <c r="H212" s="95" t="s">
        <v>2929</v>
      </c>
      <c r="I212" s="66" t="s">
        <v>2930</v>
      </c>
      <c r="J212" s="66" t="s">
        <v>114</v>
      </c>
      <c r="K212" s="101"/>
      <c r="L212" s="95"/>
      <c r="M212" s="889">
        <f t="shared" si="11"/>
        <v>0</v>
      </c>
      <c r="N212" s="95"/>
      <c r="O212" s="95"/>
      <c r="P212" s="470" t="s">
        <v>2899</v>
      </c>
      <c r="Q212" s="92"/>
      <c r="R212" s="93"/>
      <c r="S212" s="66"/>
    </row>
    <row r="213" spans="3:19" ht="30" customHeight="1">
      <c r="C213" s="64"/>
      <c r="D213" s="95"/>
      <c r="E213" s="61" t="s">
        <v>2367</v>
      </c>
      <c r="F213" s="68" t="s">
        <v>2351</v>
      </c>
      <c r="G213" s="95" t="s">
        <v>2894</v>
      </c>
      <c r="H213" s="95" t="s">
        <v>2931</v>
      </c>
      <c r="I213" s="66" t="s">
        <v>2505</v>
      </c>
      <c r="J213" s="66" t="s">
        <v>2830</v>
      </c>
      <c r="K213" s="101"/>
      <c r="L213" s="95"/>
      <c r="M213" s="889">
        <f t="shared" si="11"/>
        <v>0</v>
      </c>
      <c r="N213" s="95"/>
      <c r="O213" s="95"/>
      <c r="P213" s="470" t="s">
        <v>2899</v>
      </c>
      <c r="Q213" s="92"/>
      <c r="R213" s="93"/>
      <c r="S213" s="66"/>
    </row>
    <row r="214" spans="3:19" ht="30" customHeight="1">
      <c r="C214" s="64"/>
      <c r="D214" s="95"/>
      <c r="E214" s="61" t="s">
        <v>2346</v>
      </c>
      <c r="F214" s="68" t="s">
        <v>2351</v>
      </c>
      <c r="G214" s="95" t="s">
        <v>2894</v>
      </c>
      <c r="H214" s="95" t="s">
        <v>2932</v>
      </c>
      <c r="I214" s="66" t="s">
        <v>2511</v>
      </c>
      <c r="J214" s="66" t="s">
        <v>2933</v>
      </c>
      <c r="K214" s="101"/>
      <c r="L214" s="95"/>
      <c r="M214" s="889">
        <f t="shared" si="11"/>
        <v>0</v>
      </c>
      <c r="N214" s="95"/>
      <c r="O214" s="95"/>
      <c r="P214" s="470" t="s">
        <v>2899</v>
      </c>
      <c r="Q214" s="92"/>
      <c r="R214" s="93"/>
      <c r="S214" s="66"/>
    </row>
    <row r="215" spans="3:19" ht="30" customHeight="1">
      <c r="C215" s="64"/>
      <c r="D215" s="95"/>
      <c r="E215" s="61" t="s">
        <v>2408</v>
      </c>
      <c r="F215" s="68" t="s">
        <v>2374</v>
      </c>
      <c r="G215" s="95" t="s">
        <v>2894</v>
      </c>
      <c r="H215" s="95" t="s">
        <v>2934</v>
      </c>
      <c r="I215" s="66" t="s">
        <v>2935</v>
      </c>
      <c r="J215" s="66" t="s">
        <v>2936</v>
      </c>
      <c r="K215" s="101"/>
      <c r="L215" s="95"/>
      <c r="M215" s="889"/>
      <c r="N215" s="95"/>
      <c r="O215" s="95"/>
      <c r="P215" s="470" t="s">
        <v>2899</v>
      </c>
      <c r="Q215" s="92"/>
      <c r="R215" s="93"/>
      <c r="S215" s="66"/>
    </row>
    <row r="216" spans="3:19" ht="30" customHeight="1">
      <c r="C216" s="64"/>
      <c r="D216" s="95"/>
      <c r="E216" s="61" t="s">
        <v>2367</v>
      </c>
      <c r="F216" s="68" t="s">
        <v>2374</v>
      </c>
      <c r="G216" s="95" t="s">
        <v>881</v>
      </c>
      <c r="H216" s="95" t="s">
        <v>2937</v>
      </c>
      <c r="I216" s="66" t="s">
        <v>2376</v>
      </c>
      <c r="J216" s="66" t="s">
        <v>2938</v>
      </c>
      <c r="K216" s="101"/>
      <c r="L216" s="95"/>
      <c r="M216" s="889">
        <f>N216*1.25</f>
        <v>0</v>
      </c>
      <c r="N216" s="95"/>
      <c r="O216" s="95"/>
      <c r="P216" s="470" t="s">
        <v>2939</v>
      </c>
      <c r="Q216" s="92"/>
      <c r="R216" s="93"/>
      <c r="S216" s="66"/>
    </row>
    <row r="217" spans="3:19" ht="30" customHeight="1">
      <c r="C217" s="64"/>
      <c r="D217" s="95"/>
      <c r="E217" s="61" t="s">
        <v>2475</v>
      </c>
      <c r="F217" s="68" t="s">
        <v>2417</v>
      </c>
      <c r="G217" s="95" t="s">
        <v>2894</v>
      </c>
      <c r="H217" s="95" t="s">
        <v>2940</v>
      </c>
      <c r="I217" s="66" t="s">
        <v>244</v>
      </c>
      <c r="J217" s="66" t="s">
        <v>2941</v>
      </c>
      <c r="K217" s="101"/>
      <c r="L217" s="95"/>
      <c r="M217" s="889">
        <f>N217*1.25</f>
        <v>0</v>
      </c>
      <c r="N217" s="95"/>
      <c r="O217" s="95"/>
      <c r="P217" s="470" t="s">
        <v>2899</v>
      </c>
      <c r="Q217" s="92"/>
      <c r="R217" s="93"/>
      <c r="S217" s="66"/>
    </row>
    <row r="218" spans="3:19" ht="30" customHeight="1">
      <c r="C218" s="64"/>
      <c r="D218" s="95"/>
      <c r="E218" s="61" t="s">
        <v>2416</v>
      </c>
      <c r="F218" s="68" t="s">
        <v>2417</v>
      </c>
      <c r="G218" s="95" t="s">
        <v>2313</v>
      </c>
      <c r="H218" s="95" t="s">
        <v>2942</v>
      </c>
      <c r="I218" s="66" t="s">
        <v>2505</v>
      </c>
      <c r="J218" s="66" t="s">
        <v>2943</v>
      </c>
      <c r="K218" s="101"/>
      <c r="L218" s="95"/>
      <c r="M218" s="889">
        <f t="shared" si="11"/>
        <v>0</v>
      </c>
      <c r="N218" s="95"/>
      <c r="O218" s="95"/>
      <c r="P218" s="470" t="s">
        <v>2944</v>
      </c>
      <c r="Q218" s="92"/>
      <c r="R218" s="93"/>
      <c r="S218" s="66"/>
    </row>
    <row r="219" spans="3:19" ht="30" customHeight="1">
      <c r="C219" s="64"/>
      <c r="D219" s="95"/>
      <c r="E219" s="61" t="s">
        <v>2384</v>
      </c>
      <c r="F219" s="68" t="s">
        <v>2417</v>
      </c>
      <c r="G219" s="95" t="s">
        <v>2313</v>
      </c>
      <c r="H219" s="95" t="s">
        <v>2945</v>
      </c>
      <c r="I219" s="66" t="s">
        <v>2946</v>
      </c>
      <c r="J219" s="66"/>
      <c r="K219" s="101"/>
      <c r="L219" s="95"/>
      <c r="M219" s="889">
        <f>N219*1.25</f>
        <v>0</v>
      </c>
      <c r="N219" s="95"/>
      <c r="O219" s="95"/>
      <c r="P219" s="470" t="s">
        <v>2947</v>
      </c>
      <c r="Q219" s="92"/>
      <c r="R219" s="93"/>
      <c r="S219" s="66"/>
    </row>
    <row r="220" spans="3:19" ht="30" customHeight="1">
      <c r="C220" s="64"/>
      <c r="D220" s="95"/>
      <c r="E220" s="61" t="s">
        <v>2423</v>
      </c>
      <c r="F220" s="68" t="s">
        <v>2417</v>
      </c>
      <c r="G220" s="95" t="s">
        <v>2894</v>
      </c>
      <c r="H220" s="95" t="s">
        <v>2948</v>
      </c>
      <c r="I220" s="66" t="s">
        <v>194</v>
      </c>
      <c r="J220" s="66" t="s">
        <v>2387</v>
      </c>
      <c r="K220" s="101"/>
      <c r="L220" s="95"/>
      <c r="M220" s="889">
        <f t="shared" ref="M220:M232" si="12">N220*1.25</f>
        <v>0</v>
      </c>
      <c r="N220" s="95"/>
      <c r="O220" s="95"/>
      <c r="P220" s="470" t="s">
        <v>2899</v>
      </c>
      <c r="Q220" s="92"/>
      <c r="R220" s="93"/>
      <c r="S220" s="66"/>
    </row>
    <row r="221" spans="3:19" ht="30" customHeight="1">
      <c r="C221" s="64"/>
      <c r="D221" s="95"/>
      <c r="E221" s="61" t="s">
        <v>2323</v>
      </c>
      <c r="F221" s="68" t="s">
        <v>2417</v>
      </c>
      <c r="G221" s="95" t="s">
        <v>2894</v>
      </c>
      <c r="H221" s="95" t="s">
        <v>2949</v>
      </c>
      <c r="I221" s="66" t="s">
        <v>2413</v>
      </c>
      <c r="J221" s="66" t="s">
        <v>2414</v>
      </c>
      <c r="K221" s="101"/>
      <c r="L221" s="95"/>
      <c r="M221" s="889">
        <f t="shared" si="12"/>
        <v>0</v>
      </c>
      <c r="N221" s="95"/>
      <c r="O221" s="95"/>
      <c r="P221" s="470" t="s">
        <v>2899</v>
      </c>
      <c r="Q221" s="92"/>
      <c r="R221" s="93"/>
      <c r="S221" s="66"/>
    </row>
    <row r="222" spans="3:19" ht="30" customHeight="1">
      <c r="C222" s="64"/>
      <c r="D222" s="95"/>
      <c r="E222" s="61" t="s">
        <v>2589</v>
      </c>
      <c r="F222" s="68" t="s">
        <v>2417</v>
      </c>
      <c r="G222" s="95" t="s">
        <v>2894</v>
      </c>
      <c r="H222" s="95" t="s">
        <v>2950</v>
      </c>
      <c r="I222" s="66" t="s">
        <v>2951</v>
      </c>
      <c r="J222" s="66" t="s">
        <v>2952</v>
      </c>
      <c r="K222" s="101">
        <v>4247</v>
      </c>
      <c r="L222" s="95"/>
      <c r="M222" s="889">
        <f t="shared" si="12"/>
        <v>0</v>
      </c>
      <c r="N222" s="95"/>
      <c r="O222" s="95"/>
      <c r="P222" s="470" t="s">
        <v>2899</v>
      </c>
      <c r="Q222" s="92"/>
      <c r="R222" s="93"/>
      <c r="S222" s="66"/>
    </row>
    <row r="223" spans="3:19" ht="30" customHeight="1">
      <c r="C223" s="64"/>
      <c r="D223" s="95"/>
      <c r="E223" s="61" t="s">
        <v>2411</v>
      </c>
      <c r="F223" s="68" t="s">
        <v>2417</v>
      </c>
      <c r="G223" s="95" t="s">
        <v>2894</v>
      </c>
      <c r="H223" s="95" t="s">
        <v>2953</v>
      </c>
      <c r="I223" s="66" t="s">
        <v>2576</v>
      </c>
      <c r="J223" s="66" t="s">
        <v>36</v>
      </c>
      <c r="K223" s="101">
        <v>3809</v>
      </c>
      <c r="L223" s="95"/>
      <c r="M223" s="889">
        <f t="shared" si="12"/>
        <v>0</v>
      </c>
      <c r="N223" s="95"/>
      <c r="O223" s="95"/>
      <c r="P223" s="470" t="s">
        <v>2899</v>
      </c>
      <c r="Q223" s="92"/>
      <c r="R223" s="93"/>
      <c r="S223" s="66"/>
    </row>
    <row r="224" spans="3:19" ht="30" customHeight="1">
      <c r="C224" s="64"/>
      <c r="D224" s="95"/>
      <c r="E224" s="61"/>
      <c r="F224" s="68" t="s">
        <v>2471</v>
      </c>
      <c r="G224" s="95" t="s">
        <v>1809</v>
      </c>
      <c r="H224" s="95" t="s">
        <v>2954</v>
      </c>
      <c r="I224" s="66" t="s">
        <v>2955</v>
      </c>
      <c r="J224" s="66" t="s">
        <v>2956</v>
      </c>
      <c r="K224" s="101"/>
      <c r="L224" s="95"/>
      <c r="M224" s="889">
        <f t="shared" si="12"/>
        <v>0</v>
      </c>
      <c r="N224" s="95"/>
      <c r="O224" s="95" t="s">
        <v>2957</v>
      </c>
      <c r="P224" s="470"/>
      <c r="Q224" s="92"/>
      <c r="R224" s="93"/>
      <c r="S224" s="66"/>
    </row>
    <row r="225" spans="3:19" ht="30" customHeight="1">
      <c r="C225" s="64"/>
      <c r="D225" s="95"/>
      <c r="E225" s="61"/>
      <c r="F225" s="68" t="s">
        <v>2471</v>
      </c>
      <c r="G225" s="95" t="s">
        <v>2894</v>
      </c>
      <c r="H225" s="95" t="s">
        <v>2958</v>
      </c>
      <c r="I225" s="66" t="s">
        <v>87</v>
      </c>
      <c r="J225" s="66" t="s">
        <v>2959</v>
      </c>
      <c r="K225" s="101">
        <v>3912</v>
      </c>
      <c r="L225" s="95"/>
      <c r="M225" s="889">
        <f t="shared" si="12"/>
        <v>0</v>
      </c>
      <c r="N225" s="95"/>
      <c r="O225" s="95"/>
      <c r="P225" s="470" t="s">
        <v>2899</v>
      </c>
      <c r="Q225" s="92"/>
      <c r="R225" s="93"/>
      <c r="S225" s="66"/>
    </row>
    <row r="226" spans="3:19" ht="30" customHeight="1">
      <c r="C226" s="64"/>
      <c r="D226" s="95"/>
      <c r="E226" s="61"/>
      <c r="F226" s="68" t="s">
        <v>2471</v>
      </c>
      <c r="G226" s="95" t="s">
        <v>2894</v>
      </c>
      <c r="H226" s="95" t="s">
        <v>2960</v>
      </c>
      <c r="I226" s="66" t="s">
        <v>2961</v>
      </c>
      <c r="J226" s="66" t="s">
        <v>2962</v>
      </c>
      <c r="K226" s="101">
        <v>4367</v>
      </c>
      <c r="L226" s="95"/>
      <c r="M226" s="889">
        <f t="shared" si="12"/>
        <v>0</v>
      </c>
      <c r="N226" s="95"/>
      <c r="O226" s="95"/>
      <c r="P226" s="470" t="s">
        <v>2899</v>
      </c>
      <c r="Q226" s="92"/>
      <c r="R226" s="93"/>
      <c r="S226" s="66"/>
    </row>
    <row r="227" spans="3:19" ht="30" customHeight="1">
      <c r="C227" s="64"/>
      <c r="D227" s="95"/>
      <c r="E227" s="61"/>
      <c r="F227" s="68" t="s">
        <v>2471</v>
      </c>
      <c r="G227" s="95" t="s">
        <v>2894</v>
      </c>
      <c r="H227" s="95" t="s">
        <v>2963</v>
      </c>
      <c r="I227" s="66" t="s">
        <v>2674</v>
      </c>
      <c r="J227" s="66" t="s">
        <v>2450</v>
      </c>
      <c r="K227" s="101"/>
      <c r="L227" s="95"/>
      <c r="M227" s="889">
        <f t="shared" si="12"/>
        <v>0</v>
      </c>
      <c r="N227" s="95"/>
      <c r="O227" s="95"/>
      <c r="P227" s="470" t="s">
        <v>2899</v>
      </c>
      <c r="Q227" s="92"/>
      <c r="R227" s="93"/>
      <c r="S227" s="66"/>
    </row>
    <row r="228" spans="3:19" ht="30" customHeight="1">
      <c r="C228" s="64"/>
      <c r="D228" s="95"/>
      <c r="E228" s="61"/>
      <c r="F228" s="68" t="s">
        <v>2471</v>
      </c>
      <c r="G228" s="95" t="s">
        <v>2894</v>
      </c>
      <c r="H228" s="95" t="s">
        <v>2964</v>
      </c>
      <c r="I228" s="66" t="s">
        <v>2935</v>
      </c>
      <c r="J228" s="66" t="s">
        <v>2830</v>
      </c>
      <c r="K228" s="101"/>
      <c r="L228" s="95"/>
      <c r="M228" s="889">
        <f t="shared" si="12"/>
        <v>0</v>
      </c>
      <c r="N228" s="95"/>
      <c r="O228" s="95"/>
      <c r="P228" s="470" t="s">
        <v>2899</v>
      </c>
      <c r="Q228" s="92"/>
      <c r="R228" s="93"/>
      <c r="S228" s="66"/>
    </row>
    <row r="229" spans="3:19" ht="30" customHeight="1">
      <c r="C229" s="64"/>
      <c r="D229" s="95"/>
      <c r="E229" s="61" t="s">
        <v>2384</v>
      </c>
      <c r="F229" s="68" t="s">
        <v>2471</v>
      </c>
      <c r="G229" s="95" t="s">
        <v>2894</v>
      </c>
      <c r="H229" s="95" t="s">
        <v>2965</v>
      </c>
      <c r="I229" s="66" t="s">
        <v>2320</v>
      </c>
      <c r="J229" s="66" t="s">
        <v>2395</v>
      </c>
      <c r="K229" s="101">
        <v>1470</v>
      </c>
      <c r="L229" s="95" t="s">
        <v>2898</v>
      </c>
      <c r="M229" s="889">
        <f t="shared" si="12"/>
        <v>0</v>
      </c>
      <c r="N229" s="95"/>
      <c r="O229" s="95"/>
      <c r="P229" s="470" t="s">
        <v>2899</v>
      </c>
      <c r="Q229" s="92"/>
      <c r="R229" s="93"/>
      <c r="S229" s="66"/>
    </row>
    <row r="230" spans="3:19" ht="30" customHeight="1">
      <c r="C230" s="64"/>
      <c r="D230" s="95"/>
      <c r="E230" s="61" t="s">
        <v>2384</v>
      </c>
      <c r="F230" s="68" t="s">
        <v>2471</v>
      </c>
      <c r="G230" s="95" t="s">
        <v>2894</v>
      </c>
      <c r="H230" s="95" t="s">
        <v>2966</v>
      </c>
      <c r="I230" s="66" t="s">
        <v>2967</v>
      </c>
      <c r="J230" s="66" t="s">
        <v>2968</v>
      </c>
      <c r="K230" s="101">
        <v>3687</v>
      </c>
      <c r="L230" s="95" t="s">
        <v>2898</v>
      </c>
      <c r="M230" s="889">
        <f t="shared" si="12"/>
        <v>0</v>
      </c>
      <c r="N230" s="95"/>
      <c r="O230" s="95"/>
      <c r="P230" s="470" t="s">
        <v>2899</v>
      </c>
      <c r="Q230" s="92"/>
      <c r="R230" s="93"/>
      <c r="S230" s="66"/>
    </row>
    <row r="231" spans="3:19" ht="30" customHeight="1">
      <c r="C231" s="64"/>
      <c r="D231" s="95"/>
      <c r="E231" s="61" t="s">
        <v>2501</v>
      </c>
      <c r="F231" s="68" t="s">
        <v>2471</v>
      </c>
      <c r="G231" s="95" t="s">
        <v>2894</v>
      </c>
      <c r="H231" s="95" t="s">
        <v>2969</v>
      </c>
      <c r="I231" s="66" t="s">
        <v>2618</v>
      </c>
      <c r="J231" s="66" t="s">
        <v>2970</v>
      </c>
      <c r="K231" s="101">
        <v>1256</v>
      </c>
      <c r="L231" s="95" t="s">
        <v>2898</v>
      </c>
      <c r="M231" s="889">
        <f t="shared" si="12"/>
        <v>0</v>
      </c>
      <c r="N231" s="95"/>
      <c r="O231" s="95"/>
      <c r="P231" s="470" t="s">
        <v>2899</v>
      </c>
      <c r="Q231" s="92"/>
      <c r="R231" s="93"/>
      <c r="S231" s="66"/>
    </row>
    <row r="232" spans="3:19" ht="30" customHeight="1">
      <c r="C232" s="64"/>
      <c r="D232" s="95"/>
      <c r="E232" s="61" t="s">
        <v>2393</v>
      </c>
      <c r="F232" s="68" t="s">
        <v>2471</v>
      </c>
      <c r="G232" s="95" t="s">
        <v>2894</v>
      </c>
      <c r="H232" s="95" t="s">
        <v>2971</v>
      </c>
      <c r="I232" s="66" t="s">
        <v>2452</v>
      </c>
      <c r="J232" s="66" t="s">
        <v>2959</v>
      </c>
      <c r="K232" s="101">
        <v>4396</v>
      </c>
      <c r="L232" s="95" t="s">
        <v>2898</v>
      </c>
      <c r="M232" s="889">
        <f t="shared" si="12"/>
        <v>0</v>
      </c>
      <c r="N232" s="95"/>
      <c r="O232" s="95"/>
      <c r="P232" s="470" t="s">
        <v>2899</v>
      </c>
      <c r="Q232" s="92"/>
      <c r="R232" s="93"/>
      <c r="S232" s="66"/>
    </row>
    <row r="233" spans="3:19" ht="30" customHeight="1">
      <c r="C233" s="64"/>
      <c r="D233" s="95"/>
      <c r="E233" s="61"/>
      <c r="F233" s="68" t="s">
        <v>2471</v>
      </c>
      <c r="G233" s="95" t="s">
        <v>2894</v>
      </c>
      <c r="H233" s="95" t="s">
        <v>2972</v>
      </c>
      <c r="I233" s="470" t="s">
        <v>2465</v>
      </c>
      <c r="J233" s="470" t="s">
        <v>2466</v>
      </c>
      <c r="K233" s="95">
        <v>4763</v>
      </c>
      <c r="L233" s="95"/>
      <c r="M233" s="95">
        <v>0</v>
      </c>
      <c r="N233" s="95"/>
      <c r="O233" s="95"/>
      <c r="P233" s="470" t="s">
        <v>2899</v>
      </c>
      <c r="Q233" s="95"/>
      <c r="R233" s="95"/>
      <c r="S233" s="95"/>
    </row>
    <row r="234" spans="3:19" ht="30" customHeight="1">
      <c r="C234" s="64"/>
      <c r="D234" s="95"/>
      <c r="E234" s="61"/>
      <c r="F234" s="68"/>
      <c r="G234" s="95" t="s">
        <v>2313</v>
      </c>
      <c r="H234" s="95" t="s">
        <v>2973</v>
      </c>
      <c r="I234" s="66" t="s">
        <v>2974</v>
      </c>
      <c r="J234" s="66" t="s">
        <v>2975</v>
      </c>
      <c r="K234" s="101"/>
      <c r="L234" s="95"/>
      <c r="M234" s="889">
        <f t="shared" ref="M234:M255" si="13">N234*1.25</f>
        <v>0</v>
      </c>
      <c r="N234" s="95"/>
      <c r="O234" s="95"/>
      <c r="P234" s="470"/>
      <c r="Q234" s="92"/>
      <c r="R234" s="93"/>
      <c r="S234" s="66"/>
    </row>
    <row r="235" spans="3:19" ht="30" customHeight="1">
      <c r="C235" s="64"/>
      <c r="D235" s="95"/>
      <c r="E235" s="61" t="s">
        <v>2481</v>
      </c>
      <c r="F235" s="68" t="s">
        <v>2556</v>
      </c>
      <c r="G235" s="95" t="s">
        <v>2894</v>
      </c>
      <c r="H235" s="95" t="s">
        <v>2976</v>
      </c>
      <c r="I235" s="66" t="s">
        <v>2977</v>
      </c>
      <c r="J235" s="66" t="s">
        <v>2978</v>
      </c>
      <c r="K235" s="101"/>
      <c r="L235" s="95"/>
      <c r="M235" s="889">
        <f t="shared" si="13"/>
        <v>0</v>
      </c>
      <c r="N235" s="95"/>
      <c r="O235" s="95"/>
      <c r="P235" s="470" t="s">
        <v>2899</v>
      </c>
      <c r="Q235" s="92"/>
      <c r="R235" s="93"/>
      <c r="S235" s="66"/>
    </row>
    <row r="236" spans="3:19" ht="30" customHeight="1">
      <c r="C236" s="64"/>
      <c r="D236" s="95"/>
      <c r="E236" s="61" t="s">
        <v>2384</v>
      </c>
      <c r="F236" s="68" t="s">
        <v>2556</v>
      </c>
      <c r="G236" s="95" t="s">
        <v>2894</v>
      </c>
      <c r="H236" s="95" t="s">
        <v>2979</v>
      </c>
      <c r="I236" s="66" t="s">
        <v>2483</v>
      </c>
      <c r="J236" s="66" t="s">
        <v>2902</v>
      </c>
      <c r="K236" s="101"/>
      <c r="L236" s="95"/>
      <c r="M236" s="889">
        <f t="shared" si="13"/>
        <v>0</v>
      </c>
      <c r="N236" s="95"/>
      <c r="O236" s="95"/>
      <c r="P236" s="470" t="s">
        <v>2899</v>
      </c>
      <c r="Q236" s="92"/>
      <c r="R236" s="93"/>
      <c r="S236" s="66"/>
    </row>
    <row r="237" spans="3:19" ht="30" customHeight="1">
      <c r="C237" s="64"/>
      <c r="D237" s="95"/>
      <c r="E237" s="61" t="s">
        <v>2416</v>
      </c>
      <c r="F237" s="68" t="s">
        <v>2556</v>
      </c>
      <c r="G237" s="95" t="s">
        <v>2894</v>
      </c>
      <c r="H237" s="95" t="s">
        <v>2980</v>
      </c>
      <c r="I237" s="66" t="s">
        <v>2981</v>
      </c>
      <c r="J237" s="66" t="s">
        <v>114</v>
      </c>
      <c r="K237" s="101"/>
      <c r="L237" s="95"/>
      <c r="M237" s="889">
        <f t="shared" si="13"/>
        <v>0</v>
      </c>
      <c r="N237" s="95"/>
      <c r="O237" s="95"/>
      <c r="P237" s="470" t="s">
        <v>2899</v>
      </c>
      <c r="Q237" s="92"/>
      <c r="R237" s="93"/>
      <c r="S237" s="66"/>
    </row>
    <row r="238" spans="3:19" ht="30" customHeight="1">
      <c r="C238" s="64"/>
      <c r="D238" s="95"/>
      <c r="E238" s="61" t="s">
        <v>2664</v>
      </c>
      <c r="F238" s="68" t="s">
        <v>2556</v>
      </c>
      <c r="G238" s="95" t="s">
        <v>2894</v>
      </c>
      <c r="H238" s="95" t="s">
        <v>2982</v>
      </c>
      <c r="I238" s="66" t="s">
        <v>2491</v>
      </c>
      <c r="J238" s="66" t="s">
        <v>135</v>
      </c>
      <c r="K238" s="101"/>
      <c r="L238" s="95"/>
      <c r="M238" s="889">
        <f t="shared" si="13"/>
        <v>0</v>
      </c>
      <c r="N238" s="95"/>
      <c r="O238" s="95"/>
      <c r="P238" s="470" t="s">
        <v>2899</v>
      </c>
      <c r="Q238" s="92"/>
      <c r="R238" s="93"/>
      <c r="S238" s="66"/>
    </row>
    <row r="239" spans="3:19" ht="30" customHeight="1">
      <c r="C239" s="64"/>
      <c r="D239" s="95"/>
      <c r="E239" s="61" t="s">
        <v>2760</v>
      </c>
      <c r="F239" s="68" t="s">
        <v>2556</v>
      </c>
      <c r="G239" s="95" t="s">
        <v>2894</v>
      </c>
      <c r="H239" s="95" t="s">
        <v>2983</v>
      </c>
      <c r="I239" s="66" t="s">
        <v>2984</v>
      </c>
      <c r="J239" s="66" t="s">
        <v>2985</v>
      </c>
      <c r="K239" s="101"/>
      <c r="L239" s="95"/>
      <c r="M239" s="889">
        <f t="shared" si="13"/>
        <v>0</v>
      </c>
      <c r="N239" s="95"/>
      <c r="O239" s="95"/>
      <c r="P239" s="470" t="s">
        <v>2899</v>
      </c>
      <c r="Q239" s="92"/>
      <c r="R239" s="93"/>
      <c r="S239" s="66"/>
    </row>
    <row r="240" spans="3:19" ht="30" customHeight="1">
      <c r="C240" s="64"/>
      <c r="D240" s="95"/>
      <c r="E240" s="61"/>
      <c r="F240" s="68" t="s">
        <v>2556</v>
      </c>
      <c r="G240" s="95" t="s">
        <v>2313</v>
      </c>
      <c r="H240" s="95" t="s">
        <v>2986</v>
      </c>
      <c r="I240" s="66" t="s">
        <v>2987</v>
      </c>
      <c r="J240" s="66" t="s">
        <v>2988</v>
      </c>
      <c r="K240" s="101"/>
      <c r="L240" s="95"/>
      <c r="M240" s="889">
        <f t="shared" si="13"/>
        <v>0</v>
      </c>
      <c r="N240" s="95"/>
      <c r="O240" s="95"/>
      <c r="P240" s="470" t="s">
        <v>2989</v>
      </c>
      <c r="Q240" s="92"/>
      <c r="R240" s="93"/>
      <c r="S240" s="66"/>
    </row>
    <row r="241" spans="3:19" ht="30" customHeight="1">
      <c r="C241" s="64"/>
      <c r="D241" s="95"/>
      <c r="E241" s="61" t="s">
        <v>2342</v>
      </c>
      <c r="F241" s="68" t="s">
        <v>2556</v>
      </c>
      <c r="G241" s="417" t="s">
        <v>2313</v>
      </c>
      <c r="H241" s="417" t="s">
        <v>2990</v>
      </c>
      <c r="I241" s="457" t="s">
        <v>2991</v>
      </c>
      <c r="J241" s="457" t="s">
        <v>2580</v>
      </c>
      <c r="K241" s="417"/>
      <c r="L241" s="417"/>
      <c r="M241" s="417">
        <f t="shared" si="13"/>
        <v>0</v>
      </c>
      <c r="N241" s="417"/>
      <c r="O241" s="417"/>
      <c r="P241" s="417" t="s">
        <v>2992</v>
      </c>
      <c r="Q241" s="417"/>
      <c r="R241" s="417"/>
      <c r="S241" s="417"/>
    </row>
    <row r="242" spans="3:19" ht="30" customHeight="1">
      <c r="C242" s="64"/>
      <c r="D242" s="95"/>
      <c r="E242" s="61" t="s">
        <v>2323</v>
      </c>
      <c r="F242" s="68" t="s">
        <v>2556</v>
      </c>
      <c r="G242" s="95" t="s">
        <v>2894</v>
      </c>
      <c r="H242" s="95" t="s">
        <v>2993</v>
      </c>
      <c r="I242" s="66" t="s">
        <v>2994</v>
      </c>
      <c r="J242" s="66" t="s">
        <v>2545</v>
      </c>
      <c r="K242" s="101"/>
      <c r="L242" s="95" t="s">
        <v>2898</v>
      </c>
      <c r="M242" s="889">
        <f t="shared" si="13"/>
        <v>0</v>
      </c>
      <c r="N242" s="95"/>
      <c r="O242" s="95"/>
      <c r="P242" s="470" t="s">
        <v>2899</v>
      </c>
      <c r="Q242" s="92"/>
      <c r="R242" s="93"/>
      <c r="S242" s="66"/>
    </row>
    <row r="243" spans="3:19" ht="30" customHeight="1">
      <c r="C243" s="64"/>
      <c r="D243" s="95"/>
      <c r="E243" s="61" t="s">
        <v>2423</v>
      </c>
      <c r="F243" s="68" t="s">
        <v>2556</v>
      </c>
      <c r="G243" s="95" t="s">
        <v>2894</v>
      </c>
      <c r="H243" s="95" t="s">
        <v>2995</v>
      </c>
      <c r="I243" s="66" t="s">
        <v>2550</v>
      </c>
      <c r="J243" s="66" t="s">
        <v>2799</v>
      </c>
      <c r="K243" s="101"/>
      <c r="L243" s="95" t="s">
        <v>2898</v>
      </c>
      <c r="M243" s="889">
        <f t="shared" si="13"/>
        <v>0</v>
      </c>
      <c r="N243" s="95"/>
      <c r="O243" s="95"/>
      <c r="P243" s="470" t="s">
        <v>2899</v>
      </c>
      <c r="Q243" s="92"/>
      <c r="R243" s="93"/>
      <c r="S243" s="66"/>
    </row>
    <row r="244" spans="3:19" ht="30" customHeight="1">
      <c r="C244" s="64"/>
      <c r="D244" s="95"/>
      <c r="E244" s="61" t="s">
        <v>2329</v>
      </c>
      <c r="F244" s="68" t="s">
        <v>2556</v>
      </c>
      <c r="G244" s="95" t="s">
        <v>2894</v>
      </c>
      <c r="H244" s="95" t="s">
        <v>2996</v>
      </c>
      <c r="I244" s="66" t="s">
        <v>2572</v>
      </c>
      <c r="J244" s="66" t="s">
        <v>2573</v>
      </c>
      <c r="K244" s="101"/>
      <c r="L244" s="95" t="s">
        <v>2898</v>
      </c>
      <c r="M244" s="889">
        <f t="shared" si="13"/>
        <v>0</v>
      </c>
      <c r="N244" s="95"/>
      <c r="O244" s="95"/>
      <c r="P244" s="470" t="s">
        <v>2899</v>
      </c>
      <c r="Q244" s="92"/>
      <c r="R244" s="93"/>
      <c r="S244" s="66"/>
    </row>
    <row r="245" spans="3:19" ht="30" customHeight="1">
      <c r="C245" s="64"/>
      <c r="D245" s="95"/>
      <c r="E245" s="61" t="s">
        <v>2334</v>
      </c>
      <c r="F245" s="68" t="s">
        <v>2556</v>
      </c>
      <c r="G245" s="95" t="s">
        <v>2894</v>
      </c>
      <c r="H245" s="95" t="s">
        <v>2997</v>
      </c>
      <c r="I245" s="66" t="s">
        <v>2998</v>
      </c>
      <c r="J245" s="66" t="s">
        <v>2999</v>
      </c>
      <c r="K245" s="101"/>
      <c r="L245" s="95"/>
      <c r="M245" s="889">
        <f t="shared" si="13"/>
        <v>0</v>
      </c>
      <c r="N245" s="95"/>
      <c r="O245" s="95"/>
      <c r="P245" s="470" t="s">
        <v>2899</v>
      </c>
      <c r="Q245" s="92"/>
      <c r="R245" s="93"/>
      <c r="S245" s="66"/>
    </row>
    <row r="246" spans="3:19" ht="30" customHeight="1">
      <c r="C246" s="64"/>
      <c r="D246" s="95"/>
      <c r="E246" s="61" t="s">
        <v>2589</v>
      </c>
      <c r="F246" s="68" t="s">
        <v>2556</v>
      </c>
      <c r="G246" s="95" t="s">
        <v>2894</v>
      </c>
      <c r="H246" s="95" t="s">
        <v>3000</v>
      </c>
      <c r="I246" s="66" t="s">
        <v>3001</v>
      </c>
      <c r="J246" s="66" t="s">
        <v>2569</v>
      </c>
      <c r="K246" s="101"/>
      <c r="L246" s="95"/>
      <c r="M246" s="889">
        <f t="shared" si="13"/>
        <v>0</v>
      </c>
      <c r="N246" s="95"/>
      <c r="O246" s="95"/>
      <c r="P246" s="470" t="s">
        <v>2899</v>
      </c>
      <c r="Q246" s="92"/>
      <c r="R246" s="93"/>
      <c r="S246" s="66"/>
    </row>
    <row r="247" spans="3:19" ht="30" customHeight="1">
      <c r="C247" s="64"/>
      <c r="D247" s="95"/>
      <c r="E247" s="61" t="s">
        <v>2597</v>
      </c>
      <c r="F247" s="68" t="s">
        <v>2556</v>
      </c>
      <c r="G247" s="468"/>
      <c r="H247" s="468" t="s">
        <v>3002</v>
      </c>
      <c r="I247" s="469" t="s">
        <v>2579</v>
      </c>
      <c r="J247" s="469" t="s">
        <v>3003</v>
      </c>
      <c r="K247" s="468">
        <v>1422</v>
      </c>
      <c r="L247" s="468"/>
      <c r="M247" s="468">
        <f t="shared" si="13"/>
        <v>0</v>
      </c>
      <c r="N247" s="468"/>
      <c r="O247" s="468"/>
      <c r="P247" s="468" t="s">
        <v>3004</v>
      </c>
      <c r="Q247" s="468"/>
      <c r="R247" s="468"/>
      <c r="S247" s="468"/>
    </row>
    <row r="248" spans="3:19" ht="30" customHeight="1">
      <c r="C248" s="64"/>
      <c r="D248" s="95"/>
      <c r="E248" s="61"/>
      <c r="F248" s="68" t="s">
        <v>2614</v>
      </c>
      <c r="G248" s="477" t="s">
        <v>2313</v>
      </c>
      <c r="H248" s="477" t="s">
        <v>3005</v>
      </c>
      <c r="I248" s="480" t="s">
        <v>3006</v>
      </c>
      <c r="J248" s="480" t="s">
        <v>3007</v>
      </c>
      <c r="K248" s="480"/>
      <c r="L248" s="480"/>
      <c r="M248" s="477">
        <f>N248*1.25</f>
        <v>0</v>
      </c>
      <c r="N248" s="480"/>
      <c r="O248" s="480"/>
      <c r="P248" s="480" t="s">
        <v>3007</v>
      </c>
      <c r="Q248" s="480"/>
      <c r="R248" s="480"/>
      <c r="S248" s="480"/>
    </row>
    <row r="249" spans="3:19" ht="30" customHeight="1">
      <c r="C249" s="64"/>
      <c r="D249" s="95"/>
      <c r="E249" s="61"/>
      <c r="F249" s="68" t="s">
        <v>2614</v>
      </c>
      <c r="G249" s="477" t="s">
        <v>2313</v>
      </c>
      <c r="H249" s="477" t="s">
        <v>3008</v>
      </c>
      <c r="I249" s="480" t="s">
        <v>3009</v>
      </c>
      <c r="J249" s="480" t="s">
        <v>3010</v>
      </c>
      <c r="K249" s="480"/>
      <c r="L249" s="480"/>
      <c r="M249" s="477">
        <f>N249*1.25</f>
        <v>0</v>
      </c>
      <c r="N249" s="480"/>
      <c r="O249" s="480"/>
      <c r="P249" s="480" t="s">
        <v>3011</v>
      </c>
      <c r="Q249" s="480"/>
      <c r="R249" s="480"/>
      <c r="S249" s="480"/>
    </row>
    <row r="250" spans="3:19" ht="30" customHeight="1">
      <c r="C250" s="64"/>
      <c r="D250" s="95"/>
      <c r="E250" s="61"/>
      <c r="F250" s="68" t="s">
        <v>2614</v>
      </c>
      <c r="G250" s="477" t="s">
        <v>2313</v>
      </c>
      <c r="H250" s="477" t="s">
        <v>3012</v>
      </c>
      <c r="I250" s="480" t="s">
        <v>3013</v>
      </c>
      <c r="J250" s="480" t="s">
        <v>3014</v>
      </c>
      <c r="K250" s="480"/>
      <c r="L250" s="480"/>
      <c r="M250" s="477">
        <f>N250*1.25</f>
        <v>0</v>
      </c>
      <c r="N250" s="480"/>
      <c r="O250" s="480"/>
      <c r="P250" s="480" t="s">
        <v>3014</v>
      </c>
      <c r="Q250" s="480"/>
      <c r="R250" s="480"/>
      <c r="S250" s="480"/>
    </row>
    <row r="251" spans="3:19" ht="30" customHeight="1">
      <c r="C251" s="64"/>
      <c r="D251" s="95"/>
      <c r="E251" s="61"/>
      <c r="F251" s="68" t="s">
        <v>2614</v>
      </c>
      <c r="G251" s="95" t="s">
        <v>2313</v>
      </c>
      <c r="H251" s="95" t="s">
        <v>3015</v>
      </c>
      <c r="I251" s="66" t="s">
        <v>3016</v>
      </c>
      <c r="J251" s="66" t="s">
        <v>3017</v>
      </c>
      <c r="K251" s="101"/>
      <c r="L251" s="95"/>
      <c r="M251" s="889">
        <f>N251*1.25</f>
        <v>0</v>
      </c>
      <c r="N251" s="95"/>
      <c r="O251" s="95"/>
      <c r="P251" s="470" t="s">
        <v>3018</v>
      </c>
      <c r="Q251" s="92"/>
      <c r="R251" s="93"/>
      <c r="S251" s="66"/>
    </row>
    <row r="252" spans="3:19" ht="30" customHeight="1">
      <c r="C252" s="64"/>
      <c r="D252" s="95"/>
      <c r="E252" s="61" t="s">
        <v>2431</v>
      </c>
      <c r="F252" s="68" t="s">
        <v>2614</v>
      </c>
      <c r="G252" s="468" t="s">
        <v>1809</v>
      </c>
      <c r="H252" s="468" t="s">
        <v>3019</v>
      </c>
      <c r="I252" s="469" t="s">
        <v>2320</v>
      </c>
      <c r="J252" s="469" t="s">
        <v>2338</v>
      </c>
      <c r="K252" s="468"/>
      <c r="L252" s="468"/>
      <c r="M252" s="468">
        <f>N252*1.25</f>
        <v>0</v>
      </c>
      <c r="N252" s="468"/>
      <c r="O252" s="468"/>
      <c r="P252" s="469" t="s">
        <v>3020</v>
      </c>
      <c r="Q252" s="468"/>
      <c r="R252" s="468"/>
      <c r="S252" s="468"/>
    </row>
    <row r="253" spans="3:19" ht="30" customHeight="1">
      <c r="C253" s="64"/>
      <c r="D253" s="95"/>
      <c r="E253" s="61" t="s">
        <v>2760</v>
      </c>
      <c r="F253" s="68" t="s">
        <v>2614</v>
      </c>
      <c r="G253" s="95" t="s">
        <v>2894</v>
      </c>
      <c r="H253" s="95" t="s">
        <v>3021</v>
      </c>
      <c r="I253" s="66" t="s">
        <v>2558</v>
      </c>
      <c r="J253" s="66" t="s">
        <v>3022</v>
      </c>
      <c r="K253" s="101"/>
      <c r="L253" s="95"/>
      <c r="M253" s="889">
        <f t="shared" si="13"/>
        <v>0</v>
      </c>
      <c r="N253" s="95"/>
      <c r="O253" s="95"/>
      <c r="P253" s="98" t="s">
        <v>2899</v>
      </c>
      <c r="Q253" s="91"/>
      <c r="R253" s="93"/>
      <c r="S253" s="66"/>
    </row>
    <row r="254" spans="3:19" ht="30" customHeight="1">
      <c r="C254" s="64"/>
      <c r="D254" s="95"/>
      <c r="E254" s="61" t="s">
        <v>2431</v>
      </c>
      <c r="F254" s="68" t="s">
        <v>2614</v>
      </c>
      <c r="G254" s="95" t="s">
        <v>2894</v>
      </c>
      <c r="H254" s="95" t="s">
        <v>3023</v>
      </c>
      <c r="I254" s="66" t="s">
        <v>3024</v>
      </c>
      <c r="J254" s="66" t="s">
        <v>3025</v>
      </c>
      <c r="K254" s="101"/>
      <c r="L254" s="95"/>
      <c r="M254" s="889">
        <f t="shared" si="13"/>
        <v>0</v>
      </c>
      <c r="N254" s="95"/>
      <c r="O254" s="95"/>
      <c r="P254" s="98" t="s">
        <v>2899</v>
      </c>
      <c r="Q254" s="91"/>
      <c r="R254" s="93"/>
      <c r="S254" s="66"/>
    </row>
    <row r="255" spans="3:19" ht="30" customHeight="1">
      <c r="C255" s="64"/>
      <c r="D255" s="95"/>
      <c r="E255" s="61" t="s">
        <v>2563</v>
      </c>
      <c r="F255" s="68" t="s">
        <v>2614</v>
      </c>
      <c r="G255" s="95"/>
      <c r="H255" s="95" t="s">
        <v>3026</v>
      </c>
      <c r="I255" s="66" t="s">
        <v>107</v>
      </c>
      <c r="J255" s="66" t="s">
        <v>3027</v>
      </c>
      <c r="K255" s="95">
        <v>2953</v>
      </c>
      <c r="L255" s="95"/>
      <c r="M255" s="889">
        <f t="shared" si="13"/>
        <v>0</v>
      </c>
      <c r="N255" s="95"/>
      <c r="O255" s="95"/>
      <c r="P255" s="98" t="s">
        <v>3028</v>
      </c>
      <c r="Q255" s="91"/>
      <c r="R255" s="93"/>
      <c r="S255" s="66"/>
    </row>
    <row r="256" spans="3:19" ht="30" customHeight="1">
      <c r="C256" s="64"/>
      <c r="D256" s="95"/>
      <c r="E256" s="61"/>
      <c r="F256" s="68" t="s">
        <v>2654</v>
      </c>
      <c r="G256" s="112" t="s">
        <v>2313</v>
      </c>
      <c r="H256" s="112" t="s">
        <v>3029</v>
      </c>
      <c r="I256" s="133" t="s">
        <v>3030</v>
      </c>
      <c r="J256" s="133" t="s">
        <v>3031</v>
      </c>
      <c r="K256" s="112"/>
      <c r="L256" s="112"/>
      <c r="M256" s="112">
        <f t="shared" ref="M256:M274" si="14">N256*1.25</f>
        <v>0</v>
      </c>
      <c r="N256" s="112"/>
      <c r="O256" s="112"/>
      <c r="P256" s="112"/>
      <c r="Q256" s="112"/>
      <c r="R256" s="112"/>
      <c r="S256" s="112"/>
    </row>
    <row r="257" spans="3:20" ht="30" customHeight="1">
      <c r="C257" s="64"/>
      <c r="D257" s="95"/>
      <c r="E257" s="61"/>
      <c r="F257" s="68"/>
      <c r="G257" s="417" t="s">
        <v>2313</v>
      </c>
      <c r="H257" s="417" t="s">
        <v>3032</v>
      </c>
      <c r="I257" s="457" t="s">
        <v>3033</v>
      </c>
      <c r="J257" s="457" t="s">
        <v>3034</v>
      </c>
      <c r="K257" s="417"/>
      <c r="L257" s="417"/>
      <c r="M257" s="417">
        <f t="shared" si="14"/>
        <v>0</v>
      </c>
      <c r="N257" s="417"/>
      <c r="O257" s="417"/>
      <c r="P257" s="417"/>
      <c r="Q257" s="417"/>
      <c r="R257" s="417"/>
      <c r="S257" s="417"/>
    </row>
    <row r="258" spans="3:20" ht="30" customHeight="1">
      <c r="C258" s="64"/>
      <c r="D258" s="95"/>
      <c r="E258" s="61"/>
      <c r="F258" s="68"/>
      <c r="G258" s="544" t="s">
        <v>2313</v>
      </c>
      <c r="H258" s="544" t="s">
        <v>3035</v>
      </c>
      <c r="I258" s="941" t="s">
        <v>2974</v>
      </c>
      <c r="J258" s="941" t="s">
        <v>3034</v>
      </c>
      <c r="K258" s="544"/>
      <c r="L258" s="544"/>
      <c r="M258" s="544">
        <f t="shared" si="14"/>
        <v>0</v>
      </c>
      <c r="N258" s="544"/>
      <c r="O258" s="544"/>
      <c r="P258" s="544"/>
      <c r="Q258" s="544"/>
      <c r="R258" s="544"/>
      <c r="S258" s="544"/>
    </row>
    <row r="259" spans="3:20" ht="30" customHeight="1">
      <c r="C259" s="64"/>
      <c r="D259" s="95"/>
      <c r="E259" s="61" t="s">
        <v>2641</v>
      </c>
      <c r="F259" s="68" t="s">
        <v>2614</v>
      </c>
      <c r="G259" s="112" t="s">
        <v>2313</v>
      </c>
      <c r="H259" s="112" t="s">
        <v>3036</v>
      </c>
      <c r="I259" s="133" t="s">
        <v>2998</v>
      </c>
      <c r="J259" s="133" t="s">
        <v>3037</v>
      </c>
      <c r="K259" s="112"/>
      <c r="L259" s="112"/>
      <c r="M259" s="112">
        <f t="shared" si="14"/>
        <v>0</v>
      </c>
      <c r="N259" s="112"/>
      <c r="O259" s="112"/>
      <c r="P259" s="112" t="s">
        <v>3038</v>
      </c>
      <c r="Q259" s="112"/>
      <c r="R259" s="112"/>
      <c r="S259" s="112"/>
    </row>
    <row r="260" spans="3:20" ht="30" customHeight="1">
      <c r="C260" s="64"/>
      <c r="D260" s="95"/>
      <c r="E260" s="61" t="s">
        <v>2416</v>
      </c>
      <c r="F260" s="68" t="s">
        <v>2654</v>
      </c>
      <c r="G260" s="417" t="s">
        <v>2313</v>
      </c>
      <c r="H260" s="417" t="s">
        <v>3039</v>
      </c>
      <c r="I260" s="457" t="s">
        <v>3040</v>
      </c>
      <c r="J260" s="457" t="s">
        <v>130</v>
      </c>
      <c r="K260" s="417"/>
      <c r="L260" s="417"/>
      <c r="M260" s="417">
        <f t="shared" si="14"/>
        <v>0</v>
      </c>
      <c r="N260" s="417"/>
      <c r="O260" s="417"/>
      <c r="P260" s="417" t="s">
        <v>3041</v>
      </c>
      <c r="Q260" s="417"/>
      <c r="R260" s="417"/>
      <c r="S260" s="417"/>
    </row>
    <row r="261" spans="3:20" ht="30" customHeight="1">
      <c r="C261" s="64"/>
      <c r="D261" s="474"/>
      <c r="E261" s="61"/>
      <c r="F261" s="68"/>
      <c r="G261" s="112" t="s">
        <v>2335</v>
      </c>
      <c r="H261" s="112" t="s">
        <v>3042</v>
      </c>
      <c r="I261" s="133" t="s">
        <v>3043</v>
      </c>
      <c r="J261" s="133" t="s">
        <v>3044</v>
      </c>
      <c r="K261" s="415">
        <v>4770</v>
      </c>
      <c r="L261" s="902"/>
      <c r="M261" s="112">
        <v>0</v>
      </c>
      <c r="N261" s="112"/>
      <c r="O261" s="112" t="s">
        <v>3045</v>
      </c>
      <c r="P261" s="112">
        <v>14</v>
      </c>
      <c r="Q261" s="112"/>
      <c r="R261" s="112"/>
      <c r="S261" s="112"/>
      <c r="T261" s="496"/>
    </row>
    <row r="262" spans="3:20" ht="30" customHeight="1">
      <c r="C262" s="64"/>
      <c r="D262" s="95"/>
      <c r="E262" s="61" t="s">
        <v>2501</v>
      </c>
      <c r="F262" s="68" t="s">
        <v>2654</v>
      </c>
      <c r="G262" s="95" t="s">
        <v>2313</v>
      </c>
      <c r="H262" s="95" t="s">
        <v>3046</v>
      </c>
      <c r="I262" s="66" t="s">
        <v>3047</v>
      </c>
      <c r="J262" s="66" t="s">
        <v>3048</v>
      </c>
      <c r="K262" s="95">
        <v>1260</v>
      </c>
      <c r="L262" s="95"/>
      <c r="M262" s="889">
        <f t="shared" si="14"/>
        <v>0</v>
      </c>
      <c r="N262" s="95"/>
      <c r="O262" s="95"/>
      <c r="P262" s="98" t="s">
        <v>3049</v>
      </c>
      <c r="Q262" s="91"/>
      <c r="R262" s="93"/>
      <c r="S262" s="66"/>
    </row>
    <row r="263" spans="3:20" ht="30" customHeight="1">
      <c r="C263" s="64"/>
      <c r="D263" s="95"/>
      <c r="E263" s="61" t="s">
        <v>2470</v>
      </c>
      <c r="F263" s="68" t="s">
        <v>2654</v>
      </c>
      <c r="G263" s="95" t="s">
        <v>2894</v>
      </c>
      <c r="H263" s="95" t="s">
        <v>3050</v>
      </c>
      <c r="I263" s="66" t="s">
        <v>87</v>
      </c>
      <c r="J263" s="66" t="s">
        <v>2498</v>
      </c>
      <c r="K263" s="95">
        <v>1658</v>
      </c>
      <c r="L263" s="95"/>
      <c r="M263" s="889">
        <f t="shared" si="14"/>
        <v>0</v>
      </c>
      <c r="N263" s="95"/>
      <c r="O263" s="95"/>
      <c r="P263" s="98" t="s">
        <v>2899</v>
      </c>
      <c r="Q263" s="91"/>
      <c r="R263" s="93"/>
      <c r="S263" s="66"/>
    </row>
    <row r="264" spans="3:20" ht="30" customHeight="1">
      <c r="C264" s="64"/>
      <c r="D264" s="95"/>
      <c r="E264" s="61" t="s">
        <v>2475</v>
      </c>
      <c r="F264" s="68" t="s">
        <v>2654</v>
      </c>
      <c r="G264" s="95" t="s">
        <v>2894</v>
      </c>
      <c r="H264" s="95" t="s">
        <v>3051</v>
      </c>
      <c r="I264" s="66" t="s">
        <v>87</v>
      </c>
      <c r="J264" s="66" t="s">
        <v>2547</v>
      </c>
      <c r="K264" s="95">
        <v>4553</v>
      </c>
      <c r="L264" s="95"/>
      <c r="M264" s="889">
        <f t="shared" si="14"/>
        <v>0</v>
      </c>
      <c r="N264" s="95"/>
      <c r="O264" s="95"/>
      <c r="P264" s="98" t="s">
        <v>2899</v>
      </c>
      <c r="Q264" s="91"/>
      <c r="R264" s="93"/>
      <c r="S264" s="66"/>
    </row>
    <row r="265" spans="3:20" ht="30" customHeight="1">
      <c r="C265" s="64"/>
      <c r="D265" s="95"/>
      <c r="E265" s="61" t="s">
        <v>2481</v>
      </c>
      <c r="F265" s="68" t="s">
        <v>2654</v>
      </c>
      <c r="G265" s="95" t="s">
        <v>2894</v>
      </c>
      <c r="H265" s="95" t="s">
        <v>3052</v>
      </c>
      <c r="I265" s="66" t="s">
        <v>87</v>
      </c>
      <c r="J265" s="66" t="s">
        <v>2588</v>
      </c>
      <c r="K265" s="95">
        <v>3914</v>
      </c>
      <c r="L265" s="95"/>
      <c r="M265" s="889">
        <f t="shared" si="14"/>
        <v>0</v>
      </c>
      <c r="N265" s="95"/>
      <c r="O265" s="95"/>
      <c r="P265" s="98" t="s">
        <v>2899</v>
      </c>
      <c r="Q265" s="91"/>
      <c r="R265" s="93"/>
      <c r="S265" s="66"/>
    </row>
    <row r="266" spans="3:20" ht="30" customHeight="1">
      <c r="C266" s="64"/>
      <c r="D266" s="95"/>
      <c r="E266" s="61" t="s">
        <v>2475</v>
      </c>
      <c r="F266" s="68" t="s">
        <v>2654</v>
      </c>
      <c r="G266" s="95" t="s">
        <v>2894</v>
      </c>
      <c r="H266" s="95" t="s">
        <v>3053</v>
      </c>
      <c r="I266" s="66" t="s">
        <v>2500</v>
      </c>
      <c r="J266" s="66" t="s">
        <v>82</v>
      </c>
      <c r="K266" s="95">
        <v>4248</v>
      </c>
      <c r="L266" s="95"/>
      <c r="M266" s="889">
        <f t="shared" si="14"/>
        <v>0</v>
      </c>
      <c r="N266" s="95"/>
      <c r="O266" s="95"/>
      <c r="P266" s="98" t="s">
        <v>2899</v>
      </c>
      <c r="Q266" s="91"/>
      <c r="R266" s="93"/>
      <c r="S266" s="66"/>
    </row>
    <row r="267" spans="3:20" ht="30" customHeight="1">
      <c r="C267" s="64"/>
      <c r="D267" s="95"/>
      <c r="E267" s="61"/>
      <c r="F267" s="68" t="s">
        <v>2654</v>
      </c>
      <c r="G267" s="468" t="s">
        <v>2313</v>
      </c>
      <c r="H267" s="468" t="s">
        <v>3054</v>
      </c>
      <c r="I267" s="469" t="s">
        <v>3055</v>
      </c>
      <c r="J267" s="469" t="s">
        <v>3056</v>
      </c>
      <c r="K267" s="468"/>
      <c r="L267" s="468"/>
      <c r="M267" s="468">
        <f t="shared" si="14"/>
        <v>0</v>
      </c>
      <c r="N267" s="468"/>
      <c r="O267" s="468"/>
      <c r="P267" s="468" t="s">
        <v>3057</v>
      </c>
      <c r="Q267" s="468"/>
      <c r="R267" s="468"/>
      <c r="S267" s="468"/>
    </row>
    <row r="268" spans="3:20" ht="30" customHeight="1">
      <c r="C268" s="64"/>
      <c r="D268" s="95"/>
      <c r="E268" s="61" t="s">
        <v>2384</v>
      </c>
      <c r="F268" s="68" t="s">
        <v>2654</v>
      </c>
      <c r="G268" s="95" t="s">
        <v>3058</v>
      </c>
      <c r="H268" s="95" t="s">
        <v>3059</v>
      </c>
      <c r="I268" s="66" t="s">
        <v>3060</v>
      </c>
      <c r="J268" s="66" t="s">
        <v>2739</v>
      </c>
      <c r="K268" s="95">
        <v>1285</v>
      </c>
      <c r="L268" s="95"/>
      <c r="M268" s="889">
        <f t="shared" si="14"/>
        <v>0</v>
      </c>
      <c r="N268" s="95"/>
      <c r="O268" s="95"/>
      <c r="P268" s="98"/>
      <c r="Q268" s="91"/>
      <c r="R268" s="93"/>
      <c r="S268" s="66"/>
    </row>
    <row r="269" spans="3:20" ht="30" customHeight="1">
      <c r="C269" s="64"/>
      <c r="D269" s="95"/>
      <c r="E269" s="61" t="s">
        <v>2393</v>
      </c>
      <c r="F269" s="68" t="s">
        <v>2654</v>
      </c>
      <c r="G269" s="95" t="s">
        <v>2894</v>
      </c>
      <c r="H269" s="95" t="s">
        <v>3061</v>
      </c>
      <c r="I269" s="66" t="s">
        <v>3062</v>
      </c>
      <c r="J269" s="66" t="s">
        <v>2566</v>
      </c>
      <c r="K269" s="95">
        <v>4425</v>
      </c>
      <c r="L269" s="95"/>
      <c r="M269" s="889">
        <f t="shared" si="14"/>
        <v>0</v>
      </c>
      <c r="N269" s="95"/>
      <c r="O269" s="95"/>
      <c r="P269" s="98" t="s">
        <v>2899</v>
      </c>
      <c r="Q269" s="91"/>
      <c r="R269" s="93"/>
      <c r="S269" s="66"/>
    </row>
    <row r="270" spans="3:20" ht="30" customHeight="1">
      <c r="C270" s="64"/>
      <c r="D270" s="95"/>
      <c r="E270" s="61" t="s">
        <v>2403</v>
      </c>
      <c r="F270" s="68" t="s">
        <v>2654</v>
      </c>
      <c r="G270" s="95" t="s">
        <v>2894</v>
      </c>
      <c r="H270" s="95" t="s">
        <v>3063</v>
      </c>
      <c r="I270" s="66" t="s">
        <v>3064</v>
      </c>
      <c r="J270" s="66" t="s">
        <v>3065</v>
      </c>
      <c r="K270" s="101">
        <v>4361</v>
      </c>
      <c r="L270" s="95"/>
      <c r="M270" s="889">
        <f t="shared" si="14"/>
        <v>0</v>
      </c>
      <c r="N270" s="95"/>
      <c r="O270" s="95"/>
      <c r="P270" s="98" t="s">
        <v>2899</v>
      </c>
      <c r="Q270" s="91"/>
      <c r="R270" s="93"/>
      <c r="S270" s="66"/>
    </row>
    <row r="271" spans="3:20" ht="30" customHeight="1">
      <c r="C271" s="64"/>
      <c r="D271" s="95"/>
      <c r="E271" s="61" t="s">
        <v>2323</v>
      </c>
      <c r="F271" s="68" t="s">
        <v>2654</v>
      </c>
      <c r="G271" s="95" t="s">
        <v>2894</v>
      </c>
      <c r="H271" s="95" t="s">
        <v>3066</v>
      </c>
      <c r="I271" s="66" t="s">
        <v>3067</v>
      </c>
      <c r="J271" s="66" t="s">
        <v>2536</v>
      </c>
      <c r="K271" s="101">
        <v>2081</v>
      </c>
      <c r="L271" s="95"/>
      <c r="M271" s="889">
        <f t="shared" si="14"/>
        <v>0</v>
      </c>
      <c r="N271" s="95"/>
      <c r="O271" s="95"/>
      <c r="P271" s="98" t="s">
        <v>2899</v>
      </c>
      <c r="Q271" s="91"/>
      <c r="R271" s="93"/>
      <c r="S271" s="66"/>
    </row>
    <row r="272" spans="3:20" ht="30" customHeight="1">
      <c r="C272" s="64"/>
      <c r="D272" s="95"/>
      <c r="E272" s="61" t="s">
        <v>2323</v>
      </c>
      <c r="F272" s="68" t="s">
        <v>2654</v>
      </c>
      <c r="G272" s="95" t="s">
        <v>2894</v>
      </c>
      <c r="H272" s="95" t="s">
        <v>3068</v>
      </c>
      <c r="I272" s="66" t="s">
        <v>2579</v>
      </c>
      <c r="J272" s="66" t="s">
        <v>2580</v>
      </c>
      <c r="K272" s="101">
        <v>4676</v>
      </c>
      <c r="L272" s="95"/>
      <c r="M272" s="889">
        <f t="shared" si="14"/>
        <v>0</v>
      </c>
      <c r="N272" s="95"/>
      <c r="O272" s="95"/>
      <c r="P272" s="98" t="s">
        <v>2899</v>
      </c>
      <c r="Q272" s="91"/>
      <c r="R272" s="93"/>
      <c r="S272" s="66"/>
    </row>
    <row r="273" spans="3:19" ht="30" customHeight="1">
      <c r="C273" s="64"/>
      <c r="D273" s="95"/>
      <c r="E273" s="61" t="s">
        <v>2423</v>
      </c>
      <c r="F273" s="68" t="s">
        <v>2654</v>
      </c>
      <c r="G273" s="95" t="s">
        <v>2894</v>
      </c>
      <c r="H273" s="95" t="s">
        <v>3069</v>
      </c>
      <c r="I273" s="66" t="s">
        <v>2553</v>
      </c>
      <c r="J273" s="66" t="s">
        <v>3070</v>
      </c>
      <c r="K273" s="101">
        <v>1332</v>
      </c>
      <c r="L273" s="95"/>
      <c r="M273" s="889">
        <f t="shared" si="14"/>
        <v>0</v>
      </c>
      <c r="N273" s="95"/>
      <c r="O273" s="95"/>
      <c r="P273" s="98" t="s">
        <v>2899</v>
      </c>
      <c r="Q273" s="91"/>
      <c r="R273" s="93"/>
      <c r="S273" s="66"/>
    </row>
    <row r="274" spans="3:19" ht="30" customHeight="1">
      <c r="C274" s="64"/>
      <c r="D274" s="95"/>
      <c r="E274" s="61" t="s">
        <v>2329</v>
      </c>
      <c r="F274" s="68" t="s">
        <v>2654</v>
      </c>
      <c r="G274" s="95" t="s">
        <v>2894</v>
      </c>
      <c r="H274" s="95" t="s">
        <v>3071</v>
      </c>
      <c r="I274" s="66" t="s">
        <v>2583</v>
      </c>
      <c r="J274" s="66" t="s">
        <v>2584</v>
      </c>
      <c r="K274" s="101">
        <v>4389</v>
      </c>
      <c r="L274" s="95"/>
      <c r="M274" s="889">
        <f t="shared" si="14"/>
        <v>0</v>
      </c>
      <c r="N274" s="95"/>
      <c r="O274" s="95"/>
      <c r="P274" s="98" t="s">
        <v>2899</v>
      </c>
      <c r="Q274" s="91"/>
      <c r="R274" s="93"/>
      <c r="S274" s="66"/>
    </row>
    <row r="275" spans="3:19" ht="30" customHeight="1">
      <c r="C275" s="64"/>
      <c r="D275" s="95"/>
      <c r="E275" s="61" t="s">
        <v>2664</v>
      </c>
      <c r="F275" s="68" t="s">
        <v>2707</v>
      </c>
      <c r="G275" s="95" t="s">
        <v>2313</v>
      </c>
      <c r="H275" s="95" t="s">
        <v>3072</v>
      </c>
      <c r="I275" s="66" t="s">
        <v>1710</v>
      </c>
      <c r="J275" s="66" t="s">
        <v>2739</v>
      </c>
      <c r="K275" s="101">
        <v>2593</v>
      </c>
      <c r="L275" s="95"/>
      <c r="M275" s="889">
        <f t="shared" ref="M275:M325" si="15">N275*1.25</f>
        <v>0</v>
      </c>
      <c r="N275" s="95"/>
      <c r="O275" s="95"/>
      <c r="P275" s="98" t="s">
        <v>3073</v>
      </c>
      <c r="Q275" s="91"/>
      <c r="R275" s="93"/>
      <c r="S275" s="66"/>
    </row>
    <row r="276" spans="3:19" ht="30" customHeight="1">
      <c r="C276" s="64"/>
      <c r="D276" s="95"/>
      <c r="E276" s="61" t="s">
        <v>2397</v>
      </c>
      <c r="F276" s="68" t="s">
        <v>2707</v>
      </c>
      <c r="G276" s="95" t="s">
        <v>2313</v>
      </c>
      <c r="H276" s="95" t="s">
        <v>3074</v>
      </c>
      <c r="I276" s="66" t="s">
        <v>3075</v>
      </c>
      <c r="J276" s="66" t="s">
        <v>3076</v>
      </c>
      <c r="K276" s="101">
        <v>4156</v>
      </c>
      <c r="L276" s="95"/>
      <c r="M276" s="889">
        <f t="shared" si="15"/>
        <v>0</v>
      </c>
      <c r="N276" s="95"/>
      <c r="O276" s="95"/>
      <c r="P276" s="98" t="s">
        <v>3073</v>
      </c>
      <c r="Q276" s="91"/>
      <c r="R276" s="93"/>
      <c r="S276" s="66"/>
    </row>
    <row r="277" spans="3:19" ht="30" customHeight="1">
      <c r="C277" s="64"/>
      <c r="D277" s="95"/>
      <c r="E277" s="61"/>
      <c r="F277" s="68" t="s">
        <v>2707</v>
      </c>
      <c r="G277" s="95" t="s">
        <v>2313</v>
      </c>
      <c r="H277" s="95" t="s">
        <v>3077</v>
      </c>
      <c r="I277" s="66" t="s">
        <v>3033</v>
      </c>
      <c r="J277" s="66"/>
      <c r="K277" s="101"/>
      <c r="L277" s="95"/>
      <c r="M277" s="889">
        <f t="shared" si="15"/>
        <v>0</v>
      </c>
      <c r="N277" s="95"/>
      <c r="O277" s="95"/>
      <c r="P277" s="98" t="s">
        <v>3078</v>
      </c>
      <c r="Q277" s="91"/>
      <c r="R277" s="93"/>
      <c r="S277" s="66"/>
    </row>
    <row r="278" spans="3:19" ht="30" customHeight="1">
      <c r="C278" s="64"/>
      <c r="D278" s="95"/>
      <c r="E278" s="61"/>
      <c r="F278" s="68" t="s">
        <v>2707</v>
      </c>
      <c r="G278" s="95" t="s">
        <v>2313</v>
      </c>
      <c r="H278" s="95" t="s">
        <v>3079</v>
      </c>
      <c r="I278" s="66" t="s">
        <v>3080</v>
      </c>
      <c r="J278" s="66" t="s">
        <v>3081</v>
      </c>
      <c r="K278" s="101"/>
      <c r="L278" s="95"/>
      <c r="M278" s="889">
        <f t="shared" si="15"/>
        <v>0</v>
      </c>
      <c r="N278" s="95"/>
      <c r="O278" s="95"/>
      <c r="P278" s="98" t="s">
        <v>3082</v>
      </c>
      <c r="Q278" s="91"/>
      <c r="R278" s="93"/>
      <c r="S278" s="66"/>
    </row>
    <row r="279" spans="3:19" ht="30" customHeight="1">
      <c r="C279" s="64"/>
      <c r="D279" s="95"/>
      <c r="E279" s="61" t="s">
        <v>2481</v>
      </c>
      <c r="F279" s="68" t="s">
        <v>2707</v>
      </c>
      <c r="G279" s="95" t="s">
        <v>2894</v>
      </c>
      <c r="H279" s="95" t="s">
        <v>3083</v>
      </c>
      <c r="I279" s="66" t="s">
        <v>3084</v>
      </c>
      <c r="J279" s="66" t="s">
        <v>36</v>
      </c>
      <c r="K279" s="101">
        <v>1113</v>
      </c>
      <c r="L279" s="95"/>
      <c r="M279" s="889">
        <f t="shared" si="15"/>
        <v>0</v>
      </c>
      <c r="N279" s="95"/>
      <c r="O279" s="95"/>
      <c r="P279" s="98" t="s">
        <v>2899</v>
      </c>
      <c r="Q279" s="91"/>
      <c r="R279" s="93"/>
      <c r="S279" s="66"/>
    </row>
    <row r="280" spans="3:19" ht="30" customHeight="1">
      <c r="C280" s="64"/>
      <c r="D280" s="95"/>
      <c r="E280" s="61" t="s">
        <v>2475</v>
      </c>
      <c r="F280" s="68" t="s">
        <v>2707</v>
      </c>
      <c r="G280" s="95" t="s">
        <v>2894</v>
      </c>
      <c r="H280" s="95" t="s">
        <v>3085</v>
      </c>
      <c r="I280" s="66" t="s">
        <v>2413</v>
      </c>
      <c r="J280" s="66" t="s">
        <v>2414</v>
      </c>
      <c r="K280" s="101">
        <v>1223</v>
      </c>
      <c r="L280" s="95"/>
      <c r="M280" s="889">
        <f t="shared" si="15"/>
        <v>0</v>
      </c>
      <c r="N280" s="95"/>
      <c r="O280" s="95"/>
      <c r="P280" s="98" t="s">
        <v>2899</v>
      </c>
      <c r="Q280" s="91"/>
      <c r="R280" s="93"/>
      <c r="S280" s="66"/>
    </row>
    <row r="281" spans="3:19" ht="30" customHeight="1">
      <c r="C281" s="64"/>
      <c r="D281" s="95"/>
      <c r="E281" s="61" t="s">
        <v>2470</v>
      </c>
      <c r="F281" s="68" t="s">
        <v>2707</v>
      </c>
      <c r="G281" s="95" t="s">
        <v>2894</v>
      </c>
      <c r="H281" s="95" t="s">
        <v>3086</v>
      </c>
      <c r="I281" s="66" t="s">
        <v>2521</v>
      </c>
      <c r="J281" s="66" t="s">
        <v>2377</v>
      </c>
      <c r="K281" s="101">
        <v>4483</v>
      </c>
      <c r="L281" s="95"/>
      <c r="M281" s="889">
        <f t="shared" si="15"/>
        <v>0</v>
      </c>
      <c r="N281" s="95"/>
      <c r="O281" s="95"/>
      <c r="P281" s="98" t="s">
        <v>2899</v>
      </c>
      <c r="Q281" s="91"/>
      <c r="R281" s="93"/>
      <c r="S281" s="66"/>
    </row>
    <row r="282" spans="3:19" ht="30" customHeight="1">
      <c r="C282" s="64"/>
      <c r="D282" s="95"/>
      <c r="E282" s="61" t="s">
        <v>2470</v>
      </c>
      <c r="F282" s="68" t="s">
        <v>2707</v>
      </c>
      <c r="G282" s="95" t="s">
        <v>2894</v>
      </c>
      <c r="H282" s="95" t="s">
        <v>3087</v>
      </c>
      <c r="I282" s="66" t="s">
        <v>2494</v>
      </c>
      <c r="J282" s="66" t="s">
        <v>2495</v>
      </c>
      <c r="K282" s="101">
        <v>2933</v>
      </c>
      <c r="L282" s="95"/>
      <c r="M282" s="889">
        <f t="shared" si="15"/>
        <v>0</v>
      </c>
      <c r="N282" s="95"/>
      <c r="O282" s="95"/>
      <c r="P282" s="98" t="s">
        <v>2899</v>
      </c>
      <c r="Q282" s="91"/>
      <c r="R282" s="93"/>
      <c r="S282" s="66"/>
    </row>
    <row r="283" spans="3:19" ht="30" customHeight="1">
      <c r="C283" s="64"/>
      <c r="D283" s="95"/>
      <c r="E283" s="61" t="s">
        <v>2555</v>
      </c>
      <c r="F283" s="68" t="s">
        <v>2707</v>
      </c>
      <c r="G283" s="95" t="s">
        <v>2894</v>
      </c>
      <c r="H283" s="95" t="s">
        <v>3088</v>
      </c>
      <c r="I283" s="66" t="s">
        <v>2494</v>
      </c>
      <c r="J283" s="66" t="s">
        <v>2621</v>
      </c>
      <c r="K283" s="101">
        <v>1891</v>
      </c>
      <c r="L283" s="95"/>
      <c r="M283" s="889">
        <f t="shared" si="15"/>
        <v>0</v>
      </c>
      <c r="N283" s="95"/>
      <c r="O283" s="95"/>
      <c r="P283" s="98" t="s">
        <v>2899</v>
      </c>
      <c r="Q283" s="91"/>
      <c r="R283" s="93"/>
      <c r="S283" s="66"/>
    </row>
    <row r="284" spans="3:19" ht="30" customHeight="1">
      <c r="C284" s="64"/>
      <c r="D284" s="95"/>
      <c r="E284" s="61" t="s">
        <v>2342</v>
      </c>
      <c r="F284" s="68" t="s">
        <v>2707</v>
      </c>
      <c r="G284" s="95" t="s">
        <v>2894</v>
      </c>
      <c r="H284" s="95" t="s">
        <v>3089</v>
      </c>
      <c r="I284" s="66" t="s">
        <v>374</v>
      </c>
      <c r="J284" s="66" t="s">
        <v>3090</v>
      </c>
      <c r="K284" s="101">
        <v>1163</v>
      </c>
      <c r="L284" s="95"/>
      <c r="M284" s="889">
        <f t="shared" si="15"/>
        <v>0</v>
      </c>
      <c r="N284" s="95"/>
      <c r="O284" s="95"/>
      <c r="P284" s="98" t="s">
        <v>2899</v>
      </c>
      <c r="Q284" s="91"/>
      <c r="R284" s="93"/>
      <c r="S284" s="66"/>
    </row>
    <row r="285" spans="3:19" ht="30" customHeight="1">
      <c r="C285" s="64"/>
      <c r="D285" s="95"/>
      <c r="E285" s="61" t="s">
        <v>2589</v>
      </c>
      <c r="F285" s="68" t="s">
        <v>2707</v>
      </c>
      <c r="G285" s="95" t="s">
        <v>2894</v>
      </c>
      <c r="H285" s="95" t="s">
        <v>3091</v>
      </c>
      <c r="I285" s="66" t="s">
        <v>2576</v>
      </c>
      <c r="J285" s="66" t="s">
        <v>2577</v>
      </c>
      <c r="K285" s="101">
        <v>4628</v>
      </c>
      <c r="L285" s="95"/>
      <c r="M285" s="889">
        <f t="shared" si="15"/>
        <v>0</v>
      </c>
      <c r="N285" s="95"/>
      <c r="O285" s="95"/>
      <c r="P285" s="98" t="s">
        <v>2899</v>
      </c>
      <c r="Q285" s="91"/>
      <c r="R285" s="93"/>
      <c r="S285" s="66"/>
    </row>
    <row r="286" spans="3:19" ht="30" customHeight="1">
      <c r="C286" s="64"/>
      <c r="D286" s="95"/>
      <c r="E286" s="61" t="s">
        <v>2411</v>
      </c>
      <c r="F286" s="68" t="s">
        <v>2707</v>
      </c>
      <c r="G286" s="95" t="s">
        <v>2894</v>
      </c>
      <c r="H286" s="95" t="s">
        <v>3092</v>
      </c>
      <c r="I286" s="66" t="s">
        <v>2511</v>
      </c>
      <c r="J286" s="66" t="s">
        <v>2643</v>
      </c>
      <c r="K286" s="101">
        <v>1917</v>
      </c>
      <c r="L286" s="95"/>
      <c r="M286" s="889">
        <f t="shared" si="15"/>
        <v>0</v>
      </c>
      <c r="N286" s="95"/>
      <c r="O286" s="95"/>
      <c r="P286" s="98" t="s">
        <v>2899</v>
      </c>
      <c r="Q286" s="91"/>
      <c r="R286" s="93"/>
      <c r="S286" s="66"/>
    </row>
    <row r="287" spans="3:19" ht="30" customHeight="1">
      <c r="C287" s="64"/>
      <c r="D287" s="95"/>
      <c r="E287" s="61" t="s">
        <v>2664</v>
      </c>
      <c r="F287" s="68" t="s">
        <v>2707</v>
      </c>
      <c r="G287" s="95" t="s">
        <v>2894</v>
      </c>
      <c r="H287" s="95" t="s">
        <v>3093</v>
      </c>
      <c r="I287" s="66" t="s">
        <v>2591</v>
      </c>
      <c r="J287" s="66" t="s">
        <v>2592</v>
      </c>
      <c r="K287" s="101">
        <v>4485</v>
      </c>
      <c r="L287" s="95"/>
      <c r="M287" s="889">
        <f t="shared" si="15"/>
        <v>0</v>
      </c>
      <c r="N287" s="95"/>
      <c r="O287" s="95"/>
      <c r="P287" s="98" t="s">
        <v>2899</v>
      </c>
      <c r="Q287" s="91"/>
      <c r="R287" s="93"/>
      <c r="S287" s="66"/>
    </row>
    <row r="288" spans="3:19" ht="30" customHeight="1">
      <c r="C288" s="64"/>
      <c r="D288" s="95"/>
      <c r="E288" s="61" t="s">
        <v>2423</v>
      </c>
      <c r="F288" s="68" t="s">
        <v>2707</v>
      </c>
      <c r="G288" s="95" t="s">
        <v>2894</v>
      </c>
      <c r="H288" s="95" t="s">
        <v>3094</v>
      </c>
      <c r="I288" s="66" t="s">
        <v>2651</v>
      </c>
      <c r="J288" s="66" t="s">
        <v>2652</v>
      </c>
      <c r="K288" s="101">
        <v>4482</v>
      </c>
      <c r="L288" s="95"/>
      <c r="M288" s="889">
        <f t="shared" si="15"/>
        <v>0</v>
      </c>
      <c r="N288" s="95"/>
      <c r="O288" s="95"/>
      <c r="P288" s="98" t="s">
        <v>2899</v>
      </c>
      <c r="Q288" s="91"/>
      <c r="R288" s="93"/>
      <c r="S288" s="66"/>
    </row>
    <row r="289" spans="3:19" ht="30" customHeight="1">
      <c r="C289" s="64"/>
      <c r="D289" s="95"/>
      <c r="E289" s="61" t="s">
        <v>2323</v>
      </c>
      <c r="F289" s="68" t="s">
        <v>2707</v>
      </c>
      <c r="G289" s="95" t="s">
        <v>2894</v>
      </c>
      <c r="H289" s="95" t="s">
        <v>3095</v>
      </c>
      <c r="I289" s="66" t="s">
        <v>239</v>
      </c>
      <c r="J289" s="66" t="s">
        <v>2526</v>
      </c>
      <c r="K289" s="101">
        <v>4550</v>
      </c>
      <c r="L289" s="95"/>
      <c r="M289" s="889">
        <f t="shared" si="15"/>
        <v>0</v>
      </c>
      <c r="N289" s="95"/>
      <c r="O289" s="95"/>
      <c r="P289" s="98" t="s">
        <v>2899</v>
      </c>
      <c r="Q289" s="91"/>
      <c r="R289" s="93"/>
      <c r="S289" s="66"/>
    </row>
    <row r="290" spans="3:19" ht="30" customHeight="1">
      <c r="C290" s="64"/>
      <c r="D290" s="95"/>
      <c r="E290" s="61" t="s">
        <v>2403</v>
      </c>
      <c r="F290" s="68" t="s">
        <v>2707</v>
      </c>
      <c r="G290" s="95" t="s">
        <v>2894</v>
      </c>
      <c r="H290" s="95" t="s">
        <v>3096</v>
      </c>
      <c r="I290" s="66" t="s">
        <v>2523</v>
      </c>
      <c r="J290" s="66" t="s">
        <v>2524</v>
      </c>
      <c r="K290" s="101">
        <v>4732</v>
      </c>
      <c r="L290" s="95"/>
      <c r="M290" s="889">
        <f t="shared" si="15"/>
        <v>0</v>
      </c>
      <c r="N290" s="95"/>
      <c r="O290" s="95"/>
      <c r="P290" s="98" t="s">
        <v>2899</v>
      </c>
      <c r="Q290" s="91"/>
      <c r="R290" s="93"/>
      <c r="S290" s="66"/>
    </row>
    <row r="291" spans="3:19" ht="30" customHeight="1">
      <c r="C291" s="64"/>
      <c r="D291" s="95"/>
      <c r="E291" s="61" t="s">
        <v>2574</v>
      </c>
      <c r="F291" s="68" t="s">
        <v>2707</v>
      </c>
      <c r="G291" s="95" t="s">
        <v>2894</v>
      </c>
      <c r="H291" s="95" t="s">
        <v>3097</v>
      </c>
      <c r="I291" s="66" t="s">
        <v>2637</v>
      </c>
      <c r="J291" s="66" t="s">
        <v>114</v>
      </c>
      <c r="K291" s="101">
        <v>4280</v>
      </c>
      <c r="L291" s="95"/>
      <c r="M291" s="889">
        <f t="shared" si="15"/>
        <v>0</v>
      </c>
      <c r="N291" s="95"/>
      <c r="O291" s="95"/>
      <c r="P291" s="98" t="s">
        <v>2899</v>
      </c>
      <c r="Q291" s="91"/>
      <c r="R291" s="93"/>
      <c r="S291" s="66"/>
    </row>
    <row r="292" spans="3:19" ht="30" customHeight="1">
      <c r="C292" s="64"/>
      <c r="D292" s="95"/>
      <c r="E292" s="61"/>
      <c r="F292" s="68" t="s">
        <v>2707</v>
      </c>
      <c r="G292" s="95" t="s">
        <v>2313</v>
      </c>
      <c r="H292" s="95" t="s">
        <v>3098</v>
      </c>
      <c r="I292" s="66" t="s">
        <v>3033</v>
      </c>
      <c r="J292" s="66"/>
      <c r="K292" s="101"/>
      <c r="L292" s="95"/>
      <c r="M292" s="889">
        <f t="shared" si="15"/>
        <v>0</v>
      </c>
      <c r="N292" s="95"/>
      <c r="O292" s="95"/>
      <c r="P292" s="98" t="s">
        <v>3099</v>
      </c>
      <c r="Q292" s="91"/>
      <c r="R292" s="93"/>
      <c r="S292" s="66"/>
    </row>
    <row r="293" spans="3:19" ht="30" customHeight="1">
      <c r="C293" s="64"/>
      <c r="D293" s="95"/>
      <c r="E293" s="61" t="s">
        <v>2589</v>
      </c>
      <c r="F293" s="68" t="s">
        <v>2707</v>
      </c>
      <c r="G293" s="95" t="s">
        <v>2894</v>
      </c>
      <c r="H293" s="95" t="s">
        <v>3100</v>
      </c>
      <c r="I293" s="66" t="s">
        <v>3101</v>
      </c>
      <c r="J293" s="66" t="s">
        <v>2658</v>
      </c>
      <c r="K293" s="101">
        <v>4421</v>
      </c>
      <c r="L293" s="95"/>
      <c r="M293" s="889">
        <f t="shared" si="15"/>
        <v>0</v>
      </c>
      <c r="N293" s="95"/>
      <c r="O293" s="95"/>
      <c r="P293" s="98" t="s">
        <v>2899</v>
      </c>
      <c r="Q293" s="91"/>
      <c r="R293" s="93"/>
      <c r="S293" s="66"/>
    </row>
    <row r="294" spans="3:19" ht="30" customHeight="1">
      <c r="C294" s="64"/>
      <c r="D294" s="95"/>
      <c r="E294" s="61" t="s">
        <v>2334</v>
      </c>
      <c r="F294" s="68" t="s">
        <v>2707</v>
      </c>
      <c r="G294" s="95" t="s">
        <v>2894</v>
      </c>
      <c r="H294" s="95" t="s">
        <v>3102</v>
      </c>
      <c r="I294" s="66" t="s">
        <v>2699</v>
      </c>
      <c r="J294" s="66" t="s">
        <v>2530</v>
      </c>
      <c r="K294" s="101">
        <v>4084</v>
      </c>
      <c r="L294" s="95"/>
      <c r="M294" s="889">
        <f t="shared" si="15"/>
        <v>0</v>
      </c>
      <c r="N294" s="95"/>
      <c r="O294" s="95"/>
      <c r="P294" s="98" t="s">
        <v>2899</v>
      </c>
      <c r="Q294" s="91"/>
      <c r="R294" s="93"/>
      <c r="S294" s="66"/>
    </row>
    <row r="295" spans="3:19" ht="30" customHeight="1">
      <c r="C295" s="64"/>
      <c r="D295" s="95"/>
      <c r="E295" s="61" t="s">
        <v>2411</v>
      </c>
      <c r="F295" s="68" t="s">
        <v>2707</v>
      </c>
      <c r="G295" s="95" t="s">
        <v>2894</v>
      </c>
      <c r="H295" s="95" t="s">
        <v>3103</v>
      </c>
      <c r="I295" s="66" t="s">
        <v>3104</v>
      </c>
      <c r="J295" s="66" t="s">
        <v>2671</v>
      </c>
      <c r="K295" s="101">
        <v>2054</v>
      </c>
      <c r="L295" s="95"/>
      <c r="M295" s="889">
        <f t="shared" si="15"/>
        <v>0</v>
      </c>
      <c r="N295" s="95"/>
      <c r="O295" s="95"/>
      <c r="P295" s="98" t="s">
        <v>2899</v>
      </c>
      <c r="Q295" s="91"/>
      <c r="R295" s="93"/>
      <c r="S295" s="66"/>
    </row>
    <row r="296" spans="3:19" ht="30" customHeight="1">
      <c r="C296" s="64"/>
      <c r="D296" s="95"/>
      <c r="E296" s="61" t="s">
        <v>2334</v>
      </c>
      <c r="F296" s="68" t="s">
        <v>2707</v>
      </c>
      <c r="G296" s="95" t="s">
        <v>2894</v>
      </c>
      <c r="H296" s="95" t="s">
        <v>3105</v>
      </c>
      <c r="I296" s="66" t="s">
        <v>2666</v>
      </c>
      <c r="J296" s="66" t="s">
        <v>2667</v>
      </c>
      <c r="K296" s="101">
        <v>4154</v>
      </c>
      <c r="L296" s="95"/>
      <c r="M296" s="889">
        <f t="shared" si="15"/>
        <v>0</v>
      </c>
      <c r="N296" s="95"/>
      <c r="O296" s="95"/>
      <c r="P296" s="98" t="s">
        <v>2899</v>
      </c>
      <c r="Q296" s="91"/>
      <c r="R296" s="93"/>
      <c r="S296" s="66"/>
    </row>
    <row r="297" spans="3:19" ht="30" customHeight="1">
      <c r="C297" s="64"/>
      <c r="D297" s="95"/>
      <c r="E297" s="61" t="s">
        <v>2641</v>
      </c>
      <c r="F297" s="68" t="s">
        <v>2707</v>
      </c>
      <c r="G297" s="95" t="s">
        <v>2894</v>
      </c>
      <c r="H297" s="95" t="s">
        <v>3106</v>
      </c>
      <c r="I297" s="66" t="s">
        <v>2666</v>
      </c>
      <c r="J297" s="66" t="s">
        <v>3107</v>
      </c>
      <c r="K297" s="101">
        <v>4292</v>
      </c>
      <c r="L297" s="95"/>
      <c r="M297" s="889">
        <f t="shared" si="15"/>
        <v>0</v>
      </c>
      <c r="N297" s="95"/>
      <c r="O297" s="95"/>
      <c r="P297" s="98" t="s">
        <v>2899</v>
      </c>
      <c r="Q297" s="91"/>
      <c r="R297" s="93"/>
      <c r="S297" s="66"/>
    </row>
    <row r="298" spans="3:19" ht="30" customHeight="1">
      <c r="D298" s="95"/>
      <c r="E298" s="61" t="s">
        <v>2431</v>
      </c>
      <c r="F298" s="68" t="s">
        <v>2746</v>
      </c>
      <c r="G298" s="95" t="s">
        <v>2894</v>
      </c>
      <c r="H298" s="95" t="s">
        <v>3108</v>
      </c>
      <c r="I298" s="66" t="s">
        <v>2704</v>
      </c>
      <c r="J298" s="66" t="s">
        <v>2705</v>
      </c>
      <c r="K298" s="101">
        <v>4814</v>
      </c>
      <c r="L298" s="95"/>
      <c r="M298" s="889">
        <f t="shared" si="15"/>
        <v>0</v>
      </c>
      <c r="N298" s="95"/>
      <c r="O298" s="95"/>
      <c r="P298" s="98" t="s">
        <v>2899</v>
      </c>
      <c r="Q298" s="91"/>
      <c r="R298" s="93"/>
      <c r="S298" s="66"/>
    </row>
    <row r="299" spans="3:19" ht="30" customHeight="1">
      <c r="D299" s="95"/>
      <c r="E299" s="61"/>
      <c r="F299" s="68"/>
      <c r="G299" s="95"/>
      <c r="H299" s="95" t="s">
        <v>3109</v>
      </c>
      <c r="I299" s="66"/>
      <c r="J299" s="66"/>
      <c r="K299" s="101"/>
      <c r="L299" s="95"/>
      <c r="M299" s="889">
        <f t="shared" si="15"/>
        <v>0</v>
      </c>
      <c r="N299" s="95"/>
      <c r="O299" s="95"/>
      <c r="P299" s="98"/>
      <c r="Q299" s="91"/>
      <c r="R299" s="93"/>
      <c r="S299" s="66"/>
    </row>
    <row r="300" spans="3:19" ht="30" customHeight="1">
      <c r="D300" s="95"/>
      <c r="E300" s="61"/>
      <c r="F300" s="68"/>
      <c r="G300" s="95"/>
      <c r="H300" s="95" t="s">
        <v>3110</v>
      </c>
      <c r="I300" s="66" t="s">
        <v>2333</v>
      </c>
      <c r="J300" s="66" t="s">
        <v>50</v>
      </c>
      <c r="K300" s="101"/>
      <c r="L300" s="95"/>
      <c r="M300" s="889">
        <f t="shared" si="15"/>
        <v>0</v>
      </c>
      <c r="N300" s="95"/>
      <c r="O300" s="95"/>
      <c r="P300" s="98" t="s">
        <v>3111</v>
      </c>
      <c r="Q300" s="91"/>
      <c r="R300" s="93"/>
      <c r="S300" s="66"/>
    </row>
    <row r="301" spans="3:19" ht="30" customHeight="1">
      <c r="D301" s="95"/>
      <c r="E301" s="61" t="s">
        <v>2393</v>
      </c>
      <c r="F301" s="68" t="s">
        <v>2746</v>
      </c>
      <c r="G301" s="95" t="s">
        <v>2894</v>
      </c>
      <c r="H301" s="95" t="s">
        <v>3112</v>
      </c>
      <c r="I301" s="66" t="s">
        <v>3113</v>
      </c>
      <c r="J301" s="66" t="s">
        <v>2702</v>
      </c>
      <c r="K301" s="101">
        <v>4192</v>
      </c>
      <c r="L301" s="95"/>
      <c r="M301" s="889">
        <f t="shared" si="15"/>
        <v>0</v>
      </c>
      <c r="N301" s="95"/>
      <c r="O301" s="95"/>
      <c r="P301" s="98" t="s">
        <v>2899</v>
      </c>
      <c r="Q301" s="91"/>
      <c r="R301" s="93"/>
      <c r="S301" s="66"/>
    </row>
    <row r="302" spans="3:19" ht="30" customHeight="1">
      <c r="D302" s="95"/>
      <c r="E302" s="61" t="s">
        <v>2397</v>
      </c>
      <c r="F302" s="68" t="s">
        <v>2746</v>
      </c>
      <c r="G302" s="95" t="s">
        <v>2894</v>
      </c>
      <c r="H302" s="95" t="s">
        <v>3114</v>
      </c>
      <c r="I302" s="66" t="s">
        <v>2612</v>
      </c>
      <c r="J302" s="66" t="s">
        <v>2613</v>
      </c>
      <c r="K302" s="101">
        <v>1943</v>
      </c>
      <c r="L302" s="95"/>
      <c r="M302" s="889">
        <f t="shared" si="15"/>
        <v>0</v>
      </c>
      <c r="N302" s="95"/>
      <c r="O302" s="95"/>
      <c r="P302" s="98" t="s">
        <v>2899</v>
      </c>
      <c r="Q302" s="91"/>
      <c r="R302" s="93"/>
      <c r="S302" s="66"/>
    </row>
    <row r="303" spans="3:19" ht="30" customHeight="1">
      <c r="D303" s="95"/>
      <c r="E303" s="61" t="s">
        <v>2367</v>
      </c>
      <c r="F303" s="68" t="s">
        <v>2746</v>
      </c>
      <c r="G303" s="95"/>
      <c r="H303" s="95" t="s">
        <v>3115</v>
      </c>
      <c r="I303" s="66" t="s">
        <v>2386</v>
      </c>
      <c r="J303" s="66" t="s">
        <v>3116</v>
      </c>
      <c r="K303" s="101">
        <v>1425</v>
      </c>
      <c r="L303" s="95"/>
      <c r="M303" s="889">
        <f t="shared" si="15"/>
        <v>0</v>
      </c>
      <c r="N303" s="95"/>
      <c r="O303" s="95"/>
      <c r="P303" s="98" t="s">
        <v>3117</v>
      </c>
      <c r="Q303" s="91"/>
      <c r="R303" s="93"/>
      <c r="S303" s="66"/>
    </row>
    <row r="304" spans="3:19" ht="30" customHeight="1">
      <c r="D304" s="95"/>
      <c r="E304" s="61" t="s">
        <v>2664</v>
      </c>
      <c r="F304" s="68" t="s">
        <v>2815</v>
      </c>
      <c r="G304" s="95"/>
      <c r="H304" s="95" t="s">
        <v>3118</v>
      </c>
      <c r="I304" s="66" t="s">
        <v>3119</v>
      </c>
      <c r="J304" s="66" t="s">
        <v>3120</v>
      </c>
      <c r="K304" s="101">
        <v>1484</v>
      </c>
      <c r="L304" s="95"/>
      <c r="M304" s="889">
        <f t="shared" si="15"/>
        <v>0</v>
      </c>
      <c r="N304" s="95"/>
      <c r="O304" s="95"/>
      <c r="P304" s="98" t="s">
        <v>3121</v>
      </c>
      <c r="Q304" s="91"/>
      <c r="R304" s="93"/>
      <c r="S304" s="66"/>
    </row>
    <row r="305" spans="2:19" ht="30" customHeight="1">
      <c r="D305" s="95"/>
      <c r="E305" s="61" t="s">
        <v>2597</v>
      </c>
      <c r="F305" s="68" t="s">
        <v>2746</v>
      </c>
      <c r="G305" s="95" t="s">
        <v>2894</v>
      </c>
      <c r="H305" s="95" t="s">
        <v>3122</v>
      </c>
      <c r="I305" s="66" t="s">
        <v>2745</v>
      </c>
      <c r="J305" s="66" t="s">
        <v>3123</v>
      </c>
      <c r="K305" s="101">
        <v>4749</v>
      </c>
      <c r="L305" s="95"/>
      <c r="M305" s="889">
        <f t="shared" si="15"/>
        <v>0</v>
      </c>
      <c r="N305" s="95"/>
      <c r="O305" s="95"/>
      <c r="P305" s="470" t="s">
        <v>2899</v>
      </c>
      <c r="Q305" s="92"/>
      <c r="R305" s="93"/>
      <c r="S305" s="66"/>
    </row>
    <row r="306" spans="2:19" ht="30" customHeight="1">
      <c r="D306" s="95"/>
      <c r="E306" s="61" t="s">
        <v>2346</v>
      </c>
      <c r="F306" s="68" t="s">
        <v>2746</v>
      </c>
      <c r="G306" s="95" t="s">
        <v>2894</v>
      </c>
      <c r="H306" s="95" t="s">
        <v>3124</v>
      </c>
      <c r="I306" s="66" t="s">
        <v>2758</v>
      </c>
      <c r="J306" s="66" t="s">
        <v>2759</v>
      </c>
      <c r="K306" s="101">
        <v>4538</v>
      </c>
      <c r="L306" s="95"/>
      <c r="M306" s="889">
        <f t="shared" si="15"/>
        <v>0</v>
      </c>
      <c r="N306" s="95"/>
      <c r="O306" s="95"/>
      <c r="P306" s="470" t="s">
        <v>2899</v>
      </c>
      <c r="Q306" s="92"/>
      <c r="R306" s="93"/>
      <c r="S306" s="66"/>
    </row>
    <row r="307" spans="2:19" ht="30" customHeight="1">
      <c r="D307" s="95"/>
      <c r="E307" s="61" t="s">
        <v>2367</v>
      </c>
      <c r="F307" s="68" t="s">
        <v>2746</v>
      </c>
      <c r="G307" s="95" t="s">
        <v>2894</v>
      </c>
      <c r="H307" s="95" t="s">
        <v>3125</v>
      </c>
      <c r="I307" s="66" t="s">
        <v>2425</v>
      </c>
      <c r="J307" s="66" t="s">
        <v>787</v>
      </c>
      <c r="K307" s="101">
        <v>4963</v>
      </c>
      <c r="L307" s="95"/>
      <c r="M307" s="889">
        <f t="shared" si="15"/>
        <v>0</v>
      </c>
      <c r="N307" s="95"/>
      <c r="O307" s="95"/>
      <c r="P307" s="470" t="s">
        <v>2899</v>
      </c>
      <c r="Q307" s="92"/>
      <c r="R307" s="93"/>
      <c r="S307" s="66"/>
    </row>
    <row r="308" spans="2:19" ht="30" customHeight="1">
      <c r="D308" s="95"/>
      <c r="E308" s="61" t="s">
        <v>2342</v>
      </c>
      <c r="F308" s="68" t="s">
        <v>2746</v>
      </c>
      <c r="G308" s="95" t="s">
        <v>2894</v>
      </c>
      <c r="H308" s="95" t="s">
        <v>3126</v>
      </c>
      <c r="I308" s="66" t="s">
        <v>2511</v>
      </c>
      <c r="J308" s="66" t="s">
        <v>74</v>
      </c>
      <c r="K308" s="101">
        <v>4663</v>
      </c>
      <c r="L308" s="95"/>
      <c r="M308" s="889">
        <f t="shared" si="15"/>
        <v>0</v>
      </c>
      <c r="N308" s="95"/>
      <c r="O308" s="95"/>
      <c r="P308" s="470" t="s">
        <v>2899</v>
      </c>
      <c r="Q308" s="92"/>
      <c r="R308" s="93"/>
      <c r="S308" s="66"/>
    </row>
    <row r="309" spans="2:19" ht="30" customHeight="1">
      <c r="D309" s="95"/>
      <c r="E309" s="61" t="s">
        <v>2342</v>
      </c>
      <c r="F309" s="68" t="s">
        <v>2746</v>
      </c>
      <c r="G309" s="95" t="s">
        <v>2894</v>
      </c>
      <c r="H309" s="95" t="s">
        <v>3127</v>
      </c>
      <c r="I309" s="66" t="s">
        <v>2741</v>
      </c>
      <c r="J309" s="66" t="s">
        <v>98</v>
      </c>
      <c r="K309" s="101">
        <v>5039</v>
      </c>
      <c r="L309" s="95"/>
      <c r="M309" s="889">
        <f t="shared" si="15"/>
        <v>0</v>
      </c>
      <c r="N309" s="95"/>
      <c r="O309" s="95"/>
      <c r="P309" s="470" t="s">
        <v>2899</v>
      </c>
      <c r="Q309" s="92"/>
      <c r="R309" s="93"/>
      <c r="S309" s="66"/>
    </row>
    <row r="310" spans="2:19" ht="30" customHeight="1">
      <c r="B310" s="499">
        <v>44450</v>
      </c>
      <c r="D310" s="95"/>
      <c r="E310" s="61"/>
      <c r="F310" s="68" t="s">
        <v>2815</v>
      </c>
      <c r="G310" s="95" t="s">
        <v>2313</v>
      </c>
      <c r="H310" s="95" t="s">
        <v>3128</v>
      </c>
      <c r="I310" s="66" t="s">
        <v>3129</v>
      </c>
      <c r="J310" s="66" t="s">
        <v>3130</v>
      </c>
      <c r="K310" s="101"/>
      <c r="L310" s="95"/>
      <c r="M310" s="889">
        <f t="shared" si="15"/>
        <v>0</v>
      </c>
      <c r="N310" s="95"/>
      <c r="O310" s="95"/>
      <c r="P310" s="470" t="s">
        <v>3131</v>
      </c>
      <c r="Q310" s="92"/>
      <c r="R310" s="93"/>
      <c r="S310" s="66"/>
    </row>
    <row r="311" spans="2:19" ht="30" customHeight="1">
      <c r="D311" s="95"/>
      <c r="E311" s="61" t="s">
        <v>2660</v>
      </c>
      <c r="F311" s="68" t="s">
        <v>2815</v>
      </c>
      <c r="G311" s="95" t="s">
        <v>2894</v>
      </c>
      <c r="H311" s="95" t="s">
        <v>3132</v>
      </c>
      <c r="I311" s="66" t="s">
        <v>26</v>
      </c>
      <c r="J311" s="66" t="s">
        <v>2606</v>
      </c>
      <c r="K311" s="101">
        <v>3927</v>
      </c>
      <c r="L311" s="95"/>
      <c r="M311" s="889">
        <f t="shared" si="15"/>
        <v>0</v>
      </c>
      <c r="N311" s="95"/>
      <c r="O311" s="95"/>
      <c r="P311" s="470" t="s">
        <v>2899</v>
      </c>
      <c r="Q311" s="92"/>
      <c r="R311" s="93"/>
      <c r="S311" s="66"/>
    </row>
    <row r="312" spans="2:19" ht="30" customHeight="1">
      <c r="D312" s="95"/>
      <c r="E312" s="61" t="s">
        <v>2660</v>
      </c>
      <c r="F312" s="68" t="s">
        <v>2815</v>
      </c>
      <c r="G312" s="95" t="s">
        <v>2894</v>
      </c>
      <c r="H312" s="95" t="s">
        <v>3133</v>
      </c>
      <c r="I312" s="66" t="s">
        <v>2717</v>
      </c>
      <c r="J312" s="66" t="s">
        <v>2718</v>
      </c>
      <c r="K312" s="101">
        <v>4459</v>
      </c>
      <c r="L312" s="95"/>
      <c r="M312" s="889">
        <f t="shared" si="15"/>
        <v>0</v>
      </c>
      <c r="N312" s="95"/>
      <c r="O312" s="95"/>
      <c r="P312" s="470" t="s">
        <v>2899</v>
      </c>
      <c r="Q312" s="92"/>
      <c r="R312" s="93"/>
      <c r="S312" s="66"/>
    </row>
    <row r="313" spans="2:19" ht="30" customHeight="1">
      <c r="D313" s="95"/>
      <c r="E313" s="61" t="s">
        <v>2408</v>
      </c>
      <c r="F313" s="68" t="s">
        <v>2746</v>
      </c>
      <c r="G313" s="95" t="s">
        <v>2313</v>
      </c>
      <c r="H313" s="95" t="s">
        <v>3134</v>
      </c>
      <c r="I313" s="66" t="s">
        <v>157</v>
      </c>
      <c r="J313" s="66" t="s">
        <v>2623</v>
      </c>
      <c r="K313" s="101"/>
      <c r="L313" s="95"/>
      <c r="M313" s="889">
        <f t="shared" si="15"/>
        <v>0</v>
      </c>
      <c r="N313" s="95"/>
      <c r="O313" s="95"/>
      <c r="P313" s="470" t="s">
        <v>3135</v>
      </c>
      <c r="Q313" s="92"/>
      <c r="R313" s="93"/>
      <c r="S313" s="66"/>
    </row>
    <row r="314" spans="2:19" ht="30" customHeight="1">
      <c r="D314" s="95"/>
      <c r="E314" s="61" t="s">
        <v>2384</v>
      </c>
      <c r="F314" s="68" t="s">
        <v>2815</v>
      </c>
      <c r="G314" s="95" t="s">
        <v>2894</v>
      </c>
      <c r="H314" s="95" t="s">
        <v>3136</v>
      </c>
      <c r="I314" s="66" t="s">
        <v>2829</v>
      </c>
      <c r="J314" s="66" t="s">
        <v>2830</v>
      </c>
      <c r="K314" s="101">
        <v>2898</v>
      </c>
      <c r="L314" s="95"/>
      <c r="M314" s="889">
        <f t="shared" si="15"/>
        <v>0</v>
      </c>
      <c r="N314" s="95"/>
      <c r="O314" s="95"/>
      <c r="P314" s="470" t="s">
        <v>2899</v>
      </c>
      <c r="Q314" s="92"/>
      <c r="R314" s="93"/>
      <c r="S314" s="66"/>
    </row>
    <row r="315" spans="2:19" ht="30" customHeight="1">
      <c r="D315" s="95"/>
      <c r="E315" s="61" t="s">
        <v>2393</v>
      </c>
      <c r="F315" s="68" t="s">
        <v>2815</v>
      </c>
      <c r="G315" s="95" t="s">
        <v>2894</v>
      </c>
      <c r="H315" s="95" t="s">
        <v>3137</v>
      </c>
      <c r="I315" s="66" t="s">
        <v>2684</v>
      </c>
      <c r="J315" s="66" t="s">
        <v>2685</v>
      </c>
      <c r="K315" s="101">
        <v>4701</v>
      </c>
      <c r="L315" s="95"/>
      <c r="M315" s="889">
        <f t="shared" si="15"/>
        <v>0</v>
      </c>
      <c r="N315" s="95"/>
      <c r="O315" s="95"/>
      <c r="P315" s="470" t="s">
        <v>2899</v>
      </c>
      <c r="Q315" s="92"/>
      <c r="R315" s="93"/>
      <c r="S315" s="66"/>
    </row>
    <row r="316" spans="2:19" ht="30" customHeight="1">
      <c r="D316" s="95"/>
      <c r="E316" s="61" t="s">
        <v>2501</v>
      </c>
      <c r="F316" s="68" t="s">
        <v>2815</v>
      </c>
      <c r="G316" s="95" t="s">
        <v>2894</v>
      </c>
      <c r="H316" s="95" t="s">
        <v>3138</v>
      </c>
      <c r="I316" s="66" t="s">
        <v>2794</v>
      </c>
      <c r="J316" s="66" t="s">
        <v>2566</v>
      </c>
      <c r="K316" s="101">
        <v>4762</v>
      </c>
      <c r="L316" s="95"/>
      <c r="M316" s="889">
        <f t="shared" si="15"/>
        <v>0</v>
      </c>
      <c r="N316" s="95"/>
      <c r="O316" s="95"/>
      <c r="P316" s="470" t="s">
        <v>2899</v>
      </c>
      <c r="Q316" s="92"/>
      <c r="R316" s="93"/>
      <c r="S316" s="66"/>
    </row>
    <row r="317" spans="2:19" ht="30" customHeight="1">
      <c r="D317" s="95"/>
      <c r="E317" s="61" t="s">
        <v>2423</v>
      </c>
      <c r="F317" s="68" t="s">
        <v>2815</v>
      </c>
      <c r="G317" s="95" t="s">
        <v>2894</v>
      </c>
      <c r="H317" s="95" t="s">
        <v>3139</v>
      </c>
      <c r="I317" s="66" t="s">
        <v>2715</v>
      </c>
      <c r="J317" s="66" t="s">
        <v>74</v>
      </c>
      <c r="K317" s="101">
        <v>2072</v>
      </c>
      <c r="L317" s="95"/>
      <c r="M317" s="889">
        <f t="shared" si="15"/>
        <v>0</v>
      </c>
      <c r="N317" s="95"/>
      <c r="O317" s="95"/>
      <c r="P317" s="470" t="s">
        <v>2899</v>
      </c>
      <c r="Q317" s="92"/>
      <c r="R317" s="93"/>
      <c r="S317" s="66"/>
    </row>
    <row r="318" spans="2:19" ht="30" customHeight="1">
      <c r="D318" s="95"/>
      <c r="E318" s="61" t="s">
        <v>2329</v>
      </c>
      <c r="F318" s="68" t="s">
        <v>2815</v>
      </c>
      <c r="G318" s="95" t="s">
        <v>2894</v>
      </c>
      <c r="H318" s="95" t="s">
        <v>3140</v>
      </c>
      <c r="I318" s="66" t="s">
        <v>3141</v>
      </c>
      <c r="J318" s="66" t="s">
        <v>2729</v>
      </c>
      <c r="K318" s="101">
        <v>4842</v>
      </c>
      <c r="L318" s="95"/>
      <c r="M318" s="889">
        <f t="shared" si="15"/>
        <v>0</v>
      </c>
      <c r="N318" s="95"/>
      <c r="O318" s="95"/>
      <c r="P318" s="470" t="s">
        <v>2899</v>
      </c>
      <c r="Q318" s="92"/>
      <c r="R318" s="93"/>
      <c r="S318" s="66"/>
    </row>
    <row r="319" spans="2:19" ht="30" customHeight="1">
      <c r="D319" s="95"/>
      <c r="E319" s="61" t="s">
        <v>2408</v>
      </c>
      <c r="F319" s="68" t="s">
        <v>2815</v>
      </c>
      <c r="G319" s="95" t="s">
        <v>2894</v>
      </c>
      <c r="H319" s="95" t="s">
        <v>3142</v>
      </c>
      <c r="I319" s="66" t="s">
        <v>2756</v>
      </c>
      <c r="J319" s="66" t="s">
        <v>2536</v>
      </c>
      <c r="K319" s="101">
        <v>4958</v>
      </c>
      <c r="L319" s="95"/>
      <c r="M319" s="889">
        <f t="shared" si="15"/>
        <v>0</v>
      </c>
      <c r="N319" s="95"/>
      <c r="O319" s="95"/>
      <c r="P319" s="470" t="s">
        <v>2899</v>
      </c>
      <c r="Q319" s="92"/>
      <c r="R319" s="93"/>
      <c r="S319" s="66"/>
    </row>
    <row r="320" spans="2:19" ht="30" customHeight="1">
      <c r="D320" s="95"/>
      <c r="E320" s="61"/>
      <c r="F320" s="68"/>
      <c r="G320" s="95"/>
      <c r="H320" s="95" t="s">
        <v>3143</v>
      </c>
      <c r="I320" s="66"/>
      <c r="J320" s="66"/>
      <c r="K320" s="101"/>
      <c r="L320" s="95"/>
      <c r="M320" s="889">
        <f t="shared" si="15"/>
        <v>0</v>
      </c>
      <c r="N320" s="95"/>
      <c r="O320" s="95"/>
      <c r="P320" s="470"/>
      <c r="Q320" s="92"/>
      <c r="R320" s="93"/>
      <c r="S320" s="66"/>
    </row>
    <row r="321" spans="4:19" ht="30" customHeight="1">
      <c r="D321" s="95"/>
      <c r="E321" s="61"/>
      <c r="F321" s="68"/>
      <c r="G321" s="95"/>
      <c r="H321" s="95" t="s">
        <v>3144</v>
      </c>
      <c r="I321" s="66"/>
      <c r="J321" s="66"/>
      <c r="K321" s="101"/>
      <c r="L321" s="95"/>
      <c r="M321" s="889">
        <f t="shared" si="15"/>
        <v>0</v>
      </c>
      <c r="N321" s="95"/>
      <c r="O321" s="95"/>
      <c r="P321" s="470"/>
      <c r="Q321" s="92"/>
      <c r="R321" s="93"/>
      <c r="S321" s="66"/>
    </row>
    <row r="322" spans="4:19" ht="30" customHeight="1">
      <c r="D322" s="95"/>
      <c r="E322" s="61"/>
      <c r="F322" s="68"/>
      <c r="G322" s="95"/>
      <c r="H322" s="95" t="s">
        <v>3145</v>
      </c>
      <c r="I322" s="66"/>
      <c r="J322" s="66"/>
      <c r="K322" s="101"/>
      <c r="L322" s="95"/>
      <c r="M322" s="889">
        <f t="shared" si="15"/>
        <v>0</v>
      </c>
      <c r="N322" s="95"/>
      <c r="O322" s="95"/>
      <c r="P322" s="470"/>
      <c r="Q322" s="92"/>
      <c r="R322" s="93"/>
      <c r="S322" s="66"/>
    </row>
    <row r="323" spans="4:19" ht="30" customHeight="1">
      <c r="D323" s="95"/>
      <c r="E323" s="61"/>
      <c r="F323" s="68"/>
      <c r="G323" s="95"/>
      <c r="H323" s="95" t="s">
        <v>3146</v>
      </c>
      <c r="I323" s="66"/>
      <c r="J323" s="66"/>
      <c r="K323" s="101"/>
      <c r="L323" s="95"/>
      <c r="M323" s="889">
        <f t="shared" si="15"/>
        <v>0</v>
      </c>
      <c r="N323" s="95"/>
      <c r="O323" s="95"/>
      <c r="P323" s="470"/>
      <c r="Q323" s="92"/>
      <c r="R323" s="93"/>
      <c r="S323" s="66"/>
    </row>
    <row r="324" spans="4:19" ht="30" customHeight="1">
      <c r="D324" s="95"/>
      <c r="E324" s="61"/>
      <c r="F324" s="68"/>
      <c r="G324" s="95"/>
      <c r="H324" s="95" t="s">
        <v>3147</v>
      </c>
      <c r="I324" s="66"/>
      <c r="J324" s="66"/>
      <c r="K324" s="101"/>
      <c r="L324" s="95"/>
      <c r="M324" s="889">
        <f t="shared" si="15"/>
        <v>0</v>
      </c>
      <c r="N324" s="95"/>
      <c r="O324" s="95"/>
      <c r="P324" s="470"/>
      <c r="Q324" s="92"/>
      <c r="R324" s="93"/>
      <c r="S324" s="66"/>
    </row>
    <row r="325" spans="4:19" ht="30" customHeight="1">
      <c r="D325" s="95"/>
      <c r="E325" s="61"/>
      <c r="F325" s="68"/>
      <c r="G325" s="95"/>
      <c r="H325" s="95" t="s">
        <v>3148</v>
      </c>
      <c r="I325" s="66"/>
      <c r="J325" s="66"/>
      <c r="K325" s="101"/>
      <c r="L325" s="95"/>
      <c r="M325" s="889">
        <f t="shared" si="15"/>
        <v>0</v>
      </c>
      <c r="N325" s="95"/>
      <c r="O325" s="95"/>
      <c r="P325" s="470"/>
      <c r="Q325" s="92"/>
      <c r="R325" s="93"/>
      <c r="S325" s="66"/>
    </row>
    <row r="326" spans="4:19" ht="30" customHeight="1">
      <c r="D326" s="95"/>
      <c r="E326" s="61"/>
      <c r="F326" s="68"/>
      <c r="G326" s="95"/>
      <c r="H326" s="95" t="s">
        <v>3149</v>
      </c>
      <c r="I326" s="66"/>
      <c r="J326" s="66"/>
      <c r="K326" s="101"/>
      <c r="L326" s="95"/>
      <c r="M326" s="889">
        <f t="shared" ref="M326:M389" si="16">N326*1.25</f>
        <v>0</v>
      </c>
      <c r="N326" s="95"/>
      <c r="O326" s="95"/>
      <c r="P326" s="470"/>
      <c r="Q326" s="92"/>
      <c r="R326" s="93"/>
      <c r="S326" s="66"/>
    </row>
    <row r="327" spans="4:19" ht="30" customHeight="1">
      <c r="D327" s="95"/>
      <c r="E327" s="61"/>
      <c r="F327" s="68"/>
      <c r="G327" s="95"/>
      <c r="H327" s="95" t="s">
        <v>3150</v>
      </c>
      <c r="I327" s="66"/>
      <c r="J327" s="66"/>
      <c r="K327" s="101"/>
      <c r="L327" s="95"/>
      <c r="M327" s="889">
        <f t="shared" si="16"/>
        <v>0</v>
      </c>
      <c r="N327" s="95"/>
      <c r="O327" s="95"/>
      <c r="P327" s="470"/>
      <c r="Q327" s="92"/>
      <c r="R327" s="93"/>
      <c r="S327" s="66"/>
    </row>
    <row r="328" spans="4:19" ht="30" customHeight="1">
      <c r="D328" s="95"/>
      <c r="E328" s="61"/>
      <c r="F328" s="68"/>
      <c r="G328" s="95"/>
      <c r="H328" s="95" t="s">
        <v>3151</v>
      </c>
      <c r="I328" s="66"/>
      <c r="J328" s="66"/>
      <c r="K328" s="101"/>
      <c r="L328" s="95"/>
      <c r="M328" s="889">
        <f t="shared" si="16"/>
        <v>0</v>
      </c>
      <c r="N328" s="95"/>
      <c r="O328" s="95"/>
      <c r="P328" s="470"/>
      <c r="Q328" s="92"/>
      <c r="R328" s="93"/>
      <c r="S328" s="66"/>
    </row>
    <row r="329" spans="4:19" ht="30" customHeight="1">
      <c r="D329" s="95"/>
      <c r="E329" s="61"/>
      <c r="F329" s="68"/>
      <c r="G329" s="95"/>
      <c r="H329" s="95" t="s">
        <v>3152</v>
      </c>
      <c r="I329" s="66"/>
      <c r="J329" s="66"/>
      <c r="K329" s="101"/>
      <c r="L329" s="95"/>
      <c r="M329" s="889">
        <f t="shared" si="16"/>
        <v>0</v>
      </c>
      <c r="N329" s="95"/>
      <c r="O329" s="95"/>
      <c r="P329" s="470"/>
      <c r="Q329" s="92"/>
      <c r="R329" s="93"/>
      <c r="S329" s="66"/>
    </row>
    <row r="330" spans="4:19" ht="30" customHeight="1">
      <c r="D330" s="95"/>
      <c r="E330" s="61"/>
      <c r="F330" s="68"/>
      <c r="G330" s="95"/>
      <c r="H330" s="95" t="s">
        <v>3153</v>
      </c>
      <c r="I330" s="66"/>
      <c r="J330" s="66"/>
      <c r="K330" s="101"/>
      <c r="L330" s="95"/>
      <c r="M330" s="889">
        <f t="shared" si="16"/>
        <v>0</v>
      </c>
      <c r="N330" s="95"/>
      <c r="O330" s="95"/>
      <c r="P330" s="470"/>
      <c r="Q330" s="92"/>
      <c r="R330" s="93"/>
      <c r="S330" s="66"/>
    </row>
    <row r="331" spans="4:19" ht="30" customHeight="1">
      <c r="D331" s="95"/>
      <c r="E331" s="61"/>
      <c r="F331" s="68"/>
      <c r="G331" s="95"/>
      <c r="H331" s="95" t="s">
        <v>3154</v>
      </c>
      <c r="I331" s="66"/>
      <c r="J331" s="66"/>
      <c r="K331" s="101"/>
      <c r="L331" s="95"/>
      <c r="M331" s="889">
        <f t="shared" si="16"/>
        <v>0</v>
      </c>
      <c r="N331" s="95"/>
      <c r="O331" s="95"/>
      <c r="P331" s="470"/>
      <c r="Q331" s="92"/>
      <c r="R331" s="93"/>
      <c r="S331" s="66"/>
    </row>
    <row r="332" spans="4:19" ht="30" customHeight="1">
      <c r="D332" s="95"/>
      <c r="E332" s="61"/>
      <c r="F332" s="68"/>
      <c r="G332" s="95"/>
      <c r="H332" s="95" t="s">
        <v>3155</v>
      </c>
      <c r="I332" s="66"/>
      <c r="J332" s="66"/>
      <c r="K332" s="101"/>
      <c r="L332" s="95"/>
      <c r="M332" s="889">
        <f t="shared" si="16"/>
        <v>0</v>
      </c>
      <c r="N332" s="95"/>
      <c r="O332" s="95"/>
      <c r="P332" s="470"/>
      <c r="Q332" s="92"/>
      <c r="R332" s="93"/>
      <c r="S332" s="66"/>
    </row>
    <row r="333" spans="4:19" ht="30" customHeight="1">
      <c r="D333" s="95"/>
      <c r="E333" s="61"/>
      <c r="F333" s="68"/>
      <c r="G333" s="95"/>
      <c r="H333" s="95" t="s">
        <v>3156</v>
      </c>
      <c r="I333" s="66"/>
      <c r="J333" s="66"/>
      <c r="K333" s="101"/>
      <c r="L333" s="95"/>
      <c r="M333" s="889">
        <f t="shared" si="16"/>
        <v>0</v>
      </c>
      <c r="N333" s="95"/>
      <c r="O333" s="95"/>
      <c r="P333" s="470"/>
      <c r="Q333" s="92"/>
      <c r="R333" s="93"/>
      <c r="S333" s="66"/>
    </row>
    <row r="334" spans="4:19" ht="30" customHeight="1">
      <c r="D334" s="95"/>
      <c r="E334" s="61"/>
      <c r="F334" s="68"/>
      <c r="G334" s="95"/>
      <c r="H334" s="95" t="s">
        <v>3157</v>
      </c>
      <c r="I334" s="66"/>
      <c r="J334" s="66"/>
      <c r="K334" s="101"/>
      <c r="L334" s="95"/>
      <c r="M334" s="889">
        <f t="shared" si="16"/>
        <v>0</v>
      </c>
      <c r="N334" s="95"/>
      <c r="O334" s="95"/>
      <c r="P334" s="470"/>
      <c r="Q334" s="92"/>
      <c r="R334" s="93"/>
      <c r="S334" s="66"/>
    </row>
    <row r="335" spans="4:19" ht="30" customHeight="1">
      <c r="D335" s="95"/>
      <c r="E335" s="61"/>
      <c r="F335" s="68"/>
      <c r="G335" s="95"/>
      <c r="H335" s="95" t="s">
        <v>3158</v>
      </c>
      <c r="I335" s="66"/>
      <c r="J335" s="66"/>
      <c r="K335" s="101"/>
      <c r="L335" s="95"/>
      <c r="M335" s="889">
        <f t="shared" si="16"/>
        <v>0</v>
      </c>
      <c r="N335" s="95"/>
      <c r="O335" s="95"/>
      <c r="P335" s="470"/>
      <c r="Q335" s="92"/>
      <c r="R335" s="93"/>
      <c r="S335" s="66"/>
    </row>
    <row r="336" spans="4:19" ht="30" customHeight="1">
      <c r="D336" s="95"/>
      <c r="E336" s="61"/>
      <c r="F336" s="68"/>
      <c r="G336" s="95"/>
      <c r="H336" s="95" t="s">
        <v>3159</v>
      </c>
      <c r="I336" s="66"/>
      <c r="J336" s="66"/>
      <c r="K336" s="101"/>
      <c r="L336" s="95"/>
      <c r="M336" s="889">
        <f t="shared" si="16"/>
        <v>0</v>
      </c>
      <c r="N336" s="95"/>
      <c r="O336" s="95"/>
      <c r="P336" s="470"/>
      <c r="Q336" s="92"/>
      <c r="R336" s="93"/>
      <c r="S336" s="66"/>
    </row>
    <row r="337" spans="4:19" ht="30" customHeight="1">
      <c r="D337" s="95"/>
      <c r="E337" s="61"/>
      <c r="F337" s="68"/>
      <c r="G337" s="95"/>
      <c r="H337" s="95" t="s">
        <v>3160</v>
      </c>
      <c r="I337" s="66"/>
      <c r="J337" s="66"/>
      <c r="K337" s="101"/>
      <c r="L337" s="95"/>
      <c r="M337" s="889">
        <f t="shared" si="16"/>
        <v>0</v>
      </c>
      <c r="N337" s="95"/>
      <c r="O337" s="95"/>
      <c r="P337" s="470"/>
      <c r="Q337" s="92"/>
      <c r="R337" s="93"/>
      <c r="S337" s="66"/>
    </row>
    <row r="338" spans="4:19" ht="30" customHeight="1">
      <c r="D338" s="95"/>
      <c r="E338" s="61"/>
      <c r="F338" s="68"/>
      <c r="G338" s="95"/>
      <c r="H338" s="95" t="s">
        <v>3161</v>
      </c>
      <c r="I338" s="66"/>
      <c r="J338" s="66"/>
      <c r="K338" s="101"/>
      <c r="L338" s="95"/>
      <c r="M338" s="889">
        <f t="shared" si="16"/>
        <v>0</v>
      </c>
      <c r="N338" s="95"/>
      <c r="O338" s="95"/>
      <c r="P338" s="470"/>
      <c r="Q338" s="92"/>
      <c r="R338" s="93"/>
      <c r="S338" s="66"/>
    </row>
    <row r="339" spans="4:19" ht="30" customHeight="1">
      <c r="D339" s="95"/>
      <c r="E339" s="61"/>
      <c r="F339" s="68"/>
      <c r="G339" s="95"/>
      <c r="H339" s="95" t="s">
        <v>3162</v>
      </c>
      <c r="I339" s="66"/>
      <c r="J339" s="66"/>
      <c r="K339" s="101"/>
      <c r="L339" s="95"/>
      <c r="M339" s="889">
        <f t="shared" si="16"/>
        <v>0</v>
      </c>
      <c r="N339" s="95"/>
      <c r="O339" s="95"/>
      <c r="P339" s="470"/>
      <c r="Q339" s="92"/>
      <c r="R339" s="93"/>
      <c r="S339" s="66"/>
    </row>
    <row r="340" spans="4:19" ht="30" customHeight="1">
      <c r="D340" s="95"/>
      <c r="E340" s="61"/>
      <c r="F340" s="68"/>
      <c r="G340" s="95"/>
      <c r="H340" s="95" t="s">
        <v>3163</v>
      </c>
      <c r="I340" s="66"/>
      <c r="J340" s="66"/>
      <c r="K340" s="101"/>
      <c r="L340" s="95"/>
      <c r="M340" s="889">
        <f t="shared" si="16"/>
        <v>0</v>
      </c>
      <c r="N340" s="95"/>
      <c r="O340" s="95"/>
      <c r="P340" s="470"/>
      <c r="Q340" s="92"/>
      <c r="R340" s="93"/>
      <c r="S340" s="66"/>
    </row>
    <row r="341" spans="4:19" ht="30" customHeight="1">
      <c r="D341" s="95"/>
      <c r="E341" s="61"/>
      <c r="F341" s="68"/>
      <c r="G341" s="95"/>
      <c r="H341" s="95" t="s">
        <v>3164</v>
      </c>
      <c r="I341" s="66"/>
      <c r="J341" s="66"/>
      <c r="K341" s="101"/>
      <c r="L341" s="95"/>
      <c r="M341" s="889">
        <f t="shared" si="16"/>
        <v>0</v>
      </c>
      <c r="N341" s="95"/>
      <c r="O341" s="95"/>
      <c r="P341" s="470"/>
      <c r="Q341" s="92"/>
      <c r="R341" s="93"/>
      <c r="S341" s="66"/>
    </row>
    <row r="342" spans="4:19" ht="30" customHeight="1">
      <c r="D342" s="95"/>
      <c r="E342" s="61"/>
      <c r="F342" s="68"/>
      <c r="G342" s="95"/>
      <c r="H342" s="95" t="s">
        <v>3165</v>
      </c>
      <c r="I342" s="66"/>
      <c r="J342" s="66"/>
      <c r="K342" s="101"/>
      <c r="L342" s="95"/>
      <c r="M342" s="889">
        <f t="shared" si="16"/>
        <v>0</v>
      </c>
      <c r="N342" s="95"/>
      <c r="O342" s="95"/>
      <c r="P342" s="470"/>
      <c r="Q342" s="92"/>
      <c r="R342" s="93"/>
      <c r="S342" s="66"/>
    </row>
    <row r="343" spans="4:19" ht="30" customHeight="1">
      <c r="D343" s="95"/>
      <c r="E343" s="61"/>
      <c r="F343" s="68"/>
      <c r="G343" s="95"/>
      <c r="H343" s="95" t="s">
        <v>3166</v>
      </c>
      <c r="I343" s="66"/>
      <c r="J343" s="66"/>
      <c r="K343" s="101"/>
      <c r="L343" s="95"/>
      <c r="M343" s="889">
        <f t="shared" si="16"/>
        <v>0</v>
      </c>
      <c r="N343" s="95"/>
      <c r="O343" s="95"/>
      <c r="P343" s="470"/>
      <c r="Q343" s="92"/>
      <c r="R343" s="93"/>
      <c r="S343" s="66"/>
    </row>
    <row r="344" spans="4:19" ht="30" customHeight="1">
      <c r="D344" s="95"/>
      <c r="E344" s="61"/>
      <c r="F344" s="68"/>
      <c r="G344" s="95"/>
      <c r="H344" s="95" t="s">
        <v>3167</v>
      </c>
      <c r="I344" s="66"/>
      <c r="J344" s="66"/>
      <c r="K344" s="101"/>
      <c r="L344" s="95"/>
      <c r="M344" s="889">
        <f t="shared" si="16"/>
        <v>0</v>
      </c>
      <c r="N344" s="95"/>
      <c r="O344" s="95"/>
      <c r="P344" s="470"/>
      <c r="Q344" s="92"/>
      <c r="R344" s="93"/>
      <c r="S344" s="66"/>
    </row>
    <row r="345" spans="4:19" ht="30" customHeight="1">
      <c r="D345" s="95"/>
      <c r="E345" s="61"/>
      <c r="F345" s="68"/>
      <c r="G345" s="95"/>
      <c r="H345" s="95" t="s">
        <v>3168</v>
      </c>
      <c r="I345" s="66"/>
      <c r="J345" s="66"/>
      <c r="K345" s="101"/>
      <c r="L345" s="95"/>
      <c r="M345" s="889">
        <f t="shared" si="16"/>
        <v>0</v>
      </c>
      <c r="N345" s="95"/>
      <c r="O345" s="95"/>
      <c r="P345" s="470"/>
      <c r="Q345" s="92"/>
      <c r="R345" s="93"/>
      <c r="S345" s="66"/>
    </row>
    <row r="346" spans="4:19" ht="30" customHeight="1">
      <c r="D346" s="95"/>
      <c r="E346" s="61"/>
      <c r="F346" s="68"/>
      <c r="G346" s="95"/>
      <c r="H346" s="95" t="s">
        <v>3169</v>
      </c>
      <c r="I346" s="66"/>
      <c r="J346" s="66"/>
      <c r="K346" s="101"/>
      <c r="L346" s="95"/>
      <c r="M346" s="889">
        <f t="shared" si="16"/>
        <v>0</v>
      </c>
      <c r="N346" s="95"/>
      <c r="O346" s="95"/>
      <c r="P346" s="470"/>
      <c r="Q346" s="92"/>
      <c r="R346" s="93"/>
      <c r="S346" s="66"/>
    </row>
    <row r="347" spans="4:19" ht="30" customHeight="1">
      <c r="D347" s="95"/>
      <c r="E347" s="61"/>
      <c r="F347" s="68"/>
      <c r="G347" s="95"/>
      <c r="H347" s="95" t="s">
        <v>3170</v>
      </c>
      <c r="I347" s="66"/>
      <c r="J347" s="66"/>
      <c r="K347" s="101"/>
      <c r="L347" s="95"/>
      <c r="M347" s="889">
        <f t="shared" si="16"/>
        <v>0</v>
      </c>
      <c r="N347" s="95"/>
      <c r="O347" s="95"/>
      <c r="P347" s="470"/>
      <c r="Q347" s="92"/>
      <c r="R347" s="93"/>
      <c r="S347" s="66"/>
    </row>
    <row r="348" spans="4:19" ht="30" customHeight="1">
      <c r="D348" s="95"/>
      <c r="E348" s="61"/>
      <c r="F348" s="68"/>
      <c r="G348" s="95"/>
      <c r="H348" s="95" t="s">
        <v>3171</v>
      </c>
      <c r="I348" s="66"/>
      <c r="J348" s="66"/>
      <c r="K348" s="101"/>
      <c r="L348" s="95"/>
      <c r="M348" s="889">
        <f t="shared" si="16"/>
        <v>0</v>
      </c>
      <c r="N348" s="95"/>
      <c r="O348" s="95"/>
      <c r="P348" s="470"/>
      <c r="Q348" s="92"/>
      <c r="R348" s="93"/>
      <c r="S348" s="66"/>
    </row>
    <row r="349" spans="4:19" ht="30" customHeight="1">
      <c r="D349" s="95"/>
      <c r="E349" s="61"/>
      <c r="F349" s="68"/>
      <c r="G349" s="95"/>
      <c r="H349" s="95" t="s">
        <v>3172</v>
      </c>
      <c r="I349" s="66"/>
      <c r="J349" s="66"/>
      <c r="K349" s="101"/>
      <c r="L349" s="95"/>
      <c r="M349" s="889">
        <f t="shared" si="16"/>
        <v>0</v>
      </c>
      <c r="N349" s="95"/>
      <c r="O349" s="95"/>
      <c r="P349" s="470"/>
      <c r="Q349" s="92"/>
      <c r="R349" s="93"/>
      <c r="S349" s="66"/>
    </row>
    <row r="350" spans="4:19" ht="30" customHeight="1">
      <c r="D350" s="95"/>
      <c r="E350" s="61"/>
      <c r="F350" s="68"/>
      <c r="G350" s="95"/>
      <c r="H350" s="95" t="s">
        <v>3173</v>
      </c>
      <c r="I350" s="66"/>
      <c r="J350" s="66"/>
      <c r="K350" s="101"/>
      <c r="L350" s="95"/>
      <c r="M350" s="889">
        <f t="shared" si="16"/>
        <v>0</v>
      </c>
      <c r="N350" s="95"/>
      <c r="O350" s="95"/>
      <c r="P350" s="470"/>
      <c r="Q350" s="92"/>
      <c r="R350" s="93"/>
      <c r="S350" s="66"/>
    </row>
    <row r="351" spans="4:19" ht="30" customHeight="1">
      <c r="D351" s="95"/>
      <c r="E351" s="61"/>
      <c r="F351" s="68"/>
      <c r="G351" s="95"/>
      <c r="H351" s="95" t="s">
        <v>3174</v>
      </c>
      <c r="I351" s="66"/>
      <c r="J351" s="66"/>
      <c r="K351" s="101"/>
      <c r="L351" s="95"/>
      <c r="M351" s="889">
        <f t="shared" si="16"/>
        <v>0</v>
      </c>
      <c r="N351" s="95"/>
      <c r="O351" s="95"/>
      <c r="P351" s="470"/>
      <c r="Q351" s="92"/>
      <c r="R351" s="93"/>
      <c r="S351" s="66"/>
    </row>
    <row r="352" spans="4:19" ht="30" customHeight="1">
      <c r="D352" s="95"/>
      <c r="E352" s="61"/>
      <c r="F352" s="68"/>
      <c r="G352" s="95"/>
      <c r="H352" s="95" t="s">
        <v>3175</v>
      </c>
      <c r="I352" s="66"/>
      <c r="J352" s="66"/>
      <c r="K352" s="101"/>
      <c r="L352" s="95"/>
      <c r="M352" s="889">
        <f t="shared" si="16"/>
        <v>0</v>
      </c>
      <c r="N352" s="95"/>
      <c r="O352" s="95"/>
      <c r="P352" s="470"/>
      <c r="Q352" s="92"/>
      <c r="R352" s="93"/>
      <c r="S352" s="66"/>
    </row>
    <row r="353" spans="4:19" ht="30" customHeight="1">
      <c r="D353" s="95"/>
      <c r="E353" s="61"/>
      <c r="F353" s="68"/>
      <c r="G353" s="95"/>
      <c r="H353" s="95" t="s">
        <v>3176</v>
      </c>
      <c r="I353" s="66"/>
      <c r="J353" s="66"/>
      <c r="K353" s="101"/>
      <c r="L353" s="95"/>
      <c r="M353" s="889">
        <f t="shared" si="16"/>
        <v>0</v>
      </c>
      <c r="N353" s="95"/>
      <c r="O353" s="95"/>
      <c r="P353" s="470"/>
      <c r="Q353" s="92"/>
      <c r="R353" s="93"/>
      <c r="S353" s="66"/>
    </row>
    <row r="354" spans="4:19" ht="30" customHeight="1">
      <c r="D354" s="95"/>
      <c r="E354" s="61"/>
      <c r="F354" s="68"/>
      <c r="G354" s="95"/>
      <c r="H354" s="95" t="s">
        <v>3177</v>
      </c>
      <c r="I354" s="66"/>
      <c r="J354" s="66"/>
      <c r="K354" s="101"/>
      <c r="L354" s="95"/>
      <c r="M354" s="889">
        <f t="shared" si="16"/>
        <v>0</v>
      </c>
      <c r="N354" s="95"/>
      <c r="O354" s="95"/>
      <c r="P354" s="470"/>
      <c r="Q354" s="92"/>
      <c r="R354" s="93"/>
      <c r="S354" s="66"/>
    </row>
    <row r="355" spans="4:19" ht="30" customHeight="1">
      <c r="D355" s="95"/>
      <c r="E355" s="61"/>
      <c r="F355" s="68"/>
      <c r="G355" s="95"/>
      <c r="H355" s="95" t="s">
        <v>3178</v>
      </c>
      <c r="I355" s="66"/>
      <c r="J355" s="66"/>
      <c r="K355" s="101"/>
      <c r="L355" s="95"/>
      <c r="M355" s="889">
        <f t="shared" si="16"/>
        <v>0</v>
      </c>
      <c r="N355" s="95"/>
      <c r="O355" s="95"/>
      <c r="P355" s="470"/>
      <c r="Q355" s="92"/>
      <c r="R355" s="93"/>
      <c r="S355" s="66"/>
    </row>
    <row r="356" spans="4:19" ht="30" customHeight="1">
      <c r="D356" s="95"/>
      <c r="E356" s="61"/>
      <c r="F356" s="68"/>
      <c r="G356" s="95"/>
      <c r="H356" s="95" t="s">
        <v>3179</v>
      </c>
      <c r="I356" s="66"/>
      <c r="J356" s="66"/>
      <c r="K356" s="101"/>
      <c r="L356" s="95"/>
      <c r="M356" s="889">
        <f t="shared" si="16"/>
        <v>0</v>
      </c>
      <c r="N356" s="95"/>
      <c r="O356" s="95"/>
      <c r="P356" s="470"/>
      <c r="Q356" s="92"/>
      <c r="R356" s="93"/>
      <c r="S356" s="66"/>
    </row>
    <row r="357" spans="4:19" ht="30" customHeight="1">
      <c r="D357" s="95"/>
      <c r="E357" s="61"/>
      <c r="F357" s="68"/>
      <c r="G357" s="95"/>
      <c r="H357" s="95" t="s">
        <v>3180</v>
      </c>
      <c r="I357" s="66"/>
      <c r="J357" s="66"/>
      <c r="K357" s="101"/>
      <c r="L357" s="95"/>
      <c r="M357" s="889">
        <f t="shared" si="16"/>
        <v>0</v>
      </c>
      <c r="N357" s="95"/>
      <c r="O357" s="95"/>
      <c r="P357" s="470"/>
      <c r="Q357" s="92"/>
      <c r="R357" s="93"/>
      <c r="S357" s="66"/>
    </row>
    <row r="358" spans="4:19" ht="30" customHeight="1">
      <c r="D358" s="95"/>
      <c r="E358" s="61"/>
      <c r="F358" s="68"/>
      <c r="G358" s="95"/>
      <c r="H358" s="95" t="s">
        <v>3181</v>
      </c>
      <c r="I358" s="66"/>
      <c r="J358" s="66"/>
      <c r="K358" s="101"/>
      <c r="L358" s="95"/>
      <c r="M358" s="889">
        <f t="shared" si="16"/>
        <v>0</v>
      </c>
      <c r="N358" s="95"/>
      <c r="O358" s="95"/>
      <c r="P358" s="470"/>
      <c r="Q358" s="92"/>
      <c r="R358" s="93"/>
      <c r="S358" s="66"/>
    </row>
    <row r="359" spans="4:19" ht="30" customHeight="1">
      <c r="D359" s="95"/>
      <c r="E359" s="61"/>
      <c r="F359" s="68"/>
      <c r="G359" s="95"/>
      <c r="H359" s="95" t="s">
        <v>3182</v>
      </c>
      <c r="I359" s="66"/>
      <c r="J359" s="66"/>
      <c r="K359" s="101"/>
      <c r="L359" s="95"/>
      <c r="M359" s="889">
        <f t="shared" si="16"/>
        <v>0</v>
      </c>
      <c r="N359" s="95"/>
      <c r="O359" s="95"/>
      <c r="P359" s="470"/>
      <c r="Q359" s="92"/>
      <c r="R359" s="93"/>
      <c r="S359" s="66"/>
    </row>
    <row r="360" spans="4:19" ht="30" customHeight="1">
      <c r="D360" s="95"/>
      <c r="E360" s="61"/>
      <c r="F360" s="68"/>
      <c r="G360" s="95"/>
      <c r="H360" s="95" t="s">
        <v>3183</v>
      </c>
      <c r="I360" s="66"/>
      <c r="J360" s="66"/>
      <c r="K360" s="101"/>
      <c r="L360" s="95"/>
      <c r="M360" s="889">
        <f t="shared" si="16"/>
        <v>0</v>
      </c>
      <c r="N360" s="95"/>
      <c r="O360" s="95"/>
      <c r="P360" s="470"/>
      <c r="Q360" s="92"/>
      <c r="R360" s="93"/>
      <c r="S360" s="66"/>
    </row>
    <row r="361" spans="4:19" ht="30" customHeight="1">
      <c r="D361" s="95"/>
      <c r="E361" s="61"/>
      <c r="F361" s="68"/>
      <c r="G361" s="95"/>
      <c r="H361" s="95" t="s">
        <v>3184</v>
      </c>
      <c r="I361" s="66"/>
      <c r="J361" s="66"/>
      <c r="K361" s="101"/>
      <c r="L361" s="95"/>
      <c r="M361" s="889">
        <f t="shared" si="16"/>
        <v>0</v>
      </c>
      <c r="N361" s="95"/>
      <c r="O361" s="95"/>
      <c r="P361" s="470"/>
      <c r="Q361" s="92"/>
      <c r="R361" s="93"/>
      <c r="S361" s="66"/>
    </row>
    <row r="362" spans="4:19" ht="30" customHeight="1">
      <c r="D362" s="95"/>
      <c r="E362" s="61"/>
      <c r="F362" s="68"/>
      <c r="G362" s="95"/>
      <c r="H362" s="95" t="s">
        <v>3185</v>
      </c>
      <c r="I362" s="66"/>
      <c r="J362" s="66"/>
      <c r="K362" s="101"/>
      <c r="L362" s="95"/>
      <c r="M362" s="889">
        <f t="shared" si="16"/>
        <v>0</v>
      </c>
      <c r="N362" s="95"/>
      <c r="O362" s="95"/>
      <c r="P362" s="470"/>
      <c r="Q362" s="92"/>
      <c r="R362" s="93"/>
      <c r="S362" s="66"/>
    </row>
    <row r="363" spans="4:19" ht="30" customHeight="1">
      <c r="D363" s="95"/>
      <c r="E363" s="61"/>
      <c r="F363" s="68"/>
      <c r="G363" s="95"/>
      <c r="H363" s="95" t="s">
        <v>3186</v>
      </c>
      <c r="I363" s="66"/>
      <c r="J363" s="66"/>
      <c r="K363" s="101"/>
      <c r="L363" s="95"/>
      <c r="M363" s="889">
        <f t="shared" si="16"/>
        <v>0</v>
      </c>
      <c r="N363" s="95"/>
      <c r="O363" s="95"/>
      <c r="P363" s="470"/>
      <c r="Q363" s="92"/>
      <c r="R363" s="93"/>
      <c r="S363" s="66"/>
    </row>
    <row r="364" spans="4:19" ht="30" customHeight="1">
      <c r="D364" s="95"/>
      <c r="E364" s="61"/>
      <c r="F364" s="68"/>
      <c r="G364" s="95"/>
      <c r="H364" s="95" t="s">
        <v>3187</v>
      </c>
      <c r="I364" s="66"/>
      <c r="J364" s="66"/>
      <c r="K364" s="101"/>
      <c r="L364" s="95"/>
      <c r="M364" s="889">
        <f t="shared" si="16"/>
        <v>0</v>
      </c>
      <c r="N364" s="95"/>
      <c r="O364" s="95"/>
      <c r="P364" s="470"/>
      <c r="Q364" s="92"/>
      <c r="R364" s="93"/>
      <c r="S364" s="66"/>
    </row>
    <row r="365" spans="4:19" ht="30" customHeight="1">
      <c r="D365" s="95"/>
      <c r="E365" s="61"/>
      <c r="F365" s="68"/>
      <c r="G365" s="95"/>
      <c r="H365" s="95" t="s">
        <v>3188</v>
      </c>
      <c r="I365" s="66"/>
      <c r="J365" s="66"/>
      <c r="K365" s="101"/>
      <c r="L365" s="95"/>
      <c r="M365" s="889">
        <f t="shared" si="16"/>
        <v>0</v>
      </c>
      <c r="N365" s="95"/>
      <c r="O365" s="95"/>
      <c r="P365" s="470"/>
      <c r="Q365" s="92"/>
      <c r="R365" s="93"/>
      <c r="S365" s="66"/>
    </row>
    <row r="366" spans="4:19" ht="30" customHeight="1">
      <c r="D366" s="95"/>
      <c r="E366" s="61"/>
      <c r="F366" s="68"/>
      <c r="G366" s="95"/>
      <c r="H366" s="95" t="s">
        <v>3189</v>
      </c>
      <c r="I366" s="66"/>
      <c r="J366" s="66"/>
      <c r="K366" s="101"/>
      <c r="L366" s="95"/>
      <c r="M366" s="889">
        <f t="shared" si="16"/>
        <v>0</v>
      </c>
      <c r="N366" s="95"/>
      <c r="O366" s="95"/>
      <c r="P366" s="470"/>
      <c r="Q366" s="92"/>
      <c r="R366" s="93"/>
      <c r="S366" s="66"/>
    </row>
    <row r="367" spans="4:19" ht="30" customHeight="1">
      <c r="D367" s="95"/>
      <c r="E367" s="61"/>
      <c r="F367" s="68"/>
      <c r="G367" s="95"/>
      <c r="H367" s="95" t="s">
        <v>3190</v>
      </c>
      <c r="I367" s="66"/>
      <c r="J367" s="66"/>
      <c r="K367" s="101"/>
      <c r="L367" s="95"/>
      <c r="M367" s="889">
        <f t="shared" si="16"/>
        <v>0</v>
      </c>
      <c r="N367" s="95"/>
      <c r="O367" s="95"/>
      <c r="P367" s="470"/>
      <c r="Q367" s="92"/>
      <c r="R367" s="93"/>
      <c r="S367" s="66"/>
    </row>
    <row r="368" spans="4:19" ht="30" customHeight="1">
      <c r="D368" s="95"/>
      <c r="E368" s="61"/>
      <c r="F368" s="68"/>
      <c r="G368" s="95"/>
      <c r="H368" s="95" t="s">
        <v>3191</v>
      </c>
      <c r="I368" s="66"/>
      <c r="J368" s="66"/>
      <c r="K368" s="101"/>
      <c r="L368" s="95"/>
      <c r="M368" s="889">
        <f t="shared" si="16"/>
        <v>0</v>
      </c>
      <c r="N368" s="95"/>
      <c r="O368" s="95"/>
      <c r="P368" s="470"/>
      <c r="Q368" s="92"/>
      <c r="R368" s="93"/>
      <c r="S368" s="66"/>
    </row>
    <row r="369" spans="4:19" ht="30" customHeight="1">
      <c r="D369" s="95"/>
      <c r="E369" s="61"/>
      <c r="F369" s="68"/>
      <c r="G369" s="95"/>
      <c r="H369" s="95" t="s">
        <v>3192</v>
      </c>
      <c r="I369" s="66"/>
      <c r="J369" s="66"/>
      <c r="K369" s="101"/>
      <c r="L369" s="95"/>
      <c r="M369" s="889">
        <f t="shared" si="16"/>
        <v>0</v>
      </c>
      <c r="N369" s="95"/>
      <c r="O369" s="95"/>
      <c r="P369" s="470"/>
      <c r="Q369" s="92"/>
      <c r="R369" s="93"/>
      <c r="S369" s="66"/>
    </row>
    <row r="370" spans="4:19" ht="30" customHeight="1">
      <c r="D370" s="95"/>
      <c r="E370" s="61"/>
      <c r="F370" s="68"/>
      <c r="G370" s="95"/>
      <c r="H370" s="95" t="s">
        <v>3193</v>
      </c>
      <c r="I370" s="66"/>
      <c r="J370" s="66"/>
      <c r="K370" s="101"/>
      <c r="L370" s="95"/>
      <c r="M370" s="889">
        <f t="shared" si="16"/>
        <v>0</v>
      </c>
      <c r="N370" s="95"/>
      <c r="O370" s="95"/>
      <c r="P370" s="470"/>
      <c r="Q370" s="92"/>
      <c r="R370" s="93"/>
      <c r="S370" s="66"/>
    </row>
    <row r="371" spans="4:19" ht="30" customHeight="1">
      <c r="D371" s="95"/>
      <c r="E371" s="61"/>
      <c r="F371" s="68"/>
      <c r="G371" s="95"/>
      <c r="H371" s="95" t="s">
        <v>3194</v>
      </c>
      <c r="I371" s="66"/>
      <c r="J371" s="66"/>
      <c r="K371" s="101"/>
      <c r="L371" s="95"/>
      <c r="M371" s="889">
        <f t="shared" si="16"/>
        <v>0</v>
      </c>
      <c r="N371" s="95"/>
      <c r="O371" s="95"/>
      <c r="P371" s="470"/>
      <c r="Q371" s="92"/>
      <c r="R371" s="93"/>
      <c r="S371" s="66"/>
    </row>
    <row r="372" spans="4:19" ht="30" customHeight="1">
      <c r="D372" s="95"/>
      <c r="E372" s="61"/>
      <c r="F372" s="68"/>
      <c r="G372" s="95"/>
      <c r="H372" s="95" t="s">
        <v>3195</v>
      </c>
      <c r="I372" s="66"/>
      <c r="J372" s="66"/>
      <c r="K372" s="101"/>
      <c r="L372" s="95"/>
      <c r="M372" s="889">
        <f t="shared" si="16"/>
        <v>0</v>
      </c>
      <c r="N372" s="95"/>
      <c r="O372" s="95"/>
      <c r="P372" s="470"/>
      <c r="Q372" s="92"/>
      <c r="R372" s="93"/>
      <c r="S372" s="66"/>
    </row>
    <row r="373" spans="4:19" ht="30" customHeight="1">
      <c r="D373" s="95"/>
      <c r="E373" s="61"/>
      <c r="F373" s="68"/>
      <c r="G373" s="95"/>
      <c r="H373" s="95" t="s">
        <v>3196</v>
      </c>
      <c r="I373" s="66"/>
      <c r="J373" s="66"/>
      <c r="K373" s="101"/>
      <c r="L373" s="95"/>
      <c r="M373" s="889">
        <f t="shared" si="16"/>
        <v>0</v>
      </c>
      <c r="N373" s="95"/>
      <c r="O373" s="95"/>
      <c r="P373" s="470"/>
      <c r="Q373" s="92"/>
      <c r="R373" s="93"/>
      <c r="S373" s="66"/>
    </row>
    <row r="374" spans="4:19" ht="30" customHeight="1">
      <c r="D374" s="95"/>
      <c r="E374" s="61"/>
      <c r="F374" s="68"/>
      <c r="G374" s="95"/>
      <c r="H374" s="95" t="s">
        <v>3197</v>
      </c>
      <c r="I374" s="66"/>
      <c r="J374" s="66"/>
      <c r="K374" s="101"/>
      <c r="L374" s="95"/>
      <c r="M374" s="889">
        <f t="shared" si="16"/>
        <v>0</v>
      </c>
      <c r="N374" s="95"/>
      <c r="O374" s="95"/>
      <c r="P374" s="470"/>
      <c r="Q374" s="92"/>
      <c r="R374" s="93"/>
      <c r="S374" s="66"/>
    </row>
    <row r="375" spans="4:19" ht="30" customHeight="1">
      <c r="D375" s="95"/>
      <c r="E375" s="61"/>
      <c r="F375" s="68"/>
      <c r="G375" s="95"/>
      <c r="H375" s="95"/>
      <c r="I375" s="66"/>
      <c r="J375" s="66"/>
      <c r="K375" s="101"/>
      <c r="L375" s="95"/>
      <c r="M375" s="889">
        <f t="shared" si="16"/>
        <v>0</v>
      </c>
      <c r="N375" s="95"/>
      <c r="O375" s="95"/>
      <c r="P375" s="470"/>
      <c r="Q375" s="92"/>
      <c r="R375" s="93"/>
      <c r="S375" s="66"/>
    </row>
    <row r="376" spans="4:19" ht="30" customHeight="1">
      <c r="D376" s="95"/>
      <c r="E376" s="61"/>
      <c r="F376" s="68"/>
      <c r="G376" s="95"/>
      <c r="H376" s="95"/>
      <c r="I376" s="66"/>
      <c r="J376" s="66"/>
      <c r="K376" s="101"/>
      <c r="L376" s="95"/>
      <c r="M376" s="889">
        <f t="shared" si="16"/>
        <v>0</v>
      </c>
      <c r="N376" s="95"/>
      <c r="O376" s="95"/>
      <c r="P376" s="470"/>
      <c r="Q376" s="92"/>
      <c r="R376" s="93"/>
      <c r="S376" s="66"/>
    </row>
    <row r="377" spans="4:19" ht="30" customHeight="1">
      <c r="D377" s="95"/>
      <c r="E377" s="61"/>
      <c r="F377" s="68"/>
      <c r="G377" s="95"/>
      <c r="H377" s="95"/>
      <c r="I377" s="66"/>
      <c r="J377" s="66"/>
      <c r="K377" s="101"/>
      <c r="L377" s="95"/>
      <c r="M377" s="889">
        <f t="shared" si="16"/>
        <v>0</v>
      </c>
      <c r="N377" s="95"/>
      <c r="O377" s="95"/>
      <c r="P377" s="470"/>
      <c r="Q377" s="92"/>
      <c r="R377" s="93"/>
      <c r="S377" s="66"/>
    </row>
    <row r="378" spans="4:19" ht="30" customHeight="1">
      <c r="D378" s="95"/>
      <c r="E378" s="61"/>
      <c r="F378" s="68"/>
      <c r="G378" s="95"/>
      <c r="H378" s="95"/>
      <c r="I378" s="66"/>
      <c r="J378" s="66"/>
      <c r="K378" s="101"/>
      <c r="L378" s="95"/>
      <c r="M378" s="889">
        <f t="shared" si="16"/>
        <v>0</v>
      </c>
      <c r="N378" s="95"/>
      <c r="O378" s="95"/>
      <c r="P378" s="470"/>
      <c r="Q378" s="92"/>
      <c r="R378" s="93"/>
      <c r="S378" s="66"/>
    </row>
    <row r="379" spans="4:19" ht="30" customHeight="1">
      <c r="D379" s="95"/>
      <c r="E379" s="61"/>
      <c r="F379" s="68"/>
      <c r="G379" s="95"/>
      <c r="H379" s="95"/>
      <c r="I379" s="66"/>
      <c r="J379" s="66"/>
      <c r="K379" s="101"/>
      <c r="L379" s="95"/>
      <c r="M379" s="889">
        <f t="shared" si="16"/>
        <v>0</v>
      </c>
      <c r="N379" s="95"/>
      <c r="O379" s="95"/>
      <c r="P379" s="470"/>
      <c r="Q379" s="92"/>
      <c r="R379" s="93"/>
      <c r="S379" s="66"/>
    </row>
    <row r="380" spans="4:19" ht="30" customHeight="1">
      <c r="D380" s="95"/>
      <c r="E380" s="61"/>
      <c r="F380" s="68"/>
      <c r="G380" s="95"/>
      <c r="H380" s="95"/>
      <c r="I380" s="66"/>
      <c r="J380" s="66"/>
      <c r="K380" s="101"/>
      <c r="L380" s="95"/>
      <c r="M380" s="889">
        <f t="shared" si="16"/>
        <v>0</v>
      </c>
      <c r="N380" s="95"/>
      <c r="O380" s="95"/>
      <c r="P380" s="470"/>
      <c r="Q380" s="92"/>
      <c r="R380" s="93"/>
      <c r="S380" s="66"/>
    </row>
    <row r="381" spans="4:19" ht="30" customHeight="1">
      <c r="D381" s="95"/>
      <c r="E381" s="61"/>
      <c r="F381" s="68"/>
      <c r="G381" s="95"/>
      <c r="H381" s="95"/>
      <c r="I381" s="66"/>
      <c r="J381" s="66"/>
      <c r="K381" s="101"/>
      <c r="L381" s="95"/>
      <c r="M381" s="889">
        <f t="shared" si="16"/>
        <v>0</v>
      </c>
      <c r="N381" s="95"/>
      <c r="O381" s="95"/>
      <c r="P381" s="470"/>
      <c r="Q381" s="92"/>
      <c r="R381" s="93"/>
      <c r="S381" s="66"/>
    </row>
    <row r="382" spans="4:19" ht="30" customHeight="1">
      <c r="D382" s="95"/>
      <c r="E382" s="61"/>
      <c r="F382" s="68"/>
      <c r="G382" s="95"/>
      <c r="H382" s="95"/>
      <c r="I382" s="66"/>
      <c r="J382" s="66"/>
      <c r="K382" s="101"/>
      <c r="L382" s="95"/>
      <c r="M382" s="889">
        <f t="shared" si="16"/>
        <v>0</v>
      </c>
      <c r="N382" s="95"/>
      <c r="O382" s="95"/>
      <c r="P382" s="470"/>
      <c r="Q382" s="92"/>
      <c r="R382" s="93"/>
      <c r="S382" s="66"/>
    </row>
    <row r="383" spans="4:19" ht="30" customHeight="1">
      <c r="D383" s="95"/>
      <c r="E383" s="61"/>
      <c r="F383" s="68"/>
      <c r="G383" s="95"/>
      <c r="H383" s="95"/>
      <c r="I383" s="66"/>
      <c r="J383" s="66"/>
      <c r="K383" s="101"/>
      <c r="L383" s="95"/>
      <c r="M383" s="889">
        <f t="shared" si="16"/>
        <v>0</v>
      </c>
      <c r="N383" s="95"/>
      <c r="O383" s="95"/>
      <c r="P383" s="470"/>
      <c r="Q383" s="92"/>
      <c r="R383" s="93"/>
      <c r="S383" s="66"/>
    </row>
    <row r="384" spans="4:19" ht="30" customHeight="1">
      <c r="D384" s="95"/>
      <c r="E384" s="61"/>
      <c r="F384" s="68"/>
      <c r="G384" s="95"/>
      <c r="H384" s="95"/>
      <c r="I384" s="66"/>
      <c r="J384" s="66"/>
      <c r="K384" s="101"/>
      <c r="L384" s="95"/>
      <c r="M384" s="889">
        <f t="shared" si="16"/>
        <v>0</v>
      </c>
      <c r="N384" s="95"/>
      <c r="O384" s="95"/>
      <c r="P384" s="470"/>
      <c r="Q384" s="92"/>
      <c r="R384" s="93"/>
      <c r="S384" s="66"/>
    </row>
    <row r="385" spans="4:19" ht="30" customHeight="1">
      <c r="D385" s="95"/>
      <c r="E385" s="61"/>
      <c r="F385" s="68"/>
      <c r="G385" s="95"/>
      <c r="H385" s="95"/>
      <c r="I385" s="66"/>
      <c r="J385" s="66"/>
      <c r="K385" s="101"/>
      <c r="L385" s="95"/>
      <c r="M385" s="889">
        <f t="shared" si="16"/>
        <v>0</v>
      </c>
      <c r="N385" s="95"/>
      <c r="O385" s="95"/>
      <c r="P385" s="470"/>
      <c r="Q385" s="92"/>
      <c r="R385" s="93"/>
      <c r="S385" s="66"/>
    </row>
    <row r="386" spans="4:19" ht="30" customHeight="1">
      <c r="D386" s="95"/>
      <c r="E386" s="61"/>
      <c r="F386" s="68"/>
      <c r="G386" s="95"/>
      <c r="H386" s="95"/>
      <c r="I386" s="66"/>
      <c r="J386" s="66"/>
      <c r="K386" s="101"/>
      <c r="L386" s="95"/>
      <c r="M386" s="889">
        <f t="shared" si="16"/>
        <v>0</v>
      </c>
      <c r="N386" s="95"/>
      <c r="O386" s="95"/>
      <c r="P386" s="470"/>
      <c r="Q386" s="92"/>
      <c r="R386" s="93"/>
      <c r="S386" s="66"/>
    </row>
    <row r="387" spans="4:19" ht="30" customHeight="1">
      <c r="D387" s="95"/>
      <c r="E387" s="61"/>
      <c r="F387" s="68"/>
      <c r="G387" s="95"/>
      <c r="H387" s="95"/>
      <c r="I387" s="66"/>
      <c r="J387" s="66"/>
      <c r="K387" s="101"/>
      <c r="L387" s="95"/>
      <c r="M387" s="889">
        <f t="shared" si="16"/>
        <v>0</v>
      </c>
      <c r="N387" s="95"/>
      <c r="O387" s="95"/>
      <c r="P387" s="470"/>
      <c r="Q387" s="92"/>
      <c r="R387" s="93"/>
      <c r="S387" s="66"/>
    </row>
    <row r="388" spans="4:19" ht="30" customHeight="1">
      <c r="D388" s="95"/>
      <c r="E388" s="61"/>
      <c r="F388" s="68"/>
      <c r="G388" s="95"/>
      <c r="H388" s="95"/>
      <c r="I388" s="66"/>
      <c r="J388" s="66"/>
      <c r="K388" s="101"/>
      <c r="L388" s="95"/>
      <c r="M388" s="889">
        <f t="shared" si="16"/>
        <v>0</v>
      </c>
      <c r="N388" s="95"/>
      <c r="O388" s="95"/>
      <c r="P388" s="470"/>
      <c r="Q388" s="92"/>
      <c r="R388" s="93"/>
      <c r="S388" s="66"/>
    </row>
    <row r="389" spans="4:19" ht="30" customHeight="1">
      <c r="D389" s="95"/>
      <c r="E389" s="61"/>
      <c r="F389" s="68"/>
      <c r="G389" s="95"/>
      <c r="H389" s="95"/>
      <c r="I389" s="66"/>
      <c r="J389" s="66"/>
      <c r="K389" s="101"/>
      <c r="L389" s="95"/>
      <c r="M389" s="889">
        <f t="shared" si="16"/>
        <v>0</v>
      </c>
      <c r="N389" s="95"/>
      <c r="O389" s="95"/>
      <c r="P389" s="470"/>
      <c r="Q389" s="92"/>
      <c r="R389" s="93"/>
      <c r="S389" s="66"/>
    </row>
    <row r="390" spans="4:19" ht="30" customHeight="1">
      <c r="D390" s="95"/>
      <c r="E390" s="61"/>
      <c r="F390" s="68"/>
      <c r="G390" s="95"/>
      <c r="H390" s="95"/>
      <c r="I390" s="66"/>
      <c r="J390" s="66"/>
      <c r="K390" s="101"/>
      <c r="L390" s="95"/>
      <c r="M390" s="889">
        <f t="shared" ref="M390:M453" si="17">N390*1.25</f>
        <v>0</v>
      </c>
      <c r="N390" s="95"/>
      <c r="O390" s="95"/>
      <c r="P390" s="470"/>
      <c r="Q390" s="92"/>
      <c r="R390" s="93"/>
      <c r="S390" s="66"/>
    </row>
    <row r="391" spans="4:19" ht="30" customHeight="1">
      <c r="D391" s="95"/>
      <c r="E391" s="61"/>
      <c r="F391" s="68"/>
      <c r="G391" s="95"/>
      <c r="H391" s="95"/>
      <c r="I391" s="66"/>
      <c r="J391" s="66"/>
      <c r="K391" s="101"/>
      <c r="L391" s="95"/>
      <c r="M391" s="889">
        <f t="shared" si="17"/>
        <v>0</v>
      </c>
      <c r="N391" s="95"/>
      <c r="O391" s="95"/>
      <c r="P391" s="470"/>
      <c r="Q391" s="92"/>
      <c r="R391" s="93"/>
      <c r="S391" s="66"/>
    </row>
    <row r="392" spans="4:19" ht="30" customHeight="1">
      <c r="D392" s="95"/>
      <c r="E392" s="61"/>
      <c r="F392" s="68"/>
      <c r="G392" s="95"/>
      <c r="H392" s="95"/>
      <c r="I392" s="66"/>
      <c r="J392" s="66"/>
      <c r="K392" s="101"/>
      <c r="L392" s="95"/>
      <c r="M392" s="889">
        <f t="shared" si="17"/>
        <v>0</v>
      </c>
      <c r="N392" s="95"/>
      <c r="O392" s="95"/>
      <c r="P392" s="470"/>
      <c r="Q392" s="92"/>
      <c r="R392" s="93"/>
      <c r="S392" s="66"/>
    </row>
    <row r="393" spans="4:19" ht="30" customHeight="1">
      <c r="D393" s="95"/>
      <c r="E393" s="61"/>
      <c r="F393" s="68"/>
      <c r="G393" s="95"/>
      <c r="H393" s="95"/>
      <c r="I393" s="66"/>
      <c r="J393" s="66"/>
      <c r="K393" s="101"/>
      <c r="L393" s="95"/>
      <c r="M393" s="889">
        <f t="shared" si="17"/>
        <v>0</v>
      </c>
      <c r="N393" s="95"/>
      <c r="O393" s="95"/>
      <c r="P393" s="470"/>
      <c r="Q393" s="92"/>
      <c r="R393" s="93"/>
      <c r="S393" s="66"/>
    </row>
    <row r="394" spans="4:19" ht="30" customHeight="1">
      <c r="D394" s="95"/>
      <c r="E394" s="61"/>
      <c r="F394" s="68"/>
      <c r="G394" s="95"/>
      <c r="H394" s="95"/>
      <c r="I394" s="66"/>
      <c r="J394" s="66"/>
      <c r="K394" s="101"/>
      <c r="L394" s="95"/>
      <c r="M394" s="889">
        <f t="shared" si="17"/>
        <v>0</v>
      </c>
      <c r="N394" s="95"/>
      <c r="O394" s="95"/>
      <c r="P394" s="470"/>
      <c r="Q394" s="92"/>
      <c r="R394" s="93"/>
      <c r="S394" s="66"/>
    </row>
    <row r="395" spans="4:19" ht="30" customHeight="1">
      <c r="D395" s="95"/>
      <c r="E395" s="61"/>
      <c r="F395" s="68"/>
      <c r="G395" s="95"/>
      <c r="H395" s="95"/>
      <c r="I395" s="66"/>
      <c r="J395" s="66"/>
      <c r="K395" s="101"/>
      <c r="L395" s="95"/>
      <c r="M395" s="889">
        <f t="shared" si="17"/>
        <v>0</v>
      </c>
      <c r="N395" s="95"/>
      <c r="O395" s="95"/>
      <c r="P395" s="470"/>
      <c r="Q395" s="92"/>
      <c r="R395" s="93"/>
      <c r="S395" s="66"/>
    </row>
    <row r="396" spans="4:19" ht="30" customHeight="1">
      <c r="D396" s="95"/>
      <c r="E396" s="61"/>
      <c r="F396" s="68"/>
      <c r="G396" s="95"/>
      <c r="H396" s="95"/>
      <c r="I396" s="66"/>
      <c r="J396" s="66"/>
      <c r="K396" s="101"/>
      <c r="L396" s="95"/>
      <c r="M396" s="889">
        <f t="shared" si="17"/>
        <v>0</v>
      </c>
      <c r="N396" s="95"/>
      <c r="O396" s="95"/>
      <c r="P396" s="470"/>
      <c r="Q396" s="92"/>
      <c r="R396" s="93"/>
      <c r="S396" s="66"/>
    </row>
    <row r="397" spans="4:19" ht="30" customHeight="1">
      <c r="D397" s="95"/>
      <c r="E397" s="61"/>
      <c r="F397" s="68"/>
      <c r="G397" s="95"/>
      <c r="H397" s="95"/>
      <c r="I397" s="66"/>
      <c r="J397" s="66"/>
      <c r="K397" s="101"/>
      <c r="L397" s="95"/>
      <c r="M397" s="889">
        <f t="shared" si="17"/>
        <v>0</v>
      </c>
      <c r="N397" s="95"/>
      <c r="O397" s="95"/>
      <c r="P397" s="470"/>
      <c r="Q397" s="92"/>
      <c r="R397" s="93"/>
      <c r="S397" s="66"/>
    </row>
    <row r="398" spans="4:19" ht="30" customHeight="1">
      <c r="D398" s="95"/>
      <c r="E398" s="61"/>
      <c r="F398" s="68"/>
      <c r="G398" s="95"/>
      <c r="H398" s="95"/>
      <c r="I398" s="66"/>
      <c r="J398" s="66"/>
      <c r="K398" s="101"/>
      <c r="L398" s="95"/>
      <c r="M398" s="889">
        <f t="shared" si="17"/>
        <v>0</v>
      </c>
      <c r="N398" s="95"/>
      <c r="O398" s="95"/>
      <c r="P398" s="470"/>
      <c r="Q398" s="92"/>
      <c r="R398" s="93"/>
      <c r="S398" s="66"/>
    </row>
    <row r="399" spans="4:19" ht="30" customHeight="1">
      <c r="D399" s="95"/>
      <c r="E399" s="61"/>
      <c r="F399" s="68"/>
      <c r="G399" s="95"/>
      <c r="H399" s="95"/>
      <c r="I399" s="66"/>
      <c r="J399" s="66"/>
      <c r="K399" s="101"/>
      <c r="L399" s="95"/>
      <c r="M399" s="889">
        <f t="shared" si="17"/>
        <v>0</v>
      </c>
      <c r="N399" s="95"/>
      <c r="O399" s="95"/>
      <c r="P399" s="470"/>
      <c r="Q399" s="92"/>
      <c r="R399" s="93"/>
      <c r="S399" s="66"/>
    </row>
    <row r="400" spans="4:19" ht="30" customHeight="1">
      <c r="D400" s="95"/>
      <c r="E400" s="61"/>
      <c r="F400" s="68"/>
      <c r="G400" s="95"/>
      <c r="H400" s="95"/>
      <c r="I400" s="66"/>
      <c r="J400" s="66"/>
      <c r="K400" s="101"/>
      <c r="L400" s="95"/>
      <c r="M400" s="889">
        <f t="shared" si="17"/>
        <v>0</v>
      </c>
      <c r="N400" s="95"/>
      <c r="O400" s="95"/>
      <c r="P400" s="470"/>
      <c r="Q400" s="92"/>
      <c r="R400" s="93"/>
      <c r="S400" s="66"/>
    </row>
    <row r="401" spans="4:19" ht="30" customHeight="1">
      <c r="D401" s="95"/>
      <c r="E401" s="61"/>
      <c r="F401" s="68"/>
      <c r="G401" s="95"/>
      <c r="H401" s="95"/>
      <c r="I401" s="66"/>
      <c r="J401" s="66"/>
      <c r="K401" s="101"/>
      <c r="L401" s="95"/>
      <c r="M401" s="889">
        <f t="shared" si="17"/>
        <v>0</v>
      </c>
      <c r="N401" s="95"/>
      <c r="O401" s="95"/>
      <c r="P401" s="470"/>
      <c r="Q401" s="92"/>
      <c r="R401" s="93"/>
      <c r="S401" s="66"/>
    </row>
    <row r="402" spans="4:19" ht="30" customHeight="1">
      <c r="D402" s="95"/>
      <c r="E402" s="61"/>
      <c r="F402" s="68"/>
      <c r="G402" s="95"/>
      <c r="H402" s="95"/>
      <c r="I402" s="66"/>
      <c r="J402" s="66"/>
      <c r="K402" s="101"/>
      <c r="L402" s="95"/>
      <c r="M402" s="889">
        <f t="shared" si="17"/>
        <v>0</v>
      </c>
      <c r="N402" s="95"/>
      <c r="O402" s="95"/>
      <c r="P402" s="470"/>
      <c r="Q402" s="92"/>
      <c r="R402" s="93"/>
      <c r="S402" s="66"/>
    </row>
    <row r="403" spans="4:19" ht="30" customHeight="1">
      <c r="D403" s="95"/>
      <c r="E403" s="61"/>
      <c r="F403" s="68"/>
      <c r="G403" s="95"/>
      <c r="H403" s="95"/>
      <c r="I403" s="66"/>
      <c r="J403" s="66"/>
      <c r="K403" s="101"/>
      <c r="L403" s="95"/>
      <c r="M403" s="889">
        <f t="shared" si="17"/>
        <v>0</v>
      </c>
      <c r="N403" s="95"/>
      <c r="O403" s="95"/>
      <c r="P403" s="470"/>
      <c r="Q403" s="92"/>
      <c r="R403" s="93"/>
      <c r="S403" s="66"/>
    </row>
    <row r="404" spans="4:19" ht="30" customHeight="1">
      <c r="D404" s="95"/>
      <c r="E404" s="61"/>
      <c r="F404" s="68"/>
      <c r="G404" s="95"/>
      <c r="H404" s="95"/>
      <c r="I404" s="66"/>
      <c r="J404" s="66"/>
      <c r="K404" s="101"/>
      <c r="L404" s="95"/>
      <c r="M404" s="889">
        <f t="shared" si="17"/>
        <v>0</v>
      </c>
      <c r="N404" s="95"/>
      <c r="O404" s="95"/>
      <c r="P404" s="470"/>
      <c r="Q404" s="92"/>
      <c r="R404" s="93"/>
      <c r="S404" s="66"/>
    </row>
    <row r="405" spans="4:19" ht="30" customHeight="1">
      <c r="D405" s="95"/>
      <c r="E405" s="61"/>
      <c r="F405" s="68"/>
      <c r="G405" s="95"/>
      <c r="H405" s="95"/>
      <c r="I405" s="66"/>
      <c r="J405" s="66"/>
      <c r="K405" s="101"/>
      <c r="L405" s="95"/>
      <c r="M405" s="889">
        <f t="shared" si="17"/>
        <v>0</v>
      </c>
      <c r="N405" s="95"/>
      <c r="O405" s="95"/>
      <c r="P405" s="470"/>
      <c r="Q405" s="92"/>
      <c r="R405" s="93"/>
      <c r="S405" s="66"/>
    </row>
    <row r="406" spans="4:19" ht="30" customHeight="1">
      <c r="D406" s="95"/>
      <c r="E406" s="61"/>
      <c r="F406" s="68"/>
      <c r="G406" s="95"/>
      <c r="H406" s="95"/>
      <c r="I406" s="66"/>
      <c r="J406" s="66"/>
      <c r="K406" s="101"/>
      <c r="L406" s="95"/>
      <c r="M406" s="889">
        <f t="shared" si="17"/>
        <v>0</v>
      </c>
      <c r="N406" s="95"/>
      <c r="O406" s="95"/>
      <c r="P406" s="470"/>
      <c r="Q406" s="92"/>
      <c r="R406" s="93"/>
      <c r="S406" s="66"/>
    </row>
    <row r="407" spans="4:19" ht="30" customHeight="1">
      <c r="D407" s="95"/>
      <c r="E407" s="61"/>
      <c r="F407" s="68"/>
      <c r="G407" s="95"/>
      <c r="H407" s="95"/>
      <c r="I407" s="66"/>
      <c r="J407" s="66"/>
      <c r="K407" s="101"/>
      <c r="L407" s="95"/>
      <c r="M407" s="889">
        <f t="shared" si="17"/>
        <v>0</v>
      </c>
      <c r="N407" s="95"/>
      <c r="O407" s="95"/>
      <c r="P407" s="470"/>
      <c r="Q407" s="92"/>
      <c r="R407" s="93"/>
      <c r="S407" s="66"/>
    </row>
    <row r="408" spans="4:19" ht="30" customHeight="1">
      <c r="D408" s="95"/>
      <c r="E408" s="61"/>
      <c r="F408" s="68"/>
      <c r="G408" s="95"/>
      <c r="H408" s="95"/>
      <c r="I408" s="66"/>
      <c r="J408" s="66"/>
      <c r="K408" s="101"/>
      <c r="L408" s="95"/>
      <c r="M408" s="889">
        <f t="shared" si="17"/>
        <v>0</v>
      </c>
      <c r="N408" s="95"/>
      <c r="O408" s="95"/>
      <c r="P408" s="470"/>
      <c r="Q408" s="92"/>
      <c r="R408" s="93"/>
      <c r="S408" s="66"/>
    </row>
    <row r="409" spans="4:19" ht="30" customHeight="1">
      <c r="D409" s="95"/>
      <c r="E409" s="61"/>
      <c r="F409" s="68"/>
      <c r="G409" s="95"/>
      <c r="H409" s="95"/>
      <c r="I409" s="66"/>
      <c r="J409" s="66"/>
      <c r="K409" s="101"/>
      <c r="L409" s="95"/>
      <c r="M409" s="889">
        <f t="shared" si="17"/>
        <v>0</v>
      </c>
      <c r="N409" s="95"/>
      <c r="O409" s="95"/>
      <c r="P409" s="470"/>
      <c r="Q409" s="92"/>
      <c r="R409" s="93"/>
      <c r="S409" s="66"/>
    </row>
    <row r="410" spans="4:19" ht="30" customHeight="1">
      <c r="D410" s="95"/>
      <c r="E410" s="61"/>
      <c r="F410" s="68"/>
      <c r="G410" s="95"/>
      <c r="H410" s="95"/>
      <c r="I410" s="66"/>
      <c r="J410" s="66"/>
      <c r="K410" s="101"/>
      <c r="L410" s="95"/>
      <c r="M410" s="889">
        <f t="shared" si="17"/>
        <v>0</v>
      </c>
      <c r="N410" s="95"/>
      <c r="O410" s="95"/>
      <c r="P410" s="470"/>
      <c r="Q410" s="92"/>
      <c r="R410" s="93"/>
      <c r="S410" s="66"/>
    </row>
    <row r="411" spans="4:19" ht="30" customHeight="1">
      <c r="D411" s="95"/>
      <c r="E411" s="61"/>
      <c r="F411" s="68"/>
      <c r="G411" s="95"/>
      <c r="H411" s="95"/>
      <c r="I411" s="66"/>
      <c r="J411" s="66"/>
      <c r="K411" s="101"/>
      <c r="L411" s="95"/>
      <c r="M411" s="889">
        <f t="shared" si="17"/>
        <v>0</v>
      </c>
      <c r="N411" s="95"/>
      <c r="O411" s="95"/>
      <c r="P411" s="470"/>
      <c r="Q411" s="92"/>
      <c r="R411" s="93"/>
      <c r="S411" s="66"/>
    </row>
    <row r="412" spans="4:19" ht="30" customHeight="1">
      <c r="D412" s="95"/>
      <c r="E412" s="61"/>
      <c r="F412" s="68"/>
      <c r="G412" s="95"/>
      <c r="H412" s="95"/>
      <c r="I412" s="66"/>
      <c r="J412" s="66"/>
      <c r="K412" s="101"/>
      <c r="L412" s="95"/>
      <c r="M412" s="889">
        <f t="shared" si="17"/>
        <v>0</v>
      </c>
      <c r="N412" s="95"/>
      <c r="O412" s="95"/>
      <c r="P412" s="470"/>
      <c r="Q412" s="92"/>
      <c r="R412" s="93"/>
      <c r="S412" s="66"/>
    </row>
    <row r="413" spans="4:19" ht="30" customHeight="1">
      <c r="D413" s="95"/>
      <c r="E413" s="61"/>
      <c r="F413" s="68"/>
      <c r="G413" s="95"/>
      <c r="H413" s="95"/>
      <c r="I413" s="66"/>
      <c r="J413" s="66"/>
      <c r="K413" s="101"/>
      <c r="L413" s="95"/>
      <c r="M413" s="889">
        <f t="shared" si="17"/>
        <v>0</v>
      </c>
      <c r="N413" s="95"/>
      <c r="O413" s="95"/>
      <c r="P413" s="470"/>
      <c r="Q413" s="92"/>
      <c r="R413" s="93"/>
      <c r="S413" s="66"/>
    </row>
    <row r="414" spans="4:19" ht="30" customHeight="1">
      <c r="D414" s="95"/>
      <c r="E414" s="61"/>
      <c r="F414" s="68"/>
      <c r="G414" s="95"/>
      <c r="H414" s="95"/>
      <c r="I414" s="66"/>
      <c r="J414" s="66"/>
      <c r="K414" s="101"/>
      <c r="L414" s="95"/>
      <c r="M414" s="889">
        <f t="shared" si="17"/>
        <v>0</v>
      </c>
      <c r="N414" s="95"/>
      <c r="O414" s="95"/>
      <c r="P414" s="470"/>
      <c r="Q414" s="92"/>
      <c r="R414" s="93"/>
      <c r="S414" s="66"/>
    </row>
    <row r="415" spans="4:19" ht="30" customHeight="1">
      <c r="D415" s="95"/>
      <c r="E415" s="61"/>
      <c r="F415" s="68"/>
      <c r="G415" s="95"/>
      <c r="H415" s="95"/>
      <c r="I415" s="66"/>
      <c r="J415" s="66"/>
      <c r="K415" s="101"/>
      <c r="L415" s="95"/>
      <c r="M415" s="889">
        <f t="shared" si="17"/>
        <v>0</v>
      </c>
      <c r="N415" s="95"/>
      <c r="O415" s="95"/>
      <c r="P415" s="470"/>
      <c r="Q415" s="92"/>
      <c r="R415" s="93"/>
      <c r="S415" s="66"/>
    </row>
    <row r="416" spans="4:19" ht="30" customHeight="1">
      <c r="D416" s="95"/>
      <c r="E416" s="61"/>
      <c r="F416" s="68"/>
      <c r="G416" s="95"/>
      <c r="H416" s="95"/>
      <c r="I416" s="66"/>
      <c r="J416" s="66"/>
      <c r="K416" s="101"/>
      <c r="L416" s="95"/>
      <c r="M416" s="889">
        <f t="shared" si="17"/>
        <v>0</v>
      </c>
      <c r="N416" s="95"/>
      <c r="O416" s="95"/>
      <c r="P416" s="470"/>
      <c r="Q416" s="92"/>
      <c r="R416" s="93"/>
      <c r="S416" s="66"/>
    </row>
    <row r="417" spans="4:19" ht="30" customHeight="1">
      <c r="D417" s="95"/>
      <c r="E417" s="61"/>
      <c r="F417" s="68"/>
      <c r="G417" s="95"/>
      <c r="H417" s="95"/>
      <c r="I417" s="66"/>
      <c r="J417" s="66"/>
      <c r="K417" s="101"/>
      <c r="L417" s="95"/>
      <c r="M417" s="889">
        <f t="shared" si="17"/>
        <v>0</v>
      </c>
      <c r="N417" s="95"/>
      <c r="O417" s="95"/>
      <c r="P417" s="470"/>
      <c r="Q417" s="92"/>
      <c r="R417" s="93"/>
      <c r="S417" s="66"/>
    </row>
    <row r="418" spans="4:19" ht="30" customHeight="1">
      <c r="D418" s="95"/>
      <c r="E418" s="61"/>
      <c r="F418" s="68"/>
      <c r="G418" s="95"/>
      <c r="H418" s="95"/>
      <c r="I418" s="66"/>
      <c r="J418" s="66"/>
      <c r="K418" s="101"/>
      <c r="L418" s="95"/>
      <c r="M418" s="889">
        <f t="shared" si="17"/>
        <v>0</v>
      </c>
      <c r="N418" s="95"/>
      <c r="O418" s="95"/>
      <c r="P418" s="470"/>
      <c r="Q418" s="92"/>
      <c r="R418" s="93"/>
      <c r="S418" s="66"/>
    </row>
    <row r="419" spans="4:19" ht="30" customHeight="1">
      <c r="D419" s="95"/>
      <c r="E419" s="61"/>
      <c r="F419" s="68"/>
      <c r="G419" s="95"/>
      <c r="H419" s="95"/>
      <c r="I419" s="66"/>
      <c r="J419" s="66"/>
      <c r="K419" s="101"/>
      <c r="L419" s="95"/>
      <c r="M419" s="889">
        <f t="shared" si="17"/>
        <v>0</v>
      </c>
      <c r="N419" s="95"/>
      <c r="O419" s="95"/>
      <c r="P419" s="470"/>
      <c r="Q419" s="92"/>
      <c r="R419" s="93"/>
      <c r="S419" s="66"/>
    </row>
    <row r="420" spans="4:19" ht="30" customHeight="1">
      <c r="D420" s="95"/>
      <c r="E420" s="61"/>
      <c r="F420" s="68"/>
      <c r="G420" s="95"/>
      <c r="H420" s="95"/>
      <c r="I420" s="66"/>
      <c r="J420" s="66"/>
      <c r="K420" s="101"/>
      <c r="L420" s="95"/>
      <c r="M420" s="889">
        <f t="shared" si="17"/>
        <v>0</v>
      </c>
      <c r="N420" s="95"/>
      <c r="O420" s="95"/>
      <c r="P420" s="470"/>
      <c r="Q420" s="92"/>
      <c r="R420" s="93"/>
      <c r="S420" s="66"/>
    </row>
    <row r="421" spans="4:19" ht="30" customHeight="1">
      <c r="D421" s="95"/>
      <c r="E421" s="61"/>
      <c r="F421" s="68"/>
      <c r="G421" s="95"/>
      <c r="H421" s="95"/>
      <c r="I421" s="66"/>
      <c r="J421" s="66"/>
      <c r="K421" s="101"/>
      <c r="L421" s="95"/>
      <c r="M421" s="889">
        <f t="shared" si="17"/>
        <v>0</v>
      </c>
      <c r="N421" s="95"/>
      <c r="O421" s="95"/>
      <c r="P421" s="470"/>
      <c r="Q421" s="92"/>
      <c r="R421" s="93"/>
      <c r="S421" s="66"/>
    </row>
    <row r="422" spans="4:19" ht="30" customHeight="1">
      <c r="D422" s="95"/>
      <c r="E422" s="61"/>
      <c r="F422" s="68"/>
      <c r="G422" s="95"/>
      <c r="H422" s="95"/>
      <c r="I422" s="66"/>
      <c r="J422" s="66"/>
      <c r="K422" s="101"/>
      <c r="L422" s="95"/>
      <c r="M422" s="889">
        <f t="shared" si="17"/>
        <v>0</v>
      </c>
      <c r="N422" s="95"/>
      <c r="O422" s="95"/>
      <c r="P422" s="470"/>
      <c r="Q422" s="92"/>
      <c r="R422" s="93"/>
      <c r="S422" s="66"/>
    </row>
    <row r="423" spans="4:19" ht="30" customHeight="1">
      <c r="D423" s="95"/>
      <c r="E423" s="61"/>
      <c r="F423" s="68"/>
      <c r="G423" s="95"/>
      <c r="H423" s="95"/>
      <c r="I423" s="66"/>
      <c r="J423" s="66"/>
      <c r="K423" s="101"/>
      <c r="L423" s="95"/>
      <c r="M423" s="889">
        <f t="shared" si="17"/>
        <v>0</v>
      </c>
      <c r="N423" s="95"/>
      <c r="O423" s="95"/>
      <c r="P423" s="470"/>
      <c r="Q423" s="92"/>
      <c r="R423" s="93"/>
      <c r="S423" s="66"/>
    </row>
    <row r="424" spans="4:19" ht="30" customHeight="1">
      <c r="D424" s="95"/>
      <c r="E424" s="61"/>
      <c r="F424" s="68"/>
      <c r="G424" s="95"/>
      <c r="H424" s="95"/>
      <c r="I424" s="66"/>
      <c r="J424" s="66"/>
      <c r="K424" s="101"/>
      <c r="L424" s="95"/>
      <c r="M424" s="889">
        <f t="shared" si="17"/>
        <v>0</v>
      </c>
      <c r="N424" s="95"/>
      <c r="O424" s="95"/>
      <c r="P424" s="470"/>
      <c r="Q424" s="92"/>
      <c r="R424" s="93"/>
      <c r="S424" s="66"/>
    </row>
    <row r="425" spans="4:19" ht="30" customHeight="1">
      <c r="D425" s="95"/>
      <c r="E425" s="61"/>
      <c r="F425" s="68"/>
      <c r="G425" s="95"/>
      <c r="H425" s="95"/>
      <c r="I425" s="66"/>
      <c r="J425" s="66"/>
      <c r="K425" s="101"/>
      <c r="L425" s="95"/>
      <c r="M425" s="889">
        <f t="shared" si="17"/>
        <v>0</v>
      </c>
      <c r="N425" s="95"/>
      <c r="O425" s="95"/>
      <c r="P425" s="470"/>
      <c r="Q425" s="92"/>
      <c r="R425" s="93"/>
      <c r="S425" s="66"/>
    </row>
    <row r="426" spans="4:19" ht="30" customHeight="1">
      <c r="D426" s="95"/>
      <c r="E426" s="61"/>
      <c r="F426" s="68"/>
      <c r="G426" s="95"/>
      <c r="H426" s="95"/>
      <c r="I426" s="66"/>
      <c r="J426" s="66"/>
      <c r="K426" s="101"/>
      <c r="L426" s="95"/>
      <c r="M426" s="889">
        <f t="shared" si="17"/>
        <v>0</v>
      </c>
      <c r="N426" s="95"/>
      <c r="O426" s="95"/>
      <c r="P426" s="470"/>
      <c r="Q426" s="92"/>
      <c r="R426" s="93"/>
      <c r="S426" s="66"/>
    </row>
    <row r="427" spans="4:19" ht="30" customHeight="1">
      <c r="D427" s="95"/>
      <c r="E427" s="61"/>
      <c r="F427" s="68"/>
      <c r="G427" s="95"/>
      <c r="H427" s="95"/>
      <c r="I427" s="66"/>
      <c r="J427" s="66"/>
      <c r="K427" s="101"/>
      <c r="L427" s="95"/>
      <c r="M427" s="889">
        <f t="shared" si="17"/>
        <v>0</v>
      </c>
      <c r="N427" s="95"/>
      <c r="O427" s="95"/>
      <c r="P427" s="470"/>
      <c r="Q427" s="92"/>
      <c r="R427" s="93"/>
      <c r="S427" s="66"/>
    </row>
    <row r="428" spans="4:19" ht="30" customHeight="1">
      <c r="D428" s="95"/>
      <c r="E428" s="61"/>
      <c r="F428" s="68"/>
      <c r="G428" s="95"/>
      <c r="H428" s="95"/>
      <c r="I428" s="66"/>
      <c r="J428" s="66"/>
      <c r="K428" s="101"/>
      <c r="L428" s="95"/>
      <c r="M428" s="889">
        <f t="shared" si="17"/>
        <v>0</v>
      </c>
      <c r="N428" s="95"/>
      <c r="O428" s="95"/>
      <c r="P428" s="470"/>
      <c r="Q428" s="92"/>
      <c r="R428" s="93"/>
      <c r="S428" s="66"/>
    </row>
    <row r="429" spans="4:19" ht="30" customHeight="1">
      <c r="D429" s="95"/>
      <c r="E429" s="61"/>
      <c r="F429" s="68"/>
      <c r="G429" s="95"/>
      <c r="H429" s="95"/>
      <c r="I429" s="66"/>
      <c r="J429" s="66"/>
      <c r="K429" s="101"/>
      <c r="L429" s="95"/>
      <c r="M429" s="889">
        <f t="shared" si="17"/>
        <v>0</v>
      </c>
      <c r="N429" s="95"/>
      <c r="O429" s="95"/>
      <c r="P429" s="470"/>
      <c r="Q429" s="92"/>
      <c r="R429" s="93"/>
      <c r="S429" s="66"/>
    </row>
    <row r="430" spans="4:19" ht="30" customHeight="1">
      <c r="D430" s="95"/>
      <c r="E430" s="61"/>
      <c r="F430" s="68"/>
      <c r="G430" s="95"/>
      <c r="H430" s="95"/>
      <c r="I430" s="66"/>
      <c r="J430" s="66"/>
      <c r="K430" s="101"/>
      <c r="L430" s="95"/>
      <c r="M430" s="889">
        <f t="shared" si="17"/>
        <v>0</v>
      </c>
      <c r="N430" s="95"/>
      <c r="O430" s="95"/>
      <c r="P430" s="470"/>
      <c r="Q430" s="92"/>
      <c r="R430" s="93"/>
      <c r="S430" s="66"/>
    </row>
    <row r="431" spans="4:19" ht="30" customHeight="1">
      <c r="D431" s="95"/>
      <c r="E431" s="61"/>
      <c r="F431" s="68"/>
      <c r="G431" s="95"/>
      <c r="H431" s="95"/>
      <c r="I431" s="66"/>
      <c r="J431" s="66"/>
      <c r="K431" s="101"/>
      <c r="L431" s="95"/>
      <c r="M431" s="889">
        <f t="shared" si="17"/>
        <v>0</v>
      </c>
      <c r="N431" s="95"/>
      <c r="O431" s="95"/>
      <c r="P431" s="470"/>
      <c r="Q431" s="92"/>
      <c r="R431" s="93"/>
      <c r="S431" s="66"/>
    </row>
    <row r="432" spans="4:19" ht="30" customHeight="1">
      <c r="D432" s="95"/>
      <c r="E432" s="61"/>
      <c r="F432" s="68"/>
      <c r="G432" s="95"/>
      <c r="H432" s="95"/>
      <c r="I432" s="66"/>
      <c r="J432" s="66"/>
      <c r="K432" s="101"/>
      <c r="L432" s="95"/>
      <c r="M432" s="889">
        <f t="shared" si="17"/>
        <v>0</v>
      </c>
      <c r="N432" s="95"/>
      <c r="O432" s="95"/>
      <c r="P432" s="470"/>
      <c r="Q432" s="92"/>
      <c r="R432" s="93"/>
      <c r="S432" s="66"/>
    </row>
    <row r="433" spans="4:19" ht="30" customHeight="1">
      <c r="D433" s="95"/>
      <c r="E433" s="61"/>
      <c r="F433" s="68"/>
      <c r="G433" s="95"/>
      <c r="H433" s="95"/>
      <c r="I433" s="66"/>
      <c r="J433" s="66"/>
      <c r="K433" s="101"/>
      <c r="L433" s="95"/>
      <c r="M433" s="889">
        <f t="shared" si="17"/>
        <v>0</v>
      </c>
      <c r="N433" s="95"/>
      <c r="O433" s="95"/>
      <c r="P433" s="470"/>
      <c r="Q433" s="92"/>
      <c r="R433" s="93"/>
      <c r="S433" s="66"/>
    </row>
    <row r="434" spans="4:19" ht="30" customHeight="1">
      <c r="D434" s="95"/>
      <c r="E434" s="61"/>
      <c r="F434" s="68"/>
      <c r="G434" s="95"/>
      <c r="H434" s="95"/>
      <c r="I434" s="66"/>
      <c r="J434" s="66"/>
      <c r="K434" s="101"/>
      <c r="L434" s="95"/>
      <c r="M434" s="889">
        <f t="shared" si="17"/>
        <v>0</v>
      </c>
      <c r="N434" s="95"/>
      <c r="O434" s="95"/>
      <c r="P434" s="470"/>
      <c r="Q434" s="92"/>
      <c r="R434" s="93"/>
      <c r="S434" s="66"/>
    </row>
    <row r="435" spans="4:19" ht="30" customHeight="1">
      <c r="D435" s="95"/>
      <c r="E435" s="61"/>
      <c r="F435" s="68"/>
      <c r="G435" s="95"/>
      <c r="H435" s="95"/>
      <c r="I435" s="66"/>
      <c r="J435" s="66"/>
      <c r="K435" s="101"/>
      <c r="L435" s="95"/>
      <c r="M435" s="889">
        <f t="shared" si="17"/>
        <v>0</v>
      </c>
      <c r="N435" s="95"/>
      <c r="O435" s="95"/>
      <c r="P435" s="470"/>
      <c r="Q435" s="92"/>
      <c r="R435" s="93"/>
      <c r="S435" s="66"/>
    </row>
    <row r="436" spans="4:19" ht="30" customHeight="1">
      <c r="D436" s="95"/>
      <c r="E436" s="61"/>
      <c r="F436" s="68"/>
      <c r="G436" s="95"/>
      <c r="H436" s="95"/>
      <c r="I436" s="66"/>
      <c r="J436" s="66"/>
      <c r="K436" s="101"/>
      <c r="L436" s="95"/>
      <c r="M436" s="889">
        <f t="shared" si="17"/>
        <v>0</v>
      </c>
      <c r="N436" s="95"/>
      <c r="O436" s="95"/>
      <c r="P436" s="470"/>
      <c r="Q436" s="92"/>
      <c r="R436" s="93"/>
      <c r="S436" s="66"/>
    </row>
    <row r="437" spans="4:19" ht="30" customHeight="1">
      <c r="D437" s="95"/>
      <c r="E437" s="61"/>
      <c r="F437" s="68"/>
      <c r="G437" s="95"/>
      <c r="H437" s="95"/>
      <c r="I437" s="66"/>
      <c r="J437" s="66"/>
      <c r="K437" s="101"/>
      <c r="L437" s="95"/>
      <c r="M437" s="889">
        <f t="shared" si="17"/>
        <v>0</v>
      </c>
      <c r="N437" s="95"/>
      <c r="O437" s="95"/>
      <c r="P437" s="470"/>
      <c r="Q437" s="92"/>
      <c r="R437" s="93"/>
      <c r="S437" s="66"/>
    </row>
    <row r="438" spans="4:19" ht="30" customHeight="1">
      <c r="D438" s="95"/>
      <c r="E438" s="61"/>
      <c r="F438" s="68"/>
      <c r="G438" s="95"/>
      <c r="H438" s="95"/>
      <c r="I438" s="66"/>
      <c r="J438" s="66"/>
      <c r="K438" s="101"/>
      <c r="L438" s="95"/>
      <c r="M438" s="889">
        <f t="shared" si="17"/>
        <v>0</v>
      </c>
      <c r="N438" s="95"/>
      <c r="O438" s="95"/>
      <c r="P438" s="470"/>
      <c r="Q438" s="92"/>
      <c r="R438" s="93"/>
      <c r="S438" s="66"/>
    </row>
    <row r="439" spans="4:19" ht="30" customHeight="1">
      <c r="D439" s="95"/>
      <c r="E439" s="61"/>
      <c r="F439" s="68"/>
      <c r="G439" s="95"/>
      <c r="H439" s="95"/>
      <c r="I439" s="66"/>
      <c r="J439" s="66"/>
      <c r="K439" s="101"/>
      <c r="L439" s="95"/>
      <c r="M439" s="889">
        <f t="shared" si="17"/>
        <v>0</v>
      </c>
      <c r="N439" s="95"/>
      <c r="O439" s="95"/>
      <c r="P439" s="470"/>
      <c r="Q439" s="92"/>
      <c r="R439" s="93"/>
      <c r="S439" s="66"/>
    </row>
    <row r="440" spans="4:19" ht="30" customHeight="1">
      <c r="D440" s="95"/>
      <c r="E440" s="61"/>
      <c r="F440" s="68"/>
      <c r="G440" s="95"/>
      <c r="H440" s="95"/>
      <c r="I440" s="66"/>
      <c r="J440" s="66"/>
      <c r="K440" s="101"/>
      <c r="L440" s="95"/>
      <c r="M440" s="889">
        <f t="shared" si="17"/>
        <v>0</v>
      </c>
      <c r="N440" s="95"/>
      <c r="O440" s="95"/>
      <c r="P440" s="470"/>
      <c r="Q440" s="92"/>
      <c r="R440" s="93"/>
      <c r="S440" s="66"/>
    </row>
    <row r="441" spans="4:19" ht="30" customHeight="1">
      <c r="D441" s="95"/>
      <c r="E441" s="61"/>
      <c r="F441" s="68"/>
      <c r="G441" s="95"/>
      <c r="H441" s="95"/>
      <c r="I441" s="66"/>
      <c r="J441" s="66"/>
      <c r="K441" s="101"/>
      <c r="L441" s="95"/>
      <c r="M441" s="889">
        <f t="shared" si="17"/>
        <v>0</v>
      </c>
      <c r="N441" s="95"/>
      <c r="O441" s="95"/>
      <c r="P441" s="470"/>
      <c r="Q441" s="92"/>
      <c r="R441" s="93"/>
      <c r="S441" s="66"/>
    </row>
    <row r="442" spans="4:19" ht="30" customHeight="1">
      <c r="D442" s="95"/>
      <c r="E442" s="61"/>
      <c r="F442" s="68"/>
      <c r="G442" s="95"/>
      <c r="H442" s="95"/>
      <c r="I442" s="66"/>
      <c r="J442" s="66"/>
      <c r="K442" s="101"/>
      <c r="L442" s="95"/>
      <c r="M442" s="889">
        <f t="shared" si="17"/>
        <v>0</v>
      </c>
      <c r="N442" s="95"/>
      <c r="O442" s="95"/>
      <c r="P442" s="470"/>
      <c r="Q442" s="92"/>
      <c r="R442" s="93"/>
      <c r="S442" s="66"/>
    </row>
    <row r="443" spans="4:19" ht="30" customHeight="1">
      <c r="D443" s="95"/>
      <c r="E443" s="61"/>
      <c r="F443" s="68"/>
      <c r="G443" s="95"/>
      <c r="H443" s="95"/>
      <c r="I443" s="66"/>
      <c r="J443" s="66"/>
      <c r="K443" s="101"/>
      <c r="L443" s="95"/>
      <c r="M443" s="889">
        <f t="shared" si="17"/>
        <v>0</v>
      </c>
      <c r="N443" s="95"/>
      <c r="O443" s="95"/>
      <c r="P443" s="470"/>
      <c r="Q443" s="92"/>
      <c r="R443" s="93"/>
      <c r="S443" s="66"/>
    </row>
    <row r="444" spans="4:19" ht="30" customHeight="1">
      <c r="D444" s="95"/>
      <c r="E444" s="61"/>
      <c r="F444" s="68"/>
      <c r="G444" s="95"/>
      <c r="H444" s="95"/>
      <c r="I444" s="66"/>
      <c r="J444" s="66"/>
      <c r="K444" s="101"/>
      <c r="L444" s="95"/>
      <c r="M444" s="889">
        <f t="shared" si="17"/>
        <v>0</v>
      </c>
      <c r="N444" s="95"/>
      <c r="O444" s="95"/>
      <c r="P444" s="470"/>
      <c r="Q444" s="92"/>
      <c r="R444" s="93"/>
      <c r="S444" s="66"/>
    </row>
    <row r="445" spans="4:19" ht="30" customHeight="1">
      <c r="D445" s="95"/>
      <c r="E445" s="61"/>
      <c r="F445" s="68"/>
      <c r="G445" s="95"/>
      <c r="H445" s="95"/>
      <c r="I445" s="66"/>
      <c r="J445" s="66"/>
      <c r="K445" s="101"/>
      <c r="L445" s="95"/>
      <c r="M445" s="889">
        <f t="shared" si="17"/>
        <v>0</v>
      </c>
      <c r="N445" s="95"/>
      <c r="O445" s="95"/>
      <c r="P445" s="470"/>
      <c r="Q445" s="92"/>
      <c r="R445" s="93"/>
      <c r="S445" s="66"/>
    </row>
    <row r="446" spans="4:19" ht="30" customHeight="1">
      <c r="D446" s="95"/>
      <c r="E446" s="61"/>
      <c r="F446" s="68"/>
      <c r="G446" s="95"/>
      <c r="H446" s="95"/>
      <c r="I446" s="66"/>
      <c r="J446" s="66"/>
      <c r="K446" s="101"/>
      <c r="L446" s="95"/>
      <c r="M446" s="889">
        <f t="shared" si="17"/>
        <v>0</v>
      </c>
      <c r="N446" s="95"/>
      <c r="O446" s="95"/>
      <c r="P446" s="470"/>
      <c r="Q446" s="92"/>
      <c r="R446" s="93"/>
      <c r="S446" s="66"/>
    </row>
    <row r="447" spans="4:19" ht="30" customHeight="1">
      <c r="D447" s="95"/>
      <c r="E447" s="61"/>
      <c r="F447" s="68"/>
      <c r="G447" s="95"/>
      <c r="H447" s="95"/>
      <c r="I447" s="66"/>
      <c r="J447" s="66"/>
      <c r="K447" s="101"/>
      <c r="L447" s="95"/>
      <c r="M447" s="889">
        <f t="shared" si="17"/>
        <v>0</v>
      </c>
      <c r="N447" s="95"/>
      <c r="O447" s="95"/>
      <c r="P447" s="470"/>
      <c r="Q447" s="92"/>
      <c r="R447" s="93"/>
      <c r="S447" s="66"/>
    </row>
    <row r="448" spans="4:19" ht="30" customHeight="1">
      <c r="D448" s="95"/>
      <c r="E448" s="61"/>
      <c r="F448" s="68"/>
      <c r="G448" s="95"/>
      <c r="H448" s="95"/>
      <c r="I448" s="66"/>
      <c r="J448" s="66"/>
      <c r="K448" s="101"/>
      <c r="L448" s="95"/>
      <c r="M448" s="889">
        <f t="shared" si="17"/>
        <v>0</v>
      </c>
      <c r="N448" s="95"/>
      <c r="O448" s="95"/>
      <c r="P448" s="470"/>
      <c r="Q448" s="92"/>
      <c r="R448" s="93"/>
      <c r="S448" s="66"/>
    </row>
    <row r="449" spans="4:19" ht="30" customHeight="1">
      <c r="D449" s="95"/>
      <c r="E449" s="61"/>
      <c r="F449" s="68"/>
      <c r="G449" s="95"/>
      <c r="H449" s="95"/>
      <c r="I449" s="66"/>
      <c r="J449" s="66"/>
      <c r="K449" s="101"/>
      <c r="L449" s="95"/>
      <c r="M449" s="889">
        <f t="shared" si="17"/>
        <v>0</v>
      </c>
      <c r="N449" s="95"/>
      <c r="O449" s="95"/>
      <c r="P449" s="470"/>
      <c r="Q449" s="92"/>
      <c r="R449" s="93"/>
      <c r="S449" s="66"/>
    </row>
    <row r="450" spans="4:19" ht="30" customHeight="1">
      <c r="D450" s="95"/>
      <c r="E450" s="61"/>
      <c r="F450" s="68"/>
      <c r="G450" s="95"/>
      <c r="H450" s="95"/>
      <c r="I450" s="66"/>
      <c r="J450" s="66"/>
      <c r="K450" s="101"/>
      <c r="L450" s="95"/>
      <c r="M450" s="889">
        <f t="shared" si="17"/>
        <v>0</v>
      </c>
      <c r="N450" s="95"/>
      <c r="O450" s="95"/>
      <c r="P450" s="470"/>
      <c r="Q450" s="92"/>
      <c r="R450" s="93"/>
      <c r="S450" s="66"/>
    </row>
    <row r="451" spans="4:19" ht="30" customHeight="1">
      <c r="D451" s="95"/>
      <c r="E451" s="61"/>
      <c r="F451" s="68"/>
      <c r="G451" s="95"/>
      <c r="H451" s="95"/>
      <c r="I451" s="66"/>
      <c r="J451" s="66"/>
      <c r="K451" s="101"/>
      <c r="L451" s="95"/>
      <c r="M451" s="889">
        <f t="shared" si="17"/>
        <v>0</v>
      </c>
      <c r="N451" s="95"/>
      <c r="O451" s="95"/>
      <c r="P451" s="470"/>
      <c r="Q451" s="92"/>
      <c r="R451" s="93"/>
      <c r="S451" s="66"/>
    </row>
    <row r="452" spans="4:19" ht="30" customHeight="1">
      <c r="D452" s="95"/>
      <c r="E452" s="61"/>
      <c r="F452" s="68"/>
      <c r="G452" s="95"/>
      <c r="H452" s="95"/>
      <c r="I452" s="66"/>
      <c r="J452" s="66"/>
      <c r="K452" s="101"/>
      <c r="L452" s="95"/>
      <c r="M452" s="889">
        <f t="shared" si="17"/>
        <v>0</v>
      </c>
      <c r="N452" s="95"/>
      <c r="O452" s="95"/>
      <c r="P452" s="470"/>
      <c r="Q452" s="92"/>
      <c r="R452" s="93"/>
      <c r="S452" s="66"/>
    </row>
    <row r="453" spans="4:19" ht="30" customHeight="1">
      <c r="D453" s="95"/>
      <c r="E453" s="61"/>
      <c r="F453" s="68"/>
      <c r="G453" s="95"/>
      <c r="H453" s="95"/>
      <c r="I453" s="66"/>
      <c r="J453" s="66"/>
      <c r="K453" s="101"/>
      <c r="L453" s="95"/>
      <c r="M453" s="889">
        <f t="shared" si="17"/>
        <v>0</v>
      </c>
      <c r="N453" s="95"/>
      <c r="O453" s="95"/>
      <c r="P453" s="470"/>
      <c r="Q453" s="92"/>
      <c r="R453" s="93"/>
      <c r="S453" s="66"/>
    </row>
    <row r="454" spans="4:19" ht="30" customHeight="1">
      <c r="D454" s="95"/>
      <c r="E454" s="61"/>
      <c r="F454" s="68"/>
      <c r="G454" s="95"/>
      <c r="H454" s="95"/>
      <c r="I454" s="66"/>
      <c r="J454" s="66"/>
      <c r="K454" s="101"/>
      <c r="L454" s="95"/>
      <c r="M454" s="889">
        <f t="shared" ref="M454:M461" si="18">N454*1.25</f>
        <v>0</v>
      </c>
      <c r="N454" s="95"/>
      <c r="O454" s="95"/>
      <c r="P454" s="470"/>
      <c r="Q454" s="92"/>
      <c r="R454" s="93"/>
      <c r="S454" s="66"/>
    </row>
    <row r="455" spans="4:19" ht="30" customHeight="1">
      <c r="D455" s="95"/>
      <c r="E455" s="61"/>
      <c r="F455" s="68"/>
      <c r="G455" s="95"/>
      <c r="H455" s="95"/>
      <c r="I455" s="66"/>
      <c r="J455" s="66"/>
      <c r="K455" s="101"/>
      <c r="L455" s="95"/>
      <c r="M455" s="889">
        <f t="shared" si="18"/>
        <v>0</v>
      </c>
      <c r="N455" s="95"/>
      <c r="O455" s="95"/>
      <c r="P455" s="470"/>
      <c r="Q455" s="92"/>
      <c r="R455" s="93"/>
      <c r="S455" s="66"/>
    </row>
    <row r="456" spans="4:19" ht="30" customHeight="1">
      <c r="D456" s="95"/>
      <c r="E456" s="61"/>
      <c r="F456" s="68"/>
      <c r="G456" s="95"/>
      <c r="H456" s="95"/>
      <c r="I456" s="66"/>
      <c r="J456" s="66"/>
      <c r="K456" s="101"/>
      <c r="L456" s="95"/>
      <c r="M456" s="889">
        <f t="shared" si="18"/>
        <v>0</v>
      </c>
      <c r="N456" s="95"/>
      <c r="O456" s="95"/>
      <c r="P456" s="470"/>
      <c r="Q456" s="92"/>
      <c r="R456" s="93"/>
      <c r="S456" s="66"/>
    </row>
    <row r="457" spans="4:19" ht="30" customHeight="1">
      <c r="D457" s="95"/>
      <c r="E457" s="61"/>
      <c r="F457" s="68"/>
      <c r="G457" s="95"/>
      <c r="H457" s="95"/>
      <c r="I457" s="66"/>
      <c r="J457" s="66"/>
      <c r="K457" s="101"/>
      <c r="L457" s="95"/>
      <c r="M457" s="889">
        <f t="shared" si="18"/>
        <v>0</v>
      </c>
      <c r="N457" s="95"/>
      <c r="O457" s="95"/>
      <c r="P457" s="470"/>
      <c r="Q457" s="92"/>
      <c r="R457" s="93"/>
      <c r="S457" s="66"/>
    </row>
    <row r="458" spans="4:19" ht="30" customHeight="1">
      <c r="D458" s="95"/>
      <c r="E458" s="61"/>
      <c r="F458" s="68"/>
      <c r="G458" s="95"/>
      <c r="H458" s="95"/>
      <c r="I458" s="66"/>
      <c r="J458" s="66"/>
      <c r="K458" s="101"/>
      <c r="L458" s="95"/>
      <c r="M458" s="889">
        <f t="shared" si="18"/>
        <v>0</v>
      </c>
      <c r="N458" s="95"/>
      <c r="O458" s="95"/>
      <c r="P458" s="470"/>
      <c r="Q458" s="92"/>
      <c r="R458" s="93"/>
      <c r="S458" s="66"/>
    </row>
    <row r="459" spans="4:19" ht="30" customHeight="1">
      <c r="D459" s="95"/>
      <c r="E459" s="61"/>
      <c r="F459" s="68"/>
      <c r="G459" s="95"/>
      <c r="H459" s="95"/>
      <c r="I459" s="66"/>
      <c r="J459" s="66"/>
      <c r="K459" s="101"/>
      <c r="L459" s="95"/>
      <c r="M459" s="889">
        <f t="shared" si="18"/>
        <v>0</v>
      </c>
      <c r="N459" s="95"/>
      <c r="O459" s="95"/>
      <c r="P459" s="470"/>
      <c r="Q459" s="92"/>
      <c r="R459" s="93"/>
      <c r="S459" s="66"/>
    </row>
    <row r="460" spans="4:19" ht="30" customHeight="1">
      <c r="D460" s="95"/>
      <c r="E460" s="61"/>
      <c r="F460" s="68"/>
      <c r="G460" s="95"/>
      <c r="H460" s="95"/>
      <c r="I460" s="66"/>
      <c r="J460" s="66"/>
      <c r="K460" s="101"/>
      <c r="L460" s="95"/>
      <c r="M460" s="889">
        <f t="shared" si="18"/>
        <v>0</v>
      </c>
      <c r="N460" s="95"/>
      <c r="O460" s="95"/>
      <c r="P460" s="470"/>
      <c r="Q460" s="92"/>
      <c r="R460" s="93"/>
      <c r="S460" s="66"/>
    </row>
    <row r="461" spans="4:19" ht="30" customHeight="1">
      <c r="D461" s="95"/>
      <c r="E461" s="61"/>
      <c r="F461" s="68"/>
      <c r="G461" s="95"/>
      <c r="I461" s="66"/>
      <c r="J461" s="66"/>
      <c r="K461" s="101"/>
      <c r="L461" s="95"/>
      <c r="M461" s="889">
        <f t="shared" si="18"/>
        <v>0</v>
      </c>
      <c r="N461" s="95"/>
      <c r="O461" s="95"/>
      <c r="P461" s="470"/>
      <c r="Q461" s="92"/>
      <c r="R461" s="93"/>
      <c r="S461" s="66"/>
    </row>
  </sheetData>
  <autoFilter ref="A1:S192"/>
  <pageMargins left="0.27559055118110237" right="0.27559055118110237" top="0.23622047244094491" bottom="0.74803149606299213" header="0.15748031496062992" footer="0.31496062992125984"/>
  <pageSetup paperSize="9" scale="17" orientation="landscape" r:id="rId1"/>
  <rowBreaks count="1" manualBreakCount="1">
    <brk id="19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"/>
  <dimension ref="A1:U673"/>
  <sheetViews>
    <sheetView zoomScale="84" zoomScaleNormal="84" workbookViewId="0">
      <pane ySplit="1" topLeftCell="A2" activePane="bottomLeft" state="frozen"/>
      <selection pane="bottomLeft" activeCell="I4" sqref="I4"/>
    </sheetView>
  </sheetViews>
  <sheetFormatPr defaultColWidth="9.140625" defaultRowHeight="25.5" outlineLevelCol="1"/>
  <cols>
    <col min="1" max="1" width="2.7109375" style="94" customWidth="1"/>
    <col min="2" max="2" width="16.5703125" style="94" customWidth="1" outlineLevel="1"/>
    <col min="3" max="3" width="7.85546875" style="48" customWidth="1"/>
    <col min="4" max="4" width="11.5703125" style="94" customWidth="1"/>
    <col min="5" max="5" width="8.7109375" style="94" customWidth="1" outlineLevel="1"/>
    <col min="6" max="6" width="12.5703125" style="94" customWidth="1"/>
    <col min="7" max="7" width="10.7109375" style="94" customWidth="1"/>
    <col min="8" max="8" width="20.7109375" style="64" customWidth="1"/>
    <col min="9" max="9" width="24.85546875" style="64" customWidth="1"/>
    <col min="10" max="10" width="9.5703125" style="102" customWidth="1" outlineLevel="1"/>
    <col min="11" max="11" width="5.42578125" style="94" customWidth="1" outlineLevel="1"/>
    <col min="12" max="12" width="7" style="94" customWidth="1" outlineLevel="1"/>
    <col min="13" max="13" width="3.5703125" style="94" customWidth="1" outlineLevel="1"/>
    <col min="14" max="14" width="24.5703125" style="94" customWidth="1" outlineLevel="1"/>
    <col min="15" max="15" width="44.140625" style="99" customWidth="1" outlineLevel="1"/>
    <col min="16" max="16" width="9.140625" style="91"/>
    <col min="17" max="17" width="4.7109375" style="94" bestFit="1" customWidth="1"/>
    <col min="18" max="18" width="7.140625" style="94" customWidth="1"/>
    <col min="19" max="19" width="10.7109375" style="94" customWidth="1" outlineLevel="1"/>
    <col min="20" max="20" width="80.7109375" style="64" customWidth="1"/>
    <col min="21" max="16384" width="9.140625" style="64"/>
  </cols>
  <sheetData>
    <row r="1" spans="1:20" customFormat="1" ht="108" customHeight="1" thickTop="1" thickBot="1">
      <c r="A1" s="45" t="s">
        <v>3198</v>
      </c>
      <c r="B1" s="12" t="s">
        <v>2299</v>
      </c>
      <c r="C1" s="1089" t="s">
        <v>5</v>
      </c>
      <c r="D1" s="1090"/>
      <c r="E1" s="1091"/>
      <c r="F1" s="12" t="s">
        <v>2302</v>
      </c>
      <c r="G1" s="12" t="s">
        <v>4</v>
      </c>
      <c r="H1" s="96" t="s">
        <v>6</v>
      </c>
      <c r="I1" s="96" t="s">
        <v>7</v>
      </c>
      <c r="J1" s="115" t="s">
        <v>8</v>
      </c>
      <c r="K1" s="56" t="s">
        <v>2303</v>
      </c>
      <c r="L1" s="56" t="s">
        <v>2304</v>
      </c>
      <c r="M1" s="56" t="s">
        <v>2305</v>
      </c>
      <c r="N1" s="56" t="s">
        <v>3199</v>
      </c>
      <c r="O1" s="70" t="s">
        <v>2307</v>
      </c>
      <c r="P1" s="46" t="s">
        <v>3200</v>
      </c>
      <c r="Q1" s="58" t="s">
        <v>3201</v>
      </c>
      <c r="R1" s="67" t="s">
        <v>2308</v>
      </c>
      <c r="S1" s="57" t="s">
        <v>2309</v>
      </c>
      <c r="T1" s="69" t="s">
        <v>2310</v>
      </c>
    </row>
    <row r="2" spans="1:20" ht="30" customHeight="1" thickTop="1" thickBot="1">
      <c r="B2" s="89"/>
      <c r="C2" s="88">
        <v>2012</v>
      </c>
      <c r="D2" s="89"/>
      <c r="E2" s="89"/>
      <c r="F2" s="89"/>
      <c r="G2" s="89"/>
      <c r="H2" s="65" t="s">
        <v>3202</v>
      </c>
      <c r="I2" s="65"/>
      <c r="J2" s="116"/>
      <c r="K2" s="89"/>
      <c r="L2" s="89">
        <v>2012</v>
      </c>
      <c r="M2" s="89"/>
      <c r="N2" s="89"/>
      <c r="O2" s="97"/>
      <c r="P2" s="89"/>
      <c r="Q2" s="89"/>
      <c r="R2" s="89"/>
      <c r="S2" s="90"/>
      <c r="T2" s="65" t="s">
        <v>3202</v>
      </c>
    </row>
    <row r="3" spans="1:20" ht="27" thickTop="1" thickBot="1">
      <c r="B3" s="89" t="s">
        <v>3203</v>
      </c>
      <c r="C3" s="55" t="s">
        <v>3204</v>
      </c>
      <c r="D3" s="55" t="s">
        <v>3204</v>
      </c>
      <c r="E3" s="55" t="s">
        <v>3204</v>
      </c>
      <c r="F3" s="876" t="s">
        <v>3205</v>
      </c>
      <c r="G3" s="112" t="s">
        <v>3206</v>
      </c>
      <c r="H3" s="131" t="s">
        <v>3207</v>
      </c>
      <c r="I3" s="131" t="s">
        <v>3208</v>
      </c>
      <c r="J3" s="117">
        <v>1449</v>
      </c>
      <c r="K3" s="112"/>
      <c r="L3" s="877"/>
      <c r="M3" s="112"/>
      <c r="N3" s="112"/>
      <c r="O3" s="431"/>
      <c r="P3" s="878"/>
      <c r="Q3" s="132"/>
      <c r="R3" s="132"/>
      <c r="S3" s="432"/>
      <c r="T3" s="131"/>
    </row>
    <row r="4" spans="1:20" ht="30" customHeight="1" thickTop="1" thickBot="1">
      <c r="B4" s="89" t="s">
        <v>3209</v>
      </c>
      <c r="C4" s="60" t="s">
        <v>2660</v>
      </c>
      <c r="D4" s="62" t="s">
        <v>2312</v>
      </c>
      <c r="E4" s="879">
        <v>2012</v>
      </c>
      <c r="F4" s="111" t="s">
        <v>3210</v>
      </c>
      <c r="G4" s="111" t="s">
        <v>3211</v>
      </c>
      <c r="H4" s="124" t="s">
        <v>87</v>
      </c>
      <c r="I4" s="124" t="s">
        <v>3212</v>
      </c>
      <c r="J4" s="114">
        <v>2503</v>
      </c>
      <c r="K4" s="111" t="s">
        <v>3213</v>
      </c>
      <c r="L4" s="135"/>
      <c r="M4" s="111"/>
      <c r="N4" s="111"/>
      <c r="O4" s="130" t="s">
        <v>3214</v>
      </c>
      <c r="P4" s="136">
        <v>1</v>
      </c>
      <c r="Q4" s="129"/>
      <c r="R4" s="129"/>
      <c r="S4" s="137"/>
      <c r="T4" s="124" t="s">
        <v>3215</v>
      </c>
    </row>
    <row r="5" spans="1:20" ht="30" customHeight="1" thickTop="1">
      <c r="A5" s="94" t="s">
        <v>3216</v>
      </c>
      <c r="B5" s="509"/>
      <c r="C5" s="59" t="s">
        <v>2481</v>
      </c>
      <c r="D5" s="63" t="s">
        <v>2312</v>
      </c>
      <c r="E5" s="509">
        <v>2012</v>
      </c>
      <c r="F5" s="117" t="s">
        <v>2335</v>
      </c>
      <c r="G5" s="112" t="s">
        <v>3217</v>
      </c>
      <c r="H5" s="131" t="s">
        <v>26</v>
      </c>
      <c r="I5" s="131" t="s">
        <v>3218</v>
      </c>
      <c r="J5" s="117">
        <v>3876</v>
      </c>
      <c r="K5" s="112" t="s">
        <v>3213</v>
      </c>
      <c r="L5" s="877">
        <f>M5*1.25</f>
        <v>25</v>
      </c>
      <c r="M5" s="112">
        <v>20</v>
      </c>
      <c r="N5" s="112" t="s">
        <v>3219</v>
      </c>
      <c r="O5" s="431" t="s">
        <v>3220</v>
      </c>
      <c r="P5" s="878">
        <v>1</v>
      </c>
      <c r="Q5" s="132">
        <v>1</v>
      </c>
      <c r="R5" s="132">
        <v>14</v>
      </c>
      <c r="S5" s="432"/>
      <c r="T5" s="131"/>
    </row>
    <row r="6" spans="1:20" ht="30" customHeight="1" thickBot="1">
      <c r="B6" s="879"/>
      <c r="C6" s="59" t="s">
        <v>2423</v>
      </c>
      <c r="D6" s="880" t="s">
        <v>2312</v>
      </c>
      <c r="E6" s="879">
        <v>2012</v>
      </c>
      <c r="F6" s="114" t="s">
        <v>2335</v>
      </c>
      <c r="G6" s="111" t="s">
        <v>3221</v>
      </c>
      <c r="H6" s="124" t="s">
        <v>185</v>
      </c>
      <c r="I6" s="124" t="s">
        <v>3222</v>
      </c>
      <c r="J6" s="114">
        <v>4045</v>
      </c>
      <c r="K6" s="111" t="s">
        <v>3213</v>
      </c>
      <c r="L6" s="135">
        <f>M6*1.25</f>
        <v>25</v>
      </c>
      <c r="M6" s="111">
        <v>20</v>
      </c>
      <c r="N6" s="111" t="s">
        <v>3223</v>
      </c>
      <c r="O6" s="130" t="s">
        <v>3220</v>
      </c>
      <c r="P6" s="136">
        <v>1</v>
      </c>
      <c r="Q6" s="129">
        <v>1</v>
      </c>
      <c r="R6" s="129">
        <v>10</v>
      </c>
      <c r="S6" s="137"/>
      <c r="T6" s="124"/>
    </row>
    <row r="7" spans="1:20" ht="30" customHeight="1" thickTop="1" thickBot="1">
      <c r="A7" s="94" t="s">
        <v>3216</v>
      </c>
      <c r="B7" s="89" t="s">
        <v>3224</v>
      </c>
      <c r="C7" s="61" t="s">
        <v>2610</v>
      </c>
      <c r="D7" s="68" t="s">
        <v>2312</v>
      </c>
      <c r="E7" s="879">
        <v>2012</v>
      </c>
      <c r="F7" s="111" t="s">
        <v>2358</v>
      </c>
      <c r="G7" s="111" t="s">
        <v>3225</v>
      </c>
      <c r="H7" s="124" t="s">
        <v>87</v>
      </c>
      <c r="I7" s="124" t="s">
        <v>3226</v>
      </c>
      <c r="J7" s="118">
        <v>1165</v>
      </c>
      <c r="K7" s="111" t="s">
        <v>3213</v>
      </c>
      <c r="L7" s="135">
        <f>M7*1.25</f>
        <v>6.25</v>
      </c>
      <c r="M7" s="111">
        <v>5</v>
      </c>
      <c r="N7" s="111"/>
      <c r="O7" s="130"/>
      <c r="P7" s="136"/>
      <c r="Q7" s="129"/>
      <c r="R7" s="129"/>
      <c r="S7" s="137"/>
      <c r="T7" s="124" t="s">
        <v>3227</v>
      </c>
    </row>
    <row r="8" spans="1:20" ht="30" customHeight="1" thickTop="1" thickBot="1">
      <c r="B8" s="89"/>
      <c r="C8" s="88">
        <v>2012</v>
      </c>
      <c r="D8" s="89"/>
      <c r="E8" s="89"/>
      <c r="F8" s="89"/>
      <c r="G8" s="89"/>
      <c r="H8" s="65" t="s">
        <v>3228</v>
      </c>
      <c r="I8" s="65"/>
      <c r="J8" s="116"/>
      <c r="K8" s="89"/>
      <c r="L8" s="89">
        <v>2012</v>
      </c>
      <c r="M8" s="89"/>
      <c r="N8" s="89"/>
      <c r="O8" s="97"/>
      <c r="P8" s="89"/>
      <c r="Q8" s="89"/>
      <c r="R8" s="89"/>
      <c r="S8" s="90"/>
      <c r="T8" s="65" t="s">
        <v>3228</v>
      </c>
    </row>
    <row r="9" spans="1:20" ht="30" customHeight="1" thickTop="1" thickBot="1">
      <c r="B9" s="879"/>
      <c r="C9" s="59" t="s">
        <v>2431</v>
      </c>
      <c r="D9" s="881" t="s">
        <v>2351</v>
      </c>
      <c r="E9" s="879">
        <v>2012</v>
      </c>
      <c r="F9" s="114" t="s">
        <v>2335</v>
      </c>
      <c r="G9" s="111" t="s">
        <v>3229</v>
      </c>
      <c r="H9" s="124" t="s">
        <v>3230</v>
      </c>
      <c r="I9" s="124" t="s">
        <v>3231</v>
      </c>
      <c r="J9" s="114">
        <v>4131</v>
      </c>
      <c r="K9" s="111" t="s">
        <v>3213</v>
      </c>
      <c r="L9" s="135">
        <f t="shared" ref="L9:L16" si="0">M9*1.25</f>
        <v>25</v>
      </c>
      <c r="M9" s="111">
        <v>20</v>
      </c>
      <c r="N9" s="111" t="s">
        <v>3232</v>
      </c>
      <c r="O9" s="130" t="s">
        <v>3233</v>
      </c>
      <c r="P9" s="136">
        <v>1</v>
      </c>
      <c r="Q9" s="129">
        <v>1</v>
      </c>
      <c r="R9" s="129">
        <v>14</v>
      </c>
      <c r="S9" s="137"/>
      <c r="T9" s="124"/>
    </row>
    <row r="10" spans="1:20" ht="30" customHeight="1" thickTop="1" thickBot="1">
      <c r="B10" s="89" t="s">
        <v>3234</v>
      </c>
      <c r="C10" s="59" t="s">
        <v>2431</v>
      </c>
      <c r="D10" s="63" t="s">
        <v>2351</v>
      </c>
      <c r="E10" s="509">
        <v>2012</v>
      </c>
      <c r="F10" s="112" t="s">
        <v>2358</v>
      </c>
      <c r="G10" s="112" t="s">
        <v>3235</v>
      </c>
      <c r="H10" s="131" t="s">
        <v>2798</v>
      </c>
      <c r="I10" s="131" t="s">
        <v>3236</v>
      </c>
      <c r="J10" s="119">
        <v>1434</v>
      </c>
      <c r="K10" s="112" t="s">
        <v>3213</v>
      </c>
      <c r="L10" s="877">
        <f t="shared" si="0"/>
        <v>25</v>
      </c>
      <c r="M10" s="112">
        <v>20</v>
      </c>
      <c r="N10" s="112" t="s">
        <v>3237</v>
      </c>
      <c r="O10" s="431" t="s">
        <v>3220</v>
      </c>
      <c r="P10" s="878">
        <v>1</v>
      </c>
      <c r="Q10" s="132">
        <v>1</v>
      </c>
      <c r="R10" s="132" t="s">
        <v>3238</v>
      </c>
      <c r="S10" s="432"/>
      <c r="T10" s="131"/>
    </row>
    <row r="11" spans="1:20" ht="30" customHeight="1" thickTop="1">
      <c r="B11" s="95"/>
      <c r="C11" s="61" t="s">
        <v>2431</v>
      </c>
      <c r="D11" s="63" t="s">
        <v>2351</v>
      </c>
      <c r="E11" s="509">
        <v>2012</v>
      </c>
      <c r="F11" s="112" t="s">
        <v>3239</v>
      </c>
      <c r="G11" s="112" t="s">
        <v>3240</v>
      </c>
      <c r="H11" s="131" t="s">
        <v>123</v>
      </c>
      <c r="I11" s="131" t="s">
        <v>3241</v>
      </c>
      <c r="J11" s="117">
        <v>4416</v>
      </c>
      <c r="K11" s="112" t="s">
        <v>3213</v>
      </c>
      <c r="L11" s="877">
        <f t="shared" si="0"/>
        <v>25</v>
      </c>
      <c r="M11" s="112">
        <v>20</v>
      </c>
      <c r="N11" s="112" t="s">
        <v>3242</v>
      </c>
      <c r="O11" s="431" t="s">
        <v>3243</v>
      </c>
      <c r="P11" s="878">
        <v>1</v>
      </c>
      <c r="Q11" s="132">
        <v>1</v>
      </c>
      <c r="R11" s="132">
        <v>14</v>
      </c>
      <c r="S11" s="432"/>
      <c r="T11" s="131"/>
    </row>
    <row r="12" spans="1:20" ht="30" customHeight="1">
      <c r="B12" s="95"/>
      <c r="C12" s="83" t="s">
        <v>3216</v>
      </c>
      <c r="D12" s="84" t="s">
        <v>2351</v>
      </c>
      <c r="E12" s="95">
        <v>2012</v>
      </c>
      <c r="F12" s="882" t="s">
        <v>3244</v>
      </c>
      <c r="G12" s="882" t="s">
        <v>3245</v>
      </c>
      <c r="H12" s="883" t="s">
        <v>2732</v>
      </c>
      <c r="I12" s="883" t="s">
        <v>3246</v>
      </c>
      <c r="J12" s="120">
        <v>4415</v>
      </c>
      <c r="K12" s="882"/>
      <c r="L12" s="884">
        <f t="shared" si="0"/>
        <v>26.25</v>
      </c>
      <c r="M12" s="882">
        <v>21</v>
      </c>
      <c r="N12" s="882">
        <v>7</v>
      </c>
      <c r="O12" s="885"/>
      <c r="P12" s="886">
        <v>1</v>
      </c>
      <c r="Q12" s="887"/>
      <c r="R12" s="887"/>
      <c r="S12" s="888"/>
      <c r="T12" s="883" t="s">
        <v>3247</v>
      </c>
    </row>
    <row r="13" spans="1:20" ht="30" customHeight="1" thickBot="1">
      <c r="B13" s="509"/>
      <c r="C13" s="59" t="s">
        <v>2416</v>
      </c>
      <c r="D13" s="63" t="s">
        <v>2351</v>
      </c>
      <c r="E13" s="509">
        <v>2012</v>
      </c>
      <c r="F13" s="117" t="s">
        <v>2335</v>
      </c>
      <c r="G13" s="112" t="s">
        <v>3248</v>
      </c>
      <c r="H13" s="131" t="s">
        <v>3249</v>
      </c>
      <c r="I13" s="131" t="s">
        <v>3250</v>
      </c>
      <c r="J13" s="117">
        <v>4022</v>
      </c>
      <c r="K13" s="112" t="s">
        <v>3213</v>
      </c>
      <c r="L13" s="877">
        <f t="shared" si="0"/>
        <v>0</v>
      </c>
      <c r="M13" s="112"/>
      <c r="N13" s="112"/>
      <c r="O13" s="431" t="s">
        <v>3220</v>
      </c>
      <c r="P13" s="878">
        <v>1</v>
      </c>
      <c r="Q13" s="132">
        <v>1</v>
      </c>
      <c r="R13" s="132"/>
      <c r="S13" s="432"/>
      <c r="T13" s="131"/>
    </row>
    <row r="14" spans="1:20" ht="30" customHeight="1" thickTop="1" thickBot="1">
      <c r="B14" s="89" t="s">
        <v>3251</v>
      </c>
      <c r="C14" s="61" t="s">
        <v>2574</v>
      </c>
      <c r="D14" s="68" t="s">
        <v>2351</v>
      </c>
      <c r="E14" s="95">
        <v>2012</v>
      </c>
      <c r="F14" s="111" t="s">
        <v>2358</v>
      </c>
      <c r="G14" s="111" t="s">
        <v>3252</v>
      </c>
      <c r="H14" s="124" t="s">
        <v>3253</v>
      </c>
      <c r="I14" s="124" t="s">
        <v>3254</v>
      </c>
      <c r="J14" s="114">
        <v>2306</v>
      </c>
      <c r="K14" s="111" t="s">
        <v>3213</v>
      </c>
      <c r="L14" s="135">
        <f t="shared" si="0"/>
        <v>12.5</v>
      </c>
      <c r="M14" s="111">
        <v>10</v>
      </c>
      <c r="N14" s="111">
        <v>10</v>
      </c>
      <c r="O14" s="130" t="s">
        <v>3255</v>
      </c>
      <c r="P14" s="136"/>
      <c r="Q14" s="129"/>
      <c r="R14" s="129"/>
      <c r="S14" s="137"/>
      <c r="T14" s="124"/>
    </row>
    <row r="15" spans="1:20" ht="30" customHeight="1" thickTop="1">
      <c r="B15" s="95"/>
      <c r="C15" s="61" t="s">
        <v>2461</v>
      </c>
      <c r="D15" s="68" t="s">
        <v>2351</v>
      </c>
      <c r="E15" s="95">
        <v>2012</v>
      </c>
      <c r="F15" s="112"/>
      <c r="G15" s="112" t="s">
        <v>3256</v>
      </c>
      <c r="H15" s="131" t="s">
        <v>3257</v>
      </c>
      <c r="I15" s="131" t="s">
        <v>2343</v>
      </c>
      <c r="J15" s="119">
        <v>4171</v>
      </c>
      <c r="K15" s="112"/>
      <c r="L15" s="877">
        <f t="shared" si="0"/>
        <v>18.75</v>
      </c>
      <c r="M15" s="112">
        <v>15</v>
      </c>
      <c r="N15" s="112" t="s">
        <v>3258</v>
      </c>
      <c r="O15" s="431" t="s">
        <v>3259</v>
      </c>
      <c r="P15" s="878">
        <v>1</v>
      </c>
      <c r="Q15" s="132">
        <v>1</v>
      </c>
      <c r="R15" s="132">
        <v>15</v>
      </c>
      <c r="S15" s="432"/>
      <c r="T15" s="131"/>
    </row>
    <row r="16" spans="1:20" ht="43.5" thickBot="1">
      <c r="B16" s="95"/>
      <c r="C16" s="59" t="s">
        <v>2411</v>
      </c>
      <c r="D16" s="63" t="s">
        <v>2351</v>
      </c>
      <c r="E16" s="95">
        <v>2012</v>
      </c>
      <c r="F16" s="95" t="s">
        <v>3260</v>
      </c>
      <c r="G16" s="95" t="s">
        <v>3261</v>
      </c>
      <c r="H16" s="66" t="s">
        <v>3262</v>
      </c>
      <c r="I16" s="66" t="s">
        <v>2333</v>
      </c>
      <c r="J16" s="101"/>
      <c r="K16" s="95"/>
      <c r="L16" s="889">
        <f t="shared" si="0"/>
        <v>0</v>
      </c>
      <c r="M16" s="95"/>
      <c r="N16" s="95"/>
      <c r="O16" s="98" t="s">
        <v>3263</v>
      </c>
      <c r="Q16" s="92"/>
      <c r="R16" s="92"/>
      <c r="S16" s="93"/>
      <c r="T16" s="66"/>
    </row>
    <row r="17" spans="1:20" ht="30" customHeight="1" thickTop="1" thickBot="1">
      <c r="B17" s="89"/>
      <c r="C17" s="88">
        <v>2012</v>
      </c>
      <c r="D17" s="89"/>
      <c r="E17" s="89"/>
      <c r="F17" s="89"/>
      <c r="G17" s="89"/>
      <c r="H17" s="65" t="s">
        <v>3264</v>
      </c>
      <c r="I17" s="65"/>
      <c r="J17" s="116"/>
      <c r="K17" s="89"/>
      <c r="L17" s="89">
        <v>2012</v>
      </c>
      <c r="M17" s="89"/>
      <c r="N17" s="89"/>
      <c r="O17" s="97"/>
      <c r="P17" s="89"/>
      <c r="Q17" s="89"/>
      <c r="R17" s="89"/>
      <c r="S17" s="90"/>
      <c r="T17" s="65" t="s">
        <v>3264</v>
      </c>
    </row>
    <row r="18" spans="1:20" ht="30" customHeight="1" thickTop="1">
      <c r="B18" s="95"/>
      <c r="C18" s="61" t="s">
        <v>2760</v>
      </c>
      <c r="D18" s="68" t="s">
        <v>2374</v>
      </c>
      <c r="E18" s="95">
        <v>2012</v>
      </c>
      <c r="F18" s="114" t="s">
        <v>2335</v>
      </c>
      <c r="G18" s="111" t="s">
        <v>3265</v>
      </c>
      <c r="H18" s="124" t="s">
        <v>87</v>
      </c>
      <c r="I18" s="124" t="s">
        <v>3266</v>
      </c>
      <c r="J18" s="118">
        <v>3435</v>
      </c>
      <c r="K18" s="111"/>
      <c r="L18" s="135">
        <f>M18*1.25</f>
        <v>0</v>
      </c>
      <c r="M18" s="111"/>
      <c r="N18" s="111"/>
      <c r="O18" s="130"/>
      <c r="P18" s="136"/>
      <c r="Q18" s="129"/>
      <c r="R18" s="129"/>
      <c r="S18" s="137"/>
      <c r="T18" s="124"/>
    </row>
    <row r="19" spans="1:20" ht="30" customHeight="1" thickBot="1">
      <c r="B19" s="95"/>
      <c r="C19" s="61" t="s">
        <v>2574</v>
      </c>
      <c r="D19" s="68" t="s">
        <v>2374</v>
      </c>
      <c r="E19" s="95">
        <v>2012</v>
      </c>
      <c r="F19" s="114" t="s">
        <v>2335</v>
      </c>
      <c r="G19" s="111" t="s">
        <v>3267</v>
      </c>
      <c r="H19" s="124" t="s">
        <v>87</v>
      </c>
      <c r="I19" s="124" t="s">
        <v>3268</v>
      </c>
      <c r="J19" s="118">
        <v>4110</v>
      </c>
      <c r="K19" s="111"/>
      <c r="L19" s="135">
        <f>M19*1.25</f>
        <v>0</v>
      </c>
      <c r="M19" s="111"/>
      <c r="N19" s="111"/>
      <c r="O19" s="130"/>
      <c r="P19" s="136"/>
      <c r="Q19" s="129"/>
      <c r="R19" s="129"/>
      <c r="S19" s="137"/>
      <c r="T19" s="124"/>
    </row>
    <row r="20" spans="1:20" ht="30" customHeight="1" thickTop="1" thickBot="1">
      <c r="A20" s="94" t="s">
        <v>3216</v>
      </c>
      <c r="B20" s="89" t="s">
        <v>3269</v>
      </c>
      <c r="C20" s="61" t="s">
        <v>2329</v>
      </c>
      <c r="D20" s="68" t="s">
        <v>2374</v>
      </c>
      <c r="E20" s="95">
        <v>2012</v>
      </c>
      <c r="F20" s="111" t="s">
        <v>2358</v>
      </c>
      <c r="G20" s="111" t="s">
        <v>3270</v>
      </c>
      <c r="H20" s="124" t="s">
        <v>149</v>
      </c>
      <c r="I20" s="124" t="s">
        <v>3271</v>
      </c>
      <c r="J20" s="114">
        <v>3524</v>
      </c>
      <c r="K20" s="111" t="s">
        <v>3213</v>
      </c>
      <c r="L20" s="111">
        <v>28.75</v>
      </c>
      <c r="M20" s="111"/>
      <c r="N20" s="111" t="s">
        <v>3272</v>
      </c>
      <c r="O20" s="130" t="s">
        <v>3273</v>
      </c>
      <c r="P20" s="136"/>
      <c r="Q20" s="129"/>
      <c r="R20" s="129"/>
      <c r="S20" s="137"/>
      <c r="T20" s="124"/>
    </row>
    <row r="21" spans="1:20" ht="43.5" thickTop="1">
      <c r="B21" s="95"/>
      <c r="C21" s="104" t="s">
        <v>3274</v>
      </c>
      <c r="D21" s="68" t="s">
        <v>2374</v>
      </c>
      <c r="E21" s="95">
        <v>2012</v>
      </c>
      <c r="F21" s="890" t="s">
        <v>3275</v>
      </c>
      <c r="G21" s="890" t="s">
        <v>3276</v>
      </c>
      <c r="H21" s="891" t="s">
        <v>3277</v>
      </c>
      <c r="I21" s="891"/>
      <c r="J21" s="121"/>
      <c r="K21" s="890"/>
      <c r="L21" s="892">
        <f>M21*1.25</f>
        <v>0</v>
      </c>
      <c r="M21" s="890"/>
      <c r="N21" s="890"/>
      <c r="O21" s="893"/>
      <c r="P21" s="894"/>
      <c r="Q21" s="895"/>
      <c r="R21" s="895"/>
      <c r="S21" s="896"/>
      <c r="T21" s="891" t="s">
        <v>3278</v>
      </c>
    </row>
    <row r="22" spans="1:20" ht="57">
      <c r="B22" s="95"/>
      <c r="C22" s="61" t="s">
        <v>2589</v>
      </c>
      <c r="D22" s="63" t="s">
        <v>2374</v>
      </c>
      <c r="E22" s="95">
        <v>2012</v>
      </c>
      <c r="F22" s="95" t="s">
        <v>3260</v>
      </c>
      <c r="G22" s="95" t="s">
        <v>3279</v>
      </c>
      <c r="H22" s="66" t="s">
        <v>3280</v>
      </c>
      <c r="I22" s="66" t="s">
        <v>3281</v>
      </c>
      <c r="J22" s="101">
        <v>3161</v>
      </c>
      <c r="K22" s="95"/>
      <c r="L22" s="889">
        <f>M22*1.25</f>
        <v>0</v>
      </c>
      <c r="M22" s="95"/>
      <c r="N22" s="95"/>
      <c r="O22" s="98" t="s">
        <v>3282</v>
      </c>
      <c r="Q22" s="92"/>
      <c r="R22" s="92"/>
      <c r="S22" s="93"/>
      <c r="T22" s="66"/>
    </row>
    <row r="23" spans="1:20" ht="30" customHeight="1" thickBot="1">
      <c r="B23" s="95"/>
      <c r="C23" s="61"/>
      <c r="D23" s="68"/>
      <c r="E23" s="95"/>
      <c r="F23" s="95"/>
      <c r="G23" s="95"/>
      <c r="H23" s="66"/>
      <c r="I23" s="66"/>
      <c r="J23" s="101"/>
      <c r="K23" s="95"/>
      <c r="L23" s="889">
        <f>M23*1.25</f>
        <v>0</v>
      </c>
      <c r="M23" s="95"/>
      <c r="N23" s="95"/>
      <c r="O23" s="98"/>
      <c r="Q23" s="92"/>
      <c r="R23" s="92"/>
      <c r="S23" s="93"/>
      <c r="T23" s="66"/>
    </row>
    <row r="24" spans="1:20" ht="30" customHeight="1" thickTop="1" thickBot="1">
      <c r="B24" s="89"/>
      <c r="C24" s="88">
        <v>2012</v>
      </c>
      <c r="D24" s="89"/>
      <c r="E24" s="89"/>
      <c r="F24" s="89"/>
      <c r="G24" s="89"/>
      <c r="H24" s="65" t="s">
        <v>3283</v>
      </c>
      <c r="I24" s="65"/>
      <c r="J24" s="116"/>
      <c r="K24" s="89"/>
      <c r="L24" s="89">
        <v>2012</v>
      </c>
      <c r="M24" s="89"/>
      <c r="N24" s="89"/>
      <c r="O24" s="97"/>
      <c r="P24" s="89"/>
      <c r="Q24" s="89"/>
      <c r="R24" s="89"/>
      <c r="S24" s="90"/>
      <c r="T24" s="65" t="s">
        <v>3283</v>
      </c>
    </row>
    <row r="25" spans="1:20" ht="30" customHeight="1" thickTop="1" thickBot="1">
      <c r="B25" s="89" t="s">
        <v>3284</v>
      </c>
      <c r="C25" s="61"/>
      <c r="D25" s="68"/>
      <c r="E25" s="95"/>
      <c r="F25" s="876" t="s">
        <v>3205</v>
      </c>
      <c r="G25" s="112" t="s">
        <v>3285</v>
      </c>
      <c r="H25" s="131" t="s">
        <v>3286</v>
      </c>
      <c r="I25" s="131" t="s">
        <v>3287</v>
      </c>
      <c r="J25" s="117">
        <v>1176</v>
      </c>
      <c r="K25" s="112"/>
      <c r="L25" s="877"/>
      <c r="M25" s="112"/>
      <c r="N25" s="112"/>
      <c r="O25" s="431"/>
      <c r="P25" s="878"/>
      <c r="Q25" s="132"/>
      <c r="R25" s="132"/>
      <c r="S25" s="432"/>
      <c r="T25" s="131"/>
    </row>
    <row r="26" spans="1:20" ht="30" customHeight="1" thickTop="1">
      <c r="B26" s="95"/>
      <c r="C26" s="61" t="s">
        <v>2323</v>
      </c>
      <c r="D26" s="68" t="s">
        <v>2417</v>
      </c>
      <c r="E26" s="95">
        <v>2012</v>
      </c>
      <c r="F26" s="117" t="s">
        <v>2335</v>
      </c>
      <c r="G26" s="112" t="s">
        <v>3288</v>
      </c>
      <c r="H26" s="131" t="s">
        <v>330</v>
      </c>
      <c r="I26" s="131" t="s">
        <v>3289</v>
      </c>
      <c r="J26" s="119">
        <v>3261</v>
      </c>
      <c r="K26" s="112"/>
      <c r="L26" s="877">
        <v>20</v>
      </c>
      <c r="M26" s="112">
        <v>16</v>
      </c>
      <c r="N26" s="112"/>
      <c r="O26" s="431"/>
      <c r="P26" s="878"/>
      <c r="Q26" s="132"/>
      <c r="R26" s="132"/>
      <c r="S26" s="432"/>
      <c r="T26" s="131" t="s">
        <v>3290</v>
      </c>
    </row>
    <row r="27" spans="1:20" ht="30" customHeight="1">
      <c r="B27" s="95"/>
      <c r="C27" s="61" t="s">
        <v>2423</v>
      </c>
      <c r="D27" s="68" t="s">
        <v>2417</v>
      </c>
      <c r="E27" s="95">
        <v>2012</v>
      </c>
      <c r="F27" s="114" t="s">
        <v>2335</v>
      </c>
      <c r="G27" s="111" t="s">
        <v>3291</v>
      </c>
      <c r="H27" s="124" t="s">
        <v>87</v>
      </c>
      <c r="I27" s="124" t="s">
        <v>3292</v>
      </c>
      <c r="J27" s="118">
        <v>4188</v>
      </c>
      <c r="K27" s="111"/>
      <c r="L27" s="135">
        <f>M27*1.25</f>
        <v>20</v>
      </c>
      <c r="M27" s="71">
        <v>16</v>
      </c>
      <c r="N27" s="111"/>
      <c r="O27" s="130"/>
      <c r="P27" s="136"/>
      <c r="Q27" s="129"/>
      <c r="R27" s="129"/>
      <c r="S27" s="137"/>
      <c r="T27" s="124"/>
    </row>
    <row r="28" spans="1:20" ht="42.75">
      <c r="B28" s="95"/>
      <c r="C28" s="61" t="s">
        <v>2423</v>
      </c>
      <c r="D28" s="68" t="s">
        <v>2417</v>
      </c>
      <c r="E28" s="95">
        <v>2012</v>
      </c>
      <c r="F28" s="397" t="s">
        <v>2335</v>
      </c>
      <c r="G28" s="106" t="s">
        <v>3293</v>
      </c>
      <c r="H28" s="105" t="s">
        <v>81</v>
      </c>
      <c r="I28" s="105" t="s">
        <v>3294</v>
      </c>
      <c r="J28" s="122">
        <v>4052</v>
      </c>
      <c r="K28" s="106" t="s">
        <v>3213</v>
      </c>
      <c r="L28" s="897">
        <f>M28*1.25</f>
        <v>25</v>
      </c>
      <c r="M28" s="106">
        <v>20</v>
      </c>
      <c r="N28" s="106" t="s">
        <v>3295</v>
      </c>
      <c r="O28" s="107" t="s">
        <v>3296</v>
      </c>
      <c r="P28" s="898">
        <v>1</v>
      </c>
      <c r="Q28" s="113">
        <v>1</v>
      </c>
      <c r="R28" s="113">
        <v>8</v>
      </c>
      <c r="S28" s="899"/>
      <c r="T28" s="105" t="s">
        <v>3297</v>
      </c>
    </row>
    <row r="29" spans="1:20" ht="30" customHeight="1" thickBot="1">
      <c r="B29" s="95"/>
      <c r="C29" s="61"/>
      <c r="D29" s="68"/>
      <c r="E29" s="95"/>
      <c r="F29" s="95"/>
      <c r="G29" s="95"/>
      <c r="H29" s="66"/>
      <c r="I29" s="66"/>
      <c r="J29" s="101"/>
      <c r="K29" s="95"/>
      <c r="L29" s="889">
        <f>M29*1.25</f>
        <v>0</v>
      </c>
      <c r="M29" s="95"/>
      <c r="N29" s="95"/>
      <c r="O29" s="98"/>
      <c r="Q29" s="92"/>
      <c r="R29" s="92"/>
      <c r="S29" s="93"/>
      <c r="T29" s="66"/>
    </row>
    <row r="30" spans="1:20" ht="30" customHeight="1" thickTop="1" thickBot="1">
      <c r="B30" s="89"/>
      <c r="C30" s="88">
        <v>2012</v>
      </c>
      <c r="D30" s="89"/>
      <c r="E30" s="89"/>
      <c r="F30" s="89"/>
      <c r="G30" s="89"/>
      <c r="H30" s="65" t="s">
        <v>3298</v>
      </c>
      <c r="I30" s="65"/>
      <c r="J30" s="116"/>
      <c r="K30" s="89"/>
      <c r="L30" s="89">
        <v>2012</v>
      </c>
      <c r="M30" s="89"/>
      <c r="N30" s="89"/>
      <c r="O30" s="97"/>
      <c r="P30" s="89"/>
      <c r="Q30" s="89"/>
      <c r="R30" s="89"/>
      <c r="S30" s="90"/>
      <c r="T30" s="65" t="s">
        <v>3298</v>
      </c>
    </row>
    <row r="31" spans="1:20" ht="43.5" thickTop="1">
      <c r="B31" s="95"/>
      <c r="C31" s="61" t="s">
        <v>2481</v>
      </c>
      <c r="D31" s="68" t="s">
        <v>2432</v>
      </c>
      <c r="E31" s="95">
        <v>2012</v>
      </c>
      <c r="F31" s="397" t="s">
        <v>2335</v>
      </c>
      <c r="G31" s="106" t="s">
        <v>3299</v>
      </c>
      <c r="H31" s="105" t="s">
        <v>57</v>
      </c>
      <c r="I31" s="105" t="s">
        <v>3300</v>
      </c>
      <c r="J31" s="122">
        <v>3470</v>
      </c>
      <c r="K31" s="106" t="s">
        <v>3213</v>
      </c>
      <c r="L31" s="897">
        <f t="shared" ref="L31:L49" si="1">M31*1.25</f>
        <v>27.5</v>
      </c>
      <c r="M31" s="106">
        <v>22</v>
      </c>
      <c r="N31" s="106" t="s">
        <v>3301</v>
      </c>
      <c r="O31" s="107" t="s">
        <v>3302</v>
      </c>
      <c r="P31" s="898">
        <v>1</v>
      </c>
      <c r="Q31" s="113">
        <v>1</v>
      </c>
      <c r="R31" s="113">
        <v>9</v>
      </c>
      <c r="S31" s="899"/>
      <c r="T31" s="105" t="s">
        <v>3303</v>
      </c>
    </row>
    <row r="32" spans="1:20" ht="59.25" thickBot="1">
      <c r="B32" s="95"/>
      <c r="C32" s="61" t="s">
        <v>2416</v>
      </c>
      <c r="D32" s="63" t="s">
        <v>2432</v>
      </c>
      <c r="E32" s="95">
        <v>2012</v>
      </c>
      <c r="F32" s="397" t="s">
        <v>2335</v>
      </c>
      <c r="G32" s="106" t="s">
        <v>3304</v>
      </c>
      <c r="H32" s="105" t="s">
        <v>3305</v>
      </c>
      <c r="I32" s="105" t="s">
        <v>3306</v>
      </c>
      <c r="J32" s="122">
        <v>3864</v>
      </c>
      <c r="K32" s="106" t="s">
        <v>3307</v>
      </c>
      <c r="L32" s="897">
        <f t="shared" si="1"/>
        <v>17.5</v>
      </c>
      <c r="M32" s="106">
        <v>14</v>
      </c>
      <c r="N32" s="106"/>
      <c r="O32" s="107" t="s">
        <v>3308</v>
      </c>
      <c r="P32" s="898">
        <v>1</v>
      </c>
      <c r="Q32" s="113">
        <v>1</v>
      </c>
      <c r="R32" s="113">
        <v>8</v>
      </c>
      <c r="S32" s="899"/>
      <c r="T32" s="108" t="s">
        <v>3309</v>
      </c>
    </row>
    <row r="33" spans="2:20" ht="30" customHeight="1" thickTop="1" thickBot="1">
      <c r="B33" s="89" t="s">
        <v>3310</v>
      </c>
      <c r="C33" s="61" t="s">
        <v>2384</v>
      </c>
      <c r="D33" s="63" t="s">
        <v>2432</v>
      </c>
      <c r="E33" s="95">
        <v>2012</v>
      </c>
      <c r="F33" s="111" t="s">
        <v>2358</v>
      </c>
      <c r="G33" s="111" t="s">
        <v>3311</v>
      </c>
      <c r="H33" s="124" t="s">
        <v>3312</v>
      </c>
      <c r="I33" s="124" t="s">
        <v>3313</v>
      </c>
      <c r="J33" s="118">
        <v>2312</v>
      </c>
      <c r="K33" s="71" t="s">
        <v>3213</v>
      </c>
      <c r="L33" s="135">
        <f t="shared" si="1"/>
        <v>22.5</v>
      </c>
      <c r="M33" s="114">
        <v>18</v>
      </c>
      <c r="N33" s="114" t="s">
        <v>3314</v>
      </c>
      <c r="O33" s="130" t="s">
        <v>3315</v>
      </c>
      <c r="P33" s="136">
        <v>1</v>
      </c>
      <c r="Q33" s="129">
        <v>1</v>
      </c>
      <c r="R33" s="129" t="s">
        <v>3316</v>
      </c>
      <c r="S33" s="137"/>
      <c r="T33" s="124" t="s">
        <v>3317</v>
      </c>
    </row>
    <row r="34" spans="2:20" ht="30" customHeight="1" thickTop="1" thickBot="1">
      <c r="B34" s="89" t="s">
        <v>3318</v>
      </c>
      <c r="C34" s="61" t="s">
        <v>2397</v>
      </c>
      <c r="D34" s="63" t="s">
        <v>2432</v>
      </c>
      <c r="E34" s="95">
        <v>2012</v>
      </c>
      <c r="F34" s="106" t="s">
        <v>2358</v>
      </c>
      <c r="G34" s="106" t="s">
        <v>3319</v>
      </c>
      <c r="H34" s="105" t="s">
        <v>57</v>
      </c>
      <c r="I34" s="105" t="s">
        <v>168</v>
      </c>
      <c r="J34" s="122">
        <v>1477</v>
      </c>
      <c r="K34" s="126" t="s">
        <v>3213</v>
      </c>
      <c r="L34" s="897">
        <f t="shared" si="1"/>
        <v>25</v>
      </c>
      <c r="M34" s="106">
        <v>20</v>
      </c>
      <c r="N34" s="106" t="s">
        <v>3320</v>
      </c>
      <c r="O34" s="107" t="s">
        <v>3321</v>
      </c>
      <c r="P34" s="898">
        <v>1</v>
      </c>
      <c r="Q34" s="113">
        <v>1</v>
      </c>
      <c r="R34" s="113">
        <v>8</v>
      </c>
      <c r="S34" s="899"/>
      <c r="T34" s="105" t="s">
        <v>3322</v>
      </c>
    </row>
    <row r="35" spans="2:20" ht="30" customHeight="1" thickTop="1" thickBot="1">
      <c r="B35" s="89" t="s">
        <v>3284</v>
      </c>
      <c r="C35" s="59" t="s">
        <v>2574</v>
      </c>
      <c r="D35" s="63" t="s">
        <v>2432</v>
      </c>
      <c r="E35" s="95">
        <v>2012</v>
      </c>
      <c r="F35" s="112" t="s">
        <v>2358</v>
      </c>
      <c r="G35" s="112" t="s">
        <v>3323</v>
      </c>
      <c r="H35" s="131" t="s">
        <v>3249</v>
      </c>
      <c r="I35" s="131" t="s">
        <v>3324</v>
      </c>
      <c r="J35" s="117">
        <v>1379</v>
      </c>
      <c r="K35" s="112" t="s">
        <v>3213</v>
      </c>
      <c r="L35" s="877">
        <f t="shared" si="1"/>
        <v>25</v>
      </c>
      <c r="M35" s="112">
        <v>20</v>
      </c>
      <c r="N35" s="112" t="s">
        <v>3325</v>
      </c>
      <c r="O35" s="900" t="s">
        <v>3326</v>
      </c>
      <c r="P35" s="878">
        <v>1</v>
      </c>
      <c r="Q35" s="132">
        <v>1</v>
      </c>
      <c r="R35" s="132" t="s">
        <v>3316</v>
      </c>
      <c r="S35" s="432"/>
      <c r="T35" s="131" t="s">
        <v>3327</v>
      </c>
    </row>
    <row r="36" spans="2:20" ht="27" thickTop="1" thickBot="1">
      <c r="B36" s="95"/>
      <c r="C36" s="61" t="s">
        <v>2574</v>
      </c>
      <c r="D36" s="63" t="s">
        <v>2432</v>
      </c>
      <c r="E36" s="95">
        <v>2012</v>
      </c>
      <c r="F36" s="127" t="s">
        <v>2335</v>
      </c>
      <c r="G36" s="876" t="s">
        <v>3328</v>
      </c>
      <c r="H36" s="901" t="s">
        <v>3329</v>
      </c>
      <c r="I36" s="901" t="s">
        <v>3330</v>
      </c>
      <c r="J36" s="127">
        <v>4054</v>
      </c>
      <c r="K36" s="112" t="s">
        <v>3213</v>
      </c>
      <c r="L36" s="902">
        <f t="shared" si="1"/>
        <v>17.5</v>
      </c>
      <c r="M36" s="876">
        <v>14</v>
      </c>
      <c r="N36" s="876" t="s">
        <v>3331</v>
      </c>
      <c r="O36" s="900" t="s">
        <v>3332</v>
      </c>
      <c r="P36" s="903">
        <v>1</v>
      </c>
      <c r="Q36" s="904">
        <v>1</v>
      </c>
      <c r="R36" s="904" t="s">
        <v>3316</v>
      </c>
      <c r="S36" s="905"/>
      <c r="T36" s="901" t="s">
        <v>2454</v>
      </c>
    </row>
    <row r="37" spans="2:20" ht="30" customHeight="1" thickTop="1" thickBot="1">
      <c r="B37" s="89" t="s">
        <v>2489</v>
      </c>
      <c r="C37" s="61" t="s">
        <v>2403</v>
      </c>
      <c r="D37" s="63" t="s">
        <v>2432</v>
      </c>
      <c r="E37" s="95">
        <v>2012</v>
      </c>
      <c r="F37" s="906" t="s">
        <v>2358</v>
      </c>
      <c r="G37" s="906" t="s">
        <v>3333</v>
      </c>
      <c r="H37" s="907" t="s">
        <v>57</v>
      </c>
      <c r="I37" s="907" t="s">
        <v>3334</v>
      </c>
      <c r="J37" s="128">
        <v>1440</v>
      </c>
      <c r="K37" s="906"/>
      <c r="L37" s="908">
        <f t="shared" si="1"/>
        <v>0</v>
      </c>
      <c r="M37" s="906"/>
      <c r="N37" s="906"/>
      <c r="O37" s="909"/>
      <c r="P37" s="910"/>
      <c r="Q37" s="911"/>
      <c r="R37" s="911"/>
      <c r="S37" s="912"/>
      <c r="T37" s="907" t="s">
        <v>3335</v>
      </c>
    </row>
    <row r="38" spans="2:20" ht="30" customHeight="1" thickTop="1">
      <c r="B38" s="95"/>
      <c r="C38" s="61" t="s">
        <v>2461</v>
      </c>
      <c r="D38" s="63" t="s">
        <v>2432</v>
      </c>
      <c r="E38" s="95">
        <v>2012</v>
      </c>
      <c r="F38" s="128" t="s">
        <v>2335</v>
      </c>
      <c r="G38" s="906" t="s">
        <v>3336</v>
      </c>
      <c r="H38" s="907" t="s">
        <v>3337</v>
      </c>
      <c r="I38" s="907" t="s">
        <v>3338</v>
      </c>
      <c r="J38" s="128">
        <v>4449</v>
      </c>
      <c r="K38" s="126" t="s">
        <v>3339</v>
      </c>
      <c r="L38" s="908">
        <f t="shared" si="1"/>
        <v>27.5</v>
      </c>
      <c r="M38" s="906">
        <v>22</v>
      </c>
      <c r="N38" s="906" t="s">
        <v>3340</v>
      </c>
      <c r="O38" s="107" t="s">
        <v>3341</v>
      </c>
      <c r="P38" s="910">
        <v>1</v>
      </c>
      <c r="Q38" s="911">
        <v>1</v>
      </c>
      <c r="R38" s="911">
        <v>10</v>
      </c>
      <c r="S38" s="912"/>
      <c r="T38" s="105" t="s">
        <v>3322</v>
      </c>
    </row>
    <row r="39" spans="2:20" ht="30" customHeight="1" thickBot="1">
      <c r="B39" s="95"/>
      <c r="C39" s="61" t="s">
        <v>2461</v>
      </c>
      <c r="D39" s="63" t="s">
        <v>2432</v>
      </c>
      <c r="E39" s="95">
        <v>2012</v>
      </c>
      <c r="F39" s="114" t="s">
        <v>2335</v>
      </c>
      <c r="G39" s="111" t="s">
        <v>3342</v>
      </c>
      <c r="H39" s="124" t="s">
        <v>87</v>
      </c>
      <c r="I39" s="124" t="s">
        <v>3343</v>
      </c>
      <c r="J39" s="114">
        <v>4375</v>
      </c>
      <c r="K39" s="111" t="s">
        <v>3213</v>
      </c>
      <c r="L39" s="135">
        <f t="shared" si="1"/>
        <v>17.5</v>
      </c>
      <c r="M39" s="114">
        <v>14</v>
      </c>
      <c r="N39" s="114" t="s">
        <v>3344</v>
      </c>
      <c r="O39" s="130" t="s">
        <v>3345</v>
      </c>
      <c r="P39" s="136">
        <v>1</v>
      </c>
      <c r="Q39" s="129">
        <v>1</v>
      </c>
      <c r="R39" s="129" t="s">
        <v>3316</v>
      </c>
      <c r="S39" s="137"/>
      <c r="T39" s="124" t="s">
        <v>3346</v>
      </c>
    </row>
    <row r="40" spans="2:20" ht="30" customHeight="1" thickTop="1" thickBot="1">
      <c r="B40" s="89" t="s">
        <v>2517</v>
      </c>
      <c r="C40" s="61" t="s">
        <v>2334</v>
      </c>
      <c r="D40" s="63" t="s">
        <v>2432</v>
      </c>
      <c r="E40" s="95">
        <v>2012</v>
      </c>
      <c r="F40" s="906" t="s">
        <v>2358</v>
      </c>
      <c r="G40" s="906" t="s">
        <v>3347</v>
      </c>
      <c r="H40" s="907" t="s">
        <v>57</v>
      </c>
      <c r="I40" s="907" t="s">
        <v>3348</v>
      </c>
      <c r="J40" s="128">
        <v>1696</v>
      </c>
      <c r="K40" s="906"/>
      <c r="L40" s="908">
        <f t="shared" si="1"/>
        <v>0</v>
      </c>
      <c r="M40" s="906"/>
      <c r="N40" s="906"/>
      <c r="O40" s="909"/>
      <c r="P40" s="910"/>
      <c r="Q40" s="911"/>
      <c r="R40" s="911"/>
      <c r="S40" s="912"/>
      <c r="T40" s="907"/>
    </row>
    <row r="41" spans="2:20" ht="44.25" thickTop="1" thickBot="1">
      <c r="B41" s="89" t="s">
        <v>3318</v>
      </c>
      <c r="C41" s="61" t="s">
        <v>2589</v>
      </c>
      <c r="D41" s="63" t="s">
        <v>2432</v>
      </c>
      <c r="E41" s="95">
        <v>2012</v>
      </c>
      <c r="F41" s="106" t="s">
        <v>2358</v>
      </c>
      <c r="G41" s="106" t="s">
        <v>3349</v>
      </c>
      <c r="H41" s="105" t="s">
        <v>57</v>
      </c>
      <c r="I41" s="105" t="s">
        <v>3350</v>
      </c>
      <c r="J41" s="122">
        <v>3646</v>
      </c>
      <c r="K41" s="106"/>
      <c r="L41" s="897">
        <f t="shared" si="1"/>
        <v>25</v>
      </c>
      <c r="M41" s="106">
        <v>20</v>
      </c>
      <c r="N41" s="106" t="s">
        <v>3351</v>
      </c>
      <c r="O41" s="909" t="s">
        <v>3352</v>
      </c>
      <c r="P41" s="898">
        <v>1</v>
      </c>
      <c r="Q41" s="113">
        <v>1</v>
      </c>
      <c r="R41" s="113">
        <v>9</v>
      </c>
      <c r="S41" s="899"/>
      <c r="T41" s="105" t="s">
        <v>3353</v>
      </c>
    </row>
    <row r="42" spans="2:20" ht="30" customHeight="1" thickTop="1" thickBot="1">
      <c r="B42" s="89" t="s">
        <v>3354</v>
      </c>
      <c r="C42" s="61" t="s">
        <v>2589</v>
      </c>
      <c r="D42" s="63" t="s">
        <v>2432</v>
      </c>
      <c r="E42" s="95">
        <v>2012</v>
      </c>
      <c r="F42" s="106" t="s">
        <v>2358</v>
      </c>
      <c r="G42" s="106" t="s">
        <v>3355</v>
      </c>
      <c r="H42" s="105" t="s">
        <v>57</v>
      </c>
      <c r="I42" s="105" t="s">
        <v>3356</v>
      </c>
      <c r="J42" s="122">
        <v>1410</v>
      </c>
      <c r="K42" s="126" t="s">
        <v>3357</v>
      </c>
      <c r="L42" s="897">
        <f t="shared" si="1"/>
        <v>25</v>
      </c>
      <c r="M42" s="106">
        <v>20</v>
      </c>
      <c r="N42" s="106" t="s">
        <v>3358</v>
      </c>
      <c r="O42" s="107" t="s">
        <v>3359</v>
      </c>
      <c r="P42" s="898">
        <v>1</v>
      </c>
      <c r="Q42" s="113">
        <v>1</v>
      </c>
      <c r="R42" s="113">
        <v>6</v>
      </c>
      <c r="S42" s="899"/>
      <c r="T42" s="105" t="s">
        <v>3360</v>
      </c>
    </row>
    <row r="43" spans="2:20" ht="30" customHeight="1" thickTop="1" thickBot="1">
      <c r="B43" s="89" t="s">
        <v>3318</v>
      </c>
      <c r="C43" s="61" t="s">
        <v>2411</v>
      </c>
      <c r="D43" s="63" t="s">
        <v>2432</v>
      </c>
      <c r="E43" s="95">
        <v>2012</v>
      </c>
      <c r="F43" s="111" t="s">
        <v>2358</v>
      </c>
      <c r="G43" s="111" t="s">
        <v>3361</v>
      </c>
      <c r="H43" s="124" t="s">
        <v>3362</v>
      </c>
      <c r="I43" s="124" t="s">
        <v>3363</v>
      </c>
      <c r="J43" s="118">
        <v>1221</v>
      </c>
      <c r="K43" s="111" t="s">
        <v>3213</v>
      </c>
      <c r="L43" s="135">
        <f t="shared" si="1"/>
        <v>23.75</v>
      </c>
      <c r="M43" s="114">
        <v>19</v>
      </c>
      <c r="N43" s="114" t="s">
        <v>3364</v>
      </c>
      <c r="O43" s="130" t="s">
        <v>3365</v>
      </c>
      <c r="P43" s="136">
        <v>1</v>
      </c>
      <c r="Q43" s="129">
        <v>1</v>
      </c>
      <c r="R43" s="129" t="s">
        <v>3316</v>
      </c>
      <c r="S43" s="137"/>
      <c r="T43" s="124" t="s">
        <v>3366</v>
      </c>
    </row>
    <row r="44" spans="2:20" ht="30" customHeight="1" thickTop="1">
      <c r="B44" s="95"/>
      <c r="C44" s="61" t="s">
        <v>2597</v>
      </c>
      <c r="D44" s="68" t="s">
        <v>677</v>
      </c>
      <c r="E44" s="95">
        <v>2012</v>
      </c>
      <c r="F44" s="114" t="s">
        <v>2335</v>
      </c>
      <c r="G44" s="111" t="s">
        <v>3367</v>
      </c>
      <c r="H44" s="124" t="s">
        <v>3368</v>
      </c>
      <c r="I44" s="124" t="s">
        <v>3369</v>
      </c>
      <c r="J44" s="114">
        <v>2970</v>
      </c>
      <c r="K44" s="111"/>
      <c r="L44" s="135">
        <f t="shared" si="1"/>
        <v>0</v>
      </c>
      <c r="M44" s="111"/>
      <c r="N44" s="111"/>
      <c r="O44" s="130"/>
      <c r="P44" s="136"/>
      <c r="Q44" s="129"/>
      <c r="R44" s="129"/>
      <c r="S44" s="137"/>
      <c r="T44" s="124"/>
    </row>
    <row r="45" spans="2:20" ht="30" customHeight="1">
      <c r="B45" s="95"/>
      <c r="C45" s="61"/>
      <c r="D45" s="68"/>
      <c r="E45" s="95"/>
      <c r="F45" s="106"/>
      <c r="G45" s="106" t="s">
        <v>3370</v>
      </c>
      <c r="H45" s="106" t="s">
        <v>3371</v>
      </c>
      <c r="I45" s="106" t="s">
        <v>3372</v>
      </c>
      <c r="J45" s="106"/>
      <c r="K45" s="106"/>
      <c r="L45" s="106">
        <f t="shared" si="1"/>
        <v>0</v>
      </c>
      <c r="M45" s="106"/>
      <c r="N45" s="106"/>
      <c r="O45" s="913" t="s">
        <v>3373</v>
      </c>
      <c r="P45" s="106"/>
      <c r="Q45" s="106"/>
      <c r="R45" s="106"/>
      <c r="S45" s="106"/>
      <c r="T45" s="106"/>
    </row>
    <row r="46" spans="2:20" ht="30" customHeight="1">
      <c r="B46" s="100"/>
      <c r="C46" s="61"/>
      <c r="D46" s="68"/>
      <c r="E46" s="95"/>
      <c r="F46" s="106" t="s">
        <v>2358</v>
      </c>
      <c r="G46" s="106" t="s">
        <v>3374</v>
      </c>
      <c r="H46" s="105" t="s">
        <v>3375</v>
      </c>
      <c r="I46" s="105" t="s">
        <v>98</v>
      </c>
      <c r="J46" s="122">
        <v>1084</v>
      </c>
      <c r="K46" s="106"/>
      <c r="L46" s="897">
        <f t="shared" si="1"/>
        <v>0</v>
      </c>
      <c r="M46" s="106"/>
      <c r="N46" s="106"/>
      <c r="O46" s="107"/>
      <c r="P46" s="898"/>
      <c r="Q46" s="113"/>
      <c r="R46" s="113"/>
      <c r="S46" s="899"/>
      <c r="T46" s="105"/>
    </row>
    <row r="47" spans="2:20" ht="30" customHeight="1">
      <c r="B47" s="100"/>
      <c r="C47" s="61"/>
      <c r="D47" s="68"/>
      <c r="E47" s="95"/>
      <c r="F47" s="106" t="s">
        <v>2358</v>
      </c>
      <c r="G47" s="106" t="s">
        <v>3376</v>
      </c>
      <c r="H47" s="105" t="s">
        <v>140</v>
      </c>
      <c r="I47" s="105" t="s">
        <v>3377</v>
      </c>
      <c r="J47" s="122">
        <v>1331</v>
      </c>
      <c r="K47" s="106"/>
      <c r="L47" s="897">
        <f t="shared" si="1"/>
        <v>0</v>
      </c>
      <c r="M47" s="106"/>
      <c r="N47" s="106"/>
      <c r="O47" s="107"/>
      <c r="P47" s="898"/>
      <c r="Q47" s="113"/>
      <c r="R47" s="113"/>
      <c r="S47" s="899"/>
      <c r="T47" s="105"/>
    </row>
    <row r="48" spans="2:20" ht="30" customHeight="1">
      <c r="B48" s="100"/>
      <c r="C48" s="61"/>
      <c r="D48" s="68"/>
      <c r="E48" s="95"/>
      <c r="F48" s="106" t="s">
        <v>2358</v>
      </c>
      <c r="G48" s="106" t="s">
        <v>3378</v>
      </c>
      <c r="H48" s="105" t="s">
        <v>3379</v>
      </c>
      <c r="I48" s="105" t="s">
        <v>3380</v>
      </c>
      <c r="J48" s="122">
        <v>1509</v>
      </c>
      <c r="K48" s="106"/>
      <c r="L48" s="897">
        <f t="shared" si="1"/>
        <v>0</v>
      </c>
      <c r="M48" s="106"/>
      <c r="N48" s="106"/>
      <c r="O48" s="107"/>
      <c r="P48" s="898"/>
      <c r="Q48" s="113"/>
      <c r="R48" s="113"/>
      <c r="S48" s="899"/>
      <c r="T48" s="105"/>
    </row>
    <row r="49" spans="2:20" ht="30" customHeight="1" thickBot="1">
      <c r="B49" s="95"/>
      <c r="C49" s="61"/>
      <c r="D49" s="68"/>
      <c r="E49" s="95"/>
      <c r="F49" s="95"/>
      <c r="G49" s="95"/>
      <c r="H49" s="66"/>
      <c r="I49" s="66"/>
      <c r="J49" s="101"/>
      <c r="K49" s="95"/>
      <c r="L49" s="889">
        <f t="shared" si="1"/>
        <v>0</v>
      </c>
      <c r="M49" s="95"/>
      <c r="N49" s="95"/>
      <c r="O49" s="98"/>
      <c r="Q49" s="92"/>
      <c r="R49" s="92"/>
      <c r="S49" s="93"/>
      <c r="T49" s="66"/>
    </row>
    <row r="50" spans="2:20" ht="30" customHeight="1" thickTop="1" thickBot="1">
      <c r="B50" s="89"/>
      <c r="C50" s="88">
        <v>2012</v>
      </c>
      <c r="D50" s="89"/>
      <c r="E50" s="89"/>
      <c r="F50" s="89"/>
      <c r="G50" s="89"/>
      <c r="H50" s="65" t="s">
        <v>3381</v>
      </c>
      <c r="I50" s="65"/>
      <c r="J50" s="116"/>
      <c r="K50" s="89"/>
      <c r="L50" s="89">
        <v>2012</v>
      </c>
      <c r="M50" s="89"/>
      <c r="N50" s="89"/>
      <c r="O50" s="97"/>
      <c r="P50" s="89"/>
      <c r="Q50" s="89"/>
      <c r="R50" s="89"/>
      <c r="S50" s="90"/>
      <c r="T50" s="65" t="s">
        <v>3381</v>
      </c>
    </row>
    <row r="51" spans="2:20" ht="30" customHeight="1" thickTop="1" thickBot="1">
      <c r="B51" s="89" t="s">
        <v>3382</v>
      </c>
      <c r="C51" s="61" t="s">
        <v>2470</v>
      </c>
      <c r="D51" s="68" t="s">
        <v>2471</v>
      </c>
      <c r="E51" s="95">
        <v>2012</v>
      </c>
      <c r="F51" s="111" t="s">
        <v>2358</v>
      </c>
      <c r="G51" s="111" t="s">
        <v>3383</v>
      </c>
      <c r="H51" s="124" t="s">
        <v>2631</v>
      </c>
      <c r="I51" s="124" t="s">
        <v>3384</v>
      </c>
      <c r="J51" s="114">
        <v>1654</v>
      </c>
      <c r="K51" s="111"/>
      <c r="L51" s="135">
        <f>M51*1.25</f>
        <v>26.25</v>
      </c>
      <c r="M51" s="111">
        <v>21</v>
      </c>
      <c r="N51" s="111" t="s">
        <v>3385</v>
      </c>
      <c r="O51" s="130" t="s">
        <v>3386</v>
      </c>
      <c r="P51" s="136">
        <v>1</v>
      </c>
      <c r="Q51" s="129">
        <v>1</v>
      </c>
      <c r="R51" s="129" t="s">
        <v>3316</v>
      </c>
      <c r="S51" s="137"/>
      <c r="T51" s="124" t="s">
        <v>3387</v>
      </c>
    </row>
    <row r="52" spans="2:20" ht="30" customHeight="1" thickTop="1" thickBot="1">
      <c r="B52" s="89" t="s">
        <v>3382</v>
      </c>
      <c r="C52" s="61" t="s">
        <v>2481</v>
      </c>
      <c r="D52" s="68" t="s">
        <v>2471</v>
      </c>
      <c r="E52" s="95">
        <v>2012</v>
      </c>
      <c r="F52" s="111" t="s">
        <v>2358</v>
      </c>
      <c r="G52" s="111" t="s">
        <v>3388</v>
      </c>
      <c r="H52" s="124" t="s">
        <v>87</v>
      </c>
      <c r="I52" s="124" t="s">
        <v>3389</v>
      </c>
      <c r="J52" s="114">
        <v>1574</v>
      </c>
      <c r="K52" s="111"/>
      <c r="L52" s="135">
        <f>M52*1.25</f>
        <v>21.25</v>
      </c>
      <c r="M52" s="111">
        <v>17</v>
      </c>
      <c r="N52" s="111" t="s">
        <v>3390</v>
      </c>
      <c r="O52" s="130"/>
      <c r="P52" s="136"/>
      <c r="Q52" s="129"/>
      <c r="R52" s="129"/>
      <c r="S52" s="137"/>
      <c r="T52" s="124" t="s">
        <v>3391</v>
      </c>
    </row>
    <row r="53" spans="2:20" ht="30" customHeight="1" thickTop="1" thickBot="1">
      <c r="B53" s="89" t="s">
        <v>3382</v>
      </c>
      <c r="C53" s="61" t="s">
        <v>2660</v>
      </c>
      <c r="D53" s="68" t="s">
        <v>2471</v>
      </c>
      <c r="E53" s="95">
        <v>2012</v>
      </c>
      <c r="F53" s="111" t="s">
        <v>2358</v>
      </c>
      <c r="G53" s="111" t="s">
        <v>3392</v>
      </c>
      <c r="H53" s="124" t="s">
        <v>365</v>
      </c>
      <c r="I53" s="124" t="s">
        <v>3393</v>
      </c>
      <c r="J53" s="114">
        <v>1426</v>
      </c>
      <c r="K53" s="111"/>
      <c r="L53" s="135">
        <f>M53*1.25</f>
        <v>26.25</v>
      </c>
      <c r="M53" s="111">
        <v>21</v>
      </c>
      <c r="N53" s="111" t="s">
        <v>3394</v>
      </c>
      <c r="O53" s="130" t="s">
        <v>3395</v>
      </c>
      <c r="P53" s="136">
        <v>1</v>
      </c>
      <c r="Q53" s="129">
        <v>1</v>
      </c>
      <c r="R53" s="129" t="s">
        <v>3316</v>
      </c>
      <c r="S53" s="137"/>
      <c r="T53" s="124" t="s">
        <v>3396</v>
      </c>
    </row>
    <row r="54" spans="2:20" ht="30" customHeight="1" thickTop="1">
      <c r="B54" s="95"/>
      <c r="C54" s="61" t="s">
        <v>2660</v>
      </c>
      <c r="D54" s="68" t="s">
        <v>2471</v>
      </c>
      <c r="E54" s="95">
        <v>2012</v>
      </c>
      <c r="F54" s="71" t="s">
        <v>3275</v>
      </c>
      <c r="G54" s="111" t="s">
        <v>3397</v>
      </c>
      <c r="H54" s="124" t="s">
        <v>3398</v>
      </c>
      <c r="I54" s="124" t="s">
        <v>3399</v>
      </c>
      <c r="J54" s="114">
        <v>3908</v>
      </c>
      <c r="K54" s="111" t="s">
        <v>537</v>
      </c>
      <c r="L54" s="135" t="s">
        <v>537</v>
      </c>
      <c r="M54" s="111" t="s">
        <v>537</v>
      </c>
      <c r="N54" s="111" t="s">
        <v>537</v>
      </c>
      <c r="O54" s="130" t="s">
        <v>3400</v>
      </c>
      <c r="P54" s="136" t="s">
        <v>537</v>
      </c>
      <c r="Q54" s="129" t="s">
        <v>537</v>
      </c>
      <c r="R54" s="129" t="s">
        <v>537</v>
      </c>
      <c r="S54" s="137" t="s">
        <v>537</v>
      </c>
      <c r="T54" s="124" t="s">
        <v>537</v>
      </c>
    </row>
    <row r="55" spans="2:20" ht="30" customHeight="1">
      <c r="B55" s="95"/>
      <c r="C55" s="61" t="s">
        <v>2397</v>
      </c>
      <c r="D55" s="68" t="s">
        <v>731</v>
      </c>
      <c r="E55" s="95">
        <v>2012</v>
      </c>
      <c r="F55" s="914"/>
      <c r="G55" s="914" t="s">
        <v>3401</v>
      </c>
      <c r="H55" s="915" t="s">
        <v>3402</v>
      </c>
      <c r="I55" s="914"/>
      <c r="J55" s="914"/>
      <c r="K55" s="914"/>
      <c r="L55" s="914">
        <f t="shared" ref="L55:L62" si="2">M55*1.25</f>
        <v>0</v>
      </c>
      <c r="M55" s="914"/>
      <c r="N55" s="914"/>
      <c r="O55" s="915" t="s">
        <v>3403</v>
      </c>
      <c r="P55" s="914"/>
      <c r="Q55" s="914"/>
      <c r="R55" s="914"/>
      <c r="S55" s="914"/>
      <c r="T55" s="914"/>
    </row>
    <row r="56" spans="2:20" ht="30" customHeight="1">
      <c r="B56" s="95"/>
      <c r="C56" s="61"/>
      <c r="D56" s="68"/>
      <c r="E56" s="95">
        <v>2012</v>
      </c>
      <c r="F56" s="71"/>
      <c r="G56" s="71" t="s">
        <v>3404</v>
      </c>
      <c r="H56" s="151" t="s">
        <v>87</v>
      </c>
      <c r="I56" s="151" t="s">
        <v>3405</v>
      </c>
      <c r="J56" s="71"/>
      <c r="K56" s="71"/>
      <c r="L56" s="71">
        <f t="shared" si="2"/>
        <v>0</v>
      </c>
      <c r="M56" s="71"/>
      <c r="N56" s="71"/>
      <c r="O56" s="151" t="s">
        <v>3406</v>
      </c>
      <c r="P56" s="71"/>
      <c r="Q56" s="71"/>
      <c r="R56" s="71"/>
      <c r="S56" s="71"/>
      <c r="T56" s="71"/>
    </row>
    <row r="57" spans="2:20" ht="30" customHeight="1">
      <c r="B57" s="95"/>
      <c r="C57" s="61" t="s">
        <v>2329</v>
      </c>
      <c r="D57" s="68" t="s">
        <v>2471</v>
      </c>
      <c r="E57" s="95">
        <v>2012</v>
      </c>
      <c r="F57" s="117" t="s">
        <v>2335</v>
      </c>
      <c r="G57" s="112" t="s">
        <v>3407</v>
      </c>
      <c r="H57" s="133" t="s">
        <v>3408</v>
      </c>
      <c r="I57" s="133" t="s">
        <v>3409</v>
      </c>
      <c r="J57" s="117">
        <v>3449</v>
      </c>
      <c r="K57" s="112" t="s">
        <v>3213</v>
      </c>
      <c r="L57" s="902">
        <f t="shared" si="2"/>
        <v>17.5</v>
      </c>
      <c r="M57" s="112">
        <v>14</v>
      </c>
      <c r="N57" s="112" t="s">
        <v>3410</v>
      </c>
      <c r="O57" s="900" t="s">
        <v>3411</v>
      </c>
      <c r="P57" s="112">
        <v>1</v>
      </c>
      <c r="Q57" s="112">
        <v>1</v>
      </c>
      <c r="R57" s="112" t="s">
        <v>3316</v>
      </c>
      <c r="S57" s="112"/>
      <c r="T57" s="133" t="s">
        <v>3412</v>
      </c>
    </row>
    <row r="58" spans="2:20" ht="30" customHeight="1">
      <c r="B58" s="95"/>
      <c r="C58" s="61" t="s">
        <v>2408</v>
      </c>
      <c r="D58" s="68" t="s">
        <v>731</v>
      </c>
      <c r="E58" s="95">
        <v>2012</v>
      </c>
      <c r="F58" s="916" t="s">
        <v>3413</v>
      </c>
      <c r="G58" s="917" t="s">
        <v>3414</v>
      </c>
      <c r="H58" s="918" t="s">
        <v>3415</v>
      </c>
      <c r="I58" s="918" t="s">
        <v>98</v>
      </c>
      <c r="J58" s="917">
        <v>2378</v>
      </c>
      <c r="K58" s="917"/>
      <c r="L58" s="919">
        <f t="shared" si="2"/>
        <v>0</v>
      </c>
      <c r="M58" s="917"/>
      <c r="N58" s="917"/>
      <c r="O58" s="920" t="s">
        <v>3416</v>
      </c>
      <c r="P58" s="921"/>
      <c r="Q58" s="922"/>
      <c r="R58" s="922"/>
      <c r="S58" s="923"/>
      <c r="T58" s="918"/>
    </row>
    <row r="59" spans="2:20" ht="30" customHeight="1">
      <c r="B59" s="95"/>
      <c r="C59" s="61" t="s">
        <v>2461</v>
      </c>
      <c r="D59" s="68" t="s">
        <v>2471</v>
      </c>
      <c r="E59" s="95">
        <v>2012</v>
      </c>
      <c r="F59" s="114" t="s">
        <v>2335</v>
      </c>
      <c r="G59" s="111" t="s">
        <v>3417</v>
      </c>
      <c r="H59" s="124" t="s">
        <v>87</v>
      </c>
      <c r="I59" s="124" t="s">
        <v>3418</v>
      </c>
      <c r="J59" s="118">
        <v>4418</v>
      </c>
      <c r="K59" s="111" t="s">
        <v>3213</v>
      </c>
      <c r="L59" s="135">
        <f t="shared" si="2"/>
        <v>20</v>
      </c>
      <c r="M59" s="111">
        <v>16</v>
      </c>
      <c r="N59" s="111" t="s">
        <v>3419</v>
      </c>
      <c r="O59" s="130" t="s">
        <v>3345</v>
      </c>
      <c r="P59" s="136">
        <v>1</v>
      </c>
      <c r="Q59" s="129">
        <v>1</v>
      </c>
      <c r="R59" s="129" t="s">
        <v>3316</v>
      </c>
      <c r="S59" s="137"/>
      <c r="T59" s="124" t="s">
        <v>3420</v>
      </c>
    </row>
    <row r="60" spans="2:20" ht="30" customHeight="1">
      <c r="B60" s="95"/>
      <c r="C60" s="61" t="s">
        <v>2589</v>
      </c>
      <c r="D60" s="68" t="s">
        <v>731</v>
      </c>
      <c r="E60" s="95">
        <v>2012</v>
      </c>
      <c r="F60" s="916" t="s">
        <v>3413</v>
      </c>
      <c r="G60" s="917" t="s">
        <v>3421</v>
      </c>
      <c r="H60" s="918" t="s">
        <v>3422</v>
      </c>
      <c r="I60" s="918"/>
      <c r="J60" s="917"/>
      <c r="K60" s="917"/>
      <c r="L60" s="919">
        <f t="shared" si="2"/>
        <v>0</v>
      </c>
      <c r="M60" s="917"/>
      <c r="N60" s="917"/>
      <c r="O60" s="920" t="s">
        <v>3423</v>
      </c>
      <c r="P60" s="920"/>
      <c r="Q60" s="920"/>
      <c r="R60" s="920"/>
      <c r="S60" s="920"/>
      <c r="T60" s="920"/>
    </row>
    <row r="61" spans="2:20" ht="30" customHeight="1" thickBot="1">
      <c r="B61" s="95"/>
      <c r="C61" s="61" t="s">
        <v>2411</v>
      </c>
      <c r="D61" s="68" t="s">
        <v>2471</v>
      </c>
      <c r="E61" s="95">
        <v>2012</v>
      </c>
      <c r="F61" s="114" t="s">
        <v>2335</v>
      </c>
      <c r="G61" s="111" t="s">
        <v>3424</v>
      </c>
      <c r="H61" s="124" t="s">
        <v>87</v>
      </c>
      <c r="I61" s="124" t="s">
        <v>3425</v>
      </c>
      <c r="J61" s="114">
        <v>4385</v>
      </c>
      <c r="K61" s="111" t="s">
        <v>3213</v>
      </c>
      <c r="L61" s="135">
        <f t="shared" si="2"/>
        <v>13.75</v>
      </c>
      <c r="M61" s="111">
        <v>11</v>
      </c>
      <c r="N61" s="111" t="s">
        <v>3426</v>
      </c>
      <c r="O61" s="130" t="s">
        <v>3345</v>
      </c>
      <c r="P61" s="136">
        <v>1</v>
      </c>
      <c r="Q61" s="129">
        <v>1</v>
      </c>
      <c r="R61" s="129" t="s">
        <v>3316</v>
      </c>
      <c r="S61" s="137"/>
      <c r="T61" s="124" t="s">
        <v>3427</v>
      </c>
    </row>
    <row r="62" spans="2:20" ht="30" customHeight="1" thickTop="1" thickBot="1">
      <c r="B62" s="89" t="s">
        <v>3428</v>
      </c>
      <c r="C62" s="61" t="s">
        <v>2346</v>
      </c>
      <c r="D62" s="68" t="s">
        <v>2471</v>
      </c>
      <c r="E62" s="95">
        <v>2012</v>
      </c>
      <c r="F62" s="111" t="s">
        <v>2358</v>
      </c>
      <c r="G62" s="111" t="s">
        <v>3429</v>
      </c>
      <c r="H62" s="124" t="s">
        <v>3430</v>
      </c>
      <c r="I62" s="124" t="s">
        <v>3431</v>
      </c>
      <c r="J62" s="118">
        <v>2004</v>
      </c>
      <c r="K62" s="111"/>
      <c r="L62" s="135">
        <f t="shared" si="2"/>
        <v>26.25</v>
      </c>
      <c r="M62" s="111">
        <v>21</v>
      </c>
      <c r="N62" s="138" t="s">
        <v>3432</v>
      </c>
      <c r="O62" s="139" t="s">
        <v>3433</v>
      </c>
      <c r="P62" s="136">
        <v>1</v>
      </c>
      <c r="Q62" s="129">
        <v>1</v>
      </c>
      <c r="R62" s="129" t="s">
        <v>3316</v>
      </c>
      <c r="S62" s="137"/>
      <c r="T62" s="124" t="s">
        <v>3434</v>
      </c>
    </row>
    <row r="63" spans="2:20" ht="30" customHeight="1" thickTop="1" thickBot="1">
      <c r="B63" s="89" t="s">
        <v>3435</v>
      </c>
      <c r="C63" s="61" t="s">
        <v>537</v>
      </c>
      <c r="D63" s="68" t="s">
        <v>537</v>
      </c>
      <c r="E63" s="95">
        <v>2012</v>
      </c>
      <c r="F63" s="876" t="s">
        <v>3205</v>
      </c>
      <c r="G63" s="876" t="s">
        <v>3436</v>
      </c>
      <c r="H63" s="901" t="s">
        <v>330</v>
      </c>
      <c r="I63" s="901" t="s">
        <v>3437</v>
      </c>
      <c r="J63" s="123">
        <v>1700</v>
      </c>
      <c r="K63" s="876"/>
      <c r="L63" s="902"/>
      <c r="M63" s="876"/>
      <c r="N63" s="876"/>
      <c r="O63" s="900"/>
      <c r="P63" s="903"/>
      <c r="Q63" s="904"/>
      <c r="R63" s="904"/>
      <c r="S63" s="905"/>
      <c r="T63" s="901"/>
    </row>
    <row r="64" spans="2:20" ht="30" customHeight="1" thickTop="1" thickBot="1">
      <c r="B64" s="95"/>
      <c r="C64" s="61" t="s">
        <v>2610</v>
      </c>
      <c r="D64" s="68" t="s">
        <v>2471</v>
      </c>
      <c r="E64" s="95">
        <v>2012</v>
      </c>
      <c r="F64" s="924" t="s">
        <v>3413</v>
      </c>
      <c r="G64" s="918" t="s">
        <v>3438</v>
      </c>
      <c r="H64" s="918" t="s">
        <v>3439</v>
      </c>
      <c r="I64" s="918" t="s">
        <v>3399</v>
      </c>
      <c r="J64" s="918"/>
      <c r="K64" s="918"/>
      <c r="L64" s="918">
        <v>5</v>
      </c>
      <c r="M64" s="918">
        <v>4</v>
      </c>
      <c r="N64" s="918" t="s">
        <v>3440</v>
      </c>
      <c r="O64" s="918"/>
      <c r="P64" s="918"/>
      <c r="Q64" s="918"/>
      <c r="R64" s="918"/>
      <c r="S64" s="918"/>
      <c r="T64" s="918"/>
    </row>
    <row r="65" spans="2:20" ht="30" customHeight="1" thickTop="1" thickBot="1">
      <c r="B65" s="89"/>
      <c r="C65" s="88">
        <v>2012</v>
      </c>
      <c r="D65" s="89"/>
      <c r="E65" s="89"/>
      <c r="F65" s="89"/>
      <c r="G65" s="89"/>
      <c r="H65" s="65" t="s">
        <v>3441</v>
      </c>
      <c r="I65" s="65"/>
      <c r="J65" s="116"/>
      <c r="K65" s="89"/>
      <c r="L65" s="89">
        <v>2012</v>
      </c>
      <c r="M65" s="89"/>
      <c r="N65" s="89"/>
      <c r="O65" s="97"/>
      <c r="P65" s="89"/>
      <c r="Q65" s="89"/>
      <c r="R65" s="89"/>
      <c r="S65" s="90"/>
      <c r="T65" s="65" t="s">
        <v>3441</v>
      </c>
    </row>
    <row r="66" spans="2:20" ht="48" customHeight="1" thickTop="1" thickBot="1">
      <c r="B66" s="95"/>
      <c r="C66" s="61" t="s">
        <v>3442</v>
      </c>
      <c r="D66" s="68" t="s">
        <v>2556</v>
      </c>
      <c r="E66" s="95">
        <v>2012</v>
      </c>
      <c r="F66" s="924" t="s">
        <v>3413</v>
      </c>
      <c r="G66" s="918" t="s">
        <v>3443</v>
      </c>
      <c r="H66" s="918" t="s">
        <v>3444</v>
      </c>
      <c r="I66" s="918" t="s">
        <v>3445</v>
      </c>
      <c r="J66" s="918"/>
      <c r="K66" s="918"/>
      <c r="L66" s="918">
        <v>2.5</v>
      </c>
      <c r="M66" s="918">
        <v>2</v>
      </c>
      <c r="N66" s="918" t="s">
        <v>3446</v>
      </c>
      <c r="O66" s="918"/>
      <c r="P66" s="918"/>
      <c r="Q66" s="918"/>
      <c r="R66" s="918"/>
      <c r="S66" s="918"/>
      <c r="T66" s="918"/>
    </row>
    <row r="67" spans="2:20" ht="30" customHeight="1" thickTop="1" thickBot="1">
      <c r="B67" s="89" t="s">
        <v>3447</v>
      </c>
      <c r="C67" s="61" t="s">
        <v>2893</v>
      </c>
      <c r="D67" s="68" t="s">
        <v>2556</v>
      </c>
      <c r="E67" s="95">
        <v>2012</v>
      </c>
      <c r="F67" s="111" t="s">
        <v>2358</v>
      </c>
      <c r="G67" s="111" t="s">
        <v>3448</v>
      </c>
      <c r="H67" s="124" t="s">
        <v>87</v>
      </c>
      <c r="I67" s="152" t="s">
        <v>3449</v>
      </c>
      <c r="J67" s="118">
        <v>2241</v>
      </c>
      <c r="K67" s="111"/>
      <c r="L67" s="135">
        <f t="shared" ref="L67:L75" si="3">M67*1.25</f>
        <v>23.75</v>
      </c>
      <c r="M67" s="71">
        <v>19</v>
      </c>
      <c r="N67" s="71" t="s">
        <v>3450</v>
      </c>
      <c r="O67" s="414" t="s">
        <v>3451</v>
      </c>
      <c r="P67" s="136">
        <v>1</v>
      </c>
      <c r="Q67" s="157">
        <v>0</v>
      </c>
      <c r="R67" s="155">
        <v>6</v>
      </c>
      <c r="S67" s="137"/>
      <c r="T67" s="124" t="s">
        <v>3452</v>
      </c>
    </row>
    <row r="68" spans="2:20" ht="30" customHeight="1" thickTop="1" thickBot="1">
      <c r="B68" s="95"/>
      <c r="C68" s="61" t="s">
        <v>2311</v>
      </c>
      <c r="D68" s="68" t="s">
        <v>2556</v>
      </c>
      <c r="E68" s="95">
        <v>2012</v>
      </c>
      <c r="F68" s="917"/>
      <c r="G68" s="917" t="s">
        <v>3453</v>
      </c>
      <c r="H68" s="917" t="s">
        <v>3422</v>
      </c>
      <c r="I68" s="917"/>
      <c r="J68" s="917"/>
      <c r="K68" s="917"/>
      <c r="L68" s="917">
        <f t="shared" si="3"/>
        <v>0</v>
      </c>
      <c r="M68" s="917"/>
      <c r="N68" s="917" t="s">
        <v>3454</v>
      </c>
      <c r="O68" s="917" t="s">
        <v>3455</v>
      </c>
      <c r="P68" s="917"/>
      <c r="Q68" s="917"/>
      <c r="R68" s="917"/>
      <c r="S68" s="917"/>
      <c r="T68" s="917"/>
    </row>
    <row r="69" spans="2:20" ht="30" customHeight="1" thickTop="1" thickBot="1">
      <c r="B69" s="89" t="s">
        <v>3456</v>
      </c>
      <c r="C69" s="61" t="s">
        <v>2416</v>
      </c>
      <c r="D69" s="68" t="s">
        <v>2556</v>
      </c>
      <c r="E69" s="95">
        <v>2012</v>
      </c>
      <c r="F69" s="112" t="s">
        <v>2358</v>
      </c>
      <c r="G69" s="112" t="s">
        <v>3457</v>
      </c>
      <c r="H69" s="133" t="s">
        <v>194</v>
      </c>
      <c r="I69" s="133" t="s">
        <v>3458</v>
      </c>
      <c r="J69" s="117">
        <v>1425</v>
      </c>
      <c r="K69" s="112" t="s">
        <v>3459</v>
      </c>
      <c r="L69" s="902">
        <f t="shared" si="3"/>
        <v>16.25</v>
      </c>
      <c r="M69" s="112">
        <v>13</v>
      </c>
      <c r="N69" s="112" t="s">
        <v>3460</v>
      </c>
      <c r="O69" s="158" t="s">
        <v>3461</v>
      </c>
      <c r="P69" s="117">
        <v>0</v>
      </c>
      <c r="Q69" s="112">
        <v>1</v>
      </c>
      <c r="R69" s="112">
        <v>4</v>
      </c>
      <c r="S69" s="112"/>
      <c r="T69" s="133" t="s">
        <v>3462</v>
      </c>
    </row>
    <row r="70" spans="2:20" ht="30" customHeight="1" thickTop="1">
      <c r="B70" s="95"/>
      <c r="C70" s="61" t="s">
        <v>2416</v>
      </c>
      <c r="D70" s="68" t="s">
        <v>2556</v>
      </c>
      <c r="E70" s="95">
        <v>2012</v>
      </c>
      <c r="F70" s="117" t="s">
        <v>2335</v>
      </c>
      <c r="G70" s="112" t="s">
        <v>3463</v>
      </c>
      <c r="H70" s="133" t="s">
        <v>194</v>
      </c>
      <c r="I70" s="133" t="s">
        <v>3464</v>
      </c>
      <c r="J70" s="117">
        <v>4166</v>
      </c>
      <c r="K70" s="112" t="s">
        <v>3213</v>
      </c>
      <c r="L70" s="902">
        <f t="shared" si="3"/>
        <v>22.5</v>
      </c>
      <c r="M70" s="112">
        <v>18</v>
      </c>
      <c r="N70" s="112" t="s">
        <v>3465</v>
      </c>
      <c r="O70" s="133" t="s">
        <v>3466</v>
      </c>
      <c r="P70" s="112">
        <v>1</v>
      </c>
      <c r="Q70" s="112">
        <v>1</v>
      </c>
      <c r="R70" s="112">
        <v>18</v>
      </c>
      <c r="S70" s="112"/>
      <c r="T70" s="133" t="s">
        <v>3412</v>
      </c>
    </row>
    <row r="71" spans="2:20" ht="30" customHeight="1">
      <c r="B71" s="95"/>
      <c r="C71" s="61" t="s">
        <v>2501</v>
      </c>
      <c r="D71" s="68" t="s">
        <v>2556</v>
      </c>
      <c r="E71" s="95">
        <v>2012</v>
      </c>
      <c r="F71" s="134" t="s">
        <v>2335</v>
      </c>
      <c r="G71" s="544" t="s">
        <v>3467</v>
      </c>
      <c r="H71" s="925" t="s">
        <v>87</v>
      </c>
      <c r="I71" s="153" t="s">
        <v>3468</v>
      </c>
      <c r="J71" s="134">
        <v>4456</v>
      </c>
      <c r="K71" s="544" t="s">
        <v>3213</v>
      </c>
      <c r="L71" s="926">
        <f t="shared" si="3"/>
        <v>25</v>
      </c>
      <c r="M71" s="544">
        <v>20</v>
      </c>
      <c r="N71" s="544" t="s">
        <v>3469</v>
      </c>
      <c r="O71" s="927" t="s">
        <v>3466</v>
      </c>
      <c r="P71" s="590">
        <v>1</v>
      </c>
      <c r="Q71" s="532">
        <v>1</v>
      </c>
      <c r="R71" s="156" t="s">
        <v>3470</v>
      </c>
      <c r="S71" s="928"/>
      <c r="T71" s="124" t="s">
        <v>3471</v>
      </c>
    </row>
    <row r="72" spans="2:20" ht="30" customHeight="1">
      <c r="B72" s="95"/>
      <c r="C72" s="61" t="s">
        <v>2397</v>
      </c>
      <c r="D72" s="68" t="s">
        <v>2556</v>
      </c>
      <c r="E72" s="95">
        <v>2012</v>
      </c>
      <c r="F72" s="916" t="s">
        <v>3413</v>
      </c>
      <c r="G72" s="917" t="s">
        <v>3472</v>
      </c>
      <c r="H72" s="929" t="s">
        <v>3473</v>
      </c>
      <c r="I72" s="929" t="s">
        <v>3474</v>
      </c>
      <c r="J72" s="917">
        <v>1880</v>
      </c>
      <c r="K72" s="917"/>
      <c r="L72" s="917">
        <f t="shared" si="3"/>
        <v>6.25</v>
      </c>
      <c r="M72" s="917">
        <v>5</v>
      </c>
      <c r="N72" s="917" t="s">
        <v>3475</v>
      </c>
      <c r="O72" s="917"/>
      <c r="P72" s="917"/>
      <c r="Q72" s="917"/>
      <c r="R72" s="917"/>
      <c r="S72" s="917"/>
      <c r="T72" s="917"/>
    </row>
    <row r="73" spans="2:20" ht="30" customHeight="1">
      <c r="B73" s="95"/>
      <c r="C73" s="61" t="s">
        <v>2323</v>
      </c>
      <c r="D73" s="68" t="s">
        <v>2556</v>
      </c>
      <c r="E73" s="95">
        <v>2012</v>
      </c>
      <c r="F73" s="117" t="s">
        <v>2335</v>
      </c>
      <c r="G73" s="112" t="s">
        <v>3476</v>
      </c>
      <c r="H73" s="133" t="s">
        <v>2738</v>
      </c>
      <c r="I73" s="133" t="s">
        <v>3477</v>
      </c>
      <c r="J73" s="117">
        <v>4066</v>
      </c>
      <c r="K73" s="112" t="s">
        <v>3213</v>
      </c>
      <c r="L73" s="902">
        <f t="shared" si="3"/>
        <v>28.75</v>
      </c>
      <c r="M73" s="112">
        <v>23</v>
      </c>
      <c r="N73" s="112" t="s">
        <v>3478</v>
      </c>
      <c r="O73" s="133" t="s">
        <v>3479</v>
      </c>
      <c r="P73" s="112">
        <v>1</v>
      </c>
      <c r="Q73" s="112">
        <v>1</v>
      </c>
      <c r="R73" s="112">
        <v>18</v>
      </c>
      <c r="S73" s="112"/>
      <c r="T73" s="133" t="s">
        <v>3480</v>
      </c>
    </row>
    <row r="74" spans="2:20" ht="30" customHeight="1">
      <c r="B74" s="95"/>
      <c r="C74" s="61" t="s">
        <v>2311</v>
      </c>
      <c r="D74" s="68" t="s">
        <v>2556</v>
      </c>
      <c r="E74" s="95">
        <v>2012</v>
      </c>
      <c r="F74" s="134"/>
      <c r="G74" s="430" t="s">
        <v>3481</v>
      </c>
      <c r="H74" s="430" t="s">
        <v>3482</v>
      </c>
      <c r="I74" s="430" t="s">
        <v>3483</v>
      </c>
      <c r="J74" s="430"/>
      <c r="K74" s="430"/>
      <c r="L74" s="430">
        <f t="shared" si="3"/>
        <v>0</v>
      </c>
      <c r="M74" s="430"/>
      <c r="N74" s="430"/>
      <c r="O74" s="430" t="s">
        <v>3484</v>
      </c>
      <c r="Q74" s="92"/>
      <c r="R74" s="92"/>
      <c r="S74" s="93"/>
      <c r="T74" s="66"/>
    </row>
    <row r="75" spans="2:20" ht="30" customHeight="1" thickBot="1">
      <c r="B75" s="95"/>
      <c r="C75" s="61"/>
      <c r="D75" s="68"/>
      <c r="E75" s="95"/>
      <c r="F75" s="95"/>
      <c r="G75" s="95"/>
      <c r="H75" s="66"/>
      <c r="I75" s="66"/>
      <c r="J75" s="101"/>
      <c r="K75" s="95"/>
      <c r="L75" s="889">
        <f t="shared" si="3"/>
        <v>0</v>
      </c>
      <c r="M75" s="95"/>
      <c r="N75" s="95"/>
      <c r="O75" s="98"/>
      <c r="Q75" s="92"/>
      <c r="R75" s="92"/>
      <c r="S75" s="93"/>
      <c r="T75" s="66"/>
    </row>
    <row r="76" spans="2:20" ht="30" customHeight="1" thickTop="1" thickBot="1">
      <c r="B76" s="89"/>
      <c r="C76" s="88">
        <v>2012</v>
      </c>
      <c r="D76" s="89"/>
      <c r="E76" s="89"/>
      <c r="F76" s="89"/>
      <c r="G76" s="89"/>
      <c r="H76" s="65" t="s">
        <v>3485</v>
      </c>
      <c r="I76" s="65"/>
      <c r="J76" s="116"/>
      <c r="K76" s="89"/>
      <c r="L76" s="89">
        <v>2012</v>
      </c>
      <c r="M76" s="89"/>
      <c r="N76" s="89"/>
      <c r="O76" s="97"/>
      <c r="P76" s="89"/>
      <c r="Q76" s="89"/>
      <c r="R76" s="89"/>
      <c r="S76" s="90"/>
      <c r="T76" s="65" t="s">
        <v>3485</v>
      </c>
    </row>
    <row r="77" spans="2:20" ht="30" customHeight="1" thickTop="1">
      <c r="B77" s="95"/>
      <c r="C77" s="61" t="s">
        <v>3486</v>
      </c>
      <c r="D77" s="68" t="s">
        <v>2614</v>
      </c>
      <c r="E77" s="95">
        <v>2012</v>
      </c>
      <c r="F77" s="916" t="s">
        <v>3413</v>
      </c>
      <c r="G77" s="929" t="s">
        <v>3487</v>
      </c>
      <c r="H77" s="917" t="s">
        <v>3488</v>
      </c>
      <c r="I77" s="929"/>
      <c r="J77" s="917"/>
      <c r="K77" s="929"/>
      <c r="L77" s="917">
        <f t="shared" ref="L77:L87" si="4">M77*1.25</f>
        <v>0</v>
      </c>
      <c r="M77" s="929"/>
      <c r="N77" s="917"/>
      <c r="O77" s="929"/>
      <c r="P77" s="917"/>
      <c r="Q77" s="929"/>
      <c r="R77" s="917"/>
      <c r="S77" s="929"/>
      <c r="T77" s="917"/>
    </row>
    <row r="78" spans="2:20" ht="30" customHeight="1">
      <c r="B78" s="95"/>
      <c r="C78" s="61" t="s">
        <v>2563</v>
      </c>
      <c r="D78" s="68" t="s">
        <v>2614</v>
      </c>
      <c r="E78" s="95">
        <v>2012</v>
      </c>
      <c r="F78" s="398" t="s">
        <v>2335</v>
      </c>
      <c r="G78" s="425" t="s">
        <v>3489</v>
      </c>
      <c r="H78" s="413" t="s">
        <v>3490</v>
      </c>
      <c r="I78" s="413" t="s">
        <v>3491</v>
      </c>
      <c r="J78" s="398">
        <v>4317</v>
      </c>
      <c r="K78" s="425" t="s">
        <v>3213</v>
      </c>
      <c r="L78" s="930">
        <f t="shared" si="4"/>
        <v>26.25</v>
      </c>
      <c r="M78" s="425">
        <v>21</v>
      </c>
      <c r="N78" s="425" t="s">
        <v>3492</v>
      </c>
      <c r="O78" s="425" t="s">
        <v>3493</v>
      </c>
      <c r="P78" s="425">
        <v>1</v>
      </c>
      <c r="Q78" s="425">
        <v>1</v>
      </c>
      <c r="R78" s="425">
        <v>15</v>
      </c>
      <c r="S78" s="425" t="s">
        <v>3494</v>
      </c>
      <c r="T78" s="425"/>
    </row>
    <row r="79" spans="2:20" ht="30" customHeight="1">
      <c r="B79" s="95"/>
      <c r="C79" s="61" t="s">
        <v>2431</v>
      </c>
      <c r="D79" s="68" t="s">
        <v>2614</v>
      </c>
      <c r="E79" s="95">
        <v>2012</v>
      </c>
      <c r="F79" s="398" t="s">
        <v>2335</v>
      </c>
      <c r="G79" s="425" t="s">
        <v>3495</v>
      </c>
      <c r="H79" s="413" t="s">
        <v>194</v>
      </c>
      <c r="I79" s="413" t="s">
        <v>3496</v>
      </c>
      <c r="J79" s="398">
        <v>4318</v>
      </c>
      <c r="K79" s="425" t="s">
        <v>3213</v>
      </c>
      <c r="L79" s="930">
        <f t="shared" si="4"/>
        <v>26.25</v>
      </c>
      <c r="M79" s="425">
        <v>21</v>
      </c>
      <c r="N79" s="425" t="s">
        <v>3492</v>
      </c>
      <c r="O79" s="425" t="s">
        <v>3497</v>
      </c>
      <c r="P79" s="425">
        <v>1</v>
      </c>
      <c r="Q79" s="425">
        <v>1</v>
      </c>
      <c r="R79" s="425">
        <v>15</v>
      </c>
      <c r="S79" s="425" t="s">
        <v>3494</v>
      </c>
      <c r="T79" s="425"/>
    </row>
    <row r="80" spans="2:20" ht="30" customHeight="1">
      <c r="B80" s="95"/>
      <c r="C80" s="61" t="s">
        <v>2423</v>
      </c>
      <c r="D80" s="68" t="s">
        <v>2614</v>
      </c>
      <c r="E80" s="95">
        <v>2012</v>
      </c>
      <c r="F80" s="916" t="s">
        <v>3413</v>
      </c>
      <c r="G80" s="917" t="s">
        <v>3498</v>
      </c>
      <c r="H80" s="917" t="s">
        <v>38</v>
      </c>
      <c r="I80" s="917" t="s">
        <v>39</v>
      </c>
      <c r="J80" s="917">
        <v>1359</v>
      </c>
      <c r="K80" s="917"/>
      <c r="L80" s="917">
        <f t="shared" si="4"/>
        <v>0</v>
      </c>
      <c r="M80" s="917"/>
      <c r="N80" s="917" t="s">
        <v>3499</v>
      </c>
      <c r="O80" s="917"/>
      <c r="P80" s="917"/>
      <c r="Q80" s="917"/>
      <c r="R80" s="917"/>
      <c r="S80" s="917"/>
      <c r="T80" s="917"/>
    </row>
    <row r="81" spans="1:20" ht="30" customHeight="1">
      <c r="B81" s="95"/>
      <c r="C81" s="61" t="s">
        <v>2408</v>
      </c>
      <c r="D81" s="68" t="s">
        <v>2614</v>
      </c>
      <c r="E81" s="95">
        <v>2012</v>
      </c>
      <c r="F81" s="417" t="s">
        <v>2335</v>
      </c>
      <c r="G81" s="417" t="s">
        <v>3500</v>
      </c>
      <c r="H81" s="418" t="s">
        <v>3501</v>
      </c>
      <c r="I81" s="418" t="s">
        <v>3502</v>
      </c>
      <c r="J81" s="419">
        <v>4424</v>
      </c>
      <c r="K81" s="417" t="s">
        <v>3503</v>
      </c>
      <c r="L81" s="931">
        <f t="shared" si="4"/>
        <v>27.5</v>
      </c>
      <c r="M81" s="417">
        <v>22</v>
      </c>
      <c r="N81" s="417" t="s">
        <v>3504</v>
      </c>
      <c r="O81" s="429" t="s">
        <v>3493</v>
      </c>
      <c r="P81" s="420">
        <v>1</v>
      </c>
      <c r="Q81" s="421"/>
      <c r="R81" s="421">
        <v>18</v>
      </c>
      <c r="S81" s="422"/>
      <c r="T81" s="418"/>
    </row>
    <row r="82" spans="1:20" ht="30" customHeight="1">
      <c r="B82" s="95"/>
      <c r="C82" s="61" t="s">
        <v>2408</v>
      </c>
      <c r="D82" s="68" t="s">
        <v>2614</v>
      </c>
      <c r="E82" s="95">
        <v>2012</v>
      </c>
      <c r="F82" s="114" t="s">
        <v>2335</v>
      </c>
      <c r="G82" s="111" t="s">
        <v>3505</v>
      </c>
      <c r="H82" s="124" t="s">
        <v>3506</v>
      </c>
      <c r="I82" s="124" t="s">
        <v>3507</v>
      </c>
      <c r="J82" s="118">
        <v>4061</v>
      </c>
      <c r="K82" s="111"/>
      <c r="L82" s="135">
        <f t="shared" si="4"/>
        <v>23.75</v>
      </c>
      <c r="M82" s="111">
        <v>19</v>
      </c>
      <c r="N82" s="111" t="s">
        <v>3508</v>
      </c>
      <c r="O82" s="130"/>
      <c r="P82" s="136">
        <v>0</v>
      </c>
      <c r="Q82" s="129"/>
      <c r="R82" s="129"/>
      <c r="S82" s="137"/>
      <c r="T82" s="124"/>
    </row>
    <row r="83" spans="1:20" ht="30" customHeight="1">
      <c r="B83" s="95"/>
      <c r="C83" s="61" t="s">
        <v>2461</v>
      </c>
      <c r="D83" s="68" t="s">
        <v>2614</v>
      </c>
      <c r="E83" s="95">
        <v>2012</v>
      </c>
      <c r="F83" s="117" t="s">
        <v>2335</v>
      </c>
      <c r="G83" s="112" t="s">
        <v>3509</v>
      </c>
      <c r="H83" s="133" t="s">
        <v>3510</v>
      </c>
      <c r="I83" s="133" t="s">
        <v>3511</v>
      </c>
      <c r="J83" s="117">
        <v>3776</v>
      </c>
      <c r="K83" s="112"/>
      <c r="L83" s="902">
        <f t="shared" si="4"/>
        <v>0</v>
      </c>
      <c r="M83" s="112"/>
      <c r="N83" s="112"/>
      <c r="O83" s="133"/>
      <c r="P83" s="112">
        <v>0</v>
      </c>
      <c r="Q83" s="112"/>
      <c r="R83" s="112"/>
      <c r="S83" s="112"/>
      <c r="T83" s="133"/>
    </row>
    <row r="84" spans="1:20" ht="30" customHeight="1">
      <c r="B84" s="95"/>
      <c r="C84" s="61" t="s">
        <v>2461</v>
      </c>
      <c r="D84" s="68" t="s">
        <v>2614</v>
      </c>
      <c r="E84" s="95">
        <v>2012</v>
      </c>
      <c r="F84" s="423" t="s">
        <v>2335</v>
      </c>
      <c r="G84" s="423" t="s">
        <v>3512</v>
      </c>
      <c r="H84" s="424" t="s">
        <v>3513</v>
      </c>
      <c r="I84" s="424" t="s">
        <v>3514</v>
      </c>
      <c r="J84" s="398">
        <v>4039</v>
      </c>
      <c r="K84" s="423" t="s">
        <v>3503</v>
      </c>
      <c r="L84" s="931">
        <f t="shared" si="4"/>
        <v>23.75</v>
      </c>
      <c r="M84" s="398">
        <v>19</v>
      </c>
      <c r="N84" s="398" t="s">
        <v>3515</v>
      </c>
      <c r="O84" s="398" t="s">
        <v>3516</v>
      </c>
      <c r="P84" s="398">
        <v>1</v>
      </c>
      <c r="Q84" s="398"/>
      <c r="R84" s="398">
        <v>12</v>
      </c>
      <c r="S84" s="398"/>
      <c r="T84" s="398"/>
    </row>
    <row r="85" spans="1:20" ht="30" customHeight="1">
      <c r="B85" s="95"/>
      <c r="C85" s="61" t="s">
        <v>2334</v>
      </c>
      <c r="D85" s="68" t="s">
        <v>2614</v>
      </c>
      <c r="E85" s="95">
        <v>2012</v>
      </c>
      <c r="F85" s="442" t="s">
        <v>881</v>
      </c>
      <c r="G85" s="442" t="s">
        <v>3517</v>
      </c>
      <c r="H85" s="443" t="s">
        <v>3518</v>
      </c>
      <c r="I85" s="443" t="s">
        <v>3519</v>
      </c>
      <c r="J85" s="444"/>
      <c r="K85" s="442"/>
      <c r="L85" s="932">
        <f t="shared" si="4"/>
        <v>0</v>
      </c>
      <c r="M85" s="442"/>
      <c r="N85" s="442"/>
      <c r="O85" s="445" t="s">
        <v>3520</v>
      </c>
      <c r="P85" s="446"/>
      <c r="Q85" s="447"/>
      <c r="R85" s="447"/>
      <c r="S85" s="448"/>
      <c r="T85" s="443"/>
    </row>
    <row r="86" spans="1:20" ht="30" customHeight="1">
      <c r="B86" s="95"/>
      <c r="C86" s="61" t="s">
        <v>2334</v>
      </c>
      <c r="D86" s="68" t="s">
        <v>2614</v>
      </c>
      <c r="E86" s="95">
        <v>2012</v>
      </c>
      <c r="F86" s="114" t="s">
        <v>2335</v>
      </c>
      <c r="G86" s="111" t="s">
        <v>3521</v>
      </c>
      <c r="H86" s="124" t="s">
        <v>2352</v>
      </c>
      <c r="I86" s="152" t="s">
        <v>2928</v>
      </c>
      <c r="J86" s="118">
        <v>2668</v>
      </c>
      <c r="K86" s="111"/>
      <c r="L86" s="135">
        <f t="shared" si="4"/>
        <v>0</v>
      </c>
      <c r="M86" s="111"/>
      <c r="N86" s="111"/>
      <c r="O86" s="130"/>
      <c r="P86" s="136"/>
      <c r="Q86" s="129"/>
      <c r="R86" s="129"/>
      <c r="S86" s="137"/>
      <c r="T86" s="124"/>
    </row>
    <row r="87" spans="1:20" s="441" customFormat="1" ht="30" customHeight="1" thickBot="1">
      <c r="A87" s="440"/>
      <c r="B87" s="449"/>
      <c r="C87" s="450" t="s">
        <v>2408</v>
      </c>
      <c r="D87" s="449" t="s">
        <v>2614</v>
      </c>
      <c r="E87" s="449">
        <v>2012</v>
      </c>
      <c r="F87" s="451" t="s">
        <v>2335</v>
      </c>
      <c r="G87" s="933"/>
      <c r="H87" s="934" t="s">
        <v>87</v>
      </c>
      <c r="I87" s="452" t="s">
        <v>3522</v>
      </c>
      <c r="J87" s="453">
        <v>3976</v>
      </c>
      <c r="K87" s="933"/>
      <c r="L87" s="935">
        <f t="shared" si="4"/>
        <v>0</v>
      </c>
      <c r="M87" s="933"/>
      <c r="N87" s="933"/>
      <c r="O87" s="936"/>
      <c r="P87" s="937"/>
      <c r="Q87" s="938"/>
      <c r="R87" s="938"/>
      <c r="S87" s="939"/>
      <c r="T87" s="454" t="s">
        <v>3523</v>
      </c>
    </row>
    <row r="88" spans="1:20" ht="30" customHeight="1" thickTop="1" thickBot="1">
      <c r="B88" s="89"/>
      <c r="C88" s="88">
        <v>2012</v>
      </c>
      <c r="D88" s="89"/>
      <c r="E88" s="89"/>
      <c r="F88" s="89"/>
      <c r="G88" s="89"/>
      <c r="H88" s="65" t="s">
        <v>3524</v>
      </c>
      <c r="I88" s="65"/>
      <c r="J88" s="116"/>
      <c r="K88" s="89"/>
      <c r="L88" s="89">
        <v>2012</v>
      </c>
      <c r="M88" s="89"/>
      <c r="N88" s="89"/>
      <c r="O88" s="97"/>
      <c r="P88" s="89"/>
      <c r="Q88" s="89"/>
      <c r="R88" s="89"/>
      <c r="S88" s="90"/>
      <c r="T88" s="65" t="s">
        <v>3524</v>
      </c>
    </row>
    <row r="89" spans="1:20" ht="30" customHeight="1" thickTop="1" thickBot="1">
      <c r="B89" s="89" t="s">
        <v>3525</v>
      </c>
      <c r="C89" s="61" t="s">
        <v>3442</v>
      </c>
      <c r="D89" s="68" t="s">
        <v>2654</v>
      </c>
      <c r="E89" s="95">
        <v>2012</v>
      </c>
      <c r="F89" s="111" t="s">
        <v>2358</v>
      </c>
      <c r="G89" s="111" t="s">
        <v>3526</v>
      </c>
      <c r="H89" s="124" t="s">
        <v>87</v>
      </c>
      <c r="I89" s="152" t="s">
        <v>2959</v>
      </c>
      <c r="J89" s="114">
        <v>3912</v>
      </c>
      <c r="K89" s="111"/>
      <c r="L89" s="135">
        <f>M89*1.25</f>
        <v>0</v>
      </c>
      <c r="M89" s="111"/>
      <c r="N89" s="111"/>
      <c r="O89" s="130"/>
      <c r="P89" s="136"/>
      <c r="Q89" s="129"/>
      <c r="R89" s="129"/>
      <c r="S89" s="137"/>
      <c r="T89" s="124"/>
    </row>
    <row r="90" spans="1:20" ht="30" customHeight="1" thickTop="1">
      <c r="B90" s="95"/>
      <c r="C90" s="61" t="s">
        <v>2373</v>
      </c>
      <c r="D90" s="68" t="s">
        <v>2654</v>
      </c>
      <c r="E90" s="95">
        <v>2012</v>
      </c>
      <c r="F90" s="134" t="s">
        <v>2335</v>
      </c>
      <c r="G90" s="544" t="s">
        <v>3527</v>
      </c>
      <c r="H90" s="925" t="s">
        <v>87</v>
      </c>
      <c r="I90" s="153" t="s">
        <v>3528</v>
      </c>
      <c r="J90" s="134">
        <v>4419</v>
      </c>
      <c r="K90" s="544"/>
      <c r="L90" s="926">
        <f>M90*1.25</f>
        <v>0</v>
      </c>
      <c r="M90" s="544"/>
      <c r="N90" s="544"/>
      <c r="O90" s="927"/>
      <c r="P90" s="590"/>
      <c r="Q90" s="532"/>
      <c r="R90" s="532"/>
      <c r="S90" s="928"/>
      <c r="T90" s="925"/>
    </row>
    <row r="91" spans="1:20" ht="30" customHeight="1">
      <c r="B91" s="95" t="s">
        <v>2333</v>
      </c>
      <c r="C91" s="61" t="s">
        <v>2416</v>
      </c>
      <c r="D91" s="68" t="s">
        <v>2654</v>
      </c>
      <c r="E91" s="95">
        <v>2012</v>
      </c>
      <c r="F91" s="419" t="s">
        <v>2335</v>
      </c>
      <c r="G91" s="417" t="s">
        <v>3529</v>
      </c>
      <c r="H91" s="418" t="s">
        <v>26</v>
      </c>
      <c r="I91" s="418" t="s">
        <v>3530</v>
      </c>
      <c r="J91" s="419">
        <v>4384</v>
      </c>
      <c r="K91" s="417" t="s">
        <v>3213</v>
      </c>
      <c r="L91" s="931">
        <f>M91*1.25</f>
        <v>26.25</v>
      </c>
      <c r="M91" s="417">
        <v>21</v>
      </c>
      <c r="N91" s="417"/>
      <c r="O91" s="455" t="s">
        <v>3531</v>
      </c>
      <c r="P91" s="420">
        <v>1</v>
      </c>
      <c r="Q91" s="421">
        <v>1</v>
      </c>
      <c r="R91" s="421">
        <v>14</v>
      </c>
      <c r="S91" s="422"/>
      <c r="T91" s="418"/>
    </row>
    <row r="92" spans="1:20" ht="30" customHeight="1">
      <c r="B92" s="95"/>
      <c r="C92" s="61" t="s">
        <v>2384</v>
      </c>
      <c r="D92" s="68" t="s">
        <v>2654</v>
      </c>
      <c r="E92" s="95">
        <v>2012</v>
      </c>
      <c r="F92" s="117" t="s">
        <v>2335</v>
      </c>
      <c r="G92" s="439" t="s">
        <v>3532</v>
      </c>
      <c r="H92" s="439" t="s">
        <v>3533</v>
      </c>
      <c r="I92" s="439" t="s">
        <v>3534</v>
      </c>
      <c r="J92" s="117">
        <v>2718</v>
      </c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30" customHeight="1">
      <c r="B93" s="95"/>
      <c r="C93" s="61" t="s">
        <v>2384</v>
      </c>
      <c r="D93" s="68" t="s">
        <v>2654</v>
      </c>
      <c r="E93" s="95">
        <v>2012</v>
      </c>
      <c r="F93" s="117" t="s">
        <v>2335</v>
      </c>
      <c r="G93" s="133" t="s">
        <v>3535</v>
      </c>
      <c r="H93" s="133" t="s">
        <v>2798</v>
      </c>
      <c r="I93" s="133" t="s">
        <v>3536</v>
      </c>
      <c r="J93" s="117">
        <v>4035</v>
      </c>
      <c r="K93" s="112"/>
      <c r="L93" s="902"/>
      <c r="M93" s="112"/>
      <c r="N93" s="112"/>
      <c r="O93" s="431"/>
      <c r="P93" s="112"/>
      <c r="Q93" s="432"/>
      <c r="R93" s="432"/>
      <c r="S93" s="432"/>
      <c r="T93" s="133"/>
    </row>
    <row r="94" spans="1:20" ht="30" customHeight="1" thickBot="1">
      <c r="B94" s="95"/>
      <c r="C94" s="61" t="s">
        <v>2323</v>
      </c>
      <c r="D94" s="68" t="s">
        <v>2654</v>
      </c>
      <c r="E94" s="95">
        <v>2012</v>
      </c>
      <c r="F94" s="419" t="s">
        <v>2335</v>
      </c>
      <c r="G94" s="417" t="s">
        <v>3537</v>
      </c>
      <c r="H94" s="457" t="s">
        <v>194</v>
      </c>
      <c r="I94" s="457" t="s">
        <v>2912</v>
      </c>
      <c r="J94" s="419">
        <v>4197</v>
      </c>
      <c r="K94" s="417"/>
      <c r="L94" s="417"/>
      <c r="M94" s="417"/>
      <c r="N94" s="417"/>
      <c r="O94" s="417"/>
      <c r="P94" s="417"/>
      <c r="Q94" s="417"/>
      <c r="R94" s="417"/>
      <c r="S94" s="417"/>
      <c r="T94" s="417"/>
    </row>
    <row r="95" spans="1:20" ht="30" customHeight="1" thickTop="1" thickBot="1">
      <c r="B95" s="89" t="s">
        <v>3538</v>
      </c>
      <c r="C95" s="61" t="s">
        <v>2423</v>
      </c>
      <c r="D95" s="68" t="s">
        <v>2654</v>
      </c>
      <c r="E95" s="95">
        <v>2012</v>
      </c>
      <c r="F95" s="111" t="s">
        <v>2358</v>
      </c>
      <c r="G95" s="111" t="s">
        <v>3539</v>
      </c>
      <c r="H95" s="124" t="s">
        <v>87</v>
      </c>
      <c r="I95" s="152" t="s">
        <v>1138</v>
      </c>
      <c r="J95" s="118">
        <v>4129</v>
      </c>
      <c r="K95" s="111"/>
      <c r="L95" s="135">
        <f t="shared" ref="L95:L103" si="5">M95*1.25</f>
        <v>0</v>
      </c>
      <c r="M95" s="111"/>
      <c r="N95" s="111" t="s">
        <v>3540</v>
      </c>
      <c r="O95" s="130"/>
      <c r="P95" s="136"/>
      <c r="Q95" s="129"/>
      <c r="R95" s="129"/>
      <c r="S95" s="137"/>
      <c r="T95" s="124"/>
    </row>
    <row r="96" spans="1:20" ht="30" customHeight="1" thickTop="1">
      <c r="B96" s="95"/>
      <c r="C96" s="61" t="s">
        <v>2423</v>
      </c>
      <c r="D96" s="68" t="s">
        <v>2654</v>
      </c>
      <c r="E96" s="95">
        <v>2012</v>
      </c>
      <c r="F96" s="117" t="s">
        <v>2335</v>
      </c>
      <c r="G96" s="112" t="s">
        <v>3541</v>
      </c>
      <c r="H96" s="133" t="s">
        <v>157</v>
      </c>
      <c r="I96" s="133" t="s">
        <v>3542</v>
      </c>
      <c r="J96" s="117">
        <v>3819</v>
      </c>
      <c r="K96" s="112"/>
      <c r="L96" s="902">
        <f t="shared" si="5"/>
        <v>0</v>
      </c>
      <c r="M96" s="112"/>
      <c r="N96" s="112"/>
      <c r="O96" s="133"/>
      <c r="P96" s="112"/>
      <c r="Q96" s="112"/>
      <c r="R96" s="112"/>
      <c r="S96" s="112"/>
      <c r="T96" s="133"/>
    </row>
    <row r="97" spans="1:20" ht="30" customHeight="1">
      <c r="B97" s="95"/>
      <c r="C97" s="61" t="s">
        <v>2423</v>
      </c>
      <c r="D97" s="68" t="s">
        <v>2654</v>
      </c>
      <c r="E97" s="95">
        <v>2012</v>
      </c>
      <c r="F97" s="114" t="s">
        <v>2335</v>
      </c>
      <c r="G97" s="111" t="s">
        <v>3543</v>
      </c>
      <c r="H97" s="124" t="s">
        <v>2505</v>
      </c>
      <c r="I97" s="152" t="s">
        <v>2830</v>
      </c>
      <c r="J97" s="118">
        <v>4011</v>
      </c>
      <c r="K97" s="111"/>
      <c r="L97" s="135">
        <f t="shared" si="5"/>
        <v>0</v>
      </c>
      <c r="M97" s="111"/>
      <c r="N97" s="111"/>
      <c r="O97" s="130"/>
      <c r="P97" s="136"/>
      <c r="Q97" s="129"/>
      <c r="R97" s="129"/>
      <c r="S97" s="137"/>
      <c r="T97" s="124"/>
    </row>
    <row r="98" spans="1:20" ht="30" customHeight="1">
      <c r="B98" s="95"/>
      <c r="C98" s="61" t="s">
        <v>2423</v>
      </c>
      <c r="D98" s="68" t="s">
        <v>2654</v>
      </c>
      <c r="E98" s="95">
        <v>2012</v>
      </c>
      <c r="F98" s="117" t="s">
        <v>2335</v>
      </c>
      <c r="G98" s="133" t="s">
        <v>3544</v>
      </c>
      <c r="H98" s="133" t="s">
        <v>3533</v>
      </c>
      <c r="I98" s="133" t="s">
        <v>3545</v>
      </c>
      <c r="J98" s="117">
        <v>4632</v>
      </c>
      <c r="K98" s="133"/>
      <c r="L98" s="902">
        <f t="shared" si="5"/>
        <v>0</v>
      </c>
      <c r="M98" s="133"/>
      <c r="N98" s="133"/>
      <c r="O98" s="133"/>
      <c r="P98" s="133"/>
      <c r="Q98" s="133"/>
      <c r="R98" s="133"/>
      <c r="S98" s="133"/>
      <c r="T98" s="133"/>
    </row>
    <row r="99" spans="1:20" ht="30" customHeight="1">
      <c r="B99" s="95"/>
      <c r="C99" s="61" t="s">
        <v>2408</v>
      </c>
      <c r="D99" s="68" t="s">
        <v>2654</v>
      </c>
      <c r="E99" s="95">
        <v>2012</v>
      </c>
      <c r="F99" s="114" t="s">
        <v>2335</v>
      </c>
      <c r="G99" s="111" t="s">
        <v>3546</v>
      </c>
      <c r="H99" s="124" t="s">
        <v>87</v>
      </c>
      <c r="I99" s="152" t="s">
        <v>3547</v>
      </c>
      <c r="J99" s="118">
        <v>4371</v>
      </c>
      <c r="K99" s="111"/>
      <c r="L99" s="135">
        <f t="shared" si="5"/>
        <v>0</v>
      </c>
      <c r="M99" s="111"/>
      <c r="N99" s="111"/>
      <c r="O99" s="130"/>
      <c r="P99" s="136"/>
      <c r="Q99" s="129"/>
      <c r="R99" s="129"/>
      <c r="S99" s="137"/>
      <c r="T99" s="124" t="s">
        <v>3548</v>
      </c>
    </row>
    <row r="100" spans="1:20" ht="30" customHeight="1">
      <c r="B100" s="95"/>
      <c r="C100" s="61" t="s">
        <v>2408</v>
      </c>
      <c r="D100" s="68" t="s">
        <v>2654</v>
      </c>
      <c r="E100" s="95">
        <v>2012</v>
      </c>
      <c r="F100" s="114" t="s">
        <v>2335</v>
      </c>
      <c r="G100" s="151" t="s">
        <v>3549</v>
      </c>
      <c r="H100" s="151" t="s">
        <v>3550</v>
      </c>
      <c r="I100" s="151" t="s">
        <v>3551</v>
      </c>
      <c r="J100" s="114">
        <v>4044</v>
      </c>
      <c r="K100" s="114"/>
      <c r="L100" s="135">
        <f t="shared" si="5"/>
        <v>0</v>
      </c>
      <c r="M100" s="114"/>
      <c r="N100" s="114"/>
      <c r="O100" s="114"/>
      <c r="P100" s="114"/>
      <c r="Q100" s="114"/>
      <c r="R100" s="114"/>
      <c r="S100" s="114"/>
      <c r="T100" s="114"/>
    </row>
    <row r="101" spans="1:20" ht="30" customHeight="1">
      <c r="B101" s="95"/>
      <c r="C101" s="61" t="s">
        <v>2461</v>
      </c>
      <c r="D101" s="68" t="s">
        <v>2654</v>
      </c>
      <c r="E101" s="95">
        <v>2012</v>
      </c>
      <c r="F101" s="114" t="s">
        <v>2335</v>
      </c>
      <c r="G101" s="151" t="s">
        <v>3552</v>
      </c>
      <c r="H101" s="151" t="s">
        <v>3553</v>
      </c>
      <c r="I101" s="151" t="s">
        <v>3554</v>
      </c>
      <c r="J101" s="114">
        <v>3809</v>
      </c>
      <c r="K101" s="114"/>
      <c r="L101" s="135">
        <f t="shared" si="5"/>
        <v>0</v>
      </c>
      <c r="M101" s="114"/>
      <c r="N101" s="114"/>
      <c r="O101" s="114"/>
      <c r="P101" s="114"/>
      <c r="Q101" s="114"/>
      <c r="R101" s="114"/>
      <c r="S101" s="114"/>
      <c r="T101" s="114"/>
    </row>
    <row r="102" spans="1:20" ht="30" customHeight="1">
      <c r="B102" s="95"/>
      <c r="C102" s="61" t="s">
        <v>2589</v>
      </c>
      <c r="D102" s="68" t="s">
        <v>2654</v>
      </c>
      <c r="E102" s="95">
        <v>2012</v>
      </c>
      <c r="F102" s="114" t="s">
        <v>2335</v>
      </c>
      <c r="G102" s="111" t="s">
        <v>3555</v>
      </c>
      <c r="H102" s="124" t="s">
        <v>3506</v>
      </c>
      <c r="I102" s="124" t="s">
        <v>3556</v>
      </c>
      <c r="J102" s="118">
        <v>3386</v>
      </c>
      <c r="K102" s="111"/>
      <c r="L102" s="135">
        <f t="shared" si="5"/>
        <v>0</v>
      </c>
      <c r="M102" s="111"/>
      <c r="N102" s="111"/>
      <c r="O102" s="130"/>
      <c r="P102" s="136"/>
      <c r="Q102" s="129"/>
      <c r="R102" s="129"/>
      <c r="S102" s="137"/>
      <c r="T102" s="124"/>
    </row>
    <row r="103" spans="1:20" ht="30" customHeight="1">
      <c r="B103" s="95"/>
      <c r="C103" s="61" t="s">
        <v>2589</v>
      </c>
      <c r="D103" s="68" t="s">
        <v>2654</v>
      </c>
      <c r="E103" s="95">
        <v>2012</v>
      </c>
      <c r="F103" s="419" t="s">
        <v>2335</v>
      </c>
      <c r="G103" s="417" t="s">
        <v>3557</v>
      </c>
      <c r="H103" s="457" t="s">
        <v>194</v>
      </c>
      <c r="I103" s="457" t="s">
        <v>3558</v>
      </c>
      <c r="J103" s="419">
        <v>3445</v>
      </c>
      <c r="K103" s="417"/>
      <c r="L103" s="931">
        <f t="shared" si="5"/>
        <v>0</v>
      </c>
      <c r="M103" s="417"/>
      <c r="N103" s="417"/>
      <c r="O103" s="417"/>
      <c r="P103" s="417"/>
      <c r="Q103" s="417"/>
      <c r="R103" s="417"/>
      <c r="S103" s="417"/>
      <c r="T103" s="417"/>
    </row>
    <row r="104" spans="1:20" ht="30" customHeight="1" thickBot="1">
      <c r="B104" s="433"/>
      <c r="C104" s="434">
        <v>2012</v>
      </c>
      <c r="D104" s="433"/>
      <c r="E104" s="433"/>
      <c r="F104" s="433"/>
      <c r="G104" s="433"/>
      <c r="H104" s="435" t="s">
        <v>64</v>
      </c>
      <c r="I104" s="435"/>
      <c r="J104" s="436"/>
      <c r="K104" s="433"/>
      <c r="L104" s="433">
        <v>2012</v>
      </c>
      <c r="M104" s="433"/>
      <c r="N104" s="433"/>
      <c r="O104" s="437"/>
      <c r="P104" s="433"/>
      <c r="Q104" s="433"/>
      <c r="R104" s="433"/>
      <c r="S104" s="438"/>
      <c r="T104" s="435" t="s">
        <v>64</v>
      </c>
    </row>
    <row r="105" spans="1:20" ht="30" customHeight="1" thickTop="1" thickBot="1">
      <c r="B105" s="89" t="s">
        <v>3559</v>
      </c>
      <c r="C105" s="61" t="s">
        <v>2470</v>
      </c>
      <c r="D105" s="68" t="s">
        <v>1279</v>
      </c>
      <c r="E105" s="95">
        <v>2012</v>
      </c>
      <c r="F105" s="415" t="s">
        <v>2358</v>
      </c>
      <c r="G105" s="112" t="s">
        <v>3560</v>
      </c>
      <c r="H105" s="133" t="s">
        <v>97</v>
      </c>
      <c r="I105" s="133" t="s">
        <v>3561</v>
      </c>
      <c r="J105" s="117">
        <v>1570</v>
      </c>
      <c r="K105" s="112"/>
      <c r="L105" s="902">
        <f t="shared" ref="L105:L114" si="6">M105*1.25</f>
        <v>0</v>
      </c>
      <c r="M105" s="112"/>
      <c r="N105" s="112"/>
      <c r="O105" s="133"/>
      <c r="P105" s="112"/>
      <c r="Q105" s="112"/>
      <c r="R105" s="112"/>
      <c r="S105" s="112"/>
      <c r="T105" s="133"/>
    </row>
    <row r="106" spans="1:20" ht="30" customHeight="1" thickTop="1" thickBot="1">
      <c r="A106" s="459"/>
      <c r="B106" s="89" t="s">
        <v>3559</v>
      </c>
      <c r="C106" s="61" t="s">
        <v>2470</v>
      </c>
      <c r="D106" s="68" t="s">
        <v>1279</v>
      </c>
      <c r="E106" s="95">
        <v>2012</v>
      </c>
      <c r="F106" s="415" t="s">
        <v>2358</v>
      </c>
      <c r="G106" s="415" t="s">
        <v>3562</v>
      </c>
      <c r="H106" s="133" t="s">
        <v>2354</v>
      </c>
      <c r="I106" s="133" t="s">
        <v>3563</v>
      </c>
      <c r="J106" s="117">
        <v>1836</v>
      </c>
      <c r="K106" s="112"/>
      <c r="L106" s="902">
        <f t="shared" si="6"/>
        <v>0</v>
      </c>
      <c r="M106" s="112"/>
      <c r="N106" s="112"/>
      <c r="O106" s="431"/>
      <c r="P106" s="112"/>
      <c r="Q106" s="432"/>
      <c r="R106" s="432"/>
      <c r="S106" s="432"/>
      <c r="T106" s="133"/>
    </row>
    <row r="107" spans="1:20" ht="30" customHeight="1" thickTop="1">
      <c r="B107" s="95"/>
      <c r="C107" s="61" t="s">
        <v>2664</v>
      </c>
      <c r="D107" s="68" t="s">
        <v>1279</v>
      </c>
      <c r="E107" s="95">
        <v>2012</v>
      </c>
      <c r="F107" s="114" t="s">
        <v>2324</v>
      </c>
      <c r="G107" s="111" t="s">
        <v>3564</v>
      </c>
      <c r="H107" s="456" t="s">
        <v>87</v>
      </c>
      <c r="I107" s="456" t="s">
        <v>3565</v>
      </c>
      <c r="J107" s="114">
        <v>4378</v>
      </c>
      <c r="K107" s="111"/>
      <c r="L107" s="111">
        <f t="shared" si="6"/>
        <v>26.25</v>
      </c>
      <c r="M107" s="111">
        <v>21</v>
      </c>
      <c r="N107" s="111" t="s">
        <v>3566</v>
      </c>
      <c r="O107" s="111"/>
      <c r="P107" s="111"/>
      <c r="Q107" s="111"/>
      <c r="R107" s="111"/>
      <c r="S107" s="111"/>
      <c r="T107" s="458" t="s">
        <v>2328</v>
      </c>
    </row>
    <row r="108" spans="1:20" ht="30" customHeight="1" thickBot="1">
      <c r="B108" s="95"/>
      <c r="C108" s="61" t="s">
        <v>2664</v>
      </c>
      <c r="D108" s="68" t="s">
        <v>1279</v>
      </c>
      <c r="E108" s="95">
        <v>2012</v>
      </c>
      <c r="F108" s="417"/>
      <c r="G108" s="417" t="s">
        <v>3567</v>
      </c>
      <c r="H108" s="418" t="s">
        <v>3033</v>
      </c>
      <c r="I108" s="418"/>
      <c r="J108" s="419"/>
      <c r="K108" s="417"/>
      <c r="L108" s="931">
        <f t="shared" si="6"/>
        <v>0</v>
      </c>
      <c r="M108" s="417"/>
      <c r="N108" s="417" t="s">
        <v>3568</v>
      </c>
      <c r="O108" s="455"/>
      <c r="P108" s="420"/>
      <c r="Q108" s="421"/>
      <c r="R108" s="421"/>
      <c r="S108" s="422"/>
      <c r="T108" s="418" t="s">
        <v>3569</v>
      </c>
    </row>
    <row r="109" spans="1:20" ht="30" customHeight="1" thickTop="1" thickBot="1">
      <c r="B109" s="89" t="s">
        <v>3570</v>
      </c>
      <c r="C109" s="61" t="s">
        <v>2384</v>
      </c>
      <c r="D109" s="68" t="s">
        <v>1279</v>
      </c>
      <c r="E109" s="95">
        <v>2012</v>
      </c>
      <c r="F109" s="114" t="s">
        <v>2358</v>
      </c>
      <c r="G109" s="151" t="s">
        <v>3571</v>
      </c>
      <c r="H109" s="151" t="s">
        <v>87</v>
      </c>
      <c r="I109" s="151" t="s">
        <v>3572</v>
      </c>
      <c r="J109" s="114">
        <v>1910</v>
      </c>
      <c r="K109" s="114"/>
      <c r="L109" s="135">
        <f t="shared" si="6"/>
        <v>0</v>
      </c>
      <c r="M109" s="114"/>
      <c r="N109" s="114" t="s">
        <v>3573</v>
      </c>
      <c r="O109" s="114"/>
      <c r="P109" s="114"/>
      <c r="Q109" s="114"/>
      <c r="R109" s="114"/>
      <c r="S109" s="114"/>
      <c r="T109" s="114"/>
    </row>
    <row r="110" spans="1:20" ht="30" customHeight="1" thickTop="1">
      <c r="B110" s="95"/>
      <c r="C110" s="61" t="s">
        <v>2384</v>
      </c>
      <c r="D110" s="68" t="s">
        <v>1279</v>
      </c>
      <c r="E110" s="95">
        <v>2012</v>
      </c>
      <c r="F110" s="117" t="s">
        <v>2335</v>
      </c>
      <c r="G110" s="112" t="s">
        <v>3574</v>
      </c>
      <c r="H110" s="439" t="s">
        <v>3575</v>
      </c>
      <c r="I110" s="439" t="s">
        <v>3576</v>
      </c>
      <c r="J110" s="117">
        <v>3991</v>
      </c>
      <c r="K110" s="117"/>
      <c r="L110" s="902">
        <f t="shared" si="6"/>
        <v>0</v>
      </c>
      <c r="M110" s="117"/>
      <c r="N110" s="415"/>
      <c r="O110" s="117"/>
      <c r="P110" s="117"/>
      <c r="Q110" s="117"/>
      <c r="R110" s="117"/>
      <c r="S110" s="117"/>
      <c r="T110" s="117"/>
    </row>
    <row r="111" spans="1:20" ht="30" customHeight="1" thickBot="1">
      <c r="B111" s="95"/>
      <c r="C111" s="61" t="s">
        <v>2574</v>
      </c>
      <c r="D111" s="68" t="s">
        <v>1279</v>
      </c>
      <c r="E111" s="95">
        <v>2012</v>
      </c>
      <c r="F111" s="117" t="s">
        <v>2335</v>
      </c>
      <c r="G111" s="112" t="s">
        <v>3577</v>
      </c>
      <c r="H111" s="439" t="s">
        <v>173</v>
      </c>
      <c r="I111" s="439" t="s">
        <v>269</v>
      </c>
      <c r="J111" s="117">
        <v>4168</v>
      </c>
      <c r="K111" s="117"/>
      <c r="L111" s="902">
        <f t="shared" si="6"/>
        <v>0</v>
      </c>
      <c r="M111" s="117"/>
      <c r="N111" s="415"/>
      <c r="O111" s="117"/>
      <c r="P111" s="117"/>
      <c r="Q111" s="117"/>
      <c r="R111" s="117"/>
      <c r="S111" s="117"/>
      <c r="T111" s="117"/>
    </row>
    <row r="112" spans="1:20" ht="30" customHeight="1" thickTop="1" thickBot="1">
      <c r="B112" s="89" t="s">
        <v>3578</v>
      </c>
      <c r="C112" s="61" t="s">
        <v>2403</v>
      </c>
      <c r="D112" s="68" t="s">
        <v>1279</v>
      </c>
      <c r="E112" s="95">
        <v>2012</v>
      </c>
      <c r="F112" s="112" t="s">
        <v>2358</v>
      </c>
      <c r="G112" s="112" t="s">
        <v>3579</v>
      </c>
      <c r="H112" s="133" t="s">
        <v>2364</v>
      </c>
      <c r="I112" s="133" t="s">
        <v>3580</v>
      </c>
      <c r="J112" s="117">
        <v>3664</v>
      </c>
      <c r="K112" s="112"/>
      <c r="L112" s="902">
        <f t="shared" si="6"/>
        <v>0</v>
      </c>
      <c r="M112" s="112"/>
      <c r="N112" s="112"/>
      <c r="O112" s="112"/>
      <c r="P112" s="112"/>
      <c r="Q112" s="112"/>
      <c r="R112" s="112"/>
      <c r="S112" s="112"/>
      <c r="T112" s="112"/>
    </row>
    <row r="113" spans="2:20" ht="30" customHeight="1" thickTop="1">
      <c r="B113" s="95" t="s">
        <v>2333</v>
      </c>
      <c r="C113" s="61" t="s">
        <v>2403</v>
      </c>
      <c r="D113" s="68" t="s">
        <v>1279</v>
      </c>
      <c r="E113" s="95">
        <v>2012</v>
      </c>
      <c r="F113" s="117" t="s">
        <v>2335</v>
      </c>
      <c r="G113" s="112" t="s">
        <v>3581</v>
      </c>
      <c r="H113" s="133" t="s">
        <v>330</v>
      </c>
      <c r="I113" s="133" t="s">
        <v>3582</v>
      </c>
      <c r="J113" s="117">
        <v>3333</v>
      </c>
      <c r="K113" s="112"/>
      <c r="L113" s="902">
        <f t="shared" si="6"/>
        <v>0</v>
      </c>
      <c r="M113" s="112"/>
      <c r="N113" s="112"/>
      <c r="O113" s="133"/>
      <c r="P113" s="112"/>
      <c r="Q113" s="112"/>
      <c r="R113" s="112"/>
      <c r="S113" s="112"/>
      <c r="T113" s="133"/>
    </row>
    <row r="114" spans="2:20" ht="30" customHeight="1" thickBot="1">
      <c r="B114" s="95"/>
      <c r="C114" s="61" t="s">
        <v>2403</v>
      </c>
      <c r="D114" s="68" t="s">
        <v>1279</v>
      </c>
      <c r="E114" s="95">
        <v>2012</v>
      </c>
      <c r="F114" s="117" t="s">
        <v>2335</v>
      </c>
      <c r="G114" s="112" t="s">
        <v>3583</v>
      </c>
      <c r="H114" s="133" t="s">
        <v>330</v>
      </c>
      <c r="I114" s="133" t="s">
        <v>3584</v>
      </c>
      <c r="J114" s="117">
        <v>3450</v>
      </c>
      <c r="K114" s="112"/>
      <c r="L114" s="902">
        <f t="shared" si="6"/>
        <v>0</v>
      </c>
      <c r="M114" s="112"/>
      <c r="N114" s="112"/>
      <c r="O114" s="133"/>
      <c r="P114" s="112"/>
      <c r="Q114" s="112"/>
      <c r="R114" s="112"/>
      <c r="S114" s="112"/>
      <c r="T114" s="133"/>
    </row>
    <row r="115" spans="2:20" ht="30" customHeight="1" thickTop="1" thickBot="1">
      <c r="B115" s="89" t="s">
        <v>3585</v>
      </c>
      <c r="C115" s="61" t="s">
        <v>2641</v>
      </c>
      <c r="D115" s="68" t="s">
        <v>1279</v>
      </c>
      <c r="E115" s="95">
        <v>2012</v>
      </c>
      <c r="F115" s="417" t="s">
        <v>2358</v>
      </c>
      <c r="G115" s="417" t="s">
        <v>3586</v>
      </c>
      <c r="H115" s="457" t="s">
        <v>3587</v>
      </c>
      <c r="I115" s="457" t="s">
        <v>2925</v>
      </c>
      <c r="J115" s="417">
        <v>1655</v>
      </c>
      <c r="K115" s="417"/>
      <c r="L115" s="417"/>
      <c r="M115" s="417"/>
      <c r="N115" s="417"/>
      <c r="O115" s="417"/>
      <c r="P115" s="417"/>
      <c r="Q115" s="417"/>
      <c r="R115" s="417"/>
      <c r="S115" s="417"/>
      <c r="T115" s="417"/>
    </row>
    <row r="116" spans="2:20" ht="30" customHeight="1" thickTop="1">
      <c r="B116" s="95"/>
      <c r="C116" s="61" t="s">
        <v>2641</v>
      </c>
      <c r="D116" s="68" t="s">
        <v>1279</v>
      </c>
      <c r="E116" s="95">
        <v>2012</v>
      </c>
      <c r="F116" s="114" t="s">
        <v>2335</v>
      </c>
      <c r="G116" s="111" t="s">
        <v>3588</v>
      </c>
      <c r="H116" s="124" t="s">
        <v>3589</v>
      </c>
      <c r="I116" s="152" t="s">
        <v>2962</v>
      </c>
      <c r="J116" s="118">
        <v>4367</v>
      </c>
      <c r="K116" s="111"/>
      <c r="L116" s="926">
        <f>M116*1.25</f>
        <v>0</v>
      </c>
      <c r="M116" s="111"/>
      <c r="N116" s="111"/>
      <c r="O116" s="130"/>
      <c r="P116" s="136"/>
      <c r="Q116" s="129"/>
      <c r="R116" s="129"/>
      <c r="S116" s="137"/>
      <c r="T116" s="124" t="s">
        <v>3590</v>
      </c>
    </row>
    <row r="117" spans="2:20" ht="30" customHeight="1">
      <c r="B117" s="95"/>
      <c r="C117" s="61" t="s">
        <v>2367</v>
      </c>
      <c r="D117" s="68" t="s">
        <v>1279</v>
      </c>
      <c r="E117" s="95">
        <v>2012</v>
      </c>
      <c r="F117" s="417" t="s">
        <v>881</v>
      </c>
      <c r="G117" s="417" t="s">
        <v>3591</v>
      </c>
      <c r="H117" s="417" t="s">
        <v>3592</v>
      </c>
      <c r="I117" s="417" t="s">
        <v>3593</v>
      </c>
      <c r="J117" s="417">
        <v>2814</v>
      </c>
      <c r="K117" s="417"/>
      <c r="L117" s="417">
        <f>M117*1.25</f>
        <v>0</v>
      </c>
      <c r="M117" s="417"/>
      <c r="N117" s="417"/>
      <c r="O117" s="417" t="s">
        <v>3594</v>
      </c>
      <c r="P117" s="417"/>
      <c r="Q117" s="417"/>
      <c r="R117" s="417"/>
      <c r="S117" s="417"/>
      <c r="T117" s="417"/>
    </row>
    <row r="118" spans="2:20" ht="30" customHeight="1" thickBot="1">
      <c r="B118" s="95" t="s">
        <v>2333</v>
      </c>
      <c r="C118" s="61" t="s">
        <v>2597</v>
      </c>
      <c r="D118" s="68" t="s">
        <v>1279</v>
      </c>
      <c r="E118" s="95">
        <v>2012</v>
      </c>
      <c r="F118" s="419" t="s">
        <v>2335</v>
      </c>
      <c r="G118" s="417" t="s">
        <v>3595</v>
      </c>
      <c r="H118" s="457" t="s">
        <v>3596</v>
      </c>
      <c r="I118" s="457" t="s">
        <v>3597</v>
      </c>
      <c r="J118" s="419">
        <v>4121</v>
      </c>
      <c r="K118" s="417"/>
      <c r="L118" s="417"/>
      <c r="M118" s="417"/>
      <c r="N118" s="417"/>
      <c r="O118" s="417"/>
      <c r="P118" s="417"/>
      <c r="Q118" s="417"/>
      <c r="R118" s="417"/>
      <c r="S118" s="417"/>
      <c r="T118" s="457" t="s">
        <v>3598</v>
      </c>
    </row>
    <row r="119" spans="2:20" ht="30" customHeight="1" thickTop="1" thickBot="1">
      <c r="B119" s="89" t="s">
        <v>3599</v>
      </c>
      <c r="C119" s="61" t="s">
        <v>2610</v>
      </c>
      <c r="D119" s="68" t="s">
        <v>1279</v>
      </c>
      <c r="E119" s="95">
        <v>2012</v>
      </c>
      <c r="F119" s="112" t="s">
        <v>2358</v>
      </c>
      <c r="G119" s="112" t="s">
        <v>3600</v>
      </c>
      <c r="H119" s="133" t="s">
        <v>123</v>
      </c>
      <c r="I119" s="439" t="s">
        <v>3601</v>
      </c>
      <c r="J119" s="117">
        <v>4416</v>
      </c>
      <c r="K119" s="112"/>
      <c r="L119" s="902">
        <f>M119*1.25</f>
        <v>0</v>
      </c>
      <c r="M119" s="112"/>
      <c r="N119" s="117" t="s">
        <v>3602</v>
      </c>
      <c r="O119" s="112"/>
      <c r="P119" s="112"/>
      <c r="Q119" s="112"/>
      <c r="R119" s="112"/>
      <c r="S119" s="112"/>
      <c r="T119" s="112"/>
    </row>
    <row r="120" spans="2:20" ht="30" customHeight="1" thickTop="1" thickBot="1">
      <c r="B120" s="433"/>
      <c r="C120" s="434">
        <v>2012</v>
      </c>
      <c r="D120" s="433"/>
      <c r="E120" s="433"/>
      <c r="F120" s="433"/>
      <c r="G120" s="433"/>
      <c r="H120" s="435" t="s">
        <v>175</v>
      </c>
      <c r="I120" s="435"/>
      <c r="J120" s="436"/>
      <c r="K120" s="433"/>
      <c r="L120" s="433">
        <v>2012</v>
      </c>
      <c r="M120" s="433"/>
      <c r="N120" s="433"/>
      <c r="O120" s="437"/>
      <c r="P120" s="433"/>
      <c r="Q120" s="433"/>
      <c r="R120" s="433"/>
      <c r="S120" s="438"/>
      <c r="T120" s="435" t="s">
        <v>175</v>
      </c>
    </row>
    <row r="121" spans="2:20" ht="30" customHeight="1" thickTop="1" thickBot="1">
      <c r="B121" s="89" t="s">
        <v>3599</v>
      </c>
      <c r="C121" s="61" t="s">
        <v>2660</v>
      </c>
      <c r="D121" s="68" t="s">
        <v>3603</v>
      </c>
      <c r="E121" s="95">
        <v>2012</v>
      </c>
      <c r="F121" s="415" t="s">
        <v>2358</v>
      </c>
      <c r="G121" s="415" t="s">
        <v>3604</v>
      </c>
      <c r="H121" s="133" t="s">
        <v>2738</v>
      </c>
      <c r="I121" s="133" t="s">
        <v>3605</v>
      </c>
      <c r="J121" s="117">
        <v>1309</v>
      </c>
      <c r="K121" s="112"/>
      <c r="L121" s="902">
        <f>M121*1.25</f>
        <v>0</v>
      </c>
      <c r="M121" s="112"/>
      <c r="N121" s="117" t="s">
        <v>3606</v>
      </c>
      <c r="O121" s="431"/>
      <c r="P121" s="112"/>
      <c r="Q121" s="432"/>
      <c r="R121" s="432"/>
      <c r="S121" s="432"/>
      <c r="T121" s="133"/>
    </row>
    <row r="122" spans="2:20" ht="30" customHeight="1" thickTop="1">
      <c r="B122" s="95" t="s">
        <v>2333</v>
      </c>
      <c r="C122" s="61" t="s">
        <v>2563</v>
      </c>
      <c r="D122" s="68" t="s">
        <v>3603</v>
      </c>
      <c r="E122" s="95">
        <v>2012</v>
      </c>
      <c r="F122" s="419" t="s">
        <v>2335</v>
      </c>
      <c r="G122" s="417" t="s">
        <v>3607</v>
      </c>
      <c r="H122" s="457" t="s">
        <v>3608</v>
      </c>
      <c r="I122" s="457" t="s">
        <v>3609</v>
      </c>
      <c r="J122" s="419">
        <v>4517</v>
      </c>
      <c r="K122" s="417"/>
      <c r="L122" s="417"/>
      <c r="M122" s="417"/>
      <c r="N122" s="417"/>
      <c r="O122" s="417"/>
      <c r="P122" s="417"/>
      <c r="Q122" s="417"/>
      <c r="R122" s="417"/>
      <c r="S122" s="417"/>
      <c r="T122" s="457" t="s">
        <v>3598</v>
      </c>
    </row>
    <row r="123" spans="2:20" ht="30" customHeight="1">
      <c r="B123" s="95" t="s">
        <v>2333</v>
      </c>
      <c r="C123" s="61" t="s">
        <v>2431</v>
      </c>
      <c r="D123" s="68" t="s">
        <v>3603</v>
      </c>
      <c r="E123" s="95">
        <v>2012</v>
      </c>
      <c r="F123" s="419" t="s">
        <v>2335</v>
      </c>
      <c r="G123" s="417" t="s">
        <v>3610</v>
      </c>
      <c r="H123" s="457" t="s">
        <v>2901</v>
      </c>
      <c r="I123" s="457" t="s">
        <v>2902</v>
      </c>
      <c r="J123" s="419">
        <v>4731</v>
      </c>
      <c r="K123" s="417"/>
      <c r="L123" s="417"/>
      <c r="M123" s="417"/>
      <c r="N123" s="417"/>
      <c r="O123" s="417"/>
      <c r="P123" s="417"/>
      <c r="Q123" s="417"/>
      <c r="R123" s="417"/>
      <c r="S123" s="417"/>
      <c r="T123" s="457" t="s">
        <v>3611</v>
      </c>
    </row>
    <row r="124" spans="2:20" ht="30" customHeight="1" thickBot="1">
      <c r="B124" s="95" t="s">
        <v>3606</v>
      </c>
      <c r="C124" s="61" t="s">
        <v>2431</v>
      </c>
      <c r="D124" s="68" t="s">
        <v>3603</v>
      </c>
      <c r="E124" s="95">
        <v>2012</v>
      </c>
      <c r="F124" s="419" t="s">
        <v>2335</v>
      </c>
      <c r="G124" s="417" t="s">
        <v>3612</v>
      </c>
      <c r="H124" s="457" t="s">
        <v>3613</v>
      </c>
      <c r="I124" s="457" t="s">
        <v>32</v>
      </c>
      <c r="J124" s="419">
        <v>4435</v>
      </c>
      <c r="K124" s="419"/>
      <c r="L124" s="419">
        <f>M124*1.25</f>
        <v>0</v>
      </c>
      <c r="M124" s="419"/>
      <c r="N124" s="419"/>
      <c r="O124" s="419"/>
      <c r="P124" s="419"/>
      <c r="Q124" s="419"/>
      <c r="R124" s="419"/>
      <c r="S124" s="419"/>
      <c r="T124" s="419"/>
    </row>
    <row r="125" spans="2:20" ht="30" customHeight="1" thickTop="1" thickBot="1">
      <c r="B125" s="89" t="s">
        <v>2824</v>
      </c>
      <c r="C125" s="61" t="s">
        <v>2501</v>
      </c>
      <c r="D125" s="68" t="s">
        <v>3603</v>
      </c>
      <c r="E125" s="95">
        <v>2012</v>
      </c>
      <c r="F125" s="417" t="s">
        <v>2358</v>
      </c>
      <c r="G125" s="417" t="s">
        <v>3614</v>
      </c>
      <c r="H125" s="457" t="s">
        <v>244</v>
      </c>
      <c r="I125" s="457" t="s">
        <v>2484</v>
      </c>
      <c r="J125" s="417">
        <v>1166</v>
      </c>
      <c r="K125" s="417"/>
      <c r="L125" s="417"/>
      <c r="M125" s="417"/>
      <c r="N125" s="417" t="s">
        <v>3615</v>
      </c>
      <c r="O125" s="417"/>
      <c r="P125" s="417"/>
      <c r="Q125" s="417"/>
      <c r="R125" s="417"/>
      <c r="S125" s="417"/>
      <c r="T125" s="417"/>
    </row>
    <row r="126" spans="2:20" ht="30" customHeight="1" thickTop="1">
      <c r="B126" s="95" t="s">
        <v>3606</v>
      </c>
      <c r="C126" s="61" t="s">
        <v>2501</v>
      </c>
      <c r="D126" s="68" t="s">
        <v>3603</v>
      </c>
      <c r="E126" s="95">
        <v>2012</v>
      </c>
      <c r="F126" s="114" t="s">
        <v>2335</v>
      </c>
      <c r="G126" s="111" t="s">
        <v>3616</v>
      </c>
      <c r="H126" s="124" t="s">
        <v>2511</v>
      </c>
      <c r="I126" s="152" t="s">
        <v>2933</v>
      </c>
      <c r="J126" s="118">
        <v>3941</v>
      </c>
      <c r="K126" s="111"/>
      <c r="L126" s="135">
        <f>M126*1.25</f>
        <v>0</v>
      </c>
      <c r="M126" s="111"/>
      <c r="N126" s="111"/>
      <c r="O126" s="130"/>
      <c r="P126" s="136"/>
      <c r="Q126" s="129"/>
      <c r="R126" s="129"/>
      <c r="S126" s="137"/>
      <c r="T126" s="925" t="s">
        <v>2328</v>
      </c>
    </row>
    <row r="127" spans="2:20" ht="30" customHeight="1">
      <c r="B127" s="95" t="s">
        <v>3606</v>
      </c>
      <c r="C127" s="61" t="s">
        <v>2397</v>
      </c>
      <c r="D127" s="68" t="s">
        <v>3603</v>
      </c>
      <c r="E127" s="95">
        <v>2012</v>
      </c>
      <c r="F127" s="114" t="s">
        <v>2335</v>
      </c>
      <c r="G127" s="151" t="s">
        <v>3617</v>
      </c>
      <c r="H127" s="151" t="s">
        <v>3618</v>
      </c>
      <c r="I127" s="151" t="s">
        <v>3619</v>
      </c>
      <c r="J127" s="114">
        <v>3932</v>
      </c>
      <c r="K127" s="114"/>
      <c r="L127" s="926">
        <f>M127*1.25</f>
        <v>0</v>
      </c>
      <c r="M127" s="114"/>
      <c r="N127" s="114"/>
      <c r="O127" s="114"/>
      <c r="P127" s="114"/>
      <c r="Q127" s="114"/>
      <c r="R127" s="114"/>
      <c r="S127" s="114"/>
      <c r="T127" s="114"/>
    </row>
    <row r="128" spans="2:20" ht="30" customHeight="1">
      <c r="B128" s="95" t="s">
        <v>3606</v>
      </c>
      <c r="C128" s="61" t="s">
        <v>2329</v>
      </c>
      <c r="D128" s="68" t="s">
        <v>3603</v>
      </c>
      <c r="E128" s="95">
        <v>2012</v>
      </c>
      <c r="F128" s="419" t="s">
        <v>2335</v>
      </c>
      <c r="G128" s="417" t="s">
        <v>3620</v>
      </c>
      <c r="H128" s="457" t="s">
        <v>2817</v>
      </c>
      <c r="I128" s="457" t="s">
        <v>3621</v>
      </c>
      <c r="J128" s="419">
        <v>4393</v>
      </c>
      <c r="K128" s="417"/>
      <c r="L128" s="417"/>
      <c r="M128" s="417"/>
      <c r="N128" s="417"/>
      <c r="O128" s="417"/>
      <c r="P128" s="417"/>
      <c r="Q128" s="417"/>
      <c r="R128" s="417"/>
      <c r="S128" s="417"/>
      <c r="T128" s="457" t="s">
        <v>3622</v>
      </c>
    </row>
    <row r="129" spans="1:21" ht="30" customHeight="1">
      <c r="B129" s="95" t="s">
        <v>3606</v>
      </c>
      <c r="C129" s="61" t="s">
        <v>2329</v>
      </c>
      <c r="D129" s="68" t="s">
        <v>3603</v>
      </c>
      <c r="E129" s="95"/>
      <c r="F129" s="114" t="s">
        <v>2335</v>
      </c>
      <c r="G129" s="111" t="s">
        <v>3623</v>
      </c>
      <c r="H129" s="124" t="s">
        <v>2930</v>
      </c>
      <c r="I129" s="152" t="s">
        <v>3624</v>
      </c>
      <c r="J129" s="118">
        <v>2303</v>
      </c>
      <c r="K129" s="111"/>
      <c r="L129" s="926">
        <f t="shared" ref="L129:L136" si="7">M129*1.25</f>
        <v>0</v>
      </c>
      <c r="M129" s="111"/>
      <c r="N129" s="111"/>
      <c r="O129" s="130"/>
      <c r="P129" s="136"/>
      <c r="Q129" s="129"/>
      <c r="R129" s="129"/>
      <c r="S129" s="137"/>
      <c r="T129" s="124"/>
    </row>
    <row r="130" spans="1:21" s="467" customFormat="1" ht="30" customHeight="1">
      <c r="A130" s="466"/>
      <c r="B130" s="95" t="s">
        <v>2333</v>
      </c>
      <c r="C130" s="61" t="s">
        <v>2329</v>
      </c>
      <c r="D130" s="68" t="s">
        <v>3603</v>
      </c>
      <c r="E130" s="95">
        <v>2012</v>
      </c>
      <c r="F130" s="112" t="s">
        <v>2335</v>
      </c>
      <c r="G130" s="112" t="s">
        <v>3625</v>
      </c>
      <c r="H130" s="133" t="s">
        <v>330</v>
      </c>
      <c r="I130" s="133" t="s">
        <v>3626</v>
      </c>
      <c r="J130" s="112">
        <v>3947</v>
      </c>
      <c r="K130" s="112"/>
      <c r="L130" s="112">
        <f t="shared" si="7"/>
        <v>0</v>
      </c>
      <c r="M130" s="112"/>
      <c r="N130" s="112"/>
      <c r="O130" s="112"/>
      <c r="P130" s="112"/>
      <c r="Q130" s="112"/>
      <c r="R130" s="112"/>
      <c r="S130" s="112"/>
      <c r="T130" s="112"/>
      <c r="U130" s="64"/>
    </row>
    <row r="131" spans="1:21" ht="30" customHeight="1" thickBot="1">
      <c r="B131" s="95" t="s">
        <v>3606</v>
      </c>
      <c r="C131" s="61" t="s">
        <v>2408</v>
      </c>
      <c r="D131" s="68" t="s">
        <v>3603</v>
      </c>
      <c r="E131" s="95"/>
      <c r="F131" s="114" t="s">
        <v>2335</v>
      </c>
      <c r="G131" s="111" t="s">
        <v>3627</v>
      </c>
      <c r="H131" s="124" t="s">
        <v>2951</v>
      </c>
      <c r="I131" s="152" t="s">
        <v>3628</v>
      </c>
      <c r="J131" s="118">
        <v>4247</v>
      </c>
      <c r="K131" s="111"/>
      <c r="L131" s="926">
        <f t="shared" si="7"/>
        <v>0</v>
      </c>
      <c r="M131" s="111"/>
      <c r="N131" s="111"/>
      <c r="O131" s="130"/>
      <c r="P131" s="136"/>
      <c r="Q131" s="129"/>
      <c r="R131" s="129"/>
      <c r="S131" s="137"/>
      <c r="T131" s="124"/>
    </row>
    <row r="132" spans="1:21" ht="30" customHeight="1" thickTop="1" thickBot="1">
      <c r="B132" s="89" t="s">
        <v>3629</v>
      </c>
      <c r="C132" s="61" t="s">
        <v>2641</v>
      </c>
      <c r="D132" s="68" t="s">
        <v>3603</v>
      </c>
      <c r="E132" s="95">
        <v>2012</v>
      </c>
      <c r="F132" s="111" t="s">
        <v>2358</v>
      </c>
      <c r="G132" s="111" t="s">
        <v>3630</v>
      </c>
      <c r="H132" s="124" t="s">
        <v>87</v>
      </c>
      <c r="I132" s="152" t="s">
        <v>3631</v>
      </c>
      <c r="J132" s="118">
        <v>1902</v>
      </c>
      <c r="K132" s="111"/>
      <c r="L132" s="135">
        <f t="shared" si="7"/>
        <v>0</v>
      </c>
      <c r="M132" s="111"/>
      <c r="N132" s="111"/>
      <c r="O132" s="130"/>
      <c r="P132" s="136"/>
      <c r="Q132" s="129"/>
      <c r="R132" s="129"/>
      <c r="S132" s="137"/>
      <c r="T132" s="124"/>
    </row>
    <row r="133" spans="1:21" ht="30" customHeight="1" thickTop="1">
      <c r="B133" s="95" t="s">
        <v>2333</v>
      </c>
      <c r="C133" s="61" t="s">
        <v>2342</v>
      </c>
      <c r="D133" s="68" t="s">
        <v>3603</v>
      </c>
      <c r="E133" s="95">
        <v>2012</v>
      </c>
      <c r="F133" s="114" t="s">
        <v>2335</v>
      </c>
      <c r="G133" s="71" t="s">
        <v>3632</v>
      </c>
      <c r="H133" s="124" t="s">
        <v>189</v>
      </c>
      <c r="I133" s="152" t="s">
        <v>3633</v>
      </c>
      <c r="J133" s="118">
        <v>4521</v>
      </c>
      <c r="K133" s="111"/>
      <c r="L133" s="135">
        <f t="shared" si="7"/>
        <v>0</v>
      </c>
      <c r="M133" s="111"/>
      <c r="N133" s="111"/>
      <c r="O133" s="130"/>
      <c r="P133" s="136"/>
      <c r="Q133" s="129"/>
      <c r="R133" s="129"/>
      <c r="S133" s="137"/>
      <c r="T133" s="925" t="s">
        <v>2328</v>
      </c>
    </row>
    <row r="134" spans="1:21" ht="30" customHeight="1" thickBot="1">
      <c r="B134" s="95" t="s">
        <v>3606</v>
      </c>
      <c r="C134" s="61" t="s">
        <v>2367</v>
      </c>
      <c r="D134" s="68" t="s">
        <v>3603</v>
      </c>
      <c r="E134" s="95">
        <v>2012</v>
      </c>
      <c r="F134" s="117" t="s">
        <v>2335</v>
      </c>
      <c r="G134" s="133" t="s">
        <v>3634</v>
      </c>
      <c r="H134" s="439" t="s">
        <v>2822</v>
      </c>
      <c r="I134" s="133" t="s">
        <v>3635</v>
      </c>
      <c r="J134" s="117">
        <v>4058</v>
      </c>
      <c r="K134" s="112"/>
      <c r="L134" s="902">
        <f t="shared" si="7"/>
        <v>0</v>
      </c>
      <c r="M134" s="112"/>
      <c r="N134" s="112"/>
      <c r="O134" s="133"/>
      <c r="P134" s="112"/>
      <c r="Q134" s="112"/>
      <c r="R134" s="112"/>
      <c r="S134" s="112"/>
      <c r="T134" s="133"/>
    </row>
    <row r="135" spans="1:21" ht="30" customHeight="1" thickTop="1" thickBot="1">
      <c r="B135" s="89" t="s">
        <v>3636</v>
      </c>
      <c r="C135" s="61" t="s">
        <v>2367</v>
      </c>
      <c r="D135" s="68" t="s">
        <v>3603</v>
      </c>
      <c r="E135" s="95">
        <v>2012</v>
      </c>
      <c r="F135" s="112" t="s">
        <v>2358</v>
      </c>
      <c r="G135" s="112" t="s">
        <v>3637</v>
      </c>
      <c r="H135" s="133" t="s">
        <v>2732</v>
      </c>
      <c r="I135" s="133" t="s">
        <v>3638</v>
      </c>
      <c r="J135" s="117">
        <v>4415</v>
      </c>
      <c r="K135" s="112"/>
      <c r="L135" s="902">
        <f t="shared" si="7"/>
        <v>0</v>
      </c>
      <c r="M135" s="112"/>
      <c r="N135" s="117" t="s">
        <v>3602</v>
      </c>
      <c r="O135" s="112"/>
      <c r="P135" s="112"/>
      <c r="Q135" s="112"/>
      <c r="R135" s="112"/>
      <c r="S135" s="112"/>
      <c r="T135" s="112"/>
    </row>
    <row r="136" spans="1:21" ht="30" customHeight="1" thickTop="1" thickBot="1">
      <c r="B136" s="95" t="s">
        <v>2333</v>
      </c>
      <c r="C136" s="61" t="s">
        <v>2610</v>
      </c>
      <c r="D136" s="68" t="s">
        <v>3603</v>
      </c>
      <c r="E136" s="95">
        <v>2012</v>
      </c>
      <c r="F136" s="419" t="s">
        <v>2335</v>
      </c>
      <c r="G136" s="417" t="s">
        <v>3639</v>
      </c>
      <c r="H136" s="418" t="s">
        <v>26</v>
      </c>
      <c r="I136" s="418" t="s">
        <v>2739</v>
      </c>
      <c r="J136" s="419">
        <v>4481</v>
      </c>
      <c r="K136" s="419"/>
      <c r="L136" s="419">
        <f t="shared" si="7"/>
        <v>0</v>
      </c>
      <c r="M136" s="419"/>
      <c r="N136" s="419"/>
      <c r="O136" s="419"/>
      <c r="P136" s="419"/>
      <c r="Q136" s="419"/>
      <c r="R136" s="419"/>
      <c r="S136" s="419"/>
      <c r="T136" s="419"/>
    </row>
    <row r="137" spans="1:21" ht="30" customHeight="1" thickTop="1" thickBot="1">
      <c r="B137" s="89"/>
      <c r="C137" s="88">
        <v>2012</v>
      </c>
      <c r="D137" s="89"/>
      <c r="E137" s="89"/>
      <c r="F137" s="89"/>
      <c r="G137" s="89"/>
      <c r="H137" s="65" t="s">
        <v>286</v>
      </c>
      <c r="I137" s="65"/>
      <c r="J137" s="116"/>
      <c r="K137" s="89"/>
      <c r="L137" s="89">
        <v>2012</v>
      </c>
      <c r="M137" s="89"/>
      <c r="N137" s="89"/>
      <c r="O137" s="97"/>
      <c r="P137" s="89"/>
      <c r="Q137" s="89"/>
      <c r="R137" s="89"/>
      <c r="S137" s="90"/>
      <c r="T137" s="65" t="s">
        <v>286</v>
      </c>
    </row>
    <row r="138" spans="1:21" ht="30" customHeight="1" thickTop="1">
      <c r="B138" s="95" t="s">
        <v>3606</v>
      </c>
      <c r="C138" s="61" t="s">
        <v>2475</v>
      </c>
      <c r="D138" s="68" t="s">
        <v>3640</v>
      </c>
      <c r="E138" s="95">
        <v>2012</v>
      </c>
      <c r="F138" s="114" t="s">
        <v>2335</v>
      </c>
      <c r="G138" s="111" t="s">
        <v>3641</v>
      </c>
      <c r="H138" s="456" t="s">
        <v>2905</v>
      </c>
      <c r="I138" s="456" t="s">
        <v>32</v>
      </c>
      <c r="J138" s="114">
        <v>3215</v>
      </c>
      <c r="K138" s="111"/>
      <c r="L138" s="111">
        <f>M138*1.25</f>
        <v>26.25</v>
      </c>
      <c r="M138" s="111">
        <v>21</v>
      </c>
      <c r="N138" s="111" t="s">
        <v>3566</v>
      </c>
      <c r="O138" s="111"/>
      <c r="P138" s="111"/>
      <c r="Q138" s="111"/>
      <c r="R138" s="111"/>
      <c r="S138" s="111"/>
      <c r="T138" s="111"/>
    </row>
    <row r="139" spans="1:21" ht="30" customHeight="1">
      <c r="B139" s="95" t="s">
        <v>3606</v>
      </c>
      <c r="C139" s="61" t="s">
        <v>2481</v>
      </c>
      <c r="D139" s="68" t="s">
        <v>3640</v>
      </c>
      <c r="E139" s="95">
        <v>2012</v>
      </c>
      <c r="F139" s="114" t="s">
        <v>2335</v>
      </c>
      <c r="G139" s="124" t="s">
        <v>3642</v>
      </c>
      <c r="H139" s="124" t="s">
        <v>107</v>
      </c>
      <c r="I139" s="124" t="s">
        <v>3643</v>
      </c>
      <c r="J139" s="118">
        <v>4767</v>
      </c>
      <c r="K139" s="124"/>
      <c r="L139" s="124">
        <f>M139*1.25</f>
        <v>0</v>
      </c>
      <c r="M139" s="124"/>
      <c r="N139" s="124"/>
      <c r="O139" s="124"/>
      <c r="P139" s="124"/>
      <c r="Q139" s="124"/>
      <c r="R139" s="124"/>
      <c r="S139" s="124"/>
      <c r="T139" s="124"/>
    </row>
    <row r="140" spans="1:21" ht="30" customHeight="1">
      <c r="B140" s="95" t="s">
        <v>3606</v>
      </c>
      <c r="C140" s="61" t="s">
        <v>2481</v>
      </c>
      <c r="D140" s="68" t="s">
        <v>3640</v>
      </c>
      <c r="E140" s="95">
        <v>2012</v>
      </c>
      <c r="F140" s="117" t="s">
        <v>2335</v>
      </c>
      <c r="G140" s="133" t="s">
        <v>3644</v>
      </c>
      <c r="H140" s="133" t="s">
        <v>3645</v>
      </c>
      <c r="I140" s="133" t="s">
        <v>3646</v>
      </c>
      <c r="J140" s="117">
        <v>3373</v>
      </c>
      <c r="K140" s="112"/>
      <c r="L140" s="902">
        <f>M140*1.25</f>
        <v>0</v>
      </c>
      <c r="M140" s="112"/>
      <c r="N140" s="112"/>
      <c r="O140" s="133"/>
      <c r="P140" s="112"/>
      <c r="Q140" s="112"/>
      <c r="R140" s="112"/>
      <c r="S140" s="112"/>
      <c r="T140" s="133"/>
    </row>
    <row r="141" spans="1:21" ht="30" customHeight="1">
      <c r="B141" s="95" t="s">
        <v>3606</v>
      </c>
      <c r="C141" s="61" t="s">
        <v>2431</v>
      </c>
      <c r="D141" s="68" t="s">
        <v>3640</v>
      </c>
      <c r="E141" s="95">
        <v>2012</v>
      </c>
      <c r="F141" s="114" t="s">
        <v>2335</v>
      </c>
      <c r="G141" s="124" t="s">
        <v>3647</v>
      </c>
      <c r="H141" s="124" t="s">
        <v>2918</v>
      </c>
      <c r="I141" s="124" t="s">
        <v>130</v>
      </c>
      <c r="J141" s="118">
        <v>4554</v>
      </c>
      <c r="K141" s="124"/>
      <c r="L141" s="124">
        <f>M141*1.25</f>
        <v>0</v>
      </c>
      <c r="M141" s="124"/>
      <c r="N141" s="124"/>
      <c r="O141" s="124"/>
      <c r="P141" s="124"/>
      <c r="Q141" s="124"/>
      <c r="R141" s="124"/>
      <c r="S141" s="124"/>
      <c r="T141" s="124"/>
    </row>
    <row r="142" spans="1:21" ht="30" customHeight="1">
      <c r="B142" s="95" t="s">
        <v>3606</v>
      </c>
      <c r="C142" s="61" t="s">
        <v>2431</v>
      </c>
      <c r="D142" s="68" t="s">
        <v>3640</v>
      </c>
      <c r="E142" s="95"/>
      <c r="F142" s="114" t="s">
        <v>2335</v>
      </c>
      <c r="G142" s="111" t="s">
        <v>3648</v>
      </c>
      <c r="H142" s="124" t="s">
        <v>3649</v>
      </c>
      <c r="I142" s="152" t="s">
        <v>2921</v>
      </c>
      <c r="J142" s="118">
        <v>4184</v>
      </c>
      <c r="K142" s="111"/>
      <c r="L142" s="926">
        <f>M208*1.25</f>
        <v>0</v>
      </c>
      <c r="M142" s="111"/>
      <c r="N142" s="111"/>
      <c r="O142" s="130"/>
      <c r="P142" s="136"/>
      <c r="Q142" s="129"/>
      <c r="R142" s="129"/>
      <c r="S142" s="137"/>
      <c r="T142" s="124"/>
    </row>
    <row r="143" spans="1:21" ht="30" customHeight="1">
      <c r="B143" s="95" t="s">
        <v>2333</v>
      </c>
      <c r="C143" s="61" t="s">
        <v>2384</v>
      </c>
      <c r="D143" s="68" t="s">
        <v>3640</v>
      </c>
      <c r="E143" s="95">
        <v>2012</v>
      </c>
      <c r="F143" s="117" t="s">
        <v>2335</v>
      </c>
      <c r="G143" s="133" t="s">
        <v>3650</v>
      </c>
      <c r="H143" s="133" t="s">
        <v>177</v>
      </c>
      <c r="I143" s="133" t="s">
        <v>3651</v>
      </c>
      <c r="J143" s="117">
        <v>4089</v>
      </c>
      <c r="K143" s="112"/>
      <c r="L143" s="902">
        <f t="shared" ref="L143:L184" si="8">M143*1.25</f>
        <v>0</v>
      </c>
      <c r="M143" s="112"/>
      <c r="N143" s="112"/>
      <c r="O143" s="133"/>
      <c r="P143" s="112"/>
      <c r="Q143" s="112"/>
      <c r="R143" s="112"/>
      <c r="S143" s="112"/>
      <c r="T143" s="133"/>
    </row>
    <row r="144" spans="1:21" ht="30" customHeight="1">
      <c r="B144" s="95" t="s">
        <v>3606</v>
      </c>
      <c r="C144" s="61" t="s">
        <v>2384</v>
      </c>
      <c r="D144" s="68" t="s">
        <v>3640</v>
      </c>
      <c r="E144" s="95">
        <v>2012</v>
      </c>
      <c r="F144" s="117" t="s">
        <v>2335</v>
      </c>
      <c r="G144" s="112" t="s">
        <v>3652</v>
      </c>
      <c r="H144" s="133" t="s">
        <v>157</v>
      </c>
      <c r="I144" s="133" t="s">
        <v>3653</v>
      </c>
      <c r="J144" s="117">
        <v>4417</v>
      </c>
      <c r="K144" s="112"/>
      <c r="L144" s="902">
        <f t="shared" si="8"/>
        <v>0</v>
      </c>
      <c r="M144" s="112"/>
      <c r="N144" s="112"/>
      <c r="O144" s="133"/>
      <c r="P144" s="112"/>
      <c r="Q144" s="112"/>
      <c r="R144" s="112"/>
      <c r="S144" s="112"/>
      <c r="T144" s="133"/>
    </row>
    <row r="145" spans="2:20" ht="30" customHeight="1">
      <c r="B145" s="95" t="s">
        <v>3606</v>
      </c>
      <c r="C145" s="61" t="s">
        <v>2384</v>
      </c>
      <c r="D145" s="68" t="s">
        <v>3640</v>
      </c>
      <c r="E145" s="95">
        <v>2012</v>
      </c>
      <c r="F145" s="117" t="s">
        <v>2335</v>
      </c>
      <c r="G145" s="133" t="s">
        <v>3654</v>
      </c>
      <c r="H145" s="439" t="s">
        <v>157</v>
      </c>
      <c r="I145" s="439" t="s">
        <v>3655</v>
      </c>
      <c r="J145" s="117">
        <v>2967</v>
      </c>
      <c r="K145" s="117"/>
      <c r="L145" s="117">
        <f t="shared" si="8"/>
        <v>0</v>
      </c>
      <c r="M145" s="117"/>
      <c r="N145" s="117"/>
      <c r="O145" s="117"/>
      <c r="P145" s="117"/>
      <c r="Q145" s="117"/>
      <c r="R145" s="117"/>
      <c r="S145" s="117"/>
      <c r="T145" s="117"/>
    </row>
    <row r="146" spans="2:20" ht="30" customHeight="1">
      <c r="B146" s="95" t="s">
        <v>3615</v>
      </c>
      <c r="C146" s="61" t="s">
        <v>2384</v>
      </c>
      <c r="D146" s="68" t="s">
        <v>3640</v>
      </c>
      <c r="E146" s="95">
        <v>2012</v>
      </c>
      <c r="F146" s="112" t="s">
        <v>2358</v>
      </c>
      <c r="G146" s="112" t="s">
        <v>3656</v>
      </c>
      <c r="H146" s="133" t="s">
        <v>3657</v>
      </c>
      <c r="I146" s="133" t="s">
        <v>53</v>
      </c>
      <c r="J146" s="117">
        <v>2639</v>
      </c>
      <c r="K146" s="112"/>
      <c r="L146" s="902">
        <f t="shared" si="8"/>
        <v>0</v>
      </c>
      <c r="M146" s="112"/>
      <c r="N146" s="112" t="s">
        <v>3658</v>
      </c>
      <c r="O146" s="112" t="s">
        <v>3659</v>
      </c>
      <c r="P146" s="112"/>
      <c r="Q146" s="112"/>
      <c r="R146" s="112"/>
      <c r="S146" s="112"/>
      <c r="T146" s="112"/>
    </row>
    <row r="147" spans="2:20" ht="30" customHeight="1">
      <c r="B147" s="95" t="s">
        <v>3606</v>
      </c>
      <c r="C147" s="61" t="s">
        <v>2393</v>
      </c>
      <c r="D147" s="68" t="s">
        <v>2815</v>
      </c>
      <c r="E147" s="95"/>
      <c r="F147" s="124" t="s">
        <v>3058</v>
      </c>
      <c r="G147" s="124" t="s">
        <v>3660</v>
      </c>
      <c r="H147" s="124" t="s">
        <v>3506</v>
      </c>
      <c r="I147" s="124" t="s">
        <v>3027</v>
      </c>
      <c r="J147" s="124"/>
      <c r="K147" s="124"/>
      <c r="L147" s="124">
        <f t="shared" si="8"/>
        <v>0</v>
      </c>
      <c r="M147" s="124"/>
      <c r="N147" s="124" t="s">
        <v>3661</v>
      </c>
      <c r="O147" s="124"/>
      <c r="P147" s="124"/>
      <c r="Q147" s="124"/>
      <c r="R147" s="124"/>
      <c r="S147" s="124"/>
      <c r="T147" s="124"/>
    </row>
    <row r="148" spans="2:20" ht="30" customHeight="1">
      <c r="B148" s="95" t="s">
        <v>3606</v>
      </c>
      <c r="C148" s="61" t="s">
        <v>2393</v>
      </c>
      <c r="D148" s="68" t="s">
        <v>2815</v>
      </c>
      <c r="E148" s="95"/>
      <c r="F148" s="124" t="s">
        <v>3058</v>
      </c>
      <c r="G148" s="124" t="s">
        <v>3662</v>
      </c>
      <c r="H148" s="124" t="s">
        <v>3663</v>
      </c>
      <c r="I148" s="124" t="s">
        <v>2879</v>
      </c>
      <c r="J148" s="124"/>
      <c r="K148" s="124"/>
      <c r="L148" s="124">
        <f t="shared" si="8"/>
        <v>0</v>
      </c>
      <c r="M148" s="124"/>
      <c r="N148" s="124" t="s">
        <v>3664</v>
      </c>
      <c r="O148" s="124"/>
      <c r="P148" s="124"/>
      <c r="Q148" s="124"/>
      <c r="R148" s="124"/>
      <c r="S148" s="124"/>
      <c r="T148" s="124"/>
    </row>
    <row r="149" spans="2:20" ht="30" customHeight="1">
      <c r="B149" s="95" t="s">
        <v>3606</v>
      </c>
      <c r="C149" s="61" t="s">
        <v>2397</v>
      </c>
      <c r="D149" s="68" t="s">
        <v>3640</v>
      </c>
      <c r="E149" s="95">
        <v>2012</v>
      </c>
      <c r="F149" s="419" t="s">
        <v>2335</v>
      </c>
      <c r="G149" s="417" t="s">
        <v>3665</v>
      </c>
      <c r="H149" s="418" t="s">
        <v>2477</v>
      </c>
      <c r="I149" s="418" t="s">
        <v>3666</v>
      </c>
      <c r="J149" s="419">
        <v>3447</v>
      </c>
      <c r="K149" s="417"/>
      <c r="L149" s="931">
        <f t="shared" si="8"/>
        <v>26.25</v>
      </c>
      <c r="M149" s="417">
        <v>21</v>
      </c>
      <c r="N149" s="417"/>
      <c r="O149" s="455" t="s">
        <v>3531</v>
      </c>
      <c r="P149" s="420">
        <v>1</v>
      </c>
      <c r="Q149" s="421">
        <v>1</v>
      </c>
      <c r="R149" s="421">
        <v>14</v>
      </c>
      <c r="S149" s="422"/>
      <c r="T149" s="418"/>
    </row>
    <row r="150" spans="2:20" ht="30" customHeight="1">
      <c r="B150" s="95" t="s">
        <v>3667</v>
      </c>
      <c r="C150" s="61" t="s">
        <v>2323</v>
      </c>
      <c r="D150" s="68" t="s">
        <v>3640</v>
      </c>
      <c r="E150" s="95"/>
      <c r="F150" s="468" t="s">
        <v>3668</v>
      </c>
      <c r="G150" s="468" t="s">
        <v>3669</v>
      </c>
      <c r="H150" s="469" t="s">
        <v>3670</v>
      </c>
      <c r="I150" s="469" t="s">
        <v>3671</v>
      </c>
      <c r="J150" s="468"/>
      <c r="K150" s="468"/>
      <c r="L150" s="468">
        <f t="shared" si="8"/>
        <v>0</v>
      </c>
      <c r="M150" s="468"/>
      <c r="N150" s="468"/>
      <c r="O150" s="468"/>
      <c r="P150" s="468"/>
      <c r="Q150" s="468"/>
      <c r="R150" s="468"/>
      <c r="S150" s="468"/>
      <c r="T150" s="468"/>
    </row>
    <row r="151" spans="2:20" ht="30" customHeight="1">
      <c r="B151" s="95" t="s">
        <v>2333</v>
      </c>
      <c r="C151" s="61" t="s">
        <v>2323</v>
      </c>
      <c r="D151" s="68" t="s">
        <v>3640</v>
      </c>
      <c r="E151" s="95">
        <v>2013</v>
      </c>
      <c r="F151" s="468" t="s">
        <v>2335</v>
      </c>
      <c r="G151" s="468" t="s">
        <v>3672</v>
      </c>
      <c r="H151" s="469" t="s">
        <v>2896</v>
      </c>
      <c r="I151" s="469" t="s">
        <v>2897</v>
      </c>
      <c r="J151" s="128">
        <v>4677</v>
      </c>
      <c r="K151" s="128"/>
      <c r="L151" s="468">
        <f t="shared" si="8"/>
        <v>20</v>
      </c>
      <c r="M151" s="468">
        <v>16</v>
      </c>
      <c r="N151" s="468" t="s">
        <v>3673</v>
      </c>
      <c r="O151" s="468" t="s">
        <v>3674</v>
      </c>
      <c r="P151" s="128"/>
      <c r="Q151" s="468">
        <v>1</v>
      </c>
      <c r="R151" s="468">
        <v>10</v>
      </c>
      <c r="S151" s="128"/>
      <c r="T151" s="468" t="s">
        <v>3675</v>
      </c>
    </row>
    <row r="152" spans="2:20" ht="30" customHeight="1">
      <c r="B152" s="95" t="s">
        <v>2333</v>
      </c>
      <c r="C152" s="61" t="s">
        <v>2323</v>
      </c>
      <c r="D152" s="68" t="s">
        <v>3640</v>
      </c>
      <c r="E152" s="95">
        <v>2012</v>
      </c>
      <c r="F152" s="114" t="s">
        <v>2335</v>
      </c>
      <c r="G152" s="124" t="s">
        <v>3676</v>
      </c>
      <c r="H152" s="124" t="s">
        <v>2907</v>
      </c>
      <c r="I152" s="124" t="s">
        <v>2541</v>
      </c>
      <c r="J152" s="118">
        <v>4370</v>
      </c>
      <c r="K152" s="124"/>
      <c r="L152" s="124">
        <f t="shared" si="8"/>
        <v>0</v>
      </c>
      <c r="M152" s="124"/>
      <c r="N152" s="124" t="s">
        <v>3677</v>
      </c>
      <c r="O152" s="124"/>
      <c r="P152" s="124"/>
      <c r="Q152" s="124"/>
      <c r="R152" s="124"/>
      <c r="S152" s="124"/>
      <c r="T152" s="124"/>
    </row>
    <row r="153" spans="2:20" ht="30" customHeight="1">
      <c r="B153" s="95" t="s">
        <v>3606</v>
      </c>
      <c r="C153" s="61" t="s">
        <v>2408</v>
      </c>
      <c r="D153" s="68" t="s">
        <v>3640</v>
      </c>
      <c r="E153" s="95">
        <v>2012</v>
      </c>
      <c r="F153" s="417" t="s">
        <v>2335</v>
      </c>
      <c r="G153" s="417" t="s">
        <v>3678</v>
      </c>
      <c r="H153" s="417" t="s">
        <v>52</v>
      </c>
      <c r="I153" s="417" t="s">
        <v>2914</v>
      </c>
      <c r="J153" s="417">
        <v>4549</v>
      </c>
      <c r="K153" s="417"/>
      <c r="L153" s="417">
        <f t="shared" si="8"/>
        <v>0</v>
      </c>
      <c r="M153" s="417"/>
      <c r="N153" s="417"/>
      <c r="O153" s="417"/>
      <c r="P153" s="417"/>
      <c r="Q153" s="417"/>
      <c r="R153" s="417"/>
      <c r="S153" s="417"/>
      <c r="T153" s="417"/>
    </row>
    <row r="154" spans="2:20" ht="30" customHeight="1">
      <c r="B154" s="95"/>
      <c r="C154" s="61"/>
      <c r="D154" s="68"/>
      <c r="E154" s="95">
        <v>2012</v>
      </c>
      <c r="F154" s="95"/>
      <c r="G154" s="95" t="s">
        <v>3679</v>
      </c>
      <c r="H154" s="66" t="s">
        <v>87</v>
      </c>
      <c r="I154" s="66" t="s">
        <v>3680</v>
      </c>
      <c r="J154" s="101"/>
      <c r="K154" s="95"/>
      <c r="L154" s="889">
        <f t="shared" si="8"/>
        <v>0</v>
      </c>
      <c r="M154" s="95"/>
      <c r="N154" s="95"/>
      <c r="O154" s="98"/>
      <c r="Q154" s="92"/>
      <c r="R154" s="92"/>
      <c r="S154" s="93"/>
      <c r="T154" s="66" t="s">
        <v>2899</v>
      </c>
    </row>
    <row r="155" spans="2:20" ht="30" customHeight="1">
      <c r="B155" s="95"/>
      <c r="C155" s="61"/>
      <c r="D155" s="68"/>
      <c r="E155" s="95">
        <v>2012</v>
      </c>
      <c r="F155" s="95"/>
      <c r="G155" s="95" t="s">
        <v>3681</v>
      </c>
      <c r="H155" s="66" t="s">
        <v>3682</v>
      </c>
      <c r="I155" s="66" t="s">
        <v>32</v>
      </c>
      <c r="J155" s="101"/>
      <c r="K155" s="95"/>
      <c r="L155" s="889">
        <f t="shared" si="8"/>
        <v>0</v>
      </c>
      <c r="M155" s="95"/>
      <c r="N155" s="95"/>
      <c r="O155" s="98"/>
      <c r="Q155" s="92"/>
      <c r="R155" s="92"/>
      <c r="S155" s="93"/>
      <c r="T155" s="66" t="s">
        <v>2899</v>
      </c>
    </row>
    <row r="156" spans="2:20" ht="30" customHeight="1">
      <c r="B156" s="95"/>
      <c r="C156" s="61"/>
      <c r="D156" s="68"/>
      <c r="E156" s="95">
        <v>2012</v>
      </c>
      <c r="F156" s="95"/>
      <c r="G156" s="95" t="s">
        <v>3683</v>
      </c>
      <c r="H156" s="66" t="s">
        <v>3430</v>
      </c>
      <c r="I156" s="66" t="s">
        <v>3684</v>
      </c>
      <c r="J156" s="101"/>
      <c r="K156" s="95"/>
      <c r="L156" s="889">
        <f t="shared" si="8"/>
        <v>0</v>
      </c>
      <c r="M156" s="95"/>
      <c r="N156" s="95"/>
      <c r="O156" s="98"/>
      <c r="Q156" s="92"/>
      <c r="R156" s="92"/>
      <c r="S156" s="93"/>
      <c r="T156" s="66" t="s">
        <v>2899</v>
      </c>
    </row>
    <row r="157" spans="2:20" ht="30" customHeight="1">
      <c r="B157" s="95"/>
      <c r="C157" s="61"/>
      <c r="D157" s="68"/>
      <c r="E157" s="95">
        <v>2012</v>
      </c>
      <c r="F157" s="95"/>
      <c r="G157" s="95" t="s">
        <v>3685</v>
      </c>
      <c r="H157" s="66" t="s">
        <v>3686</v>
      </c>
      <c r="I157" s="66" t="s">
        <v>3687</v>
      </c>
      <c r="J157" s="101"/>
      <c r="K157" s="95"/>
      <c r="L157" s="889">
        <f t="shared" si="8"/>
        <v>0</v>
      </c>
      <c r="M157" s="95"/>
      <c r="N157" s="95"/>
      <c r="O157" s="98"/>
      <c r="Q157" s="92"/>
      <c r="R157" s="92"/>
      <c r="S157" s="93"/>
      <c r="T157" s="66" t="s">
        <v>2899</v>
      </c>
    </row>
    <row r="158" spans="2:20" ht="30" customHeight="1">
      <c r="B158" s="95"/>
      <c r="C158" s="61"/>
      <c r="D158" s="68"/>
      <c r="E158" s="95">
        <v>2012</v>
      </c>
      <c r="F158" s="95"/>
      <c r="G158" s="95" t="s">
        <v>3688</v>
      </c>
      <c r="H158" s="66" t="s">
        <v>87</v>
      </c>
      <c r="I158" s="66" t="s">
        <v>3689</v>
      </c>
      <c r="J158" s="101"/>
      <c r="K158" s="95"/>
      <c r="L158" s="889">
        <f t="shared" si="8"/>
        <v>0</v>
      </c>
      <c r="M158" s="95"/>
      <c r="N158" s="95"/>
      <c r="O158" s="98"/>
      <c r="Q158" s="92"/>
      <c r="R158" s="92"/>
      <c r="S158" s="93"/>
      <c r="T158" s="66" t="s">
        <v>2899</v>
      </c>
    </row>
    <row r="159" spans="2:20" ht="30" customHeight="1">
      <c r="B159" s="95"/>
      <c r="C159" s="61"/>
      <c r="D159" s="68"/>
      <c r="E159" s="95">
        <v>2012</v>
      </c>
      <c r="F159" s="95"/>
      <c r="G159" s="95" t="s">
        <v>3690</v>
      </c>
      <c r="H159" s="66" t="s">
        <v>3691</v>
      </c>
      <c r="I159" s="66" t="s">
        <v>3633</v>
      </c>
      <c r="J159" s="101"/>
      <c r="K159" s="95"/>
      <c r="L159" s="889">
        <f t="shared" si="8"/>
        <v>0</v>
      </c>
      <c r="M159" s="95"/>
      <c r="N159" s="95"/>
      <c r="O159" s="98"/>
      <c r="Q159" s="92"/>
      <c r="R159" s="92"/>
      <c r="S159" s="93"/>
      <c r="T159" s="66" t="s">
        <v>2899</v>
      </c>
    </row>
    <row r="160" spans="2:20" ht="30" customHeight="1">
      <c r="B160" s="95"/>
      <c r="C160" s="61"/>
      <c r="D160" s="68"/>
      <c r="E160" s="95">
        <v>2012</v>
      </c>
      <c r="F160" s="95"/>
      <c r="G160" s="95" t="s">
        <v>3692</v>
      </c>
      <c r="H160" s="66" t="s">
        <v>3337</v>
      </c>
      <c r="I160" s="66" t="s">
        <v>3693</v>
      </c>
      <c r="J160" s="101"/>
      <c r="K160" s="95"/>
      <c r="L160" s="889">
        <f t="shared" si="8"/>
        <v>0</v>
      </c>
      <c r="M160" s="95"/>
      <c r="N160" s="95"/>
      <c r="O160" s="98"/>
      <c r="Q160" s="92"/>
      <c r="R160" s="92"/>
      <c r="S160" s="93"/>
      <c r="T160" s="66" t="s">
        <v>2899</v>
      </c>
    </row>
    <row r="161" spans="2:20" ht="30" customHeight="1">
      <c r="B161" s="95"/>
      <c r="C161" s="61"/>
      <c r="D161" s="68"/>
      <c r="E161" s="95">
        <v>2012</v>
      </c>
      <c r="F161" s="95"/>
      <c r="G161" s="95" t="s">
        <v>3694</v>
      </c>
      <c r="H161" s="66" t="s">
        <v>3695</v>
      </c>
      <c r="I161" s="66" t="s">
        <v>3696</v>
      </c>
      <c r="J161" s="101"/>
      <c r="K161" s="95"/>
      <c r="L161" s="889">
        <f t="shared" si="8"/>
        <v>0</v>
      </c>
      <c r="M161" s="95"/>
      <c r="N161" s="95"/>
      <c r="O161" s="98"/>
      <c r="Q161" s="92"/>
      <c r="R161" s="92"/>
      <c r="S161" s="93"/>
      <c r="T161" s="66" t="s">
        <v>2899</v>
      </c>
    </row>
    <row r="162" spans="2:20" ht="30" customHeight="1">
      <c r="B162" s="95"/>
      <c r="C162" s="61"/>
      <c r="D162" s="68"/>
      <c r="E162" s="95">
        <v>2012</v>
      </c>
      <c r="F162" s="95"/>
      <c r="G162" s="95" t="s">
        <v>3697</v>
      </c>
      <c r="H162" s="66" t="s">
        <v>3698</v>
      </c>
      <c r="I162" s="66" t="s">
        <v>2541</v>
      </c>
      <c r="J162" s="101"/>
      <c r="K162" s="95"/>
      <c r="L162" s="889">
        <f t="shared" si="8"/>
        <v>0</v>
      </c>
      <c r="M162" s="95"/>
      <c r="N162" s="95"/>
      <c r="O162" s="98"/>
      <c r="Q162" s="92"/>
      <c r="R162" s="92"/>
      <c r="S162" s="93"/>
      <c r="T162" s="66" t="s">
        <v>2899</v>
      </c>
    </row>
    <row r="163" spans="2:20" ht="30" customHeight="1">
      <c r="B163" s="95"/>
      <c r="C163" s="61"/>
      <c r="D163" s="68"/>
      <c r="E163" s="95">
        <v>2012</v>
      </c>
      <c r="F163" s="95"/>
      <c r="G163" s="95" t="s">
        <v>3699</v>
      </c>
      <c r="H163" s="66" t="s">
        <v>3430</v>
      </c>
      <c r="I163" s="66" t="s">
        <v>3700</v>
      </c>
      <c r="J163" s="101"/>
      <c r="K163" s="95"/>
      <c r="L163" s="889">
        <f t="shared" si="8"/>
        <v>0</v>
      </c>
      <c r="M163" s="95"/>
      <c r="N163" s="95"/>
      <c r="O163" s="98"/>
      <c r="Q163" s="92"/>
      <c r="R163" s="92"/>
      <c r="S163" s="93"/>
      <c r="T163" s="66" t="s">
        <v>2899</v>
      </c>
    </row>
    <row r="164" spans="2:20" ht="30" customHeight="1">
      <c r="B164" s="95"/>
      <c r="C164" s="61"/>
      <c r="D164" s="68"/>
      <c r="E164" s="95">
        <v>2012</v>
      </c>
      <c r="F164" s="95"/>
      <c r="G164" s="95" t="s">
        <v>3701</v>
      </c>
      <c r="H164" s="66" t="s">
        <v>3702</v>
      </c>
      <c r="I164" s="66" t="s">
        <v>2466</v>
      </c>
      <c r="J164" s="101"/>
      <c r="K164" s="95"/>
      <c r="L164" s="889">
        <f t="shared" si="8"/>
        <v>0</v>
      </c>
      <c r="M164" s="95"/>
      <c r="N164" s="95"/>
      <c r="O164" s="98"/>
      <c r="Q164" s="92"/>
      <c r="R164" s="92"/>
      <c r="S164" s="93"/>
      <c r="T164" s="66" t="s">
        <v>2899</v>
      </c>
    </row>
    <row r="165" spans="2:20" ht="30" customHeight="1">
      <c r="B165" s="95"/>
      <c r="C165" s="61"/>
      <c r="D165" s="68"/>
      <c r="E165" s="95">
        <v>2012</v>
      </c>
      <c r="F165" s="95"/>
      <c r="G165" s="95" t="s">
        <v>3703</v>
      </c>
      <c r="H165" s="66" t="s">
        <v>185</v>
      </c>
      <c r="I165" s="66" t="s">
        <v>3704</v>
      </c>
      <c r="J165" s="101"/>
      <c r="K165" s="95"/>
      <c r="L165" s="889">
        <f t="shared" si="8"/>
        <v>0</v>
      </c>
      <c r="M165" s="95"/>
      <c r="N165" s="95"/>
      <c r="O165" s="98"/>
      <c r="Q165" s="92"/>
      <c r="R165" s="92"/>
      <c r="S165" s="93"/>
      <c r="T165" s="66" t="s">
        <v>2899</v>
      </c>
    </row>
    <row r="166" spans="2:20" ht="30" customHeight="1">
      <c r="B166" s="95"/>
      <c r="C166" s="61"/>
      <c r="D166" s="68"/>
      <c r="E166" s="95">
        <v>2012</v>
      </c>
      <c r="F166" s="95"/>
      <c r="G166" s="95" t="s">
        <v>3705</v>
      </c>
      <c r="H166" s="66" t="s">
        <v>3706</v>
      </c>
      <c r="I166" s="66" t="s">
        <v>98</v>
      </c>
      <c r="J166" s="101"/>
      <c r="K166" s="95"/>
      <c r="L166" s="889">
        <f t="shared" si="8"/>
        <v>0</v>
      </c>
      <c r="M166" s="95"/>
      <c r="N166" s="95"/>
      <c r="O166" s="98"/>
      <c r="Q166" s="92"/>
      <c r="R166" s="92"/>
      <c r="S166" s="93"/>
      <c r="T166" s="66" t="s">
        <v>2899</v>
      </c>
    </row>
    <row r="167" spans="2:20" ht="30" customHeight="1">
      <c r="B167" s="95"/>
      <c r="C167" s="61"/>
      <c r="D167" s="68"/>
      <c r="E167" s="95">
        <v>2012</v>
      </c>
      <c r="F167" s="95"/>
      <c r="G167" s="95" t="s">
        <v>3707</v>
      </c>
      <c r="H167" s="66" t="s">
        <v>87</v>
      </c>
      <c r="I167" s="66" t="s">
        <v>3231</v>
      </c>
      <c r="J167" s="101"/>
      <c r="K167" s="95"/>
      <c r="L167" s="889">
        <f t="shared" si="8"/>
        <v>0</v>
      </c>
      <c r="M167" s="95"/>
      <c r="N167" s="95"/>
      <c r="O167" s="98"/>
      <c r="Q167" s="92"/>
      <c r="R167" s="92"/>
      <c r="S167" s="93"/>
      <c r="T167" s="66" t="s">
        <v>2899</v>
      </c>
    </row>
    <row r="168" spans="2:20" ht="30" customHeight="1">
      <c r="B168" s="95"/>
      <c r="C168" s="61"/>
      <c r="D168" s="68"/>
      <c r="E168" s="95">
        <v>2012</v>
      </c>
      <c r="F168" s="95"/>
      <c r="G168" s="95" t="s">
        <v>3708</v>
      </c>
      <c r="H168" s="66" t="s">
        <v>3709</v>
      </c>
      <c r="I168" s="66" t="s">
        <v>32</v>
      </c>
      <c r="J168" s="101"/>
      <c r="K168" s="95"/>
      <c r="L168" s="889">
        <f t="shared" si="8"/>
        <v>0</v>
      </c>
      <c r="M168" s="95"/>
      <c r="N168" s="95"/>
      <c r="O168" s="98"/>
      <c r="Q168" s="92"/>
      <c r="R168" s="92"/>
      <c r="S168" s="93"/>
      <c r="T168" s="66" t="s">
        <v>2899</v>
      </c>
    </row>
    <row r="169" spans="2:20" ht="30" customHeight="1">
      <c r="B169" s="95"/>
      <c r="C169" s="61"/>
      <c r="D169" s="68"/>
      <c r="E169" s="95">
        <v>2012</v>
      </c>
      <c r="F169" s="95"/>
      <c r="G169" s="95" t="s">
        <v>3710</v>
      </c>
      <c r="H169" s="66" t="s">
        <v>3691</v>
      </c>
      <c r="I169" s="66" t="s">
        <v>3076</v>
      </c>
      <c r="J169" s="101"/>
      <c r="K169" s="95"/>
      <c r="L169" s="889">
        <f t="shared" si="8"/>
        <v>0</v>
      </c>
      <c r="M169" s="95"/>
      <c r="N169" s="95"/>
      <c r="O169" s="98"/>
      <c r="Q169" s="92"/>
      <c r="R169" s="92"/>
      <c r="S169" s="93"/>
      <c r="T169" s="66" t="s">
        <v>2899</v>
      </c>
    </row>
    <row r="170" spans="2:20" ht="30" customHeight="1">
      <c r="B170" s="95"/>
      <c r="C170" s="61"/>
      <c r="D170" s="68"/>
      <c r="E170" s="95">
        <v>2012</v>
      </c>
      <c r="F170" s="95"/>
      <c r="G170" s="95" t="s">
        <v>3711</v>
      </c>
      <c r="H170" s="66" t="s">
        <v>3712</v>
      </c>
      <c r="I170" s="66" t="s">
        <v>3713</v>
      </c>
      <c r="J170" s="101"/>
      <c r="K170" s="95"/>
      <c r="L170" s="889">
        <f t="shared" si="8"/>
        <v>0</v>
      </c>
      <c r="M170" s="95"/>
      <c r="N170" s="95"/>
      <c r="O170" s="98"/>
      <c r="Q170" s="92"/>
      <c r="R170" s="92"/>
      <c r="S170" s="93"/>
      <c r="T170" s="66"/>
    </row>
    <row r="171" spans="2:20" ht="30" customHeight="1">
      <c r="B171" s="95"/>
      <c r="C171" s="61"/>
      <c r="D171" s="68"/>
      <c r="E171" s="95">
        <v>2012</v>
      </c>
      <c r="F171" s="95"/>
      <c r="G171" s="95" t="s">
        <v>3714</v>
      </c>
      <c r="H171" s="66" t="s">
        <v>3715</v>
      </c>
      <c r="I171" s="66" t="s">
        <v>3716</v>
      </c>
      <c r="J171" s="101"/>
      <c r="K171" s="95"/>
      <c r="L171" s="889">
        <f t="shared" si="8"/>
        <v>0</v>
      </c>
      <c r="M171" s="95"/>
      <c r="N171" s="95"/>
      <c r="O171" s="98"/>
      <c r="Q171" s="92"/>
      <c r="R171" s="92"/>
      <c r="S171" s="93"/>
      <c r="T171" s="66"/>
    </row>
    <row r="172" spans="2:20" ht="30" customHeight="1">
      <c r="B172" s="95"/>
      <c r="C172" s="61"/>
      <c r="D172" s="68"/>
      <c r="E172" s="95">
        <v>2012</v>
      </c>
      <c r="F172" s="95"/>
      <c r="G172" s="95" t="s">
        <v>3717</v>
      </c>
      <c r="H172" s="66" t="s">
        <v>2428</v>
      </c>
      <c r="I172" s="66"/>
      <c r="J172" s="101"/>
      <c r="K172" s="95"/>
      <c r="L172" s="889">
        <f t="shared" si="8"/>
        <v>0</v>
      </c>
      <c r="M172" s="95"/>
      <c r="N172" s="95"/>
      <c r="O172" s="98"/>
      <c r="Q172" s="92"/>
      <c r="R172" s="92"/>
      <c r="S172" s="93"/>
      <c r="T172" s="66" t="s">
        <v>3718</v>
      </c>
    </row>
    <row r="173" spans="2:20" ht="30" customHeight="1">
      <c r="B173" s="95"/>
      <c r="C173" s="61"/>
      <c r="D173" s="68"/>
      <c r="E173" s="95">
        <v>2012</v>
      </c>
      <c r="F173" s="95"/>
      <c r="G173" s="95" t="s">
        <v>2314</v>
      </c>
      <c r="H173" s="66" t="s">
        <v>87</v>
      </c>
      <c r="I173" s="66" t="s">
        <v>3719</v>
      </c>
      <c r="J173" s="101"/>
      <c r="K173" s="95"/>
      <c r="L173" s="889">
        <f t="shared" si="8"/>
        <v>0</v>
      </c>
      <c r="M173" s="95"/>
      <c r="N173" s="95"/>
      <c r="O173" s="98"/>
      <c r="Q173" s="92"/>
      <c r="R173" s="92"/>
      <c r="S173" s="93"/>
      <c r="T173" s="66" t="s">
        <v>3720</v>
      </c>
    </row>
    <row r="174" spans="2:20" ht="30" customHeight="1">
      <c r="B174" s="95"/>
      <c r="C174" s="61"/>
      <c r="D174" s="68"/>
      <c r="E174" s="95">
        <v>2012</v>
      </c>
      <c r="F174" s="95"/>
      <c r="G174" s="95" t="s">
        <v>3721</v>
      </c>
      <c r="H174" s="66" t="s">
        <v>3422</v>
      </c>
      <c r="I174" s="66"/>
      <c r="J174" s="101"/>
      <c r="K174" s="95"/>
      <c r="L174" s="889">
        <f t="shared" si="8"/>
        <v>0</v>
      </c>
      <c r="M174" s="95"/>
      <c r="N174" s="95"/>
      <c r="O174" s="98"/>
      <c r="Q174" s="92"/>
      <c r="R174" s="92"/>
      <c r="S174" s="93"/>
      <c r="T174" s="66" t="s">
        <v>3722</v>
      </c>
    </row>
    <row r="175" spans="2:20" ht="30" customHeight="1">
      <c r="B175" s="95"/>
      <c r="C175" s="61"/>
      <c r="D175" s="68"/>
      <c r="E175" s="95">
        <v>2012</v>
      </c>
      <c r="F175" s="95"/>
      <c r="G175" s="95" t="s">
        <v>3723</v>
      </c>
      <c r="H175" s="66" t="s">
        <v>3724</v>
      </c>
      <c r="I175" s="66" t="s">
        <v>3294</v>
      </c>
      <c r="J175" s="101"/>
      <c r="K175" s="95"/>
      <c r="L175" s="889">
        <f t="shared" si="8"/>
        <v>0</v>
      </c>
      <c r="M175" s="95"/>
      <c r="N175" s="95"/>
      <c r="O175" s="98"/>
      <c r="Q175" s="92"/>
      <c r="R175" s="92"/>
      <c r="S175" s="93"/>
      <c r="T175" s="66" t="s">
        <v>2899</v>
      </c>
    </row>
    <row r="176" spans="2:20" ht="30" customHeight="1">
      <c r="B176" s="95"/>
      <c r="C176" s="61"/>
      <c r="D176" s="68"/>
      <c r="E176" s="95">
        <v>2012</v>
      </c>
      <c r="F176" s="95"/>
      <c r="G176" s="95" t="s">
        <v>3725</v>
      </c>
      <c r="H176" s="66" t="s">
        <v>57</v>
      </c>
      <c r="I176" s="66" t="s">
        <v>3726</v>
      </c>
      <c r="J176" s="101"/>
      <c r="K176" s="95"/>
      <c r="L176" s="889">
        <f t="shared" si="8"/>
        <v>0</v>
      </c>
      <c r="M176" s="95"/>
      <c r="N176" s="95"/>
      <c r="O176" s="98"/>
      <c r="Q176" s="92"/>
      <c r="R176" s="92"/>
      <c r="S176" s="93"/>
      <c r="T176" s="66" t="s">
        <v>2899</v>
      </c>
    </row>
    <row r="177" spans="2:20" ht="30" customHeight="1">
      <c r="B177" s="95"/>
      <c r="C177" s="61"/>
      <c r="D177" s="68"/>
      <c r="E177" s="95">
        <v>2012</v>
      </c>
      <c r="F177" s="95"/>
      <c r="G177" s="95" t="s">
        <v>3727</v>
      </c>
      <c r="H177" s="66" t="s">
        <v>57</v>
      </c>
      <c r="I177" s="66" t="s">
        <v>168</v>
      </c>
      <c r="J177" s="101"/>
      <c r="K177" s="95"/>
      <c r="L177" s="889">
        <f t="shared" si="8"/>
        <v>0</v>
      </c>
      <c r="M177" s="95"/>
      <c r="N177" s="95"/>
      <c r="O177" s="98"/>
      <c r="Q177" s="92"/>
      <c r="R177" s="92"/>
      <c r="S177" s="93"/>
      <c r="T177" s="66" t="s">
        <v>2899</v>
      </c>
    </row>
    <row r="178" spans="2:20" ht="30" customHeight="1">
      <c r="B178" s="95"/>
      <c r="C178" s="61"/>
      <c r="D178" s="68"/>
      <c r="E178" s="95">
        <v>2012</v>
      </c>
      <c r="F178" s="95"/>
      <c r="G178" s="95" t="s">
        <v>3728</v>
      </c>
      <c r="H178" s="66" t="s">
        <v>3305</v>
      </c>
      <c r="I178" s="66" t="s">
        <v>3729</v>
      </c>
      <c r="J178" s="101"/>
      <c r="K178" s="95"/>
      <c r="L178" s="889">
        <f t="shared" si="8"/>
        <v>0</v>
      </c>
      <c r="M178" s="95"/>
      <c r="N178" s="95"/>
      <c r="O178" s="98"/>
      <c r="Q178" s="92"/>
      <c r="R178" s="92"/>
      <c r="S178" s="93"/>
      <c r="T178" s="66" t="s">
        <v>2899</v>
      </c>
    </row>
    <row r="179" spans="2:20" ht="30" customHeight="1">
      <c r="B179" s="95"/>
      <c r="C179" s="61"/>
      <c r="D179" s="68"/>
      <c r="E179" s="95">
        <v>2012</v>
      </c>
      <c r="F179" s="95"/>
      <c r="G179" s="95" t="s">
        <v>3730</v>
      </c>
      <c r="H179" s="66" t="s">
        <v>87</v>
      </c>
      <c r="I179" s="66" t="s">
        <v>2348</v>
      </c>
      <c r="J179" s="101"/>
      <c r="K179" s="95"/>
      <c r="L179" s="889">
        <f t="shared" si="8"/>
        <v>0</v>
      </c>
      <c r="M179" s="95"/>
      <c r="N179" s="95"/>
      <c r="O179" s="98"/>
      <c r="Q179" s="92"/>
      <c r="R179" s="92"/>
      <c r="S179" s="93"/>
      <c r="T179" s="66" t="s">
        <v>2899</v>
      </c>
    </row>
    <row r="180" spans="2:20" ht="30" customHeight="1">
      <c r="B180" s="95"/>
      <c r="C180" s="61"/>
      <c r="D180" s="68"/>
      <c r="E180" s="95">
        <v>2012</v>
      </c>
      <c r="F180" s="95"/>
      <c r="G180" s="95" t="s">
        <v>3731</v>
      </c>
      <c r="H180" s="66" t="s">
        <v>57</v>
      </c>
      <c r="I180" s="66" t="s">
        <v>3356</v>
      </c>
      <c r="J180" s="101"/>
      <c r="K180" s="95"/>
      <c r="L180" s="889">
        <f t="shared" si="8"/>
        <v>0</v>
      </c>
      <c r="M180" s="95"/>
      <c r="N180" s="95"/>
      <c r="O180" s="98"/>
      <c r="Q180" s="92"/>
      <c r="R180" s="92"/>
      <c r="S180" s="93"/>
      <c r="T180" s="66" t="s">
        <v>2899</v>
      </c>
    </row>
    <row r="181" spans="2:20" ht="30" customHeight="1">
      <c r="B181" s="95"/>
      <c r="C181" s="61"/>
      <c r="D181" s="68"/>
      <c r="E181" s="95">
        <v>2012</v>
      </c>
      <c r="F181" s="95"/>
      <c r="G181" s="95" t="s">
        <v>3732</v>
      </c>
      <c r="H181" s="66" t="s">
        <v>3337</v>
      </c>
      <c r="I181" s="66" t="s">
        <v>165</v>
      </c>
      <c r="J181" s="101"/>
      <c r="K181" s="95"/>
      <c r="L181" s="889">
        <f t="shared" si="8"/>
        <v>0</v>
      </c>
      <c r="M181" s="95"/>
      <c r="N181" s="95"/>
      <c r="O181" s="98"/>
      <c r="Q181" s="92"/>
      <c r="R181" s="92"/>
      <c r="S181" s="93"/>
      <c r="T181" s="66" t="s">
        <v>2899</v>
      </c>
    </row>
    <row r="182" spans="2:20" ht="30" customHeight="1">
      <c r="B182" s="95"/>
      <c r="C182" s="61"/>
      <c r="D182" s="68"/>
      <c r="E182" s="95">
        <v>2012</v>
      </c>
      <c r="F182" s="95"/>
      <c r="G182" s="95" t="s">
        <v>3733</v>
      </c>
      <c r="H182" s="66" t="s">
        <v>2935</v>
      </c>
      <c r="I182" s="66" t="s">
        <v>3734</v>
      </c>
      <c r="J182" s="101"/>
      <c r="K182" s="95"/>
      <c r="L182" s="889">
        <f t="shared" si="8"/>
        <v>0</v>
      </c>
      <c r="M182" s="95"/>
      <c r="N182" s="95"/>
      <c r="O182" s="98" t="s">
        <v>3735</v>
      </c>
      <c r="Q182" s="92"/>
      <c r="R182" s="92"/>
      <c r="S182" s="93"/>
      <c r="T182" s="66"/>
    </row>
    <row r="183" spans="2:20" ht="30" customHeight="1">
      <c r="B183" s="95"/>
      <c r="C183" s="61"/>
      <c r="D183" s="68"/>
      <c r="E183" s="95">
        <v>2012</v>
      </c>
      <c r="F183" s="95"/>
      <c r="G183" s="95" t="s">
        <v>3736</v>
      </c>
      <c r="H183" s="66" t="s">
        <v>2386</v>
      </c>
      <c r="I183" s="66" t="s">
        <v>3737</v>
      </c>
      <c r="J183" s="101"/>
      <c r="K183" s="95"/>
      <c r="L183" s="889">
        <f t="shared" si="8"/>
        <v>0</v>
      </c>
      <c r="M183" s="95"/>
      <c r="N183" s="95"/>
      <c r="O183" s="98" t="s">
        <v>2899</v>
      </c>
      <c r="Q183" s="92"/>
      <c r="R183" s="92"/>
      <c r="S183" s="93"/>
      <c r="T183" s="66"/>
    </row>
    <row r="184" spans="2:20" ht="30" customHeight="1">
      <c r="B184" s="95"/>
      <c r="C184" s="61"/>
      <c r="D184" s="68"/>
      <c r="E184" s="95">
        <v>2012</v>
      </c>
      <c r="F184" s="95"/>
      <c r="G184" s="95" t="s">
        <v>3738</v>
      </c>
      <c r="H184" s="66" t="s">
        <v>2631</v>
      </c>
      <c r="I184" s="66" t="s">
        <v>3384</v>
      </c>
      <c r="J184" s="101"/>
      <c r="K184" s="95"/>
      <c r="L184" s="889">
        <f t="shared" si="8"/>
        <v>0</v>
      </c>
      <c r="M184" s="95"/>
      <c r="N184" s="95"/>
      <c r="O184" s="98" t="s">
        <v>2899</v>
      </c>
      <c r="Q184" s="92"/>
      <c r="R184" s="92"/>
      <c r="S184" s="93"/>
      <c r="T184" s="66"/>
    </row>
    <row r="185" spans="2:20" ht="30" customHeight="1">
      <c r="B185" s="95"/>
      <c r="C185" s="61"/>
      <c r="D185" s="68"/>
      <c r="E185" s="95">
        <v>2012</v>
      </c>
      <c r="F185" s="95"/>
      <c r="G185" s="95" t="s">
        <v>3739</v>
      </c>
      <c r="H185" s="66" t="s">
        <v>107</v>
      </c>
      <c r="I185" s="66" t="s">
        <v>3507</v>
      </c>
      <c r="J185" s="101"/>
      <c r="K185" s="95"/>
      <c r="L185" s="889"/>
      <c r="M185" s="95"/>
      <c r="N185" s="95"/>
      <c r="O185" s="98" t="s">
        <v>2899</v>
      </c>
      <c r="Q185" s="92"/>
      <c r="R185" s="92"/>
      <c r="S185" s="93"/>
      <c r="T185" s="66"/>
    </row>
    <row r="186" spans="2:20" ht="30" customHeight="1">
      <c r="B186" s="95"/>
      <c r="C186" s="61"/>
      <c r="D186" s="68"/>
      <c r="E186" s="95">
        <v>2012</v>
      </c>
      <c r="F186" s="95"/>
      <c r="G186" s="95" t="s">
        <v>3740</v>
      </c>
      <c r="H186" s="66" t="s">
        <v>3312</v>
      </c>
      <c r="I186" s="66" t="s">
        <v>2830</v>
      </c>
      <c r="J186" s="101"/>
      <c r="K186" s="95"/>
      <c r="L186" s="889"/>
      <c r="M186" s="95"/>
      <c r="N186" s="95"/>
      <c r="O186" s="98" t="s">
        <v>2899</v>
      </c>
      <c r="Q186" s="92"/>
      <c r="R186" s="92"/>
      <c r="S186" s="93"/>
      <c r="T186" s="66"/>
    </row>
    <row r="187" spans="2:20" ht="30" customHeight="1">
      <c r="B187" s="95"/>
      <c r="C187" s="61"/>
      <c r="D187" s="68"/>
      <c r="E187" s="95">
        <v>2012</v>
      </c>
      <c r="F187" s="95"/>
      <c r="G187" s="95" t="s">
        <v>3741</v>
      </c>
      <c r="H187" s="66" t="s">
        <v>3742</v>
      </c>
      <c r="I187" s="66" t="s">
        <v>2739</v>
      </c>
      <c r="J187" s="101"/>
      <c r="K187" s="95"/>
      <c r="L187" s="889"/>
      <c r="M187" s="95"/>
      <c r="N187" s="95"/>
      <c r="O187" s="98" t="s">
        <v>2899</v>
      </c>
      <c r="Q187" s="92"/>
      <c r="R187" s="92"/>
      <c r="S187" s="93"/>
      <c r="T187" s="66"/>
    </row>
    <row r="188" spans="2:20" ht="30" customHeight="1">
      <c r="B188" s="95"/>
      <c r="C188" s="61"/>
      <c r="D188" s="68"/>
      <c r="E188" s="95">
        <v>2012</v>
      </c>
      <c r="F188" s="95"/>
      <c r="G188" s="95" t="s">
        <v>3743</v>
      </c>
      <c r="H188" s="66" t="s">
        <v>3444</v>
      </c>
      <c r="I188" s="66" t="s">
        <v>3350</v>
      </c>
      <c r="J188" s="101"/>
      <c r="K188" s="95"/>
      <c r="L188" s="889"/>
      <c r="M188" s="95"/>
      <c r="N188" s="95"/>
      <c r="O188" s="98" t="s">
        <v>2899</v>
      </c>
      <c r="Q188" s="92"/>
      <c r="R188" s="92"/>
      <c r="S188" s="93"/>
      <c r="T188" s="66"/>
    </row>
    <row r="189" spans="2:20" ht="30" customHeight="1">
      <c r="B189" s="95"/>
      <c r="C189" s="61"/>
      <c r="D189" s="68"/>
      <c r="E189" s="95">
        <v>2012</v>
      </c>
      <c r="F189" s="95"/>
      <c r="G189" s="95" t="s">
        <v>3744</v>
      </c>
      <c r="H189" s="66" t="s">
        <v>3745</v>
      </c>
      <c r="I189" s="66" t="s">
        <v>3369</v>
      </c>
      <c r="J189" s="101"/>
      <c r="K189" s="95"/>
      <c r="L189" s="889">
        <f t="shared" ref="L189:L198" si="9">M189*1.25</f>
        <v>0</v>
      </c>
      <c r="M189" s="95"/>
      <c r="N189" s="95"/>
      <c r="O189" s="98" t="s">
        <v>2899</v>
      </c>
      <c r="Q189" s="92"/>
      <c r="R189" s="92"/>
      <c r="S189" s="93"/>
      <c r="T189" s="66"/>
    </row>
    <row r="190" spans="2:20" ht="30" customHeight="1">
      <c r="B190" s="95"/>
      <c r="C190" s="61"/>
      <c r="D190" s="68"/>
      <c r="E190" s="95">
        <v>2012</v>
      </c>
      <c r="F190" s="95"/>
      <c r="G190" s="95" t="s">
        <v>3746</v>
      </c>
      <c r="H190" s="66" t="s">
        <v>87</v>
      </c>
      <c r="I190" s="66" t="s">
        <v>3389</v>
      </c>
      <c r="J190" s="101"/>
      <c r="K190" s="95"/>
      <c r="L190" s="889">
        <f t="shared" si="9"/>
        <v>0</v>
      </c>
      <c r="M190" s="95"/>
      <c r="N190" s="95"/>
      <c r="O190" s="98" t="s">
        <v>2899</v>
      </c>
      <c r="Q190" s="92"/>
      <c r="R190" s="92"/>
      <c r="S190" s="93"/>
      <c r="T190" s="66"/>
    </row>
    <row r="191" spans="2:20" ht="30" customHeight="1">
      <c r="B191" s="95"/>
      <c r="C191" s="61"/>
      <c r="D191" s="68"/>
      <c r="E191" s="95">
        <v>2012</v>
      </c>
      <c r="F191" s="95"/>
      <c r="G191" s="95" t="s">
        <v>3747</v>
      </c>
      <c r="H191" s="66" t="s">
        <v>87</v>
      </c>
      <c r="I191" s="66" t="s">
        <v>3748</v>
      </c>
      <c r="J191" s="101"/>
      <c r="K191" s="95"/>
      <c r="L191" s="889">
        <f t="shared" si="9"/>
        <v>0</v>
      </c>
      <c r="M191" s="95"/>
      <c r="N191" s="95"/>
      <c r="O191" s="98" t="s">
        <v>2899</v>
      </c>
      <c r="Q191" s="92"/>
      <c r="R191" s="92"/>
      <c r="S191" s="93"/>
      <c r="T191" s="66"/>
    </row>
    <row r="192" spans="2:20" ht="30" customHeight="1">
      <c r="B192" s="95"/>
      <c r="C192" s="61"/>
      <c r="D192" s="68"/>
      <c r="E192" s="95">
        <v>2012</v>
      </c>
      <c r="F192" s="95"/>
      <c r="G192" s="95" t="s">
        <v>3749</v>
      </c>
      <c r="H192" s="66" t="s">
        <v>3750</v>
      </c>
      <c r="I192" s="66" t="s">
        <v>3751</v>
      </c>
      <c r="J192" s="101"/>
      <c r="K192" s="95"/>
      <c r="L192" s="889">
        <f t="shared" si="9"/>
        <v>0</v>
      </c>
      <c r="M192" s="95"/>
      <c r="N192" s="95"/>
      <c r="O192" s="98" t="s">
        <v>2899</v>
      </c>
      <c r="Q192" s="92"/>
      <c r="R192" s="92"/>
      <c r="S192" s="93"/>
      <c r="T192" s="66"/>
    </row>
    <row r="193" spans="2:20" ht="30" customHeight="1">
      <c r="B193" s="95"/>
      <c r="C193" s="61"/>
      <c r="D193" s="68"/>
      <c r="E193" s="95">
        <v>2012</v>
      </c>
      <c r="F193" s="95"/>
      <c r="G193" s="95" t="s">
        <v>3752</v>
      </c>
      <c r="H193" s="66" t="s">
        <v>2386</v>
      </c>
      <c r="I193" s="66" t="s">
        <v>3558</v>
      </c>
      <c r="J193" s="101"/>
      <c r="K193" s="95"/>
      <c r="L193" s="889">
        <f t="shared" si="9"/>
        <v>0</v>
      </c>
      <c r="M193" s="95"/>
      <c r="N193" s="95"/>
      <c r="O193" s="98" t="s">
        <v>2899</v>
      </c>
      <c r="Q193" s="92"/>
      <c r="R193" s="92"/>
      <c r="S193" s="93"/>
      <c r="T193" s="66"/>
    </row>
    <row r="194" spans="2:20" ht="30" customHeight="1">
      <c r="B194" s="95"/>
      <c r="C194" s="61"/>
      <c r="D194" s="68"/>
      <c r="E194" s="95">
        <v>2012</v>
      </c>
      <c r="F194" s="95"/>
      <c r="G194" s="95" t="s">
        <v>3753</v>
      </c>
      <c r="H194" s="66" t="s">
        <v>3257</v>
      </c>
      <c r="I194" s="66" t="s">
        <v>2343</v>
      </c>
      <c r="J194" s="101"/>
      <c r="K194" s="95"/>
      <c r="L194" s="889">
        <f t="shared" si="9"/>
        <v>0</v>
      </c>
      <c r="M194" s="95"/>
      <c r="N194" s="95"/>
      <c r="O194" s="98" t="s">
        <v>2899</v>
      </c>
      <c r="Q194" s="92"/>
      <c r="R194" s="92"/>
      <c r="S194" s="93"/>
      <c r="T194" s="66"/>
    </row>
    <row r="195" spans="2:20" ht="30" customHeight="1">
      <c r="B195" s="95"/>
      <c r="C195" s="61"/>
      <c r="D195" s="68"/>
      <c r="E195" s="95">
        <v>2012</v>
      </c>
      <c r="F195" s="95"/>
      <c r="G195" s="95" t="s">
        <v>3754</v>
      </c>
      <c r="H195" s="66" t="s">
        <v>3490</v>
      </c>
      <c r="I195" s="66" t="s">
        <v>2754</v>
      </c>
      <c r="J195" s="101"/>
      <c r="K195" s="95"/>
      <c r="L195" s="889">
        <f t="shared" si="9"/>
        <v>0</v>
      </c>
      <c r="M195" s="95"/>
      <c r="N195" s="95"/>
      <c r="O195" s="98" t="s">
        <v>2899</v>
      </c>
      <c r="Q195" s="92"/>
      <c r="R195" s="92"/>
      <c r="S195" s="93"/>
      <c r="T195" s="66"/>
    </row>
    <row r="196" spans="2:20" ht="30" customHeight="1">
      <c r="B196" s="95"/>
      <c r="C196" s="61"/>
      <c r="D196" s="68"/>
      <c r="E196" s="95">
        <v>2012</v>
      </c>
      <c r="F196" s="95"/>
      <c r="G196" s="95" t="s">
        <v>3755</v>
      </c>
      <c r="H196" s="66" t="s">
        <v>3533</v>
      </c>
      <c r="I196" s="66" t="s">
        <v>3545</v>
      </c>
      <c r="J196" s="101">
        <v>4632</v>
      </c>
      <c r="K196" s="95"/>
      <c r="L196" s="889">
        <f t="shared" si="9"/>
        <v>0</v>
      </c>
      <c r="M196" s="95"/>
      <c r="N196" s="95"/>
      <c r="O196" s="98" t="s">
        <v>3756</v>
      </c>
      <c r="Q196" s="92"/>
      <c r="R196" s="92"/>
      <c r="S196" s="93"/>
      <c r="T196" s="66"/>
    </row>
    <row r="197" spans="2:20" ht="30" customHeight="1">
      <c r="B197" s="95"/>
      <c r="C197" s="61"/>
      <c r="D197" s="68"/>
      <c r="E197" s="95">
        <v>2012</v>
      </c>
      <c r="F197" s="95"/>
      <c r="G197" s="95" t="s">
        <v>3757</v>
      </c>
      <c r="H197" s="66" t="s">
        <v>3362</v>
      </c>
      <c r="I197" s="66" t="s">
        <v>3363</v>
      </c>
      <c r="J197" s="101">
        <v>1221</v>
      </c>
      <c r="K197" s="95"/>
      <c r="L197" s="889">
        <f t="shared" si="9"/>
        <v>0</v>
      </c>
      <c r="M197" s="95"/>
      <c r="N197" s="95"/>
      <c r="O197" s="98" t="s">
        <v>3756</v>
      </c>
      <c r="Q197" s="92"/>
      <c r="R197" s="92"/>
      <c r="S197" s="93"/>
      <c r="T197" s="66"/>
    </row>
    <row r="198" spans="2:20" ht="30" customHeight="1">
      <c r="B198" s="95"/>
      <c r="C198" s="61"/>
      <c r="D198" s="68"/>
      <c r="E198" s="95"/>
      <c r="F198" s="114" t="s">
        <v>2335</v>
      </c>
      <c r="G198" s="111" t="s">
        <v>3758</v>
      </c>
      <c r="H198" s="124" t="s">
        <v>87</v>
      </c>
      <c r="I198" s="124" t="s">
        <v>3759</v>
      </c>
      <c r="J198" s="118">
        <v>4634</v>
      </c>
      <c r="K198" s="111"/>
      <c r="L198" s="135">
        <f t="shared" si="9"/>
        <v>0</v>
      </c>
      <c r="M198" s="111"/>
      <c r="N198" s="111"/>
      <c r="O198" s="130"/>
      <c r="P198" s="136"/>
      <c r="Q198" s="129"/>
      <c r="R198" s="129"/>
      <c r="S198" s="137"/>
      <c r="T198" s="124"/>
    </row>
    <row r="199" spans="2:20" ht="30" customHeight="1">
      <c r="B199" s="95"/>
      <c r="C199" s="61"/>
      <c r="D199" s="68"/>
      <c r="E199" s="95"/>
      <c r="F199" s="417" t="s">
        <v>2358</v>
      </c>
      <c r="G199" s="417" t="s">
        <v>3760</v>
      </c>
      <c r="H199" s="457" t="s">
        <v>2376</v>
      </c>
      <c r="I199" s="457" t="s">
        <v>2377</v>
      </c>
      <c r="J199" s="417">
        <v>1043</v>
      </c>
      <c r="K199" s="417"/>
      <c r="L199" s="417"/>
      <c r="M199" s="417"/>
      <c r="N199" s="417"/>
      <c r="O199" s="417"/>
      <c r="P199" s="417"/>
      <c r="Q199" s="417"/>
      <c r="R199" s="417"/>
      <c r="S199" s="417"/>
      <c r="T199" s="417"/>
    </row>
    <row r="201" spans="2:20" ht="30" customHeight="1">
      <c r="B201" s="95"/>
      <c r="C201" s="61"/>
      <c r="D201" s="68"/>
      <c r="E201" s="95"/>
      <c r="F201" s="112" t="s">
        <v>2358</v>
      </c>
      <c r="G201" s="112" t="s">
        <v>2380</v>
      </c>
      <c r="H201" s="133" t="s">
        <v>2381</v>
      </c>
      <c r="I201" s="133" t="s">
        <v>74</v>
      </c>
      <c r="J201" s="117">
        <v>1992</v>
      </c>
      <c r="K201" s="112"/>
      <c r="L201" s="902">
        <f t="shared" ref="L201:L206" si="10">M201*1.25</f>
        <v>0</v>
      </c>
      <c r="M201" s="112"/>
      <c r="N201" s="112"/>
      <c r="O201" s="112"/>
      <c r="P201" s="112"/>
      <c r="Q201" s="112"/>
      <c r="R201" s="112"/>
      <c r="S201" s="112"/>
      <c r="T201" s="112"/>
    </row>
    <row r="202" spans="2:20" ht="30" customHeight="1">
      <c r="B202" s="95"/>
      <c r="C202" s="61"/>
      <c r="D202" s="68"/>
      <c r="E202" s="95"/>
      <c r="F202" s="112" t="s">
        <v>2358</v>
      </c>
      <c r="G202" s="112" t="s">
        <v>3761</v>
      </c>
      <c r="H202" s="133" t="s">
        <v>157</v>
      </c>
      <c r="I202" s="133" t="s">
        <v>3762</v>
      </c>
      <c r="J202" s="117">
        <v>2015</v>
      </c>
      <c r="K202" s="112"/>
      <c r="L202" s="902">
        <f t="shared" si="10"/>
        <v>0</v>
      </c>
      <c r="M202" s="112"/>
      <c r="N202" s="112"/>
      <c r="O202" s="112"/>
      <c r="P202" s="112"/>
      <c r="Q202" s="112"/>
      <c r="R202" s="112"/>
      <c r="S202" s="112"/>
      <c r="T202" s="112"/>
    </row>
    <row r="203" spans="2:20" ht="30" customHeight="1">
      <c r="B203" s="95"/>
      <c r="C203" s="61"/>
      <c r="D203" s="68"/>
      <c r="E203" s="95"/>
      <c r="F203" s="112" t="s">
        <v>2358</v>
      </c>
      <c r="G203" s="112" t="s">
        <v>3763</v>
      </c>
      <c r="H203" s="133" t="s">
        <v>3286</v>
      </c>
      <c r="I203" s="133" t="s">
        <v>3764</v>
      </c>
      <c r="J203" s="117">
        <v>1988</v>
      </c>
      <c r="K203" s="112"/>
      <c r="L203" s="902">
        <f t="shared" si="10"/>
        <v>0</v>
      </c>
      <c r="M203" s="112"/>
      <c r="N203" s="112"/>
      <c r="O203" s="112"/>
      <c r="P203" s="112"/>
      <c r="Q203" s="112"/>
      <c r="R203" s="112"/>
      <c r="S203" s="112"/>
      <c r="T203" s="112"/>
    </row>
    <row r="204" spans="2:20" ht="30" customHeight="1">
      <c r="B204" s="95"/>
      <c r="C204" s="61"/>
      <c r="D204" s="68"/>
      <c r="E204" s="95"/>
      <c r="F204" s="112" t="s">
        <v>2358</v>
      </c>
      <c r="G204" s="112" t="s">
        <v>3765</v>
      </c>
      <c r="H204" s="133" t="s">
        <v>157</v>
      </c>
      <c r="I204" s="133" t="s">
        <v>3766</v>
      </c>
      <c r="J204" s="117">
        <v>1667</v>
      </c>
      <c r="K204" s="112"/>
      <c r="L204" s="902">
        <f t="shared" si="10"/>
        <v>0</v>
      </c>
      <c r="M204" s="112"/>
      <c r="N204" s="112"/>
      <c r="O204" s="112"/>
      <c r="P204" s="112"/>
      <c r="Q204" s="112"/>
      <c r="R204" s="112"/>
      <c r="S204" s="112"/>
      <c r="T204" s="112"/>
    </row>
    <row r="205" spans="2:20" ht="30" customHeight="1">
      <c r="B205" s="95"/>
      <c r="C205" s="61"/>
      <c r="D205" s="68"/>
      <c r="E205" s="95"/>
      <c r="F205" s="111" t="s">
        <v>3767</v>
      </c>
      <c r="G205" s="111" t="s">
        <v>3768</v>
      </c>
      <c r="H205" s="124" t="s">
        <v>87</v>
      </c>
      <c r="I205" s="152" t="s">
        <v>3769</v>
      </c>
      <c r="J205" s="118">
        <v>1333</v>
      </c>
      <c r="K205" s="111"/>
      <c r="L205" s="135">
        <f t="shared" si="10"/>
        <v>28.75</v>
      </c>
      <c r="M205" s="111">
        <v>23</v>
      </c>
      <c r="N205" s="111"/>
      <c r="O205" s="130"/>
      <c r="P205" s="136"/>
      <c r="Q205" s="129"/>
      <c r="R205" s="129"/>
      <c r="S205" s="137"/>
      <c r="T205" s="124"/>
    </row>
    <row r="206" spans="2:20" ht="30" customHeight="1">
      <c r="B206" s="95"/>
      <c r="C206" s="61"/>
      <c r="D206" s="68"/>
      <c r="E206" s="95"/>
      <c r="F206" s="117" t="s">
        <v>2335</v>
      </c>
      <c r="G206" s="112" t="s">
        <v>3770</v>
      </c>
      <c r="H206" s="133" t="s">
        <v>3286</v>
      </c>
      <c r="I206" s="133" t="s">
        <v>3771</v>
      </c>
      <c r="J206" s="117">
        <v>4763</v>
      </c>
      <c r="K206" s="112"/>
      <c r="L206" s="902">
        <f t="shared" si="10"/>
        <v>0</v>
      </c>
      <c r="M206" s="112"/>
      <c r="N206" s="112"/>
      <c r="O206" s="112"/>
      <c r="P206" s="112"/>
      <c r="Q206" s="112"/>
      <c r="R206" s="112"/>
      <c r="S206" s="112"/>
      <c r="T206" s="112"/>
    </row>
    <row r="208" spans="2:20" ht="30" customHeight="1" thickBot="1">
      <c r="B208" s="95"/>
      <c r="C208" s="61"/>
      <c r="D208" s="68"/>
      <c r="E208" s="95">
        <v>2012</v>
      </c>
      <c r="F208" s="114" t="s">
        <v>2324</v>
      </c>
      <c r="G208" s="544" t="s">
        <v>2325</v>
      </c>
      <c r="H208" s="925" t="s">
        <v>87</v>
      </c>
      <c r="I208" s="153" t="s">
        <v>2326</v>
      </c>
      <c r="J208" s="134">
        <v>4374</v>
      </c>
      <c r="K208" s="544"/>
      <c r="L208" s="926">
        <f>M127*1.25</f>
        <v>0</v>
      </c>
      <c r="M208" s="544"/>
      <c r="N208" s="544"/>
      <c r="O208" s="927"/>
      <c r="P208" s="590"/>
      <c r="Q208" s="532"/>
      <c r="R208" s="532"/>
      <c r="S208" s="928"/>
      <c r="T208" s="458" t="s">
        <v>2328</v>
      </c>
    </row>
    <row r="209" spans="2:20" ht="30" customHeight="1" thickTop="1" thickBot="1">
      <c r="B209" s="89"/>
      <c r="C209" s="88" t="s">
        <v>3772</v>
      </c>
      <c r="D209" s="89"/>
      <c r="E209" s="89"/>
      <c r="F209" s="89"/>
      <c r="G209" s="89"/>
      <c r="H209" s="65" t="s">
        <v>3202</v>
      </c>
      <c r="I209" s="65"/>
      <c r="J209" s="116"/>
      <c r="K209" s="89"/>
      <c r="L209" s="89">
        <v>2013</v>
      </c>
      <c r="M209" s="89"/>
      <c r="N209" s="89"/>
      <c r="O209" s="97"/>
      <c r="P209" s="89"/>
      <c r="Q209" s="89"/>
      <c r="R209" s="89"/>
      <c r="S209" s="90"/>
      <c r="T209" s="65" t="s">
        <v>3202</v>
      </c>
    </row>
    <row r="210" spans="2:20" ht="30" customHeight="1" thickTop="1" thickBot="1">
      <c r="B210" s="95"/>
      <c r="C210" s="61" t="s">
        <v>2334</v>
      </c>
      <c r="D210" s="68" t="s">
        <v>2312</v>
      </c>
      <c r="E210" s="95">
        <v>2013</v>
      </c>
      <c r="F210" s="468" t="s">
        <v>2335</v>
      </c>
      <c r="G210" s="468" t="s">
        <v>2336</v>
      </c>
      <c r="H210" s="469" t="s">
        <v>2337</v>
      </c>
      <c r="I210" s="469" t="s">
        <v>2338</v>
      </c>
      <c r="J210" s="128">
        <v>4747</v>
      </c>
      <c r="K210" s="128"/>
      <c r="L210" s="468">
        <f>M210*1.25</f>
        <v>20</v>
      </c>
      <c r="M210" s="468">
        <v>16</v>
      </c>
      <c r="N210" s="468" t="s">
        <v>2339</v>
      </c>
      <c r="O210" s="468" t="s">
        <v>2340</v>
      </c>
      <c r="P210" s="468"/>
      <c r="Q210" s="468"/>
      <c r="R210" s="468"/>
      <c r="S210" s="468"/>
      <c r="T210" s="468"/>
    </row>
    <row r="211" spans="2:20" ht="30" customHeight="1" thickTop="1" thickBot="1">
      <c r="B211" s="89"/>
      <c r="C211" s="88" t="s">
        <v>3772</v>
      </c>
      <c r="D211" s="89"/>
      <c r="E211" s="89"/>
      <c r="F211" s="89"/>
      <c r="G211" s="89"/>
      <c r="H211" s="65" t="s">
        <v>3228</v>
      </c>
      <c r="I211" s="65"/>
      <c r="J211" s="116"/>
      <c r="K211" s="89"/>
      <c r="L211" s="89">
        <v>2013</v>
      </c>
      <c r="M211" s="89"/>
      <c r="N211" s="89"/>
      <c r="O211" s="97"/>
      <c r="P211" s="89"/>
      <c r="Q211" s="89"/>
      <c r="R211" s="89"/>
      <c r="S211" s="90"/>
      <c r="T211" s="65" t="s">
        <v>3228</v>
      </c>
    </row>
    <row r="212" spans="2:20" ht="30" customHeight="1" thickTop="1">
      <c r="B212" s="95" t="s">
        <v>1702</v>
      </c>
      <c r="C212" s="61" t="s">
        <v>2342</v>
      </c>
      <c r="D212" s="68" t="s">
        <v>2351</v>
      </c>
      <c r="E212" s="95">
        <v>2013</v>
      </c>
      <c r="F212" s="112" t="s">
        <v>2358</v>
      </c>
      <c r="G212" s="112" t="s">
        <v>2359</v>
      </c>
      <c r="H212" s="439" t="s">
        <v>2352</v>
      </c>
      <c r="I212" s="439" t="s">
        <v>2360</v>
      </c>
      <c r="J212" s="112">
        <v>1916</v>
      </c>
      <c r="K212" s="112"/>
      <c r="L212" s="112">
        <f>M212*1.25</f>
        <v>0</v>
      </c>
      <c r="M212" s="112"/>
      <c r="N212" s="112"/>
      <c r="O212" s="112"/>
      <c r="P212" s="112"/>
      <c r="Q212" s="112"/>
      <c r="R212" s="112"/>
      <c r="S212" s="112"/>
      <c r="T212" s="112"/>
    </row>
    <row r="213" spans="2:20" ht="30" customHeight="1" thickBot="1">
      <c r="B213" s="95" t="s">
        <v>1702</v>
      </c>
      <c r="C213" s="61" t="s">
        <v>2342</v>
      </c>
      <c r="D213" s="68" t="s">
        <v>2351</v>
      </c>
      <c r="E213" s="95">
        <v>2013</v>
      </c>
      <c r="F213" s="112" t="s">
        <v>2358</v>
      </c>
      <c r="G213" s="112" t="s">
        <v>2363</v>
      </c>
      <c r="H213" s="439" t="s">
        <v>2364</v>
      </c>
      <c r="I213" s="439" t="s">
        <v>2365</v>
      </c>
      <c r="J213" s="415">
        <v>1717</v>
      </c>
      <c r="K213" s="112"/>
      <c r="L213" s="902">
        <f>M213*1.25</f>
        <v>0</v>
      </c>
      <c r="M213" s="112"/>
      <c r="N213" s="117"/>
      <c r="O213" s="112"/>
      <c r="P213" s="112"/>
      <c r="Q213" s="112"/>
      <c r="R213" s="112"/>
      <c r="S213" s="112"/>
      <c r="T213" s="112"/>
    </row>
    <row r="214" spans="2:20" ht="30" customHeight="1" thickTop="1" thickBot="1">
      <c r="B214" s="89"/>
      <c r="C214" s="88" t="s">
        <v>3772</v>
      </c>
      <c r="D214" s="89"/>
      <c r="E214" s="89"/>
      <c r="F214" s="89"/>
      <c r="G214" s="89"/>
      <c r="H214" s="65" t="s">
        <v>3264</v>
      </c>
      <c r="I214" s="65"/>
      <c r="J214" s="116"/>
      <c r="K214" s="89"/>
      <c r="L214" s="89">
        <v>2013</v>
      </c>
      <c r="M214" s="89"/>
      <c r="N214" s="89"/>
      <c r="O214" s="97"/>
      <c r="P214" s="89"/>
      <c r="Q214" s="89"/>
      <c r="R214" s="89"/>
      <c r="S214" s="90"/>
      <c r="T214" s="65" t="s">
        <v>3228</v>
      </c>
    </row>
    <row r="215" spans="2:20" ht="30" customHeight="1" thickTop="1">
      <c r="B215" s="95"/>
      <c r="C215" s="61" t="s">
        <v>2329</v>
      </c>
      <c r="D215" s="68" t="s">
        <v>2374</v>
      </c>
      <c r="E215" s="95">
        <v>2013</v>
      </c>
      <c r="F215" s="112" t="s">
        <v>2335</v>
      </c>
      <c r="G215" s="112" t="s">
        <v>2650</v>
      </c>
      <c r="H215" s="439" t="s">
        <v>2637</v>
      </c>
      <c r="I215" s="439" t="s">
        <v>114</v>
      </c>
      <c r="J215" s="112">
        <v>4280</v>
      </c>
      <c r="K215" s="112"/>
      <c r="L215" s="112">
        <f t="shared" ref="L215:L242" si="11">M215*1.25</f>
        <v>0</v>
      </c>
      <c r="M215" s="112"/>
      <c r="N215" s="112"/>
      <c r="O215" s="112"/>
      <c r="P215" s="112"/>
      <c r="Q215" s="112"/>
      <c r="R215" s="112"/>
      <c r="S215" s="112"/>
      <c r="T215" s="112"/>
    </row>
    <row r="216" spans="2:20" ht="30" customHeight="1">
      <c r="B216" s="95"/>
      <c r="C216" s="61"/>
      <c r="D216" s="68"/>
      <c r="E216" s="95"/>
      <c r="F216" s="95"/>
      <c r="G216" s="95" t="s">
        <v>3773</v>
      </c>
      <c r="H216" s="66" t="s">
        <v>3774</v>
      </c>
      <c r="I216" s="66" t="s">
        <v>3609</v>
      </c>
      <c r="J216" s="101"/>
      <c r="K216" s="95"/>
      <c r="L216" s="889">
        <f t="shared" si="11"/>
        <v>0</v>
      </c>
      <c r="M216" s="95"/>
      <c r="N216" s="95"/>
      <c r="O216" s="98" t="s">
        <v>3756</v>
      </c>
      <c r="Q216" s="92"/>
      <c r="R216" s="92"/>
      <c r="S216" s="93"/>
      <c r="T216" s="66"/>
    </row>
    <row r="217" spans="2:20" ht="30" customHeight="1">
      <c r="B217" s="95"/>
      <c r="C217" s="61"/>
      <c r="D217" s="68"/>
      <c r="E217" s="95"/>
      <c r="F217" s="95"/>
      <c r="G217" s="95" t="s">
        <v>3775</v>
      </c>
      <c r="H217" s="66" t="s">
        <v>3596</v>
      </c>
      <c r="I217" s="66" t="s">
        <v>2621</v>
      </c>
      <c r="J217" s="101"/>
      <c r="K217" s="95"/>
      <c r="L217" s="889">
        <f t="shared" si="11"/>
        <v>0</v>
      </c>
      <c r="M217" s="95"/>
      <c r="N217" s="95"/>
      <c r="O217" s="98" t="s">
        <v>3756</v>
      </c>
      <c r="Q217" s="92"/>
      <c r="R217" s="92"/>
      <c r="S217" s="93"/>
      <c r="T217" s="66"/>
    </row>
    <row r="218" spans="2:20" ht="30" customHeight="1">
      <c r="B218" s="95"/>
      <c r="C218" s="61"/>
      <c r="D218" s="68"/>
      <c r="E218" s="95"/>
      <c r="F218" s="95"/>
      <c r="G218" s="95" t="s">
        <v>3776</v>
      </c>
      <c r="H218" s="66" t="s">
        <v>26</v>
      </c>
      <c r="I218" s="66" t="s">
        <v>3777</v>
      </c>
      <c r="J218" s="101"/>
      <c r="K218" s="95"/>
      <c r="L218" s="889">
        <f t="shared" si="11"/>
        <v>0</v>
      </c>
      <c r="M218" s="95"/>
      <c r="N218" s="95"/>
      <c r="O218" s="98" t="s">
        <v>3756</v>
      </c>
      <c r="Q218" s="92"/>
      <c r="R218" s="92"/>
      <c r="S218" s="93"/>
      <c r="T218" s="66"/>
    </row>
    <row r="219" spans="2:20" ht="30" customHeight="1">
      <c r="B219" s="95"/>
      <c r="C219" s="61"/>
      <c r="D219" s="68"/>
      <c r="E219" s="95"/>
      <c r="F219" s="95"/>
      <c r="G219" s="95" t="s">
        <v>2388</v>
      </c>
      <c r="H219" s="66" t="s">
        <v>3778</v>
      </c>
      <c r="I219" s="66"/>
      <c r="J219" s="101"/>
      <c r="K219" s="95"/>
      <c r="L219" s="889">
        <f t="shared" si="11"/>
        <v>0</v>
      </c>
      <c r="M219" s="95"/>
      <c r="N219" s="95"/>
      <c r="O219" s="98"/>
      <c r="Q219" s="92"/>
      <c r="R219" s="92"/>
      <c r="S219" s="93"/>
      <c r="T219" s="66"/>
    </row>
    <row r="220" spans="2:20" ht="30" customHeight="1">
      <c r="B220" s="95"/>
      <c r="C220" s="61"/>
      <c r="D220" s="68"/>
      <c r="E220" s="95"/>
      <c r="F220" s="95"/>
      <c r="G220" s="95" t="s">
        <v>2394</v>
      </c>
      <c r="H220" s="66" t="s">
        <v>119</v>
      </c>
      <c r="I220" s="66" t="s">
        <v>3779</v>
      </c>
      <c r="J220" s="101">
        <v>1722</v>
      </c>
      <c r="K220" s="95"/>
      <c r="L220" s="889">
        <f t="shared" si="11"/>
        <v>0</v>
      </c>
      <c r="M220" s="95"/>
      <c r="N220" s="95"/>
      <c r="O220" s="98"/>
      <c r="Q220" s="92"/>
      <c r="R220" s="92"/>
      <c r="S220" s="93"/>
      <c r="T220" s="66"/>
    </row>
    <row r="221" spans="2:20" ht="30" customHeight="1">
      <c r="B221" s="95"/>
      <c r="C221" s="61"/>
      <c r="D221" s="68"/>
      <c r="E221" s="95"/>
      <c r="F221" s="95"/>
      <c r="G221" s="95" t="s">
        <v>3780</v>
      </c>
      <c r="H221" s="66"/>
      <c r="I221" s="66"/>
      <c r="J221" s="101"/>
      <c r="K221" s="95"/>
      <c r="L221" s="889">
        <f t="shared" si="11"/>
        <v>0</v>
      </c>
      <c r="M221" s="95"/>
      <c r="N221" s="95"/>
      <c r="O221" s="98"/>
      <c r="Q221" s="92"/>
      <c r="R221" s="92"/>
      <c r="S221" s="93"/>
      <c r="T221" s="66"/>
    </row>
    <row r="222" spans="2:20" ht="30" customHeight="1">
      <c r="B222" s="95"/>
      <c r="C222" s="61"/>
      <c r="D222" s="68"/>
      <c r="E222" s="95"/>
      <c r="F222" s="95"/>
      <c r="G222" s="95" t="s">
        <v>3781</v>
      </c>
      <c r="H222" s="66"/>
      <c r="I222" s="66"/>
      <c r="J222" s="101"/>
      <c r="K222" s="95"/>
      <c r="L222" s="889">
        <f t="shared" si="11"/>
        <v>0</v>
      </c>
      <c r="M222" s="95"/>
      <c r="N222" s="95"/>
      <c r="O222" s="98"/>
      <c r="Q222" s="92"/>
      <c r="R222" s="92"/>
      <c r="S222" s="93"/>
      <c r="T222" s="66"/>
    </row>
    <row r="223" spans="2:20" ht="30" customHeight="1">
      <c r="B223" s="95"/>
      <c r="C223" s="61"/>
      <c r="D223" s="68"/>
      <c r="E223" s="95"/>
      <c r="F223" s="95"/>
      <c r="G223" s="95" t="s">
        <v>3782</v>
      </c>
      <c r="H223" s="66"/>
      <c r="I223" s="66"/>
      <c r="J223" s="101"/>
      <c r="K223" s="95"/>
      <c r="L223" s="889">
        <f t="shared" si="11"/>
        <v>0</v>
      </c>
      <c r="M223" s="95"/>
      <c r="N223" s="95"/>
      <c r="O223" s="98"/>
      <c r="Q223" s="92"/>
      <c r="R223" s="92"/>
      <c r="S223" s="93"/>
      <c r="T223" s="66"/>
    </row>
    <row r="224" spans="2:20" ht="30" customHeight="1">
      <c r="B224" s="95"/>
      <c r="C224" s="61"/>
      <c r="D224" s="68"/>
      <c r="E224" s="95"/>
      <c r="F224" s="95"/>
      <c r="G224" s="95" t="s">
        <v>3783</v>
      </c>
      <c r="H224" s="66"/>
      <c r="I224" s="66"/>
      <c r="J224" s="101"/>
      <c r="K224" s="95"/>
      <c r="L224" s="889">
        <f t="shared" si="11"/>
        <v>0</v>
      </c>
      <c r="M224" s="95"/>
      <c r="N224" s="95"/>
      <c r="O224" s="98"/>
      <c r="Q224" s="92"/>
      <c r="R224" s="92"/>
      <c r="S224" s="93"/>
      <c r="T224" s="66"/>
    </row>
    <row r="225" spans="2:20" ht="30" customHeight="1">
      <c r="B225" s="95"/>
      <c r="C225" s="61"/>
      <c r="D225" s="68"/>
      <c r="E225" s="95"/>
      <c r="F225" s="95"/>
      <c r="G225" s="95" t="s">
        <v>2686</v>
      </c>
      <c r="H225" s="66"/>
      <c r="I225" s="66"/>
      <c r="J225" s="101"/>
      <c r="K225" s="95"/>
      <c r="L225" s="889">
        <f t="shared" si="11"/>
        <v>0</v>
      </c>
      <c r="M225" s="95"/>
      <c r="N225" s="95"/>
      <c r="O225" s="98"/>
      <c r="Q225" s="92"/>
      <c r="R225" s="92"/>
      <c r="S225" s="93"/>
      <c r="T225" s="66"/>
    </row>
    <row r="226" spans="2:20" ht="30" customHeight="1">
      <c r="B226" s="95"/>
      <c r="C226" s="61"/>
      <c r="D226" s="68"/>
      <c r="E226" s="95"/>
      <c r="F226" s="95"/>
      <c r="G226" s="95" t="s">
        <v>2375</v>
      </c>
      <c r="H226" s="66"/>
      <c r="I226" s="66"/>
      <c r="J226" s="101"/>
      <c r="K226" s="95"/>
      <c r="L226" s="889">
        <f t="shared" si="11"/>
        <v>0</v>
      </c>
      <c r="M226" s="95"/>
      <c r="N226" s="95"/>
      <c r="O226" s="98"/>
      <c r="Q226" s="92"/>
      <c r="R226" s="92"/>
      <c r="S226" s="93"/>
      <c r="T226" s="66"/>
    </row>
    <row r="227" spans="2:20" ht="30" customHeight="1">
      <c r="B227" s="95"/>
      <c r="C227" s="61"/>
      <c r="D227" s="68"/>
      <c r="E227" s="95"/>
      <c r="F227" s="95"/>
      <c r="G227" s="95" t="s">
        <v>2895</v>
      </c>
      <c r="H227" s="66"/>
      <c r="I227" s="66"/>
      <c r="J227" s="101"/>
      <c r="K227" s="95"/>
      <c r="L227" s="889">
        <f t="shared" si="11"/>
        <v>0</v>
      </c>
      <c r="M227" s="95"/>
      <c r="N227" s="95"/>
      <c r="O227" s="98"/>
      <c r="Q227" s="92"/>
      <c r="R227" s="92"/>
      <c r="S227" s="93"/>
      <c r="T227" s="66"/>
    </row>
    <row r="228" spans="2:20" ht="30" customHeight="1">
      <c r="B228" s="95"/>
      <c r="C228" s="61"/>
      <c r="D228" s="68"/>
      <c r="E228" s="95"/>
      <c r="F228" s="95"/>
      <c r="G228" s="95" t="s">
        <v>2903</v>
      </c>
      <c r="H228" s="66"/>
      <c r="I228" s="66"/>
      <c r="J228" s="101"/>
      <c r="K228" s="95"/>
      <c r="L228" s="889">
        <f t="shared" si="11"/>
        <v>0</v>
      </c>
      <c r="M228" s="95"/>
      <c r="N228" s="95"/>
      <c r="O228" s="98"/>
      <c r="Q228" s="92"/>
      <c r="R228" s="92"/>
      <c r="S228" s="93"/>
      <c r="T228" s="66"/>
    </row>
    <row r="229" spans="2:20" ht="30" customHeight="1">
      <c r="B229" s="95"/>
      <c r="C229" s="61"/>
      <c r="D229" s="68"/>
      <c r="E229" s="95"/>
      <c r="F229" s="95"/>
      <c r="G229" s="95" t="s">
        <v>2900</v>
      </c>
      <c r="H229" s="66"/>
      <c r="I229" s="66"/>
      <c r="J229" s="101"/>
      <c r="K229" s="95"/>
      <c r="L229" s="889">
        <f t="shared" si="11"/>
        <v>0</v>
      </c>
      <c r="M229" s="95"/>
      <c r="N229" s="95"/>
      <c r="O229" s="98"/>
      <c r="Q229" s="92"/>
      <c r="R229" s="92"/>
      <c r="S229" s="93"/>
      <c r="T229" s="66"/>
    </row>
    <row r="230" spans="2:20" ht="30" customHeight="1">
      <c r="B230" s="95"/>
      <c r="C230" s="61"/>
      <c r="D230" s="68"/>
      <c r="E230" s="95"/>
      <c r="F230" s="95"/>
      <c r="G230" s="95" t="s">
        <v>2347</v>
      </c>
      <c r="H230" s="66"/>
      <c r="I230" s="66"/>
      <c r="J230" s="101"/>
      <c r="K230" s="95"/>
      <c r="L230" s="889">
        <f t="shared" si="11"/>
        <v>0</v>
      </c>
      <c r="M230" s="95"/>
      <c r="N230" s="95"/>
      <c r="O230" s="98"/>
      <c r="Q230" s="92"/>
      <c r="R230" s="92"/>
      <c r="S230" s="93"/>
      <c r="T230" s="66"/>
    </row>
    <row r="231" spans="2:20" ht="30" customHeight="1">
      <c r="B231" s="95"/>
      <c r="C231" s="61"/>
      <c r="D231" s="68"/>
      <c r="E231" s="95"/>
      <c r="F231" s="95"/>
      <c r="G231" s="95" t="s">
        <v>2448</v>
      </c>
      <c r="H231" s="66"/>
      <c r="I231" s="66"/>
      <c r="J231" s="101"/>
      <c r="K231" s="95"/>
      <c r="L231" s="889">
        <f t="shared" si="11"/>
        <v>0</v>
      </c>
      <c r="M231" s="95"/>
      <c r="N231" s="95"/>
      <c r="O231" s="98"/>
      <c r="Q231" s="92"/>
      <c r="R231" s="92"/>
      <c r="S231" s="93"/>
      <c r="T231" s="66"/>
    </row>
    <row r="232" spans="2:20" ht="30" customHeight="1">
      <c r="B232" s="95"/>
      <c r="C232" s="61"/>
      <c r="D232" s="68"/>
      <c r="E232" s="95"/>
      <c r="F232" s="95"/>
      <c r="G232" s="95" t="s">
        <v>2464</v>
      </c>
      <c r="H232" s="66"/>
      <c r="I232" s="66"/>
      <c r="J232" s="101"/>
      <c r="K232" s="95"/>
      <c r="L232" s="889">
        <f t="shared" si="11"/>
        <v>0</v>
      </c>
      <c r="M232" s="95"/>
      <c r="N232" s="95"/>
      <c r="O232" s="98"/>
      <c r="Q232" s="92"/>
      <c r="R232" s="92"/>
      <c r="S232" s="93"/>
      <c r="T232" s="66"/>
    </row>
    <row r="233" spans="2:20" ht="30" customHeight="1">
      <c r="B233" s="95"/>
      <c r="C233" s="61"/>
      <c r="D233" s="68"/>
      <c r="E233" s="95"/>
      <c r="F233" s="95"/>
      <c r="G233" s="95" t="s">
        <v>2319</v>
      </c>
      <c r="H233" s="66"/>
      <c r="I233" s="66"/>
      <c r="J233" s="101"/>
      <c r="K233" s="95"/>
      <c r="L233" s="889">
        <f t="shared" si="11"/>
        <v>0</v>
      </c>
      <c r="M233" s="95"/>
      <c r="N233" s="95"/>
      <c r="O233" s="98"/>
      <c r="Q233" s="92"/>
      <c r="R233" s="92"/>
      <c r="S233" s="93"/>
      <c r="T233" s="66"/>
    </row>
    <row r="234" spans="2:20" ht="30" customHeight="1">
      <c r="B234" s="95"/>
      <c r="C234" s="61"/>
      <c r="D234" s="68"/>
      <c r="E234" s="95"/>
      <c r="F234" s="95"/>
      <c r="G234" s="95" t="s">
        <v>2369</v>
      </c>
      <c r="H234" s="66"/>
      <c r="I234" s="66"/>
      <c r="J234" s="101"/>
      <c r="K234" s="95"/>
      <c r="L234" s="889">
        <f t="shared" si="11"/>
        <v>0</v>
      </c>
      <c r="M234" s="95"/>
      <c r="N234" s="95"/>
      <c r="O234" s="98"/>
      <c r="Q234" s="92"/>
      <c r="R234" s="92"/>
      <c r="S234" s="93"/>
      <c r="T234" s="66"/>
    </row>
    <row r="235" spans="2:20" ht="30" customHeight="1">
      <c r="B235" s="95"/>
      <c r="C235" s="61"/>
      <c r="D235" s="68"/>
      <c r="E235" s="95"/>
      <c r="F235" s="95"/>
      <c r="G235" s="95" t="s">
        <v>2904</v>
      </c>
      <c r="H235" s="66"/>
      <c r="I235" s="66"/>
      <c r="J235" s="101"/>
      <c r="K235" s="95"/>
      <c r="L235" s="889">
        <f t="shared" si="11"/>
        <v>0</v>
      </c>
      <c r="M235" s="95"/>
      <c r="N235" s="95"/>
      <c r="O235" s="98"/>
      <c r="Q235" s="92"/>
      <c r="R235" s="92"/>
      <c r="S235" s="93"/>
      <c r="T235" s="66"/>
    </row>
    <row r="236" spans="2:20" ht="30" customHeight="1">
      <c r="B236" s="95"/>
      <c r="C236" s="61"/>
      <c r="D236" s="68"/>
      <c r="E236" s="95"/>
      <c r="F236" s="95"/>
      <c r="G236" s="95" t="s">
        <v>2906</v>
      </c>
      <c r="H236" s="66"/>
      <c r="I236" s="66"/>
      <c r="J236" s="101"/>
      <c r="K236" s="95"/>
      <c r="L236" s="889">
        <f t="shared" si="11"/>
        <v>0</v>
      </c>
      <c r="M236" s="95"/>
      <c r="N236" s="95"/>
      <c r="O236" s="98"/>
      <c r="Q236" s="92"/>
      <c r="R236" s="92"/>
      <c r="S236" s="93"/>
      <c r="T236" s="66"/>
    </row>
    <row r="237" spans="2:20" ht="30" customHeight="1">
      <c r="B237" s="95"/>
      <c r="C237" s="61"/>
      <c r="D237" s="68"/>
      <c r="E237" s="95"/>
      <c r="F237" s="95"/>
      <c r="G237" s="95" t="s">
        <v>2908</v>
      </c>
      <c r="H237" s="66"/>
      <c r="I237" s="66"/>
      <c r="J237" s="101"/>
      <c r="K237" s="95"/>
      <c r="L237" s="889">
        <f t="shared" si="11"/>
        <v>0</v>
      </c>
      <c r="M237" s="95"/>
      <c r="N237" s="95"/>
      <c r="O237" s="98"/>
      <c r="Q237" s="92"/>
      <c r="R237" s="92"/>
      <c r="S237" s="93"/>
      <c r="T237" s="66"/>
    </row>
    <row r="238" spans="2:20" ht="30" customHeight="1">
      <c r="B238" s="95"/>
      <c r="C238" s="61"/>
      <c r="D238" s="68"/>
      <c r="E238" s="95"/>
      <c r="F238" s="95"/>
      <c r="G238" s="95" t="s">
        <v>2409</v>
      </c>
      <c r="H238" s="66"/>
      <c r="I238" s="66"/>
      <c r="J238" s="101"/>
      <c r="K238" s="95"/>
      <c r="L238" s="889">
        <f t="shared" si="11"/>
        <v>0</v>
      </c>
      <c r="M238" s="95"/>
      <c r="N238" s="95"/>
      <c r="O238" s="98"/>
      <c r="Q238" s="92"/>
      <c r="R238" s="92"/>
      <c r="S238" s="93"/>
      <c r="T238" s="66"/>
    </row>
    <row r="239" spans="2:20" ht="30" customHeight="1">
      <c r="B239" s="95"/>
      <c r="C239" s="61"/>
      <c r="D239" s="68"/>
      <c r="E239" s="95"/>
      <c r="F239" s="95"/>
      <c r="G239" s="95" t="s">
        <v>2909</v>
      </c>
      <c r="H239" s="66"/>
      <c r="I239" s="66"/>
      <c r="J239" s="101"/>
      <c r="K239" s="95"/>
      <c r="L239" s="889">
        <f t="shared" si="11"/>
        <v>0</v>
      </c>
      <c r="M239" s="95"/>
      <c r="N239" s="95"/>
      <c r="O239" s="98"/>
      <c r="Q239" s="92"/>
      <c r="R239" s="92"/>
      <c r="S239" s="93"/>
      <c r="T239" s="66"/>
    </row>
    <row r="240" spans="2:20" ht="30" customHeight="1">
      <c r="B240" s="95"/>
      <c r="C240" s="61"/>
      <c r="D240" s="68"/>
      <c r="E240" s="95"/>
      <c r="F240" s="95"/>
      <c r="G240" s="95" t="s">
        <v>2911</v>
      </c>
      <c r="H240" s="66"/>
      <c r="I240" s="66"/>
      <c r="J240" s="101"/>
      <c r="K240" s="95"/>
      <c r="L240" s="889">
        <f t="shared" si="11"/>
        <v>0</v>
      </c>
      <c r="M240" s="95"/>
      <c r="N240" s="95"/>
      <c r="O240" s="98"/>
      <c r="Q240" s="92"/>
      <c r="R240" s="92"/>
      <c r="S240" s="93"/>
      <c r="T240" s="66"/>
    </row>
    <row r="241" spans="2:20" ht="30" customHeight="1">
      <c r="B241" s="95"/>
      <c r="C241" s="61"/>
      <c r="D241" s="68"/>
      <c r="E241" s="95"/>
      <c r="F241" s="95"/>
      <c r="G241" s="95" t="s">
        <v>2913</v>
      </c>
      <c r="H241" s="66"/>
      <c r="I241" s="66"/>
      <c r="J241" s="101"/>
      <c r="K241" s="95"/>
      <c r="L241" s="889">
        <f t="shared" si="11"/>
        <v>0</v>
      </c>
      <c r="M241" s="95"/>
      <c r="N241" s="95"/>
      <c r="O241" s="98"/>
      <c r="Q241" s="92"/>
      <c r="R241" s="92"/>
      <c r="S241" s="93"/>
      <c r="T241" s="66"/>
    </row>
    <row r="242" spans="2:20" ht="30" customHeight="1">
      <c r="B242" s="95"/>
      <c r="C242" s="61"/>
      <c r="D242" s="68"/>
      <c r="E242" s="95"/>
      <c r="F242" s="95"/>
      <c r="G242" s="95" t="s">
        <v>2398</v>
      </c>
      <c r="H242" s="66"/>
      <c r="I242" s="66"/>
      <c r="J242" s="101"/>
      <c r="K242" s="95"/>
      <c r="L242" s="889">
        <f t="shared" si="11"/>
        <v>0</v>
      </c>
      <c r="M242" s="95"/>
      <c r="N242" s="95"/>
      <c r="O242" s="98"/>
      <c r="Q242" s="92"/>
      <c r="R242" s="92"/>
      <c r="S242" s="93"/>
      <c r="T242" s="66"/>
    </row>
    <row r="243" spans="2:20" ht="30" customHeight="1">
      <c r="B243" s="95"/>
      <c r="C243" s="61"/>
      <c r="D243" s="68"/>
      <c r="E243" s="95"/>
      <c r="F243" s="95"/>
      <c r="G243" s="95" t="s">
        <v>2514</v>
      </c>
      <c r="H243" s="66"/>
      <c r="I243" s="66"/>
      <c r="J243" s="101"/>
      <c r="K243" s="95"/>
      <c r="L243" s="889">
        <f t="shared" ref="L243:L306" si="12">M243*1.25</f>
        <v>0</v>
      </c>
      <c r="M243" s="95"/>
      <c r="N243" s="95"/>
      <c r="O243" s="98"/>
      <c r="Q243" s="92"/>
      <c r="R243" s="92"/>
      <c r="S243" s="93"/>
      <c r="T243" s="66"/>
    </row>
    <row r="244" spans="2:20" ht="30" customHeight="1">
      <c r="B244" s="95"/>
      <c r="C244" s="61"/>
      <c r="D244" s="68"/>
      <c r="E244" s="95"/>
      <c r="F244" s="95"/>
      <c r="G244" s="95" t="s">
        <v>2723</v>
      </c>
      <c r="H244" s="66"/>
      <c r="I244" s="66"/>
      <c r="J244" s="101"/>
      <c r="K244" s="95"/>
      <c r="L244" s="889">
        <f t="shared" si="12"/>
        <v>0</v>
      </c>
      <c r="M244" s="95"/>
      <c r="N244" s="95"/>
      <c r="O244" s="98"/>
      <c r="Q244" s="92"/>
      <c r="R244" s="92"/>
      <c r="S244" s="93"/>
      <c r="T244" s="66"/>
    </row>
    <row r="245" spans="2:20" ht="30" customHeight="1">
      <c r="B245" s="95"/>
      <c r="C245" s="61"/>
      <c r="D245" s="68"/>
      <c r="E245" s="95"/>
      <c r="F245" s="95"/>
      <c r="G245" s="95" t="s">
        <v>2490</v>
      </c>
      <c r="H245" s="66"/>
      <c r="I245" s="66"/>
      <c r="J245" s="101"/>
      <c r="K245" s="95"/>
      <c r="L245" s="889">
        <f t="shared" si="12"/>
        <v>0</v>
      </c>
      <c r="M245" s="95"/>
      <c r="N245" s="95"/>
      <c r="O245" s="98"/>
      <c r="Q245" s="92"/>
      <c r="R245" s="92"/>
      <c r="S245" s="93"/>
      <c r="T245" s="66"/>
    </row>
    <row r="246" spans="2:20" ht="30" customHeight="1">
      <c r="B246" s="95"/>
      <c r="C246" s="61"/>
      <c r="D246" s="68"/>
      <c r="E246" s="95"/>
      <c r="F246" s="95"/>
      <c r="G246" s="95" t="s">
        <v>2510</v>
      </c>
      <c r="H246" s="66"/>
      <c r="I246" s="66"/>
      <c r="J246" s="101"/>
      <c r="K246" s="95"/>
      <c r="L246" s="889">
        <f t="shared" si="12"/>
        <v>0</v>
      </c>
      <c r="M246" s="95"/>
      <c r="N246" s="95"/>
      <c r="O246" s="98"/>
      <c r="Q246" s="92"/>
      <c r="R246" s="92"/>
      <c r="S246" s="93"/>
      <c r="T246" s="66"/>
    </row>
    <row r="247" spans="2:20" ht="30" customHeight="1">
      <c r="B247" s="95"/>
      <c r="C247" s="61"/>
      <c r="D247" s="68"/>
      <c r="E247" s="95"/>
      <c r="F247" s="95"/>
      <c r="G247" s="95" t="s">
        <v>2424</v>
      </c>
      <c r="H247" s="66"/>
      <c r="I247" s="66"/>
      <c r="J247" s="101"/>
      <c r="K247" s="95"/>
      <c r="L247" s="889">
        <f t="shared" si="12"/>
        <v>0</v>
      </c>
      <c r="M247" s="95"/>
      <c r="N247" s="95"/>
      <c r="O247" s="98"/>
      <c r="Q247" s="92"/>
      <c r="R247" s="92"/>
      <c r="S247" s="93"/>
      <c r="T247" s="66"/>
    </row>
    <row r="248" spans="2:20" ht="30" customHeight="1">
      <c r="B248" s="95"/>
      <c r="C248" s="61"/>
      <c r="D248" s="68"/>
      <c r="E248" s="95"/>
      <c r="F248" s="95"/>
      <c r="G248" s="95" t="s">
        <v>2418</v>
      </c>
      <c r="H248" s="66"/>
      <c r="I248" s="66"/>
      <c r="J248" s="101"/>
      <c r="K248" s="95"/>
      <c r="L248" s="889">
        <f t="shared" si="12"/>
        <v>0</v>
      </c>
      <c r="M248" s="95"/>
      <c r="N248" s="95"/>
      <c r="O248" s="98"/>
      <c r="Q248" s="92"/>
      <c r="R248" s="92"/>
      <c r="S248" s="93"/>
      <c r="T248" s="66"/>
    </row>
    <row r="249" spans="2:20" ht="30" customHeight="1">
      <c r="B249" s="95"/>
      <c r="C249" s="61"/>
      <c r="D249" s="68"/>
      <c r="E249" s="95"/>
      <c r="F249" s="95"/>
      <c r="G249" s="95" t="s">
        <v>2915</v>
      </c>
      <c r="H249" s="66"/>
      <c r="I249" s="66"/>
      <c r="J249" s="101"/>
      <c r="K249" s="95"/>
      <c r="L249" s="889">
        <f t="shared" si="12"/>
        <v>0</v>
      </c>
      <c r="M249" s="95"/>
      <c r="N249" s="95"/>
      <c r="O249" s="98"/>
      <c r="Q249" s="92"/>
      <c r="R249" s="92"/>
      <c r="S249" s="93"/>
      <c r="T249" s="66"/>
    </row>
    <row r="250" spans="2:20" ht="30" customHeight="1">
      <c r="B250" s="95"/>
      <c r="C250" s="61"/>
      <c r="D250" s="68"/>
      <c r="E250" s="95"/>
      <c r="F250" s="95"/>
      <c r="G250" s="95" t="s">
        <v>2917</v>
      </c>
      <c r="H250" s="66"/>
      <c r="I250" s="66"/>
      <c r="J250" s="101"/>
      <c r="K250" s="95"/>
      <c r="L250" s="889">
        <f t="shared" si="12"/>
        <v>0</v>
      </c>
      <c r="M250" s="95"/>
      <c r="N250" s="95"/>
      <c r="O250" s="98"/>
      <c r="Q250" s="92"/>
      <c r="R250" s="92"/>
      <c r="S250" s="93"/>
      <c r="T250" s="66"/>
    </row>
    <row r="251" spans="2:20" ht="30" customHeight="1">
      <c r="B251" s="95"/>
      <c r="C251" s="61"/>
      <c r="D251" s="68"/>
      <c r="E251" s="95"/>
      <c r="F251" s="95"/>
      <c r="G251" s="95" t="s">
        <v>2919</v>
      </c>
      <c r="H251" s="66"/>
      <c r="I251" s="66"/>
      <c r="J251" s="101"/>
      <c r="K251" s="95"/>
      <c r="L251" s="889">
        <f t="shared" si="12"/>
        <v>0</v>
      </c>
      <c r="M251" s="95"/>
      <c r="N251" s="95"/>
      <c r="O251" s="98"/>
      <c r="Q251" s="92"/>
      <c r="R251" s="92"/>
      <c r="S251" s="93"/>
      <c r="T251" s="66"/>
    </row>
    <row r="252" spans="2:20" ht="30" customHeight="1">
      <c r="B252" s="95"/>
      <c r="C252" s="61"/>
      <c r="D252" s="68"/>
      <c r="E252" s="95"/>
      <c r="F252" s="95"/>
      <c r="G252" s="95" t="s">
        <v>2922</v>
      </c>
      <c r="H252" s="66"/>
      <c r="I252" s="66"/>
      <c r="J252" s="101"/>
      <c r="K252" s="95"/>
      <c r="L252" s="889">
        <f t="shared" si="12"/>
        <v>0</v>
      </c>
      <c r="M252" s="95"/>
      <c r="N252" s="95"/>
      <c r="O252" s="98"/>
      <c r="Q252" s="92"/>
      <c r="R252" s="92"/>
      <c r="S252" s="93"/>
      <c r="T252" s="66"/>
    </row>
    <row r="253" spans="2:20" ht="30" customHeight="1">
      <c r="B253" s="95"/>
      <c r="C253" s="61"/>
      <c r="D253" s="68"/>
      <c r="E253" s="95"/>
      <c r="F253" s="95"/>
      <c r="G253" s="95" t="s">
        <v>2385</v>
      </c>
      <c r="H253" s="66"/>
      <c r="I253" s="66"/>
      <c r="J253" s="101"/>
      <c r="K253" s="95"/>
      <c r="L253" s="889">
        <f t="shared" si="12"/>
        <v>0</v>
      </c>
      <c r="M253" s="95"/>
      <c r="N253" s="95"/>
      <c r="O253" s="98"/>
      <c r="Q253" s="92"/>
      <c r="R253" s="92"/>
      <c r="S253" s="93"/>
      <c r="T253" s="66"/>
    </row>
    <row r="254" spans="2:20" ht="30" customHeight="1">
      <c r="B254" s="95"/>
      <c r="C254" s="61"/>
      <c r="D254" s="68"/>
      <c r="E254" s="95"/>
      <c r="F254" s="95"/>
      <c r="G254" s="95" t="s">
        <v>2412</v>
      </c>
      <c r="H254" s="66"/>
      <c r="I254" s="66"/>
      <c r="J254" s="101"/>
      <c r="K254" s="95"/>
      <c r="L254" s="889">
        <f t="shared" si="12"/>
        <v>0</v>
      </c>
      <c r="M254" s="95"/>
      <c r="N254" s="95"/>
      <c r="O254" s="98"/>
      <c r="Q254" s="92"/>
      <c r="R254" s="92"/>
      <c r="S254" s="93"/>
      <c r="T254" s="66"/>
    </row>
    <row r="255" spans="2:20" ht="30" customHeight="1">
      <c r="B255" s="95"/>
      <c r="C255" s="61"/>
      <c r="D255" s="68"/>
      <c r="E255" s="95"/>
      <c r="F255" s="95"/>
      <c r="G255" s="95" t="s">
        <v>2404</v>
      </c>
      <c r="H255" s="66"/>
      <c r="I255" s="66"/>
      <c r="J255" s="101"/>
      <c r="K255" s="95"/>
      <c r="L255" s="889">
        <f t="shared" si="12"/>
        <v>0</v>
      </c>
      <c r="M255" s="95"/>
      <c r="N255" s="95"/>
      <c r="O255" s="98"/>
      <c r="Q255" s="92"/>
      <c r="R255" s="92"/>
      <c r="S255" s="93"/>
      <c r="T255" s="66"/>
    </row>
    <row r="256" spans="2:20" ht="30" customHeight="1">
      <c r="B256" s="95"/>
      <c r="C256" s="61"/>
      <c r="D256" s="68"/>
      <c r="E256" s="95"/>
      <c r="F256" s="95"/>
      <c r="G256" s="95" t="s">
        <v>2451</v>
      </c>
      <c r="H256" s="66"/>
      <c r="I256" s="66"/>
      <c r="J256" s="101"/>
      <c r="K256" s="95"/>
      <c r="L256" s="889">
        <f t="shared" si="12"/>
        <v>0</v>
      </c>
      <c r="M256" s="95"/>
      <c r="N256" s="95"/>
      <c r="O256" s="98"/>
      <c r="Q256" s="92"/>
      <c r="R256" s="92"/>
      <c r="S256" s="93"/>
      <c r="T256" s="66"/>
    </row>
    <row r="257" spans="2:20" ht="30" customHeight="1">
      <c r="B257" s="95"/>
      <c r="C257" s="61"/>
      <c r="D257" s="68"/>
      <c r="E257" s="95"/>
      <c r="F257" s="95"/>
      <c r="G257" s="95" t="s">
        <v>2508</v>
      </c>
      <c r="H257" s="66"/>
      <c r="I257" s="66"/>
      <c r="J257" s="101"/>
      <c r="K257" s="95"/>
      <c r="L257" s="889">
        <f t="shared" si="12"/>
        <v>0</v>
      </c>
      <c r="M257" s="95"/>
      <c r="N257" s="95"/>
      <c r="O257" s="98"/>
      <c r="Q257" s="92"/>
      <c r="R257" s="92"/>
      <c r="S257" s="93"/>
      <c r="T257" s="66"/>
    </row>
    <row r="258" spans="2:20" ht="30" customHeight="1">
      <c r="B258" s="95"/>
      <c r="C258" s="61"/>
      <c r="D258" s="68"/>
      <c r="E258" s="95"/>
      <c r="F258" s="95"/>
      <c r="G258" s="95" t="s">
        <v>2593</v>
      </c>
      <c r="H258" s="66"/>
      <c r="I258" s="66"/>
      <c r="J258" s="101"/>
      <c r="K258" s="95"/>
      <c r="L258" s="889">
        <f t="shared" si="12"/>
        <v>0</v>
      </c>
      <c r="M258" s="95"/>
      <c r="N258" s="95"/>
      <c r="O258" s="98"/>
      <c r="Q258" s="92"/>
      <c r="R258" s="92"/>
      <c r="S258" s="93"/>
      <c r="T258" s="66"/>
    </row>
    <row r="259" spans="2:20" ht="30" customHeight="1">
      <c r="B259" s="95"/>
      <c r="C259" s="61"/>
      <c r="D259" s="68"/>
      <c r="E259" s="95"/>
      <c r="F259" s="95"/>
      <c r="G259" s="95"/>
      <c r="H259" s="66"/>
      <c r="I259" s="66"/>
      <c r="J259" s="101"/>
      <c r="K259" s="95"/>
      <c r="L259" s="889">
        <f t="shared" si="12"/>
        <v>0</v>
      </c>
      <c r="M259" s="95"/>
      <c r="N259" s="95"/>
      <c r="O259" s="98"/>
      <c r="Q259" s="92"/>
      <c r="R259" s="92"/>
      <c r="S259" s="93"/>
      <c r="T259" s="66"/>
    </row>
    <row r="260" spans="2:20" ht="30" customHeight="1">
      <c r="B260" s="95"/>
      <c r="C260" s="61"/>
      <c r="D260" s="68"/>
      <c r="E260" s="95"/>
      <c r="F260" s="95"/>
      <c r="G260" s="95" t="s">
        <v>2668</v>
      </c>
      <c r="H260" s="66"/>
      <c r="I260" s="66"/>
      <c r="J260" s="101"/>
      <c r="K260" s="95"/>
      <c r="L260" s="889">
        <f t="shared" si="12"/>
        <v>0</v>
      </c>
      <c r="M260" s="95"/>
      <c r="N260" s="95"/>
      <c r="O260" s="98"/>
      <c r="Q260" s="92"/>
      <c r="R260" s="92"/>
      <c r="S260" s="93"/>
      <c r="T260" s="66"/>
    </row>
    <row r="261" spans="2:20" ht="30" customHeight="1">
      <c r="B261" s="95"/>
      <c r="C261" s="61"/>
      <c r="D261" s="68"/>
      <c r="E261" s="95"/>
      <c r="F261" s="95"/>
      <c r="G261" s="95" t="s">
        <v>3784</v>
      </c>
      <c r="H261" s="66"/>
      <c r="I261" s="66"/>
      <c r="J261" s="101"/>
      <c r="K261" s="95"/>
      <c r="L261" s="889">
        <f t="shared" si="12"/>
        <v>0</v>
      </c>
      <c r="M261" s="95"/>
      <c r="N261" s="95"/>
      <c r="O261" s="98"/>
      <c r="Q261" s="92"/>
      <c r="R261" s="92"/>
      <c r="S261" s="93"/>
      <c r="T261" s="66"/>
    </row>
    <row r="262" spans="2:20" ht="30" customHeight="1">
      <c r="B262" s="95"/>
      <c r="C262" s="61"/>
      <c r="D262" s="68"/>
      <c r="E262" s="95"/>
      <c r="F262" s="95"/>
      <c r="G262" s="95" t="s">
        <v>2476</v>
      </c>
      <c r="H262" s="66"/>
      <c r="I262" s="66"/>
      <c r="J262" s="101"/>
      <c r="K262" s="95"/>
      <c r="L262" s="889">
        <f t="shared" si="12"/>
        <v>0</v>
      </c>
      <c r="M262" s="95"/>
      <c r="N262" s="95"/>
      <c r="O262" s="98"/>
      <c r="Q262" s="92"/>
      <c r="R262" s="92"/>
      <c r="S262" s="93"/>
      <c r="T262" s="66"/>
    </row>
    <row r="263" spans="2:20" ht="30" customHeight="1">
      <c r="B263" s="95"/>
      <c r="C263" s="61"/>
      <c r="D263" s="68"/>
      <c r="E263" s="95"/>
      <c r="F263" s="95"/>
      <c r="G263" s="95" t="s">
        <v>2520</v>
      </c>
      <c r="H263" s="66"/>
      <c r="I263" s="66"/>
      <c r="J263" s="101"/>
      <c r="K263" s="95"/>
      <c r="L263" s="889">
        <f t="shared" si="12"/>
        <v>0</v>
      </c>
      <c r="M263" s="95"/>
      <c r="N263" s="95"/>
      <c r="O263" s="98"/>
      <c r="Q263" s="92"/>
      <c r="R263" s="92"/>
      <c r="S263" s="93"/>
      <c r="T263" s="66"/>
    </row>
    <row r="264" spans="2:20" ht="30" customHeight="1">
      <c r="B264" s="95"/>
      <c r="C264" s="61"/>
      <c r="D264" s="68"/>
      <c r="E264" s="95"/>
      <c r="F264" s="95"/>
      <c r="G264" s="95" t="s">
        <v>2627</v>
      </c>
      <c r="H264" s="66"/>
      <c r="I264" s="66"/>
      <c r="J264" s="101"/>
      <c r="K264" s="95"/>
      <c r="L264" s="889">
        <f t="shared" si="12"/>
        <v>0</v>
      </c>
      <c r="M264" s="95"/>
      <c r="N264" s="95"/>
      <c r="O264" s="98"/>
      <c r="Q264" s="92"/>
      <c r="R264" s="92"/>
      <c r="S264" s="93"/>
      <c r="T264" s="66"/>
    </row>
    <row r="265" spans="2:20" ht="30" customHeight="1">
      <c r="B265" s="95"/>
      <c r="C265" s="61"/>
      <c r="D265" s="68"/>
      <c r="E265" s="95"/>
      <c r="F265" s="95"/>
      <c r="G265" s="95" t="s">
        <v>2923</v>
      </c>
      <c r="H265" s="66"/>
      <c r="I265" s="66"/>
      <c r="J265" s="101"/>
      <c r="K265" s="95"/>
      <c r="L265" s="889">
        <f t="shared" si="12"/>
        <v>0</v>
      </c>
      <c r="M265" s="95"/>
      <c r="N265" s="95"/>
      <c r="O265" s="98"/>
      <c r="Q265" s="92"/>
      <c r="R265" s="92"/>
      <c r="S265" s="93"/>
      <c r="T265" s="66"/>
    </row>
    <row r="266" spans="2:20" ht="30" customHeight="1">
      <c r="B266" s="95"/>
      <c r="C266" s="61"/>
      <c r="D266" s="68"/>
      <c r="E266" s="95"/>
      <c r="F266" s="95"/>
      <c r="G266" s="95" t="s">
        <v>2926</v>
      </c>
      <c r="H266" s="66"/>
      <c r="I266" s="66"/>
      <c r="J266" s="101"/>
      <c r="K266" s="95"/>
      <c r="L266" s="889">
        <f t="shared" si="12"/>
        <v>0</v>
      </c>
      <c r="M266" s="95"/>
      <c r="N266" s="95"/>
      <c r="O266" s="98"/>
      <c r="Q266" s="92"/>
      <c r="R266" s="92"/>
      <c r="S266" s="93"/>
      <c r="T266" s="66"/>
    </row>
    <row r="267" spans="2:20" ht="30" customHeight="1">
      <c r="B267" s="95"/>
      <c r="C267" s="61"/>
      <c r="D267" s="68"/>
      <c r="E267" s="95"/>
      <c r="F267" s="95"/>
      <c r="G267" s="95" t="s">
        <v>2929</v>
      </c>
      <c r="H267" s="66"/>
      <c r="I267" s="66"/>
      <c r="J267" s="101"/>
      <c r="K267" s="95"/>
      <c r="L267" s="889">
        <f t="shared" si="12"/>
        <v>0</v>
      </c>
      <c r="M267" s="95"/>
      <c r="N267" s="95"/>
      <c r="O267" s="98"/>
      <c r="Q267" s="92"/>
      <c r="R267" s="92"/>
      <c r="S267" s="93"/>
      <c r="T267" s="66"/>
    </row>
    <row r="268" spans="2:20" ht="30" customHeight="1">
      <c r="B268" s="95"/>
      <c r="C268" s="61"/>
      <c r="D268" s="68"/>
      <c r="E268" s="95"/>
      <c r="F268" s="95"/>
      <c r="G268" s="95" t="s">
        <v>2931</v>
      </c>
      <c r="H268" s="66"/>
      <c r="I268" s="66"/>
      <c r="J268" s="101"/>
      <c r="K268" s="95"/>
      <c r="L268" s="889">
        <f t="shared" si="12"/>
        <v>0</v>
      </c>
      <c r="M268" s="95"/>
      <c r="N268" s="95"/>
      <c r="O268" s="98"/>
      <c r="Q268" s="92"/>
      <c r="R268" s="92"/>
      <c r="S268" s="93"/>
      <c r="T268" s="66"/>
    </row>
    <row r="269" spans="2:20" ht="30" customHeight="1">
      <c r="B269" s="95"/>
      <c r="C269" s="61"/>
      <c r="D269" s="68"/>
      <c r="E269" s="95"/>
      <c r="F269" s="95"/>
      <c r="G269" s="95" t="s">
        <v>2932</v>
      </c>
      <c r="H269" s="66"/>
      <c r="I269" s="66"/>
      <c r="J269" s="101"/>
      <c r="K269" s="95"/>
      <c r="L269" s="889">
        <f t="shared" si="12"/>
        <v>0</v>
      </c>
      <c r="M269" s="95"/>
      <c r="N269" s="95"/>
      <c r="O269" s="98"/>
      <c r="Q269" s="92"/>
      <c r="R269" s="92"/>
      <c r="S269" s="93"/>
      <c r="T269" s="66"/>
    </row>
    <row r="270" spans="2:20" ht="30" customHeight="1">
      <c r="B270" s="95"/>
      <c r="C270" s="61"/>
      <c r="D270" s="68"/>
      <c r="E270" s="95"/>
      <c r="F270" s="95"/>
      <c r="G270" s="95" t="s">
        <v>2934</v>
      </c>
      <c r="H270" s="66"/>
      <c r="I270" s="66"/>
      <c r="J270" s="101"/>
      <c r="K270" s="95"/>
      <c r="L270" s="889">
        <f t="shared" si="12"/>
        <v>0</v>
      </c>
      <c r="M270" s="95"/>
      <c r="N270" s="95"/>
      <c r="O270" s="98"/>
      <c r="Q270" s="92"/>
      <c r="R270" s="92"/>
      <c r="S270" s="93"/>
      <c r="T270" s="66"/>
    </row>
    <row r="271" spans="2:20" ht="30" customHeight="1">
      <c r="B271" s="95"/>
      <c r="C271" s="61"/>
      <c r="D271" s="68"/>
      <c r="E271" s="95"/>
      <c r="F271" s="95"/>
      <c r="G271" s="95" t="s">
        <v>2849</v>
      </c>
      <c r="H271" s="66"/>
      <c r="I271" s="66"/>
      <c r="J271" s="101"/>
      <c r="K271" s="95"/>
      <c r="L271" s="889">
        <f t="shared" si="12"/>
        <v>0</v>
      </c>
      <c r="M271" s="95"/>
      <c r="N271" s="95"/>
      <c r="O271" s="98"/>
      <c r="Q271" s="92"/>
      <c r="R271" s="92"/>
      <c r="S271" s="93"/>
      <c r="T271" s="66"/>
    </row>
    <row r="272" spans="2:20" ht="30" customHeight="1">
      <c r="B272" s="95"/>
      <c r="C272" s="61"/>
      <c r="D272" s="68"/>
      <c r="E272" s="95"/>
      <c r="F272" s="95"/>
      <c r="G272" s="95" t="s">
        <v>2459</v>
      </c>
      <c r="H272" s="66"/>
      <c r="I272" s="66"/>
      <c r="J272" s="101"/>
      <c r="K272" s="95"/>
      <c r="L272" s="889">
        <f t="shared" si="12"/>
        <v>0</v>
      </c>
      <c r="M272" s="95"/>
      <c r="N272" s="95"/>
      <c r="O272" s="98"/>
      <c r="Q272" s="92"/>
      <c r="R272" s="92"/>
      <c r="S272" s="93"/>
      <c r="T272" s="66"/>
    </row>
    <row r="273" spans="2:20" ht="30" customHeight="1">
      <c r="B273" s="95"/>
      <c r="C273" s="61"/>
      <c r="D273" s="68"/>
      <c r="E273" s="95"/>
      <c r="F273" s="95"/>
      <c r="G273" s="95" t="s">
        <v>2626</v>
      </c>
      <c r="H273" s="66"/>
      <c r="I273" s="66"/>
      <c r="J273" s="101"/>
      <c r="K273" s="95"/>
      <c r="L273" s="889">
        <f t="shared" si="12"/>
        <v>0</v>
      </c>
      <c r="M273" s="95"/>
      <c r="N273" s="95"/>
      <c r="O273" s="98"/>
      <c r="Q273" s="92"/>
      <c r="R273" s="92"/>
      <c r="S273" s="93"/>
      <c r="T273" s="66"/>
    </row>
    <row r="274" spans="2:20" ht="30" customHeight="1">
      <c r="B274" s="95"/>
      <c r="C274" s="61"/>
      <c r="D274" s="68"/>
      <c r="E274" s="95"/>
      <c r="F274" s="95"/>
      <c r="G274" s="95" t="s">
        <v>2482</v>
      </c>
      <c r="H274" s="66"/>
      <c r="I274" s="66"/>
      <c r="J274" s="101"/>
      <c r="K274" s="95"/>
      <c r="L274" s="889">
        <f t="shared" si="12"/>
        <v>0</v>
      </c>
      <c r="M274" s="95"/>
      <c r="N274" s="95"/>
      <c r="O274" s="98"/>
      <c r="Q274" s="92"/>
      <c r="R274" s="92"/>
      <c r="S274" s="93"/>
      <c r="T274" s="66"/>
    </row>
    <row r="275" spans="2:20" ht="30" customHeight="1">
      <c r="B275" s="95"/>
      <c r="C275" s="61"/>
      <c r="D275" s="68"/>
      <c r="E275" s="95"/>
      <c r="F275" s="95"/>
      <c r="G275" s="95" t="s">
        <v>2945</v>
      </c>
      <c r="H275" s="66"/>
      <c r="I275" s="66"/>
      <c r="J275" s="101"/>
      <c r="K275" s="95"/>
      <c r="L275" s="889">
        <f t="shared" si="12"/>
        <v>0</v>
      </c>
      <c r="M275" s="95"/>
      <c r="N275" s="95"/>
      <c r="O275" s="98"/>
      <c r="Q275" s="92"/>
      <c r="R275" s="92"/>
      <c r="S275" s="93"/>
      <c r="T275" s="66"/>
    </row>
    <row r="276" spans="2:20" ht="30" customHeight="1">
      <c r="B276" s="95"/>
      <c r="C276" s="61"/>
      <c r="D276" s="68"/>
      <c r="E276" s="95"/>
      <c r="F276" s="95"/>
      <c r="G276" s="95" t="s">
        <v>2942</v>
      </c>
      <c r="H276" s="66"/>
      <c r="I276" s="66"/>
      <c r="J276" s="101"/>
      <c r="K276" s="95"/>
      <c r="L276" s="889">
        <f t="shared" si="12"/>
        <v>0</v>
      </c>
      <c r="M276" s="95"/>
      <c r="N276" s="95"/>
      <c r="O276" s="98"/>
      <c r="Q276" s="92"/>
      <c r="R276" s="92"/>
      <c r="S276" s="93"/>
      <c r="T276" s="66"/>
    </row>
    <row r="277" spans="2:20" ht="30" customHeight="1">
      <c r="B277" s="95"/>
      <c r="C277" s="61"/>
      <c r="D277" s="68"/>
      <c r="E277" s="95"/>
      <c r="F277" s="95"/>
      <c r="G277" s="95" t="s">
        <v>2426</v>
      </c>
      <c r="H277" s="66"/>
      <c r="I277" s="66"/>
      <c r="J277" s="101"/>
      <c r="K277" s="95"/>
      <c r="L277" s="889">
        <f t="shared" si="12"/>
        <v>0</v>
      </c>
      <c r="M277" s="95"/>
      <c r="N277" s="95"/>
      <c r="O277" s="98"/>
      <c r="Q277" s="92"/>
      <c r="R277" s="92"/>
      <c r="S277" s="93"/>
      <c r="T277" s="66"/>
    </row>
    <row r="278" spans="2:20" ht="30" customHeight="1">
      <c r="B278" s="95"/>
      <c r="C278" s="61"/>
      <c r="D278" s="68"/>
      <c r="E278" s="95"/>
      <c r="F278" s="95"/>
      <c r="G278" s="95" t="s">
        <v>2940</v>
      </c>
      <c r="H278" s="66"/>
      <c r="I278" s="66"/>
      <c r="J278" s="101"/>
      <c r="K278" s="95"/>
      <c r="L278" s="889">
        <f t="shared" si="12"/>
        <v>0</v>
      </c>
      <c r="M278" s="95"/>
      <c r="N278" s="95"/>
      <c r="O278" s="98"/>
      <c r="Q278" s="92"/>
      <c r="R278" s="92"/>
      <c r="S278" s="93"/>
      <c r="T278" s="66"/>
    </row>
    <row r="279" spans="2:20" ht="30" customHeight="1">
      <c r="B279" s="95"/>
      <c r="C279" s="61"/>
      <c r="D279" s="68"/>
      <c r="E279" s="95"/>
      <c r="F279" s="95"/>
      <c r="G279" s="95" t="s">
        <v>2438</v>
      </c>
      <c r="H279" s="66"/>
      <c r="I279" s="66"/>
      <c r="J279" s="101"/>
      <c r="K279" s="95"/>
      <c r="L279" s="889">
        <f t="shared" si="12"/>
        <v>0</v>
      </c>
      <c r="M279" s="95"/>
      <c r="N279" s="95"/>
      <c r="O279" s="98"/>
      <c r="Q279" s="92"/>
      <c r="R279" s="92"/>
      <c r="S279" s="93"/>
      <c r="T279" s="66"/>
    </row>
    <row r="280" spans="2:20" ht="30" customHeight="1">
      <c r="B280" s="95"/>
      <c r="C280" s="61"/>
      <c r="D280" s="68"/>
      <c r="E280" s="95"/>
      <c r="F280" s="95"/>
      <c r="G280" s="95" t="s">
        <v>3785</v>
      </c>
      <c r="H280" s="66"/>
      <c r="I280" s="66"/>
      <c r="J280" s="101"/>
      <c r="K280" s="95"/>
      <c r="L280" s="889">
        <f t="shared" si="12"/>
        <v>0</v>
      </c>
      <c r="M280" s="95"/>
      <c r="N280" s="95"/>
      <c r="O280" s="98"/>
      <c r="Q280" s="92"/>
      <c r="R280" s="92"/>
      <c r="S280" s="93"/>
      <c r="T280" s="66"/>
    </row>
    <row r="281" spans="2:20" ht="30" customHeight="1">
      <c r="B281" s="95"/>
      <c r="C281" s="61"/>
      <c r="D281" s="68"/>
      <c r="E281" s="95"/>
      <c r="F281" s="95"/>
      <c r="G281" s="95" t="s">
        <v>2433</v>
      </c>
      <c r="H281" s="66"/>
      <c r="I281" s="66"/>
      <c r="J281" s="101"/>
      <c r="K281" s="95"/>
      <c r="L281" s="889">
        <f t="shared" si="12"/>
        <v>0</v>
      </c>
      <c r="M281" s="95"/>
      <c r="N281" s="95"/>
      <c r="O281" s="98"/>
      <c r="Q281" s="92"/>
      <c r="R281" s="92"/>
      <c r="S281" s="93"/>
      <c r="T281" s="66"/>
    </row>
    <row r="282" spans="2:20" ht="30" customHeight="1">
      <c r="B282" s="95"/>
      <c r="C282" s="61"/>
      <c r="D282" s="68"/>
      <c r="E282" s="95"/>
      <c r="F282" s="95"/>
      <c r="G282" s="95" t="s">
        <v>2440</v>
      </c>
      <c r="H282" s="66"/>
      <c r="I282" s="66"/>
      <c r="J282" s="101"/>
      <c r="K282" s="95"/>
      <c r="L282" s="889">
        <f t="shared" si="12"/>
        <v>0</v>
      </c>
      <c r="M282" s="95"/>
      <c r="N282" s="95"/>
      <c r="O282" s="98"/>
      <c r="Q282" s="92"/>
      <c r="R282" s="92"/>
      <c r="S282" s="93"/>
      <c r="T282" s="66"/>
    </row>
    <row r="283" spans="2:20" ht="30" customHeight="1">
      <c r="B283" s="95"/>
      <c r="C283" s="61"/>
      <c r="D283" s="68"/>
      <c r="E283" s="95"/>
      <c r="F283" s="95"/>
      <c r="G283" s="95" t="s">
        <v>2444</v>
      </c>
      <c r="H283" s="66"/>
      <c r="I283" s="66"/>
      <c r="J283" s="101"/>
      <c r="K283" s="95"/>
      <c r="L283" s="889">
        <f t="shared" si="12"/>
        <v>0</v>
      </c>
      <c r="M283" s="95"/>
      <c r="N283" s="95"/>
      <c r="O283" s="98"/>
      <c r="Q283" s="92"/>
      <c r="R283" s="92"/>
      <c r="S283" s="93"/>
      <c r="T283" s="66"/>
    </row>
    <row r="284" spans="2:20" ht="30" customHeight="1">
      <c r="B284" s="95"/>
      <c r="C284" s="61"/>
      <c r="D284" s="68"/>
      <c r="E284" s="95"/>
      <c r="F284" s="95"/>
      <c r="G284" s="95" t="s">
        <v>2455</v>
      </c>
      <c r="H284" s="66"/>
      <c r="I284" s="66"/>
      <c r="J284" s="101"/>
      <c r="K284" s="95"/>
      <c r="L284" s="889">
        <f t="shared" si="12"/>
        <v>0</v>
      </c>
      <c r="M284" s="95"/>
      <c r="N284" s="95"/>
      <c r="O284" s="98"/>
      <c r="Q284" s="92"/>
      <c r="R284" s="92"/>
      <c r="S284" s="93"/>
      <c r="T284" s="66"/>
    </row>
    <row r="285" spans="2:20" ht="30" customHeight="1">
      <c r="B285" s="95"/>
      <c r="C285" s="61"/>
      <c r="D285" s="68"/>
      <c r="E285" s="95"/>
      <c r="F285" s="95"/>
      <c r="G285" s="95" t="s">
        <v>2522</v>
      </c>
      <c r="H285" s="66"/>
      <c r="I285" s="66"/>
      <c r="J285" s="101"/>
      <c r="K285" s="95"/>
      <c r="L285" s="889">
        <f t="shared" si="12"/>
        <v>0</v>
      </c>
      <c r="M285" s="95"/>
      <c r="N285" s="95"/>
      <c r="O285" s="98"/>
      <c r="Q285" s="92"/>
      <c r="R285" s="92"/>
      <c r="S285" s="93"/>
      <c r="T285" s="66"/>
    </row>
    <row r="286" spans="2:20" ht="30" customHeight="1">
      <c r="B286" s="95"/>
      <c r="C286" s="61"/>
      <c r="D286" s="68"/>
      <c r="E286" s="95"/>
      <c r="F286" s="95"/>
      <c r="G286" s="95" t="s">
        <v>2564</v>
      </c>
      <c r="H286" s="66"/>
      <c r="I286" s="66"/>
      <c r="J286" s="101"/>
      <c r="K286" s="95"/>
      <c r="L286" s="889">
        <f t="shared" si="12"/>
        <v>0</v>
      </c>
      <c r="M286" s="95"/>
      <c r="N286" s="95"/>
      <c r="O286" s="98"/>
      <c r="Q286" s="92"/>
      <c r="R286" s="92"/>
      <c r="S286" s="93"/>
      <c r="T286" s="66"/>
    </row>
    <row r="287" spans="2:20" ht="30" customHeight="1">
      <c r="B287" s="95"/>
      <c r="C287" s="61"/>
      <c r="D287" s="68"/>
      <c r="E287" s="95"/>
      <c r="F287" s="95"/>
      <c r="G287" s="95" t="s">
        <v>3786</v>
      </c>
      <c r="H287" s="66"/>
      <c r="I287" s="66"/>
      <c r="J287" s="101"/>
      <c r="K287" s="95"/>
      <c r="L287" s="889">
        <f t="shared" si="12"/>
        <v>0</v>
      </c>
      <c r="M287" s="95"/>
      <c r="N287" s="95"/>
      <c r="O287" s="98"/>
      <c r="Q287" s="92"/>
      <c r="R287" s="92"/>
      <c r="S287" s="93"/>
      <c r="T287" s="66"/>
    </row>
    <row r="288" spans="2:20" ht="30" customHeight="1">
      <c r="B288" s="95"/>
      <c r="C288" s="61"/>
      <c r="D288" s="68"/>
      <c r="E288" s="95"/>
      <c r="F288" s="95"/>
      <c r="G288" s="95" t="s">
        <v>2535</v>
      </c>
      <c r="H288" s="66"/>
      <c r="I288" s="66"/>
      <c r="J288" s="101"/>
      <c r="K288" s="95"/>
      <c r="L288" s="889">
        <f t="shared" si="12"/>
        <v>0</v>
      </c>
      <c r="M288" s="95"/>
      <c r="N288" s="95"/>
      <c r="O288" s="98"/>
      <c r="Q288" s="92"/>
      <c r="R288" s="92"/>
      <c r="S288" s="93"/>
      <c r="T288" s="66"/>
    </row>
    <row r="289" spans="2:20" ht="30" customHeight="1">
      <c r="B289" s="95"/>
      <c r="C289" s="61"/>
      <c r="D289" s="68"/>
      <c r="E289" s="95"/>
      <c r="F289" s="95"/>
      <c r="G289" s="95" t="s">
        <v>2552</v>
      </c>
      <c r="H289" s="66"/>
      <c r="I289" s="66"/>
      <c r="J289" s="101"/>
      <c r="K289" s="95"/>
      <c r="L289" s="889">
        <f t="shared" si="12"/>
        <v>0</v>
      </c>
      <c r="M289" s="95"/>
      <c r="N289" s="95"/>
      <c r="O289" s="98"/>
      <c r="Q289" s="92"/>
      <c r="R289" s="92"/>
      <c r="S289" s="93"/>
      <c r="T289" s="66"/>
    </row>
    <row r="290" spans="2:20" ht="30" customHeight="1">
      <c r="B290" s="95"/>
      <c r="C290" s="61"/>
      <c r="D290" s="68"/>
      <c r="E290" s="95"/>
      <c r="F290" s="95"/>
      <c r="G290" s="95" t="s">
        <v>2549</v>
      </c>
      <c r="H290" s="66"/>
      <c r="I290" s="66"/>
      <c r="J290" s="101"/>
      <c r="K290" s="95"/>
      <c r="L290" s="889">
        <f t="shared" si="12"/>
        <v>0</v>
      </c>
      <c r="M290" s="95"/>
      <c r="N290" s="95"/>
      <c r="O290" s="98"/>
      <c r="Q290" s="92"/>
      <c r="R290" s="92"/>
      <c r="S290" s="93"/>
      <c r="T290" s="66"/>
    </row>
    <row r="291" spans="2:20" ht="30" customHeight="1">
      <c r="B291" s="95"/>
      <c r="C291" s="61"/>
      <c r="D291" s="68"/>
      <c r="E291" s="95"/>
      <c r="F291" s="95"/>
      <c r="G291" s="95" t="s">
        <v>2560</v>
      </c>
      <c r="H291" s="66"/>
      <c r="I291" s="66"/>
      <c r="J291" s="101"/>
      <c r="K291" s="95"/>
      <c r="L291" s="889">
        <f t="shared" si="12"/>
        <v>0</v>
      </c>
      <c r="M291" s="95"/>
      <c r="N291" s="95"/>
      <c r="O291" s="98"/>
      <c r="Q291" s="92"/>
      <c r="R291" s="92"/>
      <c r="S291" s="93"/>
      <c r="T291" s="66"/>
    </row>
    <row r="292" spans="2:20" ht="30" customHeight="1">
      <c r="B292" s="95"/>
      <c r="C292" s="61"/>
      <c r="D292" s="68"/>
      <c r="E292" s="95"/>
      <c r="F292" s="95"/>
      <c r="G292" s="95" t="s">
        <v>2486</v>
      </c>
      <c r="H292" s="66"/>
      <c r="I292" s="66"/>
      <c r="J292" s="101"/>
      <c r="K292" s="95"/>
      <c r="L292" s="889">
        <f t="shared" si="12"/>
        <v>0</v>
      </c>
      <c r="M292" s="95"/>
      <c r="N292" s="95"/>
      <c r="O292" s="98"/>
      <c r="Q292" s="92"/>
      <c r="R292" s="92"/>
      <c r="S292" s="93"/>
      <c r="T292" s="66"/>
    </row>
    <row r="293" spans="2:20" ht="30" customHeight="1">
      <c r="B293" s="95"/>
      <c r="C293" s="61"/>
      <c r="D293" s="68"/>
      <c r="E293" s="95"/>
      <c r="F293" s="95"/>
      <c r="G293" s="95" t="s">
        <v>2611</v>
      </c>
      <c r="H293" s="66"/>
      <c r="I293" s="66"/>
      <c r="J293" s="101"/>
      <c r="K293" s="95"/>
      <c r="L293" s="889">
        <f t="shared" si="12"/>
        <v>0</v>
      </c>
      <c r="M293" s="95"/>
      <c r="N293" s="95"/>
      <c r="O293" s="98"/>
      <c r="Q293" s="92"/>
      <c r="R293" s="92"/>
      <c r="S293" s="93"/>
      <c r="T293" s="66"/>
    </row>
    <row r="294" spans="2:20" ht="30" customHeight="1">
      <c r="B294" s="95"/>
      <c r="C294" s="61"/>
      <c r="D294" s="68"/>
      <c r="E294" s="95"/>
      <c r="F294" s="95"/>
      <c r="G294" s="95" t="s">
        <v>2673</v>
      </c>
      <c r="H294" s="66"/>
      <c r="I294" s="66"/>
      <c r="J294" s="101"/>
      <c r="K294" s="95"/>
      <c r="L294" s="889">
        <f t="shared" si="12"/>
        <v>0</v>
      </c>
      <c r="M294" s="95"/>
      <c r="N294" s="95"/>
      <c r="O294" s="98"/>
      <c r="Q294" s="92"/>
      <c r="R294" s="92"/>
      <c r="S294" s="93"/>
      <c r="T294" s="66"/>
    </row>
    <row r="295" spans="2:20" ht="30" customHeight="1">
      <c r="B295" s="95"/>
      <c r="C295" s="61"/>
      <c r="D295" s="68"/>
      <c r="E295" s="95"/>
      <c r="F295" s="95"/>
      <c r="G295" s="95" t="s">
        <v>3787</v>
      </c>
      <c r="H295" s="66"/>
      <c r="I295" s="66"/>
      <c r="J295" s="101"/>
      <c r="K295" s="95"/>
      <c r="L295" s="889">
        <f t="shared" si="12"/>
        <v>0</v>
      </c>
      <c r="M295" s="95"/>
      <c r="N295" s="95"/>
      <c r="O295" s="98"/>
      <c r="Q295" s="92"/>
      <c r="R295" s="92"/>
      <c r="S295" s="93"/>
      <c r="T295" s="66"/>
    </row>
    <row r="296" spans="2:20" ht="30" customHeight="1">
      <c r="B296" s="95"/>
      <c r="C296" s="61"/>
      <c r="D296" s="68"/>
      <c r="E296" s="95"/>
      <c r="F296" s="95"/>
      <c r="G296" s="95" t="s">
        <v>2948</v>
      </c>
      <c r="H296" s="66"/>
      <c r="I296" s="66"/>
      <c r="J296" s="101"/>
      <c r="K296" s="95"/>
      <c r="L296" s="889">
        <f t="shared" si="12"/>
        <v>0</v>
      </c>
      <c r="M296" s="95"/>
      <c r="N296" s="95"/>
      <c r="O296" s="98"/>
      <c r="Q296" s="92"/>
      <c r="R296" s="92"/>
      <c r="S296" s="93"/>
      <c r="T296" s="66"/>
    </row>
    <row r="297" spans="2:20" ht="30" customHeight="1">
      <c r="B297" s="95"/>
      <c r="C297" s="61"/>
      <c r="D297" s="68"/>
      <c r="E297" s="95"/>
      <c r="F297" s="95"/>
      <c r="G297" s="95" t="s">
        <v>2949</v>
      </c>
      <c r="H297" s="66"/>
      <c r="I297" s="66"/>
      <c r="J297" s="101"/>
      <c r="K297" s="95"/>
      <c r="L297" s="889">
        <f t="shared" si="12"/>
        <v>0</v>
      </c>
      <c r="M297" s="95"/>
      <c r="N297" s="95"/>
      <c r="O297" s="98"/>
      <c r="Q297" s="92"/>
      <c r="R297" s="92"/>
      <c r="S297" s="93"/>
      <c r="T297" s="66"/>
    </row>
    <row r="298" spans="2:20" ht="30" customHeight="1">
      <c r="B298" s="95"/>
      <c r="C298" s="61"/>
      <c r="D298" s="68"/>
      <c r="E298" s="95"/>
      <c r="F298" s="95"/>
      <c r="G298" s="95" t="s">
        <v>2937</v>
      </c>
      <c r="H298" s="66"/>
      <c r="I298" s="66"/>
      <c r="J298" s="101"/>
      <c r="K298" s="95"/>
      <c r="L298" s="889">
        <f t="shared" si="12"/>
        <v>0</v>
      </c>
      <c r="M298" s="95"/>
      <c r="N298" s="95"/>
      <c r="O298" s="98"/>
      <c r="Q298" s="92"/>
      <c r="R298" s="92"/>
      <c r="S298" s="93"/>
      <c r="T298" s="66"/>
    </row>
    <row r="299" spans="2:20" ht="30" customHeight="1">
      <c r="B299" s="95"/>
      <c r="C299" s="61"/>
      <c r="D299" s="68"/>
      <c r="E299" s="95"/>
      <c r="F299" s="95"/>
      <c r="G299" s="95" t="s">
        <v>2497</v>
      </c>
      <c r="H299" s="66"/>
      <c r="I299" s="66"/>
      <c r="J299" s="101"/>
      <c r="K299" s="95"/>
      <c r="L299" s="889">
        <f t="shared" si="12"/>
        <v>0</v>
      </c>
      <c r="M299" s="95"/>
      <c r="N299" s="95"/>
      <c r="O299" s="98"/>
      <c r="Q299" s="92"/>
      <c r="R299" s="92"/>
      <c r="S299" s="93"/>
      <c r="T299" s="66"/>
    </row>
    <row r="300" spans="2:20" ht="30" customHeight="1">
      <c r="B300" s="95"/>
      <c r="C300" s="61"/>
      <c r="D300" s="68"/>
      <c r="E300" s="95"/>
      <c r="F300" s="95"/>
      <c r="G300" s="95" t="s">
        <v>2950</v>
      </c>
      <c r="H300" s="66"/>
      <c r="I300" s="66"/>
      <c r="J300" s="101"/>
      <c r="K300" s="95"/>
      <c r="L300" s="889">
        <f t="shared" si="12"/>
        <v>0</v>
      </c>
      <c r="M300" s="95"/>
      <c r="N300" s="95"/>
      <c r="O300" s="98"/>
      <c r="Q300" s="92"/>
      <c r="R300" s="92"/>
      <c r="S300" s="93"/>
      <c r="T300" s="66"/>
    </row>
    <row r="301" spans="2:20" ht="30" customHeight="1">
      <c r="B301" s="95"/>
      <c r="C301" s="61"/>
      <c r="D301" s="68"/>
      <c r="E301" s="95"/>
      <c r="F301" s="95"/>
      <c r="G301" s="95" t="s">
        <v>2953</v>
      </c>
      <c r="H301" s="66"/>
      <c r="I301" s="66"/>
      <c r="J301" s="101"/>
      <c r="K301" s="95"/>
      <c r="L301" s="889">
        <f t="shared" si="12"/>
        <v>0</v>
      </c>
      <c r="M301" s="95"/>
      <c r="N301" s="95"/>
      <c r="O301" s="98"/>
      <c r="Q301" s="92"/>
      <c r="R301" s="92"/>
      <c r="S301" s="93"/>
      <c r="T301" s="66"/>
    </row>
    <row r="302" spans="2:20" ht="30" customHeight="1">
      <c r="B302" s="95"/>
      <c r="C302" s="61"/>
      <c r="D302" s="68"/>
      <c r="E302" s="95"/>
      <c r="F302" s="95"/>
      <c r="G302" s="95" t="s">
        <v>2518</v>
      </c>
      <c r="H302" s="66"/>
      <c r="I302" s="66"/>
      <c r="J302" s="101"/>
      <c r="K302" s="95"/>
      <c r="L302" s="889">
        <f t="shared" si="12"/>
        <v>0</v>
      </c>
      <c r="M302" s="95"/>
      <c r="N302" s="95"/>
      <c r="O302" s="98"/>
      <c r="Q302" s="92"/>
      <c r="R302" s="92"/>
      <c r="S302" s="93"/>
      <c r="T302" s="66"/>
    </row>
    <row r="303" spans="2:20" ht="30" customHeight="1">
      <c r="B303" s="95"/>
      <c r="C303" s="61"/>
      <c r="D303" s="68"/>
      <c r="E303" s="95"/>
      <c r="F303" s="95"/>
      <c r="G303" s="95" t="s">
        <v>2585</v>
      </c>
      <c r="H303" s="66"/>
      <c r="I303" s="66"/>
      <c r="J303" s="101"/>
      <c r="K303" s="95"/>
      <c r="L303" s="889">
        <f t="shared" si="12"/>
        <v>0</v>
      </c>
      <c r="M303" s="95"/>
      <c r="N303" s="95"/>
      <c r="O303" s="98"/>
      <c r="Q303" s="92"/>
      <c r="R303" s="92"/>
      <c r="S303" s="93"/>
      <c r="T303" s="66"/>
    </row>
    <row r="304" spans="2:20" ht="30" customHeight="1">
      <c r="B304" s="95"/>
      <c r="C304" s="61"/>
      <c r="D304" s="68"/>
      <c r="E304" s="95"/>
      <c r="F304" s="95"/>
      <c r="G304" s="95" t="s">
        <v>2598</v>
      </c>
      <c r="H304" s="66"/>
      <c r="I304" s="66"/>
      <c r="J304" s="101"/>
      <c r="K304" s="95"/>
      <c r="L304" s="889">
        <f t="shared" si="12"/>
        <v>0</v>
      </c>
      <c r="M304" s="95"/>
      <c r="N304" s="95"/>
      <c r="O304" s="98"/>
      <c r="Q304" s="92"/>
      <c r="R304" s="92"/>
      <c r="S304" s="93"/>
      <c r="T304" s="66"/>
    </row>
    <row r="305" spans="2:20" ht="30" customHeight="1">
      <c r="B305" s="95"/>
      <c r="C305" s="61"/>
      <c r="D305" s="68"/>
      <c r="E305" s="95"/>
      <c r="F305" s="95"/>
      <c r="G305" s="95" t="s">
        <v>2502</v>
      </c>
      <c r="H305" s="66"/>
      <c r="I305" s="66"/>
      <c r="J305" s="101"/>
      <c r="K305" s="95"/>
      <c r="L305" s="889">
        <f t="shared" si="12"/>
        <v>0</v>
      </c>
      <c r="M305" s="95"/>
      <c r="N305" s="95"/>
      <c r="O305" s="98"/>
      <c r="Q305" s="92"/>
      <c r="R305" s="92"/>
      <c r="S305" s="93"/>
      <c r="T305" s="66"/>
    </row>
    <row r="306" spans="2:20" ht="30" customHeight="1">
      <c r="B306" s="95"/>
      <c r="C306" s="61"/>
      <c r="D306" s="68"/>
      <c r="E306" s="95"/>
      <c r="F306" s="95"/>
      <c r="G306" s="95" t="s">
        <v>2578</v>
      </c>
      <c r="H306" s="66"/>
      <c r="I306" s="66"/>
      <c r="J306" s="101"/>
      <c r="K306" s="95"/>
      <c r="L306" s="889">
        <f t="shared" si="12"/>
        <v>0</v>
      </c>
      <c r="M306" s="95"/>
      <c r="N306" s="95"/>
      <c r="O306" s="98"/>
      <c r="Q306" s="92"/>
      <c r="R306" s="92"/>
      <c r="S306" s="93"/>
      <c r="T306" s="66"/>
    </row>
    <row r="307" spans="2:20" ht="30" customHeight="1">
      <c r="B307" s="95"/>
      <c r="C307" s="61"/>
      <c r="D307" s="68"/>
      <c r="E307" s="95"/>
      <c r="F307" s="95"/>
      <c r="G307" s="95" t="s">
        <v>3788</v>
      </c>
      <c r="H307" s="66"/>
      <c r="I307" s="66"/>
      <c r="J307" s="101"/>
      <c r="K307" s="95"/>
      <c r="L307" s="889">
        <f t="shared" ref="L307:L370" si="13">M307*1.25</f>
        <v>0</v>
      </c>
      <c r="M307" s="95"/>
      <c r="N307" s="95"/>
      <c r="O307" s="98"/>
      <c r="Q307" s="92"/>
      <c r="R307" s="92"/>
      <c r="S307" s="93"/>
      <c r="T307" s="66"/>
    </row>
    <row r="308" spans="2:20" ht="30" customHeight="1">
      <c r="B308" s="95"/>
      <c r="C308" s="61"/>
      <c r="D308" s="68"/>
      <c r="E308" s="95"/>
      <c r="F308" s="95"/>
      <c r="G308" s="95" t="s">
        <v>2698</v>
      </c>
      <c r="H308" s="66"/>
      <c r="I308" s="66"/>
      <c r="J308" s="101"/>
      <c r="K308" s="95"/>
      <c r="L308" s="889">
        <f t="shared" si="13"/>
        <v>0</v>
      </c>
      <c r="M308" s="95"/>
      <c r="N308" s="95"/>
      <c r="O308" s="98"/>
      <c r="Q308" s="92"/>
      <c r="R308" s="92"/>
      <c r="S308" s="93"/>
      <c r="T308" s="66"/>
    </row>
    <row r="309" spans="2:20" ht="30" customHeight="1">
      <c r="B309" s="95"/>
      <c r="C309" s="61"/>
      <c r="D309" s="68"/>
      <c r="E309" s="95"/>
      <c r="F309" s="95"/>
      <c r="G309" s="95" t="s">
        <v>2582</v>
      </c>
      <c r="H309" s="66"/>
      <c r="I309" s="66"/>
      <c r="J309" s="101"/>
      <c r="K309" s="95"/>
      <c r="L309" s="889">
        <f t="shared" si="13"/>
        <v>0</v>
      </c>
      <c r="M309" s="95"/>
      <c r="N309" s="95"/>
      <c r="O309" s="98"/>
      <c r="Q309" s="92"/>
      <c r="R309" s="92"/>
      <c r="S309" s="93"/>
      <c r="T309" s="66"/>
    </row>
    <row r="310" spans="2:20" ht="30" customHeight="1">
      <c r="B310" s="95"/>
      <c r="C310" s="61"/>
      <c r="D310" s="68"/>
      <c r="E310" s="95"/>
      <c r="F310" s="95"/>
      <c r="G310" s="95" t="s">
        <v>3789</v>
      </c>
      <c r="H310" s="66"/>
      <c r="I310" s="66"/>
      <c r="J310" s="101"/>
      <c r="K310" s="95"/>
      <c r="L310" s="889">
        <f t="shared" si="13"/>
        <v>0</v>
      </c>
      <c r="M310" s="95"/>
      <c r="N310" s="95"/>
      <c r="O310" s="98"/>
      <c r="Q310" s="92"/>
      <c r="R310" s="92"/>
      <c r="S310" s="93"/>
      <c r="T310" s="66"/>
    </row>
    <row r="311" spans="2:20" ht="30" customHeight="1">
      <c r="B311" s="95"/>
      <c r="C311" s="61"/>
      <c r="D311" s="68"/>
      <c r="E311" s="95"/>
      <c r="F311" s="95"/>
      <c r="G311" s="95" t="s">
        <v>2778</v>
      </c>
      <c r="H311" s="66"/>
      <c r="I311" s="66"/>
      <c r="J311" s="101"/>
      <c r="K311" s="95"/>
      <c r="L311" s="889">
        <f t="shared" si="13"/>
        <v>0</v>
      </c>
      <c r="M311" s="95"/>
      <c r="N311" s="95"/>
      <c r="O311" s="98"/>
      <c r="Q311" s="92"/>
      <c r="R311" s="92"/>
      <c r="S311" s="93"/>
      <c r="T311" s="66"/>
    </row>
    <row r="312" spans="2:20" ht="30" customHeight="1">
      <c r="B312" s="95"/>
      <c r="C312" s="61"/>
      <c r="D312" s="68"/>
      <c r="E312" s="95"/>
      <c r="F312" s="95"/>
      <c r="G312" s="95" t="s">
        <v>2467</v>
      </c>
      <c r="H312" s="66"/>
      <c r="I312" s="66"/>
      <c r="J312" s="101"/>
      <c r="K312" s="95"/>
      <c r="L312" s="889">
        <f t="shared" si="13"/>
        <v>0</v>
      </c>
      <c r="M312" s="95"/>
      <c r="N312" s="95"/>
      <c r="O312" s="98"/>
      <c r="Q312" s="92"/>
      <c r="R312" s="92"/>
      <c r="S312" s="93"/>
      <c r="T312" s="66"/>
    </row>
    <row r="313" spans="2:20" ht="30" customHeight="1">
      <c r="B313" s="95"/>
      <c r="C313" s="61"/>
      <c r="D313" s="68"/>
      <c r="E313" s="95"/>
      <c r="F313" s="95"/>
      <c r="G313" s="95" t="s">
        <v>2499</v>
      </c>
      <c r="H313" s="66"/>
      <c r="I313" s="66"/>
      <c r="J313" s="101"/>
      <c r="K313" s="95"/>
      <c r="L313" s="889">
        <f t="shared" si="13"/>
        <v>0</v>
      </c>
      <c r="M313" s="95"/>
      <c r="N313" s="95"/>
      <c r="O313" s="98"/>
      <c r="Q313" s="92"/>
      <c r="R313" s="92"/>
      <c r="S313" s="93"/>
      <c r="T313" s="66"/>
    </row>
    <row r="314" spans="2:20" ht="30" customHeight="1">
      <c r="B314" s="95"/>
      <c r="C314" s="61"/>
      <c r="D314" s="68"/>
      <c r="E314" s="95"/>
      <c r="F314" s="95"/>
      <c r="G314" s="95" t="s">
        <v>2567</v>
      </c>
      <c r="H314" s="66"/>
      <c r="I314" s="66"/>
      <c r="J314" s="101"/>
      <c r="K314" s="95"/>
      <c r="L314" s="889">
        <f t="shared" si="13"/>
        <v>0</v>
      </c>
      <c r="M314" s="95"/>
      <c r="N314" s="95"/>
      <c r="O314" s="98"/>
      <c r="Q314" s="92"/>
      <c r="R314" s="92"/>
      <c r="S314" s="93"/>
      <c r="T314" s="66"/>
    </row>
    <row r="315" spans="2:20" ht="30" customHeight="1">
      <c r="B315" s="95"/>
      <c r="C315" s="61"/>
      <c r="D315" s="68"/>
      <c r="E315" s="95"/>
      <c r="F315" s="95"/>
      <c r="G315" s="95" t="s">
        <v>2590</v>
      </c>
      <c r="H315" s="66"/>
      <c r="I315" s="66"/>
      <c r="J315" s="101"/>
      <c r="K315" s="95"/>
      <c r="L315" s="889">
        <f t="shared" si="13"/>
        <v>0</v>
      </c>
      <c r="M315" s="95"/>
      <c r="N315" s="95"/>
      <c r="O315" s="98"/>
      <c r="Q315" s="92"/>
      <c r="R315" s="92"/>
      <c r="S315" s="93"/>
      <c r="T315" s="66"/>
    </row>
    <row r="316" spans="2:20" ht="30" customHeight="1">
      <c r="B316" s="95"/>
      <c r="C316" s="61"/>
      <c r="D316" s="68"/>
      <c r="E316" s="95"/>
      <c r="F316" s="95"/>
      <c r="G316" s="95" t="s">
        <v>2525</v>
      </c>
      <c r="H316" s="66"/>
      <c r="I316" s="66"/>
      <c r="J316" s="101"/>
      <c r="K316" s="95"/>
      <c r="L316" s="889">
        <f t="shared" si="13"/>
        <v>0</v>
      </c>
      <c r="M316" s="95"/>
      <c r="N316" s="95"/>
      <c r="O316" s="98"/>
      <c r="Q316" s="92"/>
      <c r="R316" s="92"/>
      <c r="S316" s="93"/>
      <c r="T316" s="66"/>
    </row>
    <row r="317" spans="2:20" ht="30" customHeight="1">
      <c r="B317" s="95"/>
      <c r="C317" s="61"/>
      <c r="D317" s="68"/>
      <c r="E317" s="95"/>
      <c r="F317" s="95"/>
      <c r="G317" s="95" t="s">
        <v>3790</v>
      </c>
      <c r="H317" s="66"/>
      <c r="I317" s="66"/>
      <c r="J317" s="101"/>
      <c r="K317" s="95"/>
      <c r="L317" s="889">
        <f t="shared" si="13"/>
        <v>0</v>
      </c>
      <c r="M317" s="95"/>
      <c r="N317" s="95"/>
      <c r="O317" s="98"/>
      <c r="Q317" s="92"/>
      <c r="R317" s="92"/>
      <c r="S317" s="93"/>
      <c r="T317" s="66"/>
    </row>
    <row r="318" spans="2:20" ht="30" customHeight="1">
      <c r="B318" s="95"/>
      <c r="C318" s="61"/>
      <c r="D318" s="68"/>
      <c r="E318" s="95"/>
      <c r="F318" s="95"/>
      <c r="G318" s="95" t="s">
        <v>2462</v>
      </c>
      <c r="H318" s="66"/>
      <c r="I318" s="66"/>
      <c r="J318" s="101"/>
      <c r="K318" s="95"/>
      <c r="L318" s="889">
        <f t="shared" si="13"/>
        <v>0</v>
      </c>
      <c r="M318" s="95"/>
      <c r="N318" s="95"/>
      <c r="O318" s="98"/>
      <c r="Q318" s="92"/>
      <c r="R318" s="92"/>
      <c r="S318" s="93"/>
      <c r="T318" s="66"/>
    </row>
    <row r="319" spans="2:20" ht="30" customHeight="1">
      <c r="B319" s="95"/>
      <c r="C319" s="61"/>
      <c r="D319" s="68"/>
      <c r="E319" s="95"/>
      <c r="F319" s="95"/>
      <c r="G319" s="95" t="s">
        <v>2537</v>
      </c>
      <c r="H319" s="66"/>
      <c r="I319" s="66"/>
      <c r="J319" s="101"/>
      <c r="K319" s="95"/>
      <c r="L319" s="889">
        <f t="shared" si="13"/>
        <v>0</v>
      </c>
      <c r="M319" s="95"/>
      <c r="N319" s="95"/>
      <c r="O319" s="98"/>
      <c r="Q319" s="92"/>
      <c r="R319" s="92"/>
      <c r="S319" s="93"/>
      <c r="T319" s="66"/>
    </row>
    <row r="320" spans="2:20" ht="30" customHeight="1">
      <c r="B320" s="95"/>
      <c r="C320" s="61"/>
      <c r="D320" s="68"/>
      <c r="E320" s="95"/>
      <c r="F320" s="95"/>
      <c r="G320" s="95" t="s">
        <v>2954</v>
      </c>
      <c r="H320" s="66"/>
      <c r="I320" s="66"/>
      <c r="J320" s="101"/>
      <c r="K320" s="95"/>
      <c r="L320" s="889">
        <f t="shared" si="13"/>
        <v>0</v>
      </c>
      <c r="M320" s="95"/>
      <c r="N320" s="95"/>
      <c r="O320" s="98"/>
      <c r="Q320" s="92"/>
      <c r="R320" s="92"/>
      <c r="S320" s="93"/>
      <c r="T320" s="66"/>
    </row>
    <row r="321" spans="2:20" ht="30" customHeight="1">
      <c r="B321" s="95"/>
      <c r="C321" s="61"/>
      <c r="D321" s="68"/>
      <c r="E321" s="95"/>
      <c r="F321" s="95"/>
      <c r="G321" s="95" t="s">
        <v>2958</v>
      </c>
      <c r="H321" s="66"/>
      <c r="I321" s="66"/>
      <c r="J321" s="101"/>
      <c r="K321" s="95"/>
      <c r="L321" s="889">
        <f t="shared" si="13"/>
        <v>0</v>
      </c>
      <c r="M321" s="95"/>
      <c r="N321" s="95"/>
      <c r="O321" s="98"/>
      <c r="Q321" s="92"/>
      <c r="R321" s="92"/>
      <c r="S321" s="93"/>
      <c r="T321" s="66"/>
    </row>
    <row r="322" spans="2:20" ht="30" customHeight="1">
      <c r="B322" s="95"/>
      <c r="C322" s="61"/>
      <c r="D322" s="68"/>
      <c r="E322" s="95"/>
      <c r="F322" s="95"/>
      <c r="G322" s="95" t="s">
        <v>2960</v>
      </c>
      <c r="H322" s="66"/>
      <c r="I322" s="66"/>
      <c r="J322" s="101"/>
      <c r="K322" s="95"/>
      <c r="L322" s="889">
        <f t="shared" si="13"/>
        <v>0</v>
      </c>
      <c r="M322" s="95"/>
      <c r="N322" s="95"/>
      <c r="O322" s="98"/>
      <c r="Q322" s="92"/>
      <c r="R322" s="92"/>
      <c r="S322" s="93"/>
      <c r="T322" s="66"/>
    </row>
    <row r="323" spans="2:20" ht="30" customHeight="1">
      <c r="B323" s="95"/>
      <c r="C323" s="61"/>
      <c r="D323" s="68"/>
      <c r="E323" s="95"/>
      <c r="F323" s="95"/>
      <c r="G323" s="95" t="s">
        <v>2504</v>
      </c>
      <c r="H323" s="66"/>
      <c r="I323" s="66"/>
      <c r="J323" s="101"/>
      <c r="K323" s="95"/>
      <c r="L323" s="889">
        <f t="shared" si="13"/>
        <v>0</v>
      </c>
      <c r="M323" s="95"/>
      <c r="N323" s="95"/>
      <c r="O323" s="98"/>
      <c r="Q323" s="92"/>
      <c r="R323" s="92"/>
      <c r="S323" s="93"/>
      <c r="T323" s="66"/>
    </row>
    <row r="324" spans="2:20" ht="30" customHeight="1">
      <c r="B324" s="95"/>
      <c r="C324" s="61"/>
      <c r="D324" s="68"/>
      <c r="E324" s="95"/>
      <c r="F324" s="95"/>
      <c r="G324" s="95" t="s">
        <v>2571</v>
      </c>
      <c r="H324" s="66"/>
      <c r="I324" s="66"/>
      <c r="J324" s="101"/>
      <c r="K324" s="95"/>
      <c r="L324" s="889">
        <f t="shared" si="13"/>
        <v>0</v>
      </c>
      <c r="M324" s="95"/>
      <c r="N324" s="95"/>
      <c r="O324" s="98"/>
      <c r="Q324" s="92"/>
      <c r="R324" s="92"/>
      <c r="S324" s="93"/>
      <c r="T324" s="66"/>
    </row>
    <row r="325" spans="2:20" ht="30" customHeight="1">
      <c r="B325" s="95"/>
      <c r="C325" s="61"/>
      <c r="D325" s="68"/>
      <c r="E325" s="95"/>
      <c r="F325" s="95"/>
      <c r="G325" s="95" t="s">
        <v>2472</v>
      </c>
      <c r="H325" s="66"/>
      <c r="I325" s="66"/>
      <c r="J325" s="101"/>
      <c r="K325" s="95"/>
      <c r="L325" s="889">
        <f t="shared" si="13"/>
        <v>0</v>
      </c>
      <c r="M325" s="95"/>
      <c r="N325" s="95"/>
      <c r="O325" s="98"/>
      <c r="Q325" s="92"/>
      <c r="R325" s="92"/>
      <c r="S325" s="93"/>
      <c r="T325" s="66"/>
    </row>
    <row r="326" spans="2:20" ht="30" customHeight="1">
      <c r="B326" s="95"/>
      <c r="C326" s="61"/>
      <c r="D326" s="68"/>
      <c r="E326" s="95"/>
      <c r="F326" s="95"/>
      <c r="G326" s="95" t="s">
        <v>2474</v>
      </c>
      <c r="H326" s="66"/>
      <c r="I326" s="66"/>
      <c r="J326" s="101"/>
      <c r="K326" s="95"/>
      <c r="L326" s="889">
        <f t="shared" si="13"/>
        <v>0</v>
      </c>
      <c r="M326" s="95"/>
      <c r="N326" s="95"/>
      <c r="O326" s="98"/>
      <c r="Q326" s="92"/>
      <c r="R326" s="92"/>
      <c r="S326" s="93"/>
      <c r="T326" s="66"/>
    </row>
    <row r="327" spans="2:20" ht="30" customHeight="1">
      <c r="B327" s="95"/>
      <c r="C327" s="61"/>
      <c r="D327" s="68"/>
      <c r="E327" s="95"/>
      <c r="F327" s="95"/>
      <c r="G327" s="95" t="s">
        <v>2493</v>
      </c>
      <c r="H327" s="66"/>
      <c r="I327" s="66"/>
      <c r="J327" s="101"/>
      <c r="K327" s="95"/>
      <c r="L327" s="889">
        <f t="shared" si="13"/>
        <v>0</v>
      </c>
      <c r="M327" s="95"/>
      <c r="N327" s="95"/>
      <c r="O327" s="98"/>
      <c r="Q327" s="92"/>
      <c r="R327" s="92"/>
      <c r="S327" s="93"/>
      <c r="T327" s="66"/>
    </row>
    <row r="328" spans="2:20" ht="30" customHeight="1">
      <c r="B328" s="95"/>
      <c r="C328" s="61"/>
      <c r="D328" s="68"/>
      <c r="E328" s="95"/>
      <c r="F328" s="95"/>
      <c r="G328" s="95" t="s">
        <v>2665</v>
      </c>
      <c r="H328" s="66"/>
      <c r="I328" s="66"/>
      <c r="J328" s="101"/>
      <c r="K328" s="95"/>
      <c r="L328" s="889">
        <f t="shared" si="13"/>
        <v>0</v>
      </c>
      <c r="M328" s="95"/>
      <c r="N328" s="95"/>
      <c r="O328" s="98"/>
      <c r="Q328" s="92"/>
      <c r="R328" s="92"/>
      <c r="S328" s="93"/>
      <c r="T328" s="66"/>
    </row>
    <row r="329" spans="2:20" ht="30" customHeight="1">
      <c r="B329" s="95"/>
      <c r="C329" s="61"/>
      <c r="D329" s="68"/>
      <c r="E329" s="95"/>
      <c r="F329" s="95"/>
      <c r="G329" s="95" t="s">
        <v>2540</v>
      </c>
      <c r="H329" s="66"/>
      <c r="I329" s="66"/>
      <c r="J329" s="101"/>
      <c r="K329" s="95"/>
      <c r="L329" s="889">
        <f t="shared" si="13"/>
        <v>0</v>
      </c>
      <c r="M329" s="95"/>
      <c r="N329" s="95"/>
      <c r="O329" s="98"/>
      <c r="Q329" s="92"/>
      <c r="R329" s="92"/>
      <c r="S329" s="93"/>
      <c r="T329" s="66"/>
    </row>
    <row r="330" spans="2:20" ht="30" customHeight="1">
      <c r="B330" s="95"/>
      <c r="C330" s="61"/>
      <c r="D330" s="68"/>
      <c r="E330" s="95"/>
      <c r="F330" s="95"/>
      <c r="G330" s="95" t="s">
        <v>2557</v>
      </c>
      <c r="H330" s="66"/>
      <c r="I330" s="66"/>
      <c r="J330" s="101"/>
      <c r="K330" s="95"/>
      <c r="L330" s="889">
        <f t="shared" si="13"/>
        <v>0</v>
      </c>
      <c r="M330" s="95"/>
      <c r="N330" s="95"/>
      <c r="O330" s="98"/>
      <c r="Q330" s="92"/>
      <c r="R330" s="92"/>
      <c r="S330" s="93"/>
      <c r="T330" s="66"/>
    </row>
    <row r="331" spans="2:20" ht="30" customHeight="1">
      <c r="B331" s="95"/>
      <c r="C331" s="61"/>
      <c r="D331" s="68"/>
      <c r="E331" s="95"/>
      <c r="F331" s="95"/>
      <c r="G331" s="95" t="s">
        <v>2546</v>
      </c>
      <c r="H331" s="66"/>
      <c r="I331" s="66"/>
      <c r="J331" s="101"/>
      <c r="K331" s="95"/>
      <c r="L331" s="889">
        <f t="shared" si="13"/>
        <v>0</v>
      </c>
      <c r="M331" s="95"/>
      <c r="N331" s="95"/>
      <c r="O331" s="98"/>
      <c r="Q331" s="92"/>
      <c r="R331" s="92"/>
      <c r="S331" s="93"/>
      <c r="T331" s="66"/>
    </row>
    <row r="332" spans="2:20" ht="30" customHeight="1">
      <c r="B332" s="95"/>
      <c r="C332" s="61"/>
      <c r="D332" s="68"/>
      <c r="E332" s="95"/>
      <c r="F332" s="95"/>
      <c r="G332" s="95" t="s">
        <v>2657</v>
      </c>
      <c r="H332" s="66"/>
      <c r="I332" s="66"/>
      <c r="J332" s="101"/>
      <c r="K332" s="95"/>
      <c r="L332" s="889">
        <f t="shared" si="13"/>
        <v>0</v>
      </c>
      <c r="M332" s="95"/>
      <c r="N332" s="95"/>
      <c r="O332" s="98"/>
      <c r="Q332" s="92"/>
      <c r="R332" s="92"/>
      <c r="S332" s="93"/>
      <c r="T332" s="66"/>
    </row>
    <row r="333" spans="2:20" ht="30" customHeight="1">
      <c r="B333" s="95"/>
      <c r="C333" s="61"/>
      <c r="D333" s="68"/>
      <c r="E333" s="95"/>
      <c r="F333" s="95"/>
      <c r="G333" s="95" t="s">
        <v>2620</v>
      </c>
      <c r="H333" s="66"/>
      <c r="I333" s="66"/>
      <c r="J333" s="101"/>
      <c r="K333" s="95"/>
      <c r="L333" s="889">
        <f t="shared" si="13"/>
        <v>0</v>
      </c>
      <c r="M333" s="95"/>
      <c r="N333" s="95"/>
      <c r="O333" s="98"/>
      <c r="Q333" s="92"/>
      <c r="R333" s="92"/>
      <c r="S333" s="93"/>
      <c r="T333" s="66"/>
    </row>
    <row r="334" spans="2:20" ht="30" customHeight="1">
      <c r="B334" s="95"/>
      <c r="C334" s="61"/>
      <c r="D334" s="68"/>
      <c r="E334" s="95"/>
      <c r="F334" s="95"/>
      <c r="G334" s="95" t="s">
        <v>2607</v>
      </c>
      <c r="H334" s="66"/>
      <c r="I334" s="66"/>
      <c r="J334" s="101"/>
      <c r="K334" s="95"/>
      <c r="L334" s="889">
        <f t="shared" si="13"/>
        <v>0</v>
      </c>
      <c r="M334" s="95"/>
      <c r="N334" s="95"/>
      <c r="O334" s="98"/>
      <c r="Q334" s="92"/>
      <c r="R334" s="92"/>
      <c r="S334" s="93"/>
      <c r="T334" s="66"/>
    </row>
    <row r="335" spans="2:20" ht="30" customHeight="1">
      <c r="B335" s="95"/>
      <c r="C335" s="61"/>
      <c r="D335" s="68"/>
      <c r="E335" s="95"/>
      <c r="F335" s="95"/>
      <c r="G335" s="95" t="s">
        <v>2543</v>
      </c>
      <c r="H335" s="66"/>
      <c r="I335" s="66"/>
      <c r="J335" s="101"/>
      <c r="K335" s="95"/>
      <c r="L335" s="889">
        <f t="shared" si="13"/>
        <v>0</v>
      </c>
      <c r="M335" s="95"/>
      <c r="N335" s="95"/>
      <c r="O335" s="98"/>
      <c r="Q335" s="92"/>
      <c r="R335" s="92"/>
      <c r="S335" s="93"/>
      <c r="T335" s="66"/>
    </row>
    <row r="336" spans="2:20" ht="30" customHeight="1">
      <c r="B336" s="95"/>
      <c r="C336" s="61"/>
      <c r="D336" s="68"/>
      <c r="E336" s="95"/>
      <c r="F336" s="95"/>
      <c r="G336" s="95" t="s">
        <v>2638</v>
      </c>
      <c r="H336" s="66"/>
      <c r="I336" s="66"/>
      <c r="J336" s="101"/>
      <c r="K336" s="95"/>
      <c r="L336" s="889">
        <f t="shared" si="13"/>
        <v>0</v>
      </c>
      <c r="M336" s="95"/>
      <c r="N336" s="95"/>
      <c r="O336" s="98"/>
      <c r="Q336" s="92"/>
      <c r="R336" s="92"/>
      <c r="S336" s="93"/>
      <c r="T336" s="66"/>
    </row>
    <row r="337" spans="2:20" ht="30" customHeight="1">
      <c r="B337" s="95"/>
      <c r="C337" s="61"/>
      <c r="D337" s="68"/>
      <c r="E337" s="95"/>
      <c r="F337" s="95"/>
      <c r="G337" s="95" t="s">
        <v>2661</v>
      </c>
      <c r="H337" s="66"/>
      <c r="I337" s="66"/>
      <c r="J337" s="101"/>
      <c r="K337" s="95"/>
      <c r="L337" s="889">
        <f t="shared" si="13"/>
        <v>0</v>
      </c>
      <c r="M337" s="95"/>
      <c r="N337" s="95"/>
      <c r="O337" s="98"/>
      <c r="Q337" s="92"/>
      <c r="R337" s="92"/>
      <c r="S337" s="93"/>
      <c r="T337" s="66"/>
    </row>
    <row r="338" spans="2:20" ht="30" customHeight="1">
      <c r="B338" s="95"/>
      <c r="C338" s="61"/>
      <c r="D338" s="68"/>
      <c r="E338" s="95"/>
      <c r="F338" s="95"/>
      <c r="G338" s="95" t="s">
        <v>2528</v>
      </c>
      <c r="H338" s="66"/>
      <c r="I338" s="66"/>
      <c r="J338" s="101"/>
      <c r="K338" s="95"/>
      <c r="L338" s="889">
        <f t="shared" si="13"/>
        <v>0</v>
      </c>
      <c r="M338" s="95"/>
      <c r="N338" s="95"/>
      <c r="O338" s="98"/>
      <c r="Q338" s="92"/>
      <c r="R338" s="92"/>
      <c r="S338" s="93"/>
      <c r="T338" s="66"/>
    </row>
    <row r="339" spans="2:20" ht="30" customHeight="1">
      <c r="B339" s="95"/>
      <c r="C339" s="61"/>
      <c r="D339" s="68"/>
      <c r="E339" s="95"/>
      <c r="F339" s="95"/>
      <c r="G339" s="95" t="s">
        <v>2531</v>
      </c>
      <c r="H339" s="66"/>
      <c r="I339" s="66"/>
      <c r="J339" s="101"/>
      <c r="K339" s="95"/>
      <c r="L339" s="889">
        <f t="shared" si="13"/>
        <v>0</v>
      </c>
      <c r="M339" s="95"/>
      <c r="N339" s="95"/>
      <c r="O339" s="98"/>
      <c r="Q339" s="92"/>
      <c r="R339" s="92"/>
      <c r="S339" s="93"/>
      <c r="T339" s="66"/>
    </row>
    <row r="340" spans="2:20" ht="30" customHeight="1">
      <c r="B340" s="95"/>
      <c r="C340" s="61"/>
      <c r="D340" s="68"/>
      <c r="E340" s="95"/>
      <c r="F340" s="95"/>
      <c r="G340" s="95" t="s">
        <v>2963</v>
      </c>
      <c r="H340" s="66"/>
      <c r="I340" s="66"/>
      <c r="J340" s="101"/>
      <c r="K340" s="95"/>
      <c r="L340" s="889">
        <f t="shared" si="13"/>
        <v>0</v>
      </c>
      <c r="M340" s="95"/>
      <c r="N340" s="95"/>
      <c r="O340" s="98"/>
      <c r="Q340" s="92"/>
      <c r="R340" s="92"/>
      <c r="S340" s="93"/>
      <c r="T340" s="66"/>
    </row>
    <row r="341" spans="2:20" ht="30" customHeight="1">
      <c r="B341" s="95"/>
      <c r="C341" s="61"/>
      <c r="D341" s="68"/>
      <c r="E341" s="95"/>
      <c r="F341" s="95"/>
      <c r="G341" s="95" t="s">
        <v>2964</v>
      </c>
      <c r="H341" s="66"/>
      <c r="I341" s="66"/>
      <c r="J341" s="101"/>
      <c r="K341" s="95"/>
      <c r="L341" s="889">
        <f t="shared" si="13"/>
        <v>0</v>
      </c>
      <c r="M341" s="95"/>
      <c r="N341" s="95"/>
      <c r="O341" s="98"/>
      <c r="Q341" s="92"/>
      <c r="R341" s="92"/>
      <c r="S341" s="93"/>
      <c r="T341" s="66"/>
    </row>
    <row r="342" spans="2:20" ht="30" customHeight="1">
      <c r="B342" s="95"/>
      <c r="C342" s="61"/>
      <c r="D342" s="68"/>
      <c r="E342" s="95"/>
      <c r="F342" s="95"/>
      <c r="G342" s="95" t="s">
        <v>2965</v>
      </c>
      <c r="H342" s="66"/>
      <c r="I342" s="66"/>
      <c r="J342" s="101"/>
      <c r="K342" s="95"/>
      <c r="L342" s="889">
        <f t="shared" si="13"/>
        <v>0</v>
      </c>
      <c r="M342" s="95"/>
      <c r="N342" s="95"/>
      <c r="O342" s="98"/>
      <c r="Q342" s="92"/>
      <c r="R342" s="92"/>
      <c r="S342" s="93"/>
      <c r="T342" s="66"/>
    </row>
    <row r="343" spans="2:20" ht="30" customHeight="1">
      <c r="B343" s="95"/>
      <c r="C343" s="61"/>
      <c r="D343" s="68"/>
      <c r="E343" s="95"/>
      <c r="F343" s="95"/>
      <c r="G343" s="95" t="s">
        <v>2966</v>
      </c>
      <c r="H343" s="66"/>
      <c r="I343" s="66"/>
      <c r="J343" s="101"/>
      <c r="K343" s="95"/>
      <c r="L343" s="889">
        <f t="shared" si="13"/>
        <v>0</v>
      </c>
      <c r="M343" s="95"/>
      <c r="N343" s="95"/>
      <c r="O343" s="98"/>
      <c r="Q343" s="92"/>
      <c r="R343" s="92"/>
      <c r="S343" s="93"/>
      <c r="T343" s="66"/>
    </row>
    <row r="344" spans="2:20" ht="30" customHeight="1">
      <c r="B344" s="95"/>
      <c r="C344" s="61"/>
      <c r="D344" s="68"/>
      <c r="E344" s="95"/>
      <c r="F344" s="95"/>
      <c r="G344" s="95" t="s">
        <v>2969</v>
      </c>
      <c r="H344" s="66"/>
      <c r="I344" s="66"/>
      <c r="J344" s="101"/>
      <c r="K344" s="95"/>
      <c r="L344" s="889">
        <f t="shared" si="13"/>
        <v>0</v>
      </c>
      <c r="M344" s="95"/>
      <c r="N344" s="95"/>
      <c r="O344" s="98"/>
      <c r="Q344" s="92"/>
      <c r="R344" s="92"/>
      <c r="S344" s="93"/>
      <c r="T344" s="66"/>
    </row>
    <row r="345" spans="2:20" ht="30" customHeight="1">
      <c r="B345" s="95"/>
      <c r="C345" s="61"/>
      <c r="D345" s="68"/>
      <c r="E345" s="95"/>
      <c r="F345" s="95"/>
      <c r="G345" s="95" t="s">
        <v>2971</v>
      </c>
      <c r="H345" s="66"/>
      <c r="I345" s="66"/>
      <c r="J345" s="101"/>
      <c r="K345" s="95"/>
      <c r="L345" s="889">
        <f t="shared" si="13"/>
        <v>0</v>
      </c>
      <c r="M345" s="95"/>
      <c r="N345" s="95"/>
      <c r="O345" s="98"/>
      <c r="Q345" s="92"/>
      <c r="R345" s="92"/>
      <c r="S345" s="93"/>
      <c r="T345" s="66"/>
    </row>
    <row r="346" spans="2:20" ht="30" customHeight="1">
      <c r="B346" s="95"/>
      <c r="C346" s="61"/>
      <c r="D346" s="68"/>
      <c r="E346" s="95"/>
      <c r="F346" s="95"/>
      <c r="G346" s="95" t="s">
        <v>2587</v>
      </c>
      <c r="H346" s="66"/>
      <c r="I346" s="66"/>
      <c r="J346" s="101"/>
      <c r="K346" s="95"/>
      <c r="L346" s="889">
        <f t="shared" si="13"/>
        <v>0</v>
      </c>
      <c r="M346" s="95"/>
      <c r="N346" s="95"/>
      <c r="O346" s="98"/>
      <c r="Q346" s="92"/>
      <c r="R346" s="92"/>
      <c r="S346" s="93"/>
      <c r="T346" s="66"/>
    </row>
    <row r="347" spans="2:20" ht="30" customHeight="1">
      <c r="B347" s="95"/>
      <c r="C347" s="61"/>
      <c r="D347" s="68"/>
      <c r="E347" s="95"/>
      <c r="F347" s="95"/>
      <c r="G347" s="95" t="s">
        <v>2642</v>
      </c>
      <c r="H347" s="66"/>
      <c r="I347" s="66"/>
      <c r="J347" s="101"/>
      <c r="K347" s="95"/>
      <c r="L347" s="889">
        <f t="shared" si="13"/>
        <v>0</v>
      </c>
      <c r="M347" s="95"/>
      <c r="N347" s="95"/>
      <c r="O347" s="98"/>
      <c r="Q347" s="92"/>
      <c r="R347" s="92"/>
      <c r="S347" s="93"/>
      <c r="T347" s="66"/>
    </row>
    <row r="348" spans="2:20" ht="30" customHeight="1">
      <c r="B348" s="95"/>
      <c r="C348" s="61"/>
      <c r="D348" s="68"/>
      <c r="E348" s="95"/>
      <c r="F348" s="95"/>
      <c r="G348" s="95" t="s">
        <v>2812</v>
      </c>
      <c r="H348" s="66"/>
      <c r="I348" s="66"/>
      <c r="J348" s="101"/>
      <c r="K348" s="95"/>
      <c r="L348" s="889">
        <f t="shared" si="13"/>
        <v>0</v>
      </c>
      <c r="M348" s="95"/>
      <c r="N348" s="95"/>
      <c r="O348" s="98"/>
      <c r="Q348" s="92"/>
      <c r="R348" s="92"/>
      <c r="S348" s="93"/>
      <c r="T348" s="66"/>
    </row>
    <row r="349" spans="2:20" ht="30" customHeight="1">
      <c r="B349" s="95"/>
      <c r="C349" s="61"/>
      <c r="D349" s="68"/>
      <c r="E349" s="95"/>
      <c r="F349" s="95"/>
      <c r="G349" s="95" t="s">
        <v>2575</v>
      </c>
      <c r="H349" s="66"/>
      <c r="I349" s="66"/>
      <c r="J349" s="101"/>
      <c r="K349" s="95"/>
      <c r="L349" s="889">
        <f t="shared" si="13"/>
        <v>0</v>
      </c>
      <c r="M349" s="95"/>
      <c r="N349" s="95"/>
      <c r="O349" s="98"/>
      <c r="Q349" s="92"/>
      <c r="R349" s="92"/>
      <c r="S349" s="93"/>
      <c r="T349" s="66"/>
    </row>
    <row r="350" spans="2:20" ht="30" customHeight="1">
      <c r="B350" s="95"/>
      <c r="C350" s="61"/>
      <c r="D350" s="68"/>
      <c r="E350" s="95"/>
      <c r="F350" s="95"/>
      <c r="G350" s="95" t="s">
        <v>2973</v>
      </c>
      <c r="H350" s="66"/>
      <c r="I350" s="66"/>
      <c r="J350" s="101"/>
      <c r="K350" s="95"/>
      <c r="L350" s="889">
        <f t="shared" si="13"/>
        <v>0</v>
      </c>
      <c r="M350" s="95"/>
      <c r="N350" s="95"/>
      <c r="O350" s="98"/>
      <c r="Q350" s="92"/>
      <c r="R350" s="92"/>
      <c r="S350" s="93"/>
      <c r="T350" s="66"/>
    </row>
    <row r="351" spans="2:20" ht="30" customHeight="1">
      <c r="B351" s="95"/>
      <c r="C351" s="61"/>
      <c r="D351" s="68"/>
      <c r="E351" s="95"/>
      <c r="F351" s="95"/>
      <c r="G351" s="95" t="s">
        <v>2605</v>
      </c>
      <c r="H351" s="66"/>
      <c r="I351" s="66"/>
      <c r="J351" s="101"/>
      <c r="K351" s="95"/>
      <c r="L351" s="889">
        <f t="shared" si="13"/>
        <v>0</v>
      </c>
      <c r="M351" s="95"/>
      <c r="N351" s="95"/>
      <c r="O351" s="98"/>
      <c r="Q351" s="92"/>
      <c r="R351" s="92"/>
      <c r="S351" s="93"/>
      <c r="T351" s="66"/>
    </row>
    <row r="352" spans="2:20" ht="30" customHeight="1">
      <c r="B352" s="95"/>
      <c r="C352" s="61"/>
      <c r="D352" s="68"/>
      <c r="E352" s="95"/>
      <c r="F352" s="95"/>
      <c r="G352" s="95" t="s">
        <v>2630</v>
      </c>
      <c r="H352" s="66"/>
      <c r="I352" s="66"/>
      <c r="J352" s="101"/>
      <c r="K352" s="95"/>
      <c r="L352" s="889">
        <f t="shared" si="13"/>
        <v>0</v>
      </c>
      <c r="M352" s="95"/>
      <c r="N352" s="95"/>
      <c r="O352" s="98"/>
      <c r="Q352" s="92"/>
      <c r="R352" s="92"/>
      <c r="S352" s="93"/>
      <c r="T352" s="66"/>
    </row>
    <row r="353" spans="2:20" ht="30" customHeight="1">
      <c r="B353" s="95"/>
      <c r="C353" s="61"/>
      <c r="D353" s="68"/>
      <c r="E353" s="95"/>
      <c r="F353" s="95"/>
      <c r="G353" s="95" t="s">
        <v>2691</v>
      </c>
      <c r="H353" s="66"/>
      <c r="I353" s="66"/>
      <c r="J353" s="101"/>
      <c r="K353" s="95"/>
      <c r="L353" s="889">
        <f t="shared" si="13"/>
        <v>0</v>
      </c>
      <c r="M353" s="95"/>
      <c r="N353" s="95"/>
      <c r="O353" s="98"/>
      <c r="Q353" s="92"/>
      <c r="R353" s="92"/>
      <c r="S353" s="93"/>
      <c r="T353" s="66"/>
    </row>
    <row r="354" spans="2:20" ht="30" customHeight="1">
      <c r="B354" s="95"/>
      <c r="C354" s="61"/>
      <c r="D354" s="68"/>
      <c r="E354" s="95"/>
      <c r="F354" s="95"/>
      <c r="G354" s="95" t="s">
        <v>2734</v>
      </c>
      <c r="H354" s="66"/>
      <c r="I354" s="66"/>
      <c r="J354" s="101"/>
      <c r="K354" s="95"/>
      <c r="L354" s="889">
        <f t="shared" si="13"/>
        <v>0</v>
      </c>
      <c r="M354" s="95"/>
      <c r="N354" s="95"/>
      <c r="O354" s="98"/>
      <c r="Q354" s="92"/>
      <c r="R354" s="92"/>
      <c r="S354" s="93"/>
      <c r="T354" s="66"/>
    </row>
    <row r="355" spans="2:20" ht="30" customHeight="1">
      <c r="B355" s="95"/>
      <c r="C355" s="61"/>
      <c r="D355" s="68"/>
      <c r="E355" s="95"/>
      <c r="F355" s="95"/>
      <c r="G355" s="95" t="s">
        <v>2878</v>
      </c>
      <c r="H355" s="66"/>
      <c r="I355" s="66"/>
      <c r="J355" s="101"/>
      <c r="K355" s="95"/>
      <c r="L355" s="889">
        <f t="shared" si="13"/>
        <v>0</v>
      </c>
      <c r="M355" s="95"/>
      <c r="N355" s="95"/>
      <c r="O355" s="98"/>
      <c r="Q355" s="92"/>
      <c r="R355" s="92"/>
      <c r="S355" s="93"/>
      <c r="T355" s="66"/>
    </row>
    <row r="356" spans="2:20" ht="30" customHeight="1">
      <c r="B356" s="95"/>
      <c r="C356" s="61"/>
      <c r="D356" s="68"/>
      <c r="E356" s="95"/>
      <c r="F356" s="95"/>
      <c r="G356" s="95" t="s">
        <v>2615</v>
      </c>
      <c r="H356" s="66"/>
      <c r="I356" s="66"/>
      <c r="J356" s="101"/>
      <c r="K356" s="95"/>
      <c r="L356" s="889">
        <f t="shared" si="13"/>
        <v>0</v>
      </c>
      <c r="M356" s="95"/>
      <c r="N356" s="95"/>
      <c r="O356" s="98"/>
      <c r="Q356" s="92"/>
      <c r="R356" s="92"/>
      <c r="S356" s="93"/>
      <c r="T356" s="66"/>
    </row>
    <row r="357" spans="2:20" ht="30" customHeight="1">
      <c r="B357" s="95"/>
      <c r="C357" s="61"/>
      <c r="D357" s="68"/>
      <c r="E357" s="95"/>
      <c r="F357" s="95"/>
      <c r="G357" s="95" t="s">
        <v>2596</v>
      </c>
      <c r="H357" s="66"/>
      <c r="I357" s="66"/>
      <c r="J357" s="101"/>
      <c r="K357" s="95"/>
      <c r="L357" s="889">
        <f t="shared" si="13"/>
        <v>0</v>
      </c>
      <c r="M357" s="95"/>
      <c r="N357" s="95"/>
      <c r="O357" s="98"/>
      <c r="Q357" s="92"/>
      <c r="R357" s="92"/>
      <c r="S357" s="93"/>
      <c r="T357" s="66"/>
    </row>
    <row r="358" spans="2:20" ht="30" customHeight="1">
      <c r="B358" s="95"/>
      <c r="C358" s="61"/>
      <c r="D358" s="68"/>
      <c r="E358" s="95"/>
      <c r="F358" s="95"/>
      <c r="G358" s="95" t="s">
        <v>3019</v>
      </c>
      <c r="H358" s="66"/>
      <c r="I358" s="66"/>
      <c r="J358" s="101"/>
      <c r="K358" s="95"/>
      <c r="L358" s="889">
        <f t="shared" si="13"/>
        <v>0</v>
      </c>
      <c r="M358" s="95"/>
      <c r="N358" s="95"/>
      <c r="O358" s="98"/>
      <c r="Q358" s="92"/>
      <c r="R358" s="92"/>
      <c r="S358" s="93"/>
      <c r="T358" s="66"/>
    </row>
    <row r="359" spans="2:20" ht="30" customHeight="1">
      <c r="B359" s="95"/>
      <c r="C359" s="61"/>
      <c r="D359" s="68"/>
      <c r="E359" s="95"/>
      <c r="F359" s="95"/>
      <c r="G359" s="95" t="s">
        <v>2976</v>
      </c>
      <c r="H359" s="66"/>
      <c r="I359" s="66"/>
      <c r="J359" s="101"/>
      <c r="K359" s="95"/>
      <c r="L359" s="889">
        <f t="shared" si="13"/>
        <v>0</v>
      </c>
      <c r="M359" s="95"/>
      <c r="N359" s="95"/>
      <c r="O359" s="98"/>
      <c r="Q359" s="92"/>
      <c r="R359" s="92"/>
      <c r="S359" s="93"/>
      <c r="T359" s="66"/>
    </row>
    <row r="360" spans="2:20" ht="30" customHeight="1">
      <c r="B360" s="95"/>
      <c r="C360" s="61"/>
      <c r="D360" s="68"/>
      <c r="E360" s="95"/>
      <c r="F360" s="95"/>
      <c r="G360" s="95" t="s">
        <v>3015</v>
      </c>
      <c r="H360" s="66"/>
      <c r="I360" s="66"/>
      <c r="J360" s="101"/>
      <c r="K360" s="95"/>
      <c r="L360" s="889">
        <f t="shared" si="13"/>
        <v>0</v>
      </c>
      <c r="M360" s="95"/>
      <c r="N360" s="95"/>
      <c r="O360" s="98"/>
      <c r="Q360" s="92"/>
      <c r="R360" s="92"/>
      <c r="S360" s="93"/>
      <c r="T360" s="66"/>
    </row>
    <row r="361" spans="2:20" ht="30" customHeight="1">
      <c r="B361" s="95"/>
      <c r="C361" s="61"/>
      <c r="D361" s="68"/>
      <c r="E361" s="95"/>
      <c r="F361" s="95"/>
      <c r="G361" s="95" t="s">
        <v>2979</v>
      </c>
      <c r="H361" s="66"/>
      <c r="I361" s="66"/>
      <c r="J361" s="101"/>
      <c r="K361" s="95"/>
      <c r="L361" s="889">
        <f t="shared" si="13"/>
        <v>0</v>
      </c>
      <c r="M361" s="95"/>
      <c r="N361" s="95"/>
      <c r="O361" s="98"/>
      <c r="Q361" s="92"/>
      <c r="R361" s="92"/>
      <c r="S361" s="93"/>
      <c r="T361" s="66"/>
    </row>
    <row r="362" spans="2:20" ht="30" customHeight="1">
      <c r="B362" s="95"/>
      <c r="C362" s="61"/>
      <c r="D362" s="68"/>
      <c r="E362" s="95"/>
      <c r="F362" s="95"/>
      <c r="G362" s="95" t="s">
        <v>2980</v>
      </c>
      <c r="H362" s="66"/>
      <c r="I362" s="66"/>
      <c r="J362" s="101"/>
      <c r="K362" s="95"/>
      <c r="L362" s="889">
        <f t="shared" si="13"/>
        <v>0</v>
      </c>
      <c r="M362" s="95"/>
      <c r="N362" s="95"/>
      <c r="O362" s="98"/>
      <c r="Q362" s="92"/>
      <c r="R362" s="92"/>
      <c r="S362" s="93"/>
      <c r="T362" s="66"/>
    </row>
    <row r="363" spans="2:20" ht="30" customHeight="1">
      <c r="B363" s="95"/>
      <c r="C363" s="61"/>
      <c r="D363" s="68"/>
      <c r="E363" s="95"/>
      <c r="F363" s="95"/>
      <c r="G363" s="95" t="s">
        <v>2982</v>
      </c>
      <c r="H363" s="66"/>
      <c r="I363" s="66"/>
      <c r="J363" s="101"/>
      <c r="K363" s="95"/>
      <c r="L363" s="889">
        <f t="shared" si="13"/>
        <v>0</v>
      </c>
      <c r="M363" s="95"/>
      <c r="N363" s="95"/>
      <c r="O363" s="98"/>
      <c r="Q363" s="92"/>
      <c r="R363" s="92"/>
      <c r="S363" s="93"/>
      <c r="T363" s="66"/>
    </row>
    <row r="364" spans="2:20" ht="30" customHeight="1">
      <c r="B364" s="95"/>
      <c r="C364" s="61"/>
      <c r="D364" s="68"/>
      <c r="E364" s="95"/>
      <c r="F364" s="95"/>
      <c r="G364" s="95" t="s">
        <v>2983</v>
      </c>
      <c r="H364" s="66"/>
      <c r="I364" s="66"/>
      <c r="J364" s="101"/>
      <c r="K364" s="95"/>
      <c r="L364" s="889">
        <f t="shared" si="13"/>
        <v>0</v>
      </c>
      <c r="M364" s="95"/>
      <c r="N364" s="95"/>
      <c r="O364" s="98"/>
      <c r="Q364" s="92"/>
      <c r="R364" s="92"/>
      <c r="S364" s="93"/>
      <c r="T364" s="66"/>
    </row>
    <row r="365" spans="2:20" ht="30" customHeight="1">
      <c r="B365" s="95"/>
      <c r="C365" s="61"/>
      <c r="D365" s="68"/>
      <c r="E365" s="95"/>
      <c r="F365" s="95"/>
      <c r="G365" s="95" t="s">
        <v>2986</v>
      </c>
      <c r="H365" s="66"/>
      <c r="I365" s="66"/>
      <c r="J365" s="101"/>
      <c r="K365" s="95"/>
      <c r="L365" s="889">
        <f t="shared" si="13"/>
        <v>0</v>
      </c>
      <c r="M365" s="95"/>
      <c r="N365" s="95"/>
      <c r="O365" s="98"/>
      <c r="Q365" s="92"/>
      <c r="R365" s="92"/>
      <c r="S365" s="93"/>
      <c r="T365" s="66"/>
    </row>
    <row r="366" spans="2:20" ht="30" customHeight="1">
      <c r="B366" s="95"/>
      <c r="C366" s="61"/>
      <c r="D366" s="68"/>
      <c r="E366" s="95"/>
      <c r="F366" s="95"/>
      <c r="G366" s="95" t="s">
        <v>2644</v>
      </c>
      <c r="H366" s="66"/>
      <c r="I366" s="66"/>
      <c r="J366" s="101"/>
      <c r="K366" s="95"/>
      <c r="L366" s="889">
        <f t="shared" si="13"/>
        <v>0</v>
      </c>
      <c r="M366" s="95"/>
      <c r="N366" s="95"/>
      <c r="O366" s="98"/>
      <c r="Q366" s="92"/>
      <c r="R366" s="92"/>
      <c r="S366" s="93"/>
      <c r="T366" s="66"/>
    </row>
    <row r="367" spans="2:20" ht="30" customHeight="1">
      <c r="B367" s="95"/>
      <c r="C367" s="61"/>
      <c r="D367" s="68"/>
      <c r="E367" s="95"/>
      <c r="F367" s="95"/>
      <c r="G367" s="95" t="s">
        <v>2647</v>
      </c>
      <c r="H367" s="66"/>
      <c r="I367" s="66"/>
      <c r="J367" s="101"/>
      <c r="K367" s="95"/>
      <c r="L367" s="889">
        <f t="shared" si="13"/>
        <v>0</v>
      </c>
      <c r="M367" s="95"/>
      <c r="N367" s="95"/>
      <c r="O367" s="98"/>
      <c r="Q367" s="92"/>
      <c r="R367" s="92"/>
      <c r="S367" s="93"/>
      <c r="T367" s="66"/>
    </row>
    <row r="368" spans="2:20" ht="30" customHeight="1">
      <c r="B368" s="95"/>
      <c r="C368" s="61"/>
      <c r="D368" s="68"/>
      <c r="E368" s="95"/>
      <c r="F368" s="95"/>
      <c r="G368" s="95" t="s">
        <v>2602</v>
      </c>
      <c r="H368" s="66"/>
      <c r="I368" s="66"/>
      <c r="J368" s="101"/>
      <c r="K368" s="95"/>
      <c r="L368" s="889">
        <f t="shared" si="13"/>
        <v>0</v>
      </c>
      <c r="M368" s="95"/>
      <c r="N368" s="95"/>
      <c r="O368" s="98"/>
      <c r="Q368" s="92"/>
      <c r="R368" s="92"/>
      <c r="S368" s="93"/>
      <c r="T368" s="66"/>
    </row>
    <row r="369" spans="2:20" ht="30" customHeight="1">
      <c r="B369" s="95"/>
      <c r="C369" s="61"/>
      <c r="D369" s="68"/>
      <c r="E369" s="95"/>
      <c r="F369" s="95"/>
      <c r="G369" s="95" t="s">
        <v>2990</v>
      </c>
      <c r="H369" s="66"/>
      <c r="I369" s="66"/>
      <c r="J369" s="101"/>
      <c r="K369" s="95"/>
      <c r="L369" s="889">
        <f t="shared" si="13"/>
        <v>0</v>
      </c>
      <c r="M369" s="95"/>
      <c r="N369" s="95"/>
      <c r="O369" s="98"/>
      <c r="Q369" s="92"/>
      <c r="R369" s="92"/>
      <c r="S369" s="93"/>
      <c r="T369" s="66"/>
    </row>
    <row r="370" spans="2:20" ht="30" customHeight="1">
      <c r="B370" s="95"/>
      <c r="C370" s="61"/>
      <c r="D370" s="68"/>
      <c r="E370" s="95"/>
      <c r="F370" s="95"/>
      <c r="G370" s="95" t="s">
        <v>2714</v>
      </c>
      <c r="H370" s="66"/>
      <c r="I370" s="66"/>
      <c r="J370" s="101"/>
      <c r="K370" s="95"/>
      <c r="L370" s="889">
        <f t="shared" si="13"/>
        <v>0</v>
      </c>
      <c r="M370" s="95"/>
      <c r="N370" s="95"/>
      <c r="O370" s="98"/>
      <c r="Q370" s="92"/>
      <c r="R370" s="92"/>
      <c r="S370" s="93"/>
      <c r="T370" s="66"/>
    </row>
    <row r="371" spans="2:20" ht="30" customHeight="1">
      <c r="B371" s="95"/>
      <c r="C371" s="61"/>
      <c r="D371" s="68"/>
      <c r="E371" s="95"/>
      <c r="F371" s="95"/>
      <c r="G371" s="95" t="s">
        <v>2683</v>
      </c>
      <c r="H371" s="66"/>
      <c r="I371" s="66"/>
      <c r="J371" s="101"/>
      <c r="K371" s="95"/>
      <c r="L371" s="889">
        <f t="shared" ref="L371:L434" si="14">M371*1.25</f>
        <v>0</v>
      </c>
      <c r="M371" s="95"/>
      <c r="N371" s="95"/>
      <c r="O371" s="98"/>
      <c r="Q371" s="92"/>
      <c r="R371" s="92"/>
      <c r="S371" s="93"/>
      <c r="T371" s="66"/>
    </row>
    <row r="372" spans="2:20" ht="30" customHeight="1">
      <c r="B372" s="95"/>
      <c r="C372" s="61"/>
      <c r="D372" s="68"/>
      <c r="E372" s="95"/>
      <c r="F372" s="95"/>
      <c r="G372" s="95" t="s">
        <v>2634</v>
      </c>
      <c r="H372" s="66"/>
      <c r="I372" s="66"/>
      <c r="J372" s="101"/>
      <c r="K372" s="95"/>
      <c r="L372" s="889">
        <f t="shared" si="14"/>
        <v>0</v>
      </c>
      <c r="M372" s="95"/>
      <c r="N372" s="95"/>
      <c r="O372" s="98"/>
      <c r="Q372" s="92"/>
      <c r="R372" s="92"/>
      <c r="S372" s="93"/>
      <c r="T372" s="66"/>
    </row>
    <row r="373" spans="2:20" ht="30" customHeight="1">
      <c r="B373" s="95"/>
      <c r="C373" s="61"/>
      <c r="D373" s="68"/>
      <c r="E373" s="95"/>
      <c r="F373" s="95"/>
      <c r="G373" s="95" t="s">
        <v>3005</v>
      </c>
      <c r="H373" s="66"/>
      <c r="I373" s="66"/>
      <c r="J373" s="101"/>
      <c r="K373" s="95"/>
      <c r="L373" s="889">
        <f t="shared" si="14"/>
        <v>0</v>
      </c>
      <c r="M373" s="95"/>
      <c r="N373" s="95"/>
      <c r="O373" s="98"/>
      <c r="Q373" s="92"/>
      <c r="R373" s="92"/>
      <c r="S373" s="93"/>
      <c r="T373" s="66"/>
    </row>
    <row r="374" spans="2:20" ht="30" customHeight="1">
      <c r="B374" s="95"/>
      <c r="C374" s="61"/>
      <c r="D374" s="68"/>
      <c r="E374" s="95"/>
      <c r="F374" s="95"/>
      <c r="G374" s="95" t="s">
        <v>2993</v>
      </c>
      <c r="H374" s="66"/>
      <c r="I374" s="66"/>
      <c r="J374" s="101"/>
      <c r="K374" s="95"/>
      <c r="L374" s="889">
        <f t="shared" si="14"/>
        <v>0</v>
      </c>
      <c r="M374" s="95"/>
      <c r="N374" s="95"/>
      <c r="O374" s="98"/>
      <c r="Q374" s="92"/>
      <c r="R374" s="92"/>
      <c r="S374" s="93"/>
      <c r="T374" s="66"/>
    </row>
    <row r="375" spans="2:20" ht="30" customHeight="1">
      <c r="B375" s="95"/>
      <c r="C375" s="61"/>
      <c r="D375" s="68"/>
      <c r="E375" s="95"/>
      <c r="F375" s="95"/>
      <c r="G375" s="95" t="s">
        <v>2995</v>
      </c>
      <c r="H375" s="66"/>
      <c r="I375" s="66"/>
      <c r="J375" s="101"/>
      <c r="K375" s="95"/>
      <c r="L375" s="889">
        <f t="shared" si="14"/>
        <v>0</v>
      </c>
      <c r="M375" s="95"/>
      <c r="N375" s="95"/>
      <c r="O375" s="98"/>
      <c r="Q375" s="92"/>
      <c r="R375" s="92"/>
      <c r="S375" s="93"/>
      <c r="T375" s="66"/>
    </row>
    <row r="376" spans="2:20" ht="30" customHeight="1">
      <c r="B376" s="95"/>
      <c r="C376" s="61"/>
      <c r="D376" s="68"/>
      <c r="E376" s="95"/>
      <c r="F376" s="95"/>
      <c r="G376" s="95" t="s">
        <v>2996</v>
      </c>
      <c r="H376" s="66"/>
      <c r="I376" s="66"/>
      <c r="J376" s="101"/>
      <c r="K376" s="95"/>
      <c r="L376" s="889">
        <f t="shared" si="14"/>
        <v>0</v>
      </c>
      <c r="M376" s="95"/>
      <c r="N376" s="95"/>
      <c r="O376" s="98"/>
      <c r="Q376" s="92"/>
      <c r="R376" s="92"/>
      <c r="S376" s="93"/>
      <c r="T376" s="66"/>
    </row>
    <row r="377" spans="2:20" ht="30" customHeight="1">
      <c r="B377" s="95"/>
      <c r="C377" s="61"/>
      <c r="D377" s="68"/>
      <c r="E377" s="95"/>
      <c r="F377" s="95"/>
      <c r="G377" s="95" t="s">
        <v>2997</v>
      </c>
      <c r="H377" s="66"/>
      <c r="I377" s="66"/>
      <c r="J377" s="101"/>
      <c r="K377" s="95"/>
      <c r="L377" s="889">
        <f t="shared" si="14"/>
        <v>0</v>
      </c>
      <c r="M377" s="95"/>
      <c r="N377" s="95"/>
      <c r="O377" s="98"/>
      <c r="Q377" s="92"/>
      <c r="R377" s="92"/>
      <c r="S377" s="93"/>
      <c r="T377" s="66"/>
    </row>
    <row r="378" spans="2:20" ht="30" customHeight="1">
      <c r="B378" s="95"/>
      <c r="C378" s="61"/>
      <c r="D378" s="68"/>
      <c r="E378" s="95"/>
      <c r="F378" s="95"/>
      <c r="G378" s="95" t="s">
        <v>3000</v>
      </c>
      <c r="H378" s="66"/>
      <c r="I378" s="66"/>
      <c r="J378" s="101"/>
      <c r="K378" s="95"/>
      <c r="L378" s="889">
        <f t="shared" si="14"/>
        <v>0</v>
      </c>
      <c r="M378" s="95"/>
      <c r="N378" s="95"/>
      <c r="O378" s="98"/>
      <c r="Q378" s="92"/>
      <c r="R378" s="92"/>
      <c r="S378" s="93"/>
      <c r="T378" s="66"/>
    </row>
    <row r="379" spans="2:20" ht="30" customHeight="1">
      <c r="B379" s="95"/>
      <c r="C379" s="61"/>
      <c r="D379" s="68"/>
      <c r="E379" s="95"/>
      <c r="F379" s="95"/>
      <c r="G379" s="95" t="s">
        <v>2617</v>
      </c>
      <c r="H379" s="66"/>
      <c r="I379" s="66"/>
      <c r="J379" s="101"/>
      <c r="K379" s="95"/>
      <c r="L379" s="889">
        <f t="shared" si="14"/>
        <v>0</v>
      </c>
      <c r="M379" s="95"/>
      <c r="N379" s="95"/>
      <c r="O379" s="98"/>
      <c r="Q379" s="92"/>
      <c r="R379" s="92"/>
      <c r="S379" s="93"/>
      <c r="T379" s="66"/>
    </row>
    <row r="380" spans="2:20" ht="30" customHeight="1">
      <c r="B380" s="95"/>
      <c r="C380" s="61"/>
      <c r="D380" s="68"/>
      <c r="E380" s="95"/>
      <c r="F380" s="95"/>
      <c r="G380" s="95" t="s">
        <v>2622</v>
      </c>
      <c r="H380" s="66"/>
      <c r="I380" s="66"/>
      <c r="J380" s="101"/>
      <c r="K380" s="95"/>
      <c r="L380" s="889">
        <f t="shared" si="14"/>
        <v>0</v>
      </c>
      <c r="M380" s="95"/>
      <c r="N380" s="95"/>
      <c r="O380" s="98"/>
      <c r="Q380" s="92"/>
      <c r="R380" s="92"/>
      <c r="S380" s="93"/>
      <c r="T380" s="66"/>
    </row>
    <row r="381" spans="2:20" ht="30" customHeight="1">
      <c r="B381" s="95"/>
      <c r="C381" s="61"/>
      <c r="D381" s="68"/>
      <c r="E381" s="95"/>
      <c r="F381" s="95"/>
      <c r="G381" s="95" t="s">
        <v>3008</v>
      </c>
      <c r="H381" s="66"/>
      <c r="I381" s="66"/>
      <c r="J381" s="101"/>
      <c r="K381" s="95"/>
      <c r="L381" s="889">
        <f t="shared" si="14"/>
        <v>0</v>
      </c>
      <c r="M381" s="95"/>
      <c r="N381" s="95"/>
      <c r="O381" s="98"/>
      <c r="Q381" s="92"/>
      <c r="R381" s="92"/>
      <c r="S381" s="93"/>
      <c r="T381" s="66"/>
    </row>
    <row r="382" spans="2:20" ht="30" customHeight="1">
      <c r="B382" s="95"/>
      <c r="C382" s="61"/>
      <c r="D382" s="68"/>
      <c r="E382" s="95"/>
      <c r="F382" s="95"/>
      <c r="G382" s="95" t="s">
        <v>3012</v>
      </c>
      <c r="H382" s="66"/>
      <c r="I382" s="66"/>
      <c r="J382" s="101"/>
      <c r="K382" s="95"/>
      <c r="L382" s="889">
        <f t="shared" si="14"/>
        <v>0</v>
      </c>
      <c r="M382" s="95"/>
      <c r="N382" s="95"/>
      <c r="O382" s="98"/>
      <c r="Q382" s="92"/>
      <c r="R382" s="92"/>
      <c r="S382" s="93"/>
      <c r="T382" s="66"/>
    </row>
    <row r="383" spans="2:20" ht="30" customHeight="1">
      <c r="B383" s="95"/>
      <c r="C383" s="61"/>
      <c r="D383" s="68"/>
      <c r="E383" s="95"/>
      <c r="F383" s="95"/>
      <c r="G383" s="95" t="s">
        <v>3002</v>
      </c>
      <c r="H383" s="66"/>
      <c r="I383" s="66"/>
      <c r="J383" s="101"/>
      <c r="K383" s="95"/>
      <c r="L383" s="889">
        <f t="shared" si="14"/>
        <v>0</v>
      </c>
      <c r="M383" s="95"/>
      <c r="N383" s="95"/>
      <c r="O383" s="98"/>
      <c r="Q383" s="92"/>
      <c r="R383" s="92"/>
      <c r="S383" s="93"/>
      <c r="T383" s="66"/>
    </row>
    <row r="384" spans="2:20" ht="30" customHeight="1">
      <c r="B384" s="95"/>
      <c r="C384" s="61"/>
      <c r="D384" s="68"/>
      <c r="E384" s="95"/>
      <c r="F384" s="95"/>
      <c r="G384" s="95" t="s">
        <v>2670</v>
      </c>
      <c r="H384" s="66"/>
      <c r="I384" s="66"/>
      <c r="J384" s="101"/>
      <c r="K384" s="95"/>
      <c r="L384" s="889">
        <f t="shared" si="14"/>
        <v>0</v>
      </c>
      <c r="M384" s="95"/>
      <c r="N384" s="95"/>
      <c r="O384" s="98"/>
      <c r="Q384" s="92"/>
      <c r="R384" s="92"/>
      <c r="S384" s="93"/>
      <c r="T384" s="66"/>
    </row>
    <row r="385" spans="2:20" ht="30" customHeight="1">
      <c r="B385" s="95"/>
      <c r="C385" s="61"/>
      <c r="D385" s="68"/>
      <c r="E385" s="95"/>
      <c r="F385" s="95"/>
      <c r="G385" s="95" t="s">
        <v>2655</v>
      </c>
      <c r="H385" s="66"/>
      <c r="I385" s="66"/>
      <c r="J385" s="101"/>
      <c r="K385" s="95"/>
      <c r="L385" s="889">
        <f t="shared" si="14"/>
        <v>0</v>
      </c>
      <c r="M385" s="95"/>
      <c r="N385" s="95"/>
      <c r="O385" s="98"/>
      <c r="Q385" s="92"/>
      <c r="R385" s="92"/>
      <c r="S385" s="93"/>
      <c r="T385" s="66"/>
    </row>
    <row r="386" spans="2:20" ht="30" customHeight="1">
      <c r="B386" s="95"/>
      <c r="C386" s="61"/>
      <c r="D386" s="68"/>
      <c r="E386" s="95"/>
      <c r="F386" s="95"/>
      <c r="G386" s="95" t="s">
        <v>2680</v>
      </c>
      <c r="H386" s="66"/>
      <c r="I386" s="66"/>
      <c r="J386" s="101"/>
      <c r="K386" s="95"/>
      <c r="L386" s="889">
        <f t="shared" si="14"/>
        <v>0</v>
      </c>
      <c r="M386" s="95"/>
      <c r="N386" s="95"/>
      <c r="O386" s="98"/>
      <c r="Q386" s="92"/>
      <c r="R386" s="92"/>
      <c r="S386" s="93"/>
      <c r="T386" s="66"/>
    </row>
    <row r="387" spans="2:20" ht="30" customHeight="1">
      <c r="B387" s="95"/>
      <c r="C387" s="61"/>
      <c r="D387" s="68"/>
      <c r="E387" s="95"/>
      <c r="F387" s="95"/>
      <c r="G387" s="95" t="s">
        <v>2876</v>
      </c>
      <c r="H387" s="66"/>
      <c r="I387" s="66"/>
      <c r="J387" s="101"/>
      <c r="K387" s="95"/>
      <c r="L387" s="889">
        <f t="shared" si="14"/>
        <v>0</v>
      </c>
      <c r="M387" s="95"/>
      <c r="N387" s="95"/>
      <c r="O387" s="98"/>
      <c r="Q387" s="92"/>
      <c r="R387" s="92"/>
      <c r="S387" s="93"/>
      <c r="T387" s="66"/>
    </row>
    <row r="388" spans="2:20" ht="30" customHeight="1">
      <c r="B388" s="95"/>
      <c r="C388" s="61"/>
      <c r="D388" s="68"/>
      <c r="E388" s="95"/>
      <c r="F388" s="95"/>
      <c r="G388" s="95" t="s">
        <v>2837</v>
      </c>
      <c r="H388" s="66"/>
      <c r="I388" s="66"/>
      <c r="J388" s="101"/>
      <c r="K388" s="95"/>
      <c r="L388" s="889">
        <f t="shared" si="14"/>
        <v>0</v>
      </c>
      <c r="M388" s="95"/>
      <c r="N388" s="95"/>
      <c r="O388" s="98"/>
      <c r="Q388" s="92"/>
      <c r="R388" s="92"/>
      <c r="S388" s="93"/>
      <c r="T388" s="66"/>
    </row>
    <row r="389" spans="2:20" ht="30" customHeight="1">
      <c r="B389" s="95"/>
      <c r="C389" s="61"/>
      <c r="D389" s="68"/>
      <c r="E389" s="95"/>
      <c r="F389" s="95"/>
      <c r="G389" s="95" t="s">
        <v>2744</v>
      </c>
      <c r="H389" s="66"/>
      <c r="I389" s="66"/>
      <c r="J389" s="101"/>
      <c r="K389" s="95"/>
      <c r="L389" s="889">
        <f t="shared" si="14"/>
        <v>0</v>
      </c>
      <c r="M389" s="95"/>
      <c r="N389" s="95"/>
      <c r="O389" s="98"/>
      <c r="Q389" s="92"/>
      <c r="R389" s="92"/>
      <c r="S389" s="93"/>
      <c r="T389" s="66"/>
    </row>
    <row r="390" spans="2:20" ht="30" customHeight="1">
      <c r="B390" s="95"/>
      <c r="C390" s="61"/>
      <c r="D390" s="68"/>
      <c r="E390" s="95"/>
      <c r="F390" s="95"/>
      <c r="G390" s="95" t="s">
        <v>2757</v>
      </c>
      <c r="H390" s="66"/>
      <c r="I390" s="66"/>
      <c r="J390" s="101"/>
      <c r="K390" s="95"/>
      <c r="L390" s="889">
        <f t="shared" si="14"/>
        <v>0</v>
      </c>
      <c r="M390" s="95"/>
      <c r="N390" s="95"/>
      <c r="O390" s="98"/>
      <c r="Q390" s="92"/>
      <c r="R390" s="92"/>
      <c r="S390" s="93"/>
      <c r="T390" s="66"/>
    </row>
    <row r="391" spans="2:20" ht="30" customHeight="1">
      <c r="B391" s="95"/>
      <c r="C391" s="61"/>
      <c r="D391" s="68"/>
      <c r="E391" s="95"/>
      <c r="F391" s="95"/>
      <c r="G391" s="95" t="s">
        <v>2833</v>
      </c>
      <c r="H391" s="66"/>
      <c r="I391" s="66"/>
      <c r="J391" s="101"/>
      <c r="K391" s="95"/>
      <c r="L391" s="889">
        <f t="shared" si="14"/>
        <v>0</v>
      </c>
      <c r="M391" s="95"/>
      <c r="N391" s="95"/>
      <c r="O391" s="98"/>
      <c r="Q391" s="92"/>
      <c r="R391" s="92"/>
      <c r="S391" s="93"/>
      <c r="T391" s="66"/>
    </row>
    <row r="392" spans="2:20" ht="30" customHeight="1">
      <c r="B392" s="95"/>
      <c r="C392" s="61"/>
      <c r="D392" s="68"/>
      <c r="E392" s="95"/>
      <c r="F392" s="95"/>
      <c r="G392" s="95" t="s">
        <v>2781</v>
      </c>
      <c r="H392" s="66"/>
      <c r="I392" s="66"/>
      <c r="J392" s="101"/>
      <c r="K392" s="95"/>
      <c r="L392" s="889">
        <f t="shared" si="14"/>
        <v>0</v>
      </c>
      <c r="M392" s="95"/>
      <c r="N392" s="95"/>
      <c r="O392" s="98"/>
      <c r="Q392" s="92"/>
      <c r="R392" s="92"/>
      <c r="S392" s="93"/>
      <c r="T392" s="66"/>
    </row>
    <row r="393" spans="2:20" ht="30" customHeight="1">
      <c r="B393" s="95"/>
      <c r="C393" s="61"/>
      <c r="D393" s="68"/>
      <c r="E393" s="95"/>
      <c r="F393" s="95"/>
      <c r="G393" s="95" t="s">
        <v>2847</v>
      </c>
      <c r="H393" s="66"/>
      <c r="I393" s="66"/>
      <c r="J393" s="101"/>
      <c r="K393" s="95"/>
      <c r="L393" s="889">
        <f t="shared" si="14"/>
        <v>0</v>
      </c>
      <c r="M393" s="95"/>
      <c r="N393" s="95"/>
      <c r="O393" s="98"/>
      <c r="Q393" s="92"/>
      <c r="R393" s="92"/>
      <c r="S393" s="93"/>
      <c r="T393" s="66"/>
    </row>
    <row r="394" spans="2:20" ht="30" customHeight="1">
      <c r="B394" s="95"/>
      <c r="C394" s="61"/>
      <c r="D394" s="68"/>
      <c r="E394" s="95"/>
      <c r="F394" s="95"/>
      <c r="G394" s="95" t="s">
        <v>2805</v>
      </c>
      <c r="H394" s="66"/>
      <c r="I394" s="66"/>
      <c r="J394" s="101"/>
      <c r="K394" s="95"/>
      <c r="L394" s="889">
        <f t="shared" si="14"/>
        <v>0</v>
      </c>
      <c r="M394" s="95"/>
      <c r="N394" s="95"/>
      <c r="O394" s="98"/>
      <c r="Q394" s="92"/>
      <c r="R394" s="92"/>
      <c r="S394" s="93"/>
      <c r="T394" s="66"/>
    </row>
    <row r="395" spans="2:20" ht="30" customHeight="1">
      <c r="B395" s="95"/>
      <c r="C395" s="61"/>
      <c r="D395" s="68"/>
      <c r="E395" s="95"/>
      <c r="F395" s="95"/>
      <c r="G395" s="95" t="s">
        <v>2740</v>
      </c>
      <c r="H395" s="66"/>
      <c r="I395" s="66"/>
      <c r="J395" s="101"/>
      <c r="K395" s="95"/>
      <c r="L395" s="889">
        <f t="shared" si="14"/>
        <v>0</v>
      </c>
      <c r="M395" s="95"/>
      <c r="N395" s="95"/>
      <c r="O395" s="98"/>
      <c r="Q395" s="92"/>
      <c r="R395" s="92"/>
      <c r="S395" s="93"/>
      <c r="T395" s="66"/>
    </row>
    <row r="396" spans="2:20" ht="30" customHeight="1">
      <c r="B396" s="95"/>
      <c r="C396" s="61"/>
      <c r="D396" s="68"/>
      <c r="E396" s="95"/>
      <c r="F396" s="95"/>
      <c r="G396" s="95" t="s">
        <v>2720</v>
      </c>
      <c r="H396" s="66"/>
      <c r="I396" s="66"/>
      <c r="J396" s="101"/>
      <c r="K396" s="95"/>
      <c r="L396" s="889">
        <f t="shared" si="14"/>
        <v>0</v>
      </c>
      <c r="M396" s="95"/>
      <c r="N396" s="95"/>
      <c r="O396" s="98"/>
      <c r="Q396" s="92"/>
      <c r="R396" s="92"/>
      <c r="S396" s="93"/>
      <c r="T396" s="66"/>
    </row>
    <row r="397" spans="2:20" ht="30" customHeight="1">
      <c r="B397" s="95"/>
      <c r="C397" s="61"/>
      <c r="D397" s="68"/>
      <c r="E397" s="95"/>
      <c r="F397" s="95"/>
      <c r="G397" s="95" t="s">
        <v>2826</v>
      </c>
      <c r="H397" s="66"/>
      <c r="I397" s="66"/>
      <c r="J397" s="101"/>
      <c r="K397" s="95"/>
      <c r="L397" s="889">
        <f t="shared" si="14"/>
        <v>0</v>
      </c>
      <c r="M397" s="95"/>
      <c r="N397" s="95"/>
      <c r="O397" s="98"/>
      <c r="Q397" s="92"/>
      <c r="R397" s="92"/>
      <c r="S397" s="93"/>
      <c r="T397" s="66"/>
    </row>
    <row r="398" spans="2:20" ht="30" customHeight="1">
      <c r="B398" s="95"/>
      <c r="C398" s="61"/>
      <c r="D398" s="68"/>
      <c r="E398" s="95"/>
      <c r="F398" s="95"/>
      <c r="G398" s="95" t="s">
        <v>2725</v>
      </c>
      <c r="H398" s="66"/>
      <c r="I398" s="66"/>
      <c r="J398" s="101"/>
      <c r="K398" s="95"/>
      <c r="L398" s="889">
        <f t="shared" si="14"/>
        <v>0</v>
      </c>
      <c r="M398" s="95"/>
      <c r="N398" s="95"/>
      <c r="O398" s="98"/>
      <c r="Q398" s="92"/>
      <c r="R398" s="92"/>
      <c r="S398" s="93"/>
      <c r="T398" s="66"/>
    </row>
    <row r="399" spans="2:20" ht="30" customHeight="1">
      <c r="B399" s="95"/>
      <c r="C399" s="61"/>
      <c r="D399" s="68"/>
      <c r="E399" s="95"/>
      <c r="F399" s="95"/>
      <c r="G399" s="95" t="s">
        <v>2731</v>
      </c>
      <c r="H399" s="66"/>
      <c r="I399" s="66"/>
      <c r="J399" s="101"/>
      <c r="K399" s="95"/>
      <c r="L399" s="889">
        <f t="shared" si="14"/>
        <v>0</v>
      </c>
      <c r="M399" s="95"/>
      <c r="N399" s="95"/>
      <c r="O399" s="98"/>
      <c r="Q399" s="92"/>
      <c r="R399" s="92"/>
      <c r="S399" s="93"/>
      <c r="T399" s="66"/>
    </row>
    <row r="400" spans="2:20" ht="30" customHeight="1">
      <c r="B400" s="95"/>
      <c r="C400" s="61"/>
      <c r="D400" s="68"/>
      <c r="E400" s="95"/>
      <c r="F400" s="95"/>
      <c r="G400" s="95" t="s">
        <v>2891</v>
      </c>
      <c r="H400" s="66"/>
      <c r="I400" s="66"/>
      <c r="J400" s="101"/>
      <c r="K400" s="95"/>
      <c r="L400" s="889">
        <f t="shared" si="14"/>
        <v>0</v>
      </c>
      <c r="M400" s="95"/>
      <c r="N400" s="95"/>
      <c r="O400" s="98"/>
      <c r="Q400" s="92"/>
      <c r="R400" s="92"/>
      <c r="S400" s="93"/>
      <c r="T400" s="66"/>
    </row>
    <row r="401" spans="2:20" ht="30" customHeight="1">
      <c r="B401" s="95"/>
      <c r="C401" s="61"/>
      <c r="D401" s="68"/>
      <c r="E401" s="95"/>
      <c r="F401" s="95"/>
      <c r="G401" s="95" t="s">
        <v>2793</v>
      </c>
      <c r="H401" s="66"/>
      <c r="I401" s="66"/>
      <c r="J401" s="101"/>
      <c r="K401" s="95"/>
      <c r="L401" s="889">
        <f t="shared" si="14"/>
        <v>0</v>
      </c>
      <c r="M401" s="95"/>
      <c r="N401" s="95"/>
      <c r="O401" s="98"/>
      <c r="Q401" s="92"/>
      <c r="R401" s="92"/>
      <c r="S401" s="93"/>
      <c r="T401" s="66"/>
    </row>
    <row r="402" spans="2:20" ht="30" customHeight="1">
      <c r="B402" s="95"/>
      <c r="C402" s="61"/>
      <c r="D402" s="68"/>
      <c r="E402" s="95"/>
      <c r="F402" s="95"/>
      <c r="G402" s="95" t="s">
        <v>2703</v>
      </c>
      <c r="H402" s="66"/>
      <c r="I402" s="66"/>
      <c r="J402" s="101"/>
      <c r="K402" s="95"/>
      <c r="L402" s="889">
        <f t="shared" si="14"/>
        <v>0</v>
      </c>
      <c r="M402" s="95"/>
      <c r="N402" s="95"/>
      <c r="O402" s="98"/>
      <c r="Q402" s="92"/>
      <c r="R402" s="92"/>
      <c r="S402" s="93"/>
      <c r="T402" s="66"/>
    </row>
    <row r="403" spans="2:20" ht="30" customHeight="1">
      <c r="B403" s="95"/>
      <c r="C403" s="61"/>
      <c r="D403" s="68"/>
      <c r="E403" s="95"/>
      <c r="F403" s="95"/>
      <c r="G403" s="95" t="s">
        <v>2636</v>
      </c>
      <c r="H403" s="66"/>
      <c r="I403" s="66"/>
      <c r="J403" s="101"/>
      <c r="K403" s="95"/>
      <c r="L403" s="889">
        <f t="shared" si="14"/>
        <v>0</v>
      </c>
      <c r="M403" s="95"/>
      <c r="N403" s="95"/>
      <c r="O403" s="98"/>
      <c r="Q403" s="92"/>
      <c r="R403" s="92"/>
      <c r="S403" s="93"/>
      <c r="T403" s="66"/>
    </row>
    <row r="404" spans="2:20" ht="30" customHeight="1">
      <c r="B404" s="95"/>
      <c r="C404" s="61"/>
      <c r="D404" s="68"/>
      <c r="E404" s="95"/>
      <c r="F404" s="95"/>
      <c r="G404" s="95" t="s">
        <v>2676</v>
      </c>
      <c r="H404" s="66"/>
      <c r="I404" s="66"/>
      <c r="J404" s="101"/>
      <c r="K404" s="95"/>
      <c r="L404" s="889">
        <f t="shared" si="14"/>
        <v>0</v>
      </c>
      <c r="M404" s="95"/>
      <c r="N404" s="95"/>
      <c r="O404" s="98"/>
      <c r="Q404" s="92"/>
      <c r="R404" s="92"/>
      <c r="S404" s="93"/>
      <c r="T404" s="66"/>
    </row>
    <row r="405" spans="2:20" ht="30" customHeight="1">
      <c r="B405" s="95"/>
      <c r="C405" s="61"/>
      <c r="D405" s="68"/>
      <c r="E405" s="95"/>
      <c r="F405" s="95"/>
      <c r="G405" s="95" t="s">
        <v>3021</v>
      </c>
      <c r="H405" s="66"/>
      <c r="I405" s="66"/>
      <c r="J405" s="101"/>
      <c r="K405" s="95"/>
      <c r="L405" s="889">
        <f t="shared" si="14"/>
        <v>0</v>
      </c>
      <c r="M405" s="95"/>
      <c r="N405" s="95"/>
      <c r="O405" s="98"/>
      <c r="Q405" s="92"/>
      <c r="R405" s="92"/>
      <c r="S405" s="93"/>
      <c r="T405" s="66"/>
    </row>
    <row r="406" spans="2:20" ht="30" customHeight="1">
      <c r="B406" s="95"/>
      <c r="C406" s="61"/>
      <c r="D406" s="68"/>
      <c r="E406" s="95"/>
      <c r="F406" s="95"/>
      <c r="G406" s="95" t="s">
        <v>3023</v>
      </c>
      <c r="H406" s="66"/>
      <c r="I406" s="66"/>
      <c r="J406" s="101"/>
      <c r="K406" s="95"/>
      <c r="L406" s="889">
        <f t="shared" si="14"/>
        <v>0</v>
      </c>
      <c r="M406" s="95"/>
      <c r="N406" s="95"/>
      <c r="O406" s="98"/>
      <c r="Q406" s="92"/>
      <c r="R406" s="92"/>
      <c r="S406" s="93"/>
      <c r="T406" s="66"/>
    </row>
    <row r="407" spans="2:20" ht="30" customHeight="1">
      <c r="B407" s="95"/>
      <c r="C407" s="61"/>
      <c r="D407" s="68"/>
      <c r="E407" s="95"/>
      <c r="F407" s="95"/>
      <c r="G407" s="95" t="s">
        <v>3026</v>
      </c>
      <c r="H407" s="66"/>
      <c r="I407" s="66"/>
      <c r="J407" s="101"/>
      <c r="K407" s="95"/>
      <c r="L407" s="889">
        <f t="shared" si="14"/>
        <v>0</v>
      </c>
      <c r="M407" s="95"/>
      <c r="N407" s="95"/>
      <c r="O407" s="98"/>
      <c r="Q407" s="92"/>
      <c r="R407" s="92"/>
      <c r="S407" s="93"/>
      <c r="T407" s="66"/>
    </row>
    <row r="408" spans="2:20" ht="30" customHeight="1">
      <c r="B408" s="95"/>
      <c r="C408" s="61"/>
      <c r="D408" s="68"/>
      <c r="E408" s="95"/>
      <c r="F408" s="95"/>
      <c r="G408" s="95" t="s">
        <v>2693</v>
      </c>
      <c r="H408" s="66"/>
      <c r="I408" s="66"/>
      <c r="J408" s="101"/>
      <c r="K408" s="95"/>
      <c r="L408" s="889">
        <f t="shared" si="14"/>
        <v>0</v>
      </c>
      <c r="M408" s="95"/>
      <c r="N408" s="95"/>
      <c r="O408" s="98"/>
      <c r="Q408" s="92"/>
      <c r="R408" s="92"/>
      <c r="S408" s="93"/>
      <c r="T408" s="66"/>
    </row>
    <row r="409" spans="2:20" ht="30" customHeight="1">
      <c r="B409" s="95"/>
      <c r="C409" s="61"/>
      <c r="D409" s="68"/>
      <c r="E409" s="95"/>
      <c r="F409" s="95"/>
      <c r="G409" s="95" t="s">
        <v>2689</v>
      </c>
      <c r="H409" s="66"/>
      <c r="I409" s="66"/>
      <c r="J409" s="101"/>
      <c r="K409" s="95"/>
      <c r="L409" s="889">
        <f t="shared" si="14"/>
        <v>0</v>
      </c>
      <c r="M409" s="95"/>
      <c r="N409" s="95"/>
      <c r="O409" s="98"/>
      <c r="Q409" s="92"/>
      <c r="R409" s="92"/>
      <c r="S409" s="93"/>
      <c r="T409" s="66"/>
    </row>
    <row r="410" spans="2:20" ht="30" customHeight="1">
      <c r="B410" s="95"/>
      <c r="C410" s="61"/>
      <c r="D410" s="68"/>
      <c r="E410" s="95"/>
      <c r="F410" s="95"/>
      <c r="G410" s="95" t="s">
        <v>2763</v>
      </c>
      <c r="H410" s="66"/>
      <c r="I410" s="66"/>
      <c r="J410" s="101"/>
      <c r="K410" s="95"/>
      <c r="L410" s="889">
        <f t="shared" si="14"/>
        <v>0</v>
      </c>
      <c r="M410" s="95"/>
      <c r="N410" s="95"/>
      <c r="O410" s="98"/>
      <c r="Q410" s="92"/>
      <c r="R410" s="92"/>
      <c r="S410" s="93"/>
      <c r="T410" s="66"/>
    </row>
    <row r="411" spans="2:20" ht="30" customHeight="1">
      <c r="B411" s="95"/>
      <c r="C411" s="61"/>
      <c r="D411" s="68"/>
      <c r="E411" s="95"/>
      <c r="F411" s="95"/>
      <c r="G411" s="95" t="s">
        <v>2769</v>
      </c>
      <c r="H411" s="66"/>
      <c r="I411" s="66"/>
      <c r="J411" s="101"/>
      <c r="K411" s="95"/>
      <c r="L411" s="889">
        <f t="shared" si="14"/>
        <v>0</v>
      </c>
      <c r="M411" s="95"/>
      <c r="N411" s="95"/>
      <c r="O411" s="98"/>
      <c r="Q411" s="92"/>
      <c r="R411" s="92"/>
      <c r="S411" s="93"/>
      <c r="T411" s="66"/>
    </row>
    <row r="412" spans="2:20" ht="30" customHeight="1">
      <c r="B412" s="95"/>
      <c r="C412" s="61"/>
      <c r="D412" s="68"/>
      <c r="E412" s="95"/>
      <c r="F412" s="95"/>
      <c r="G412" s="95" t="s">
        <v>2772</v>
      </c>
      <c r="H412" s="66"/>
      <c r="I412" s="66"/>
      <c r="J412" s="101"/>
      <c r="K412" s="95"/>
      <c r="L412" s="889">
        <f t="shared" si="14"/>
        <v>0</v>
      </c>
      <c r="M412" s="95"/>
      <c r="N412" s="95"/>
      <c r="O412" s="98"/>
      <c r="Q412" s="92"/>
      <c r="R412" s="92"/>
      <c r="S412" s="93"/>
      <c r="T412" s="66"/>
    </row>
    <row r="413" spans="2:20" ht="30" customHeight="1">
      <c r="B413" s="95"/>
      <c r="C413" s="61"/>
      <c r="D413" s="68"/>
      <c r="E413" s="95"/>
      <c r="F413" s="95"/>
      <c r="G413" s="95" t="s">
        <v>2727</v>
      </c>
      <c r="H413" s="66"/>
      <c r="I413" s="66"/>
      <c r="J413" s="101"/>
      <c r="K413" s="95"/>
      <c r="L413" s="889">
        <f t="shared" si="14"/>
        <v>0</v>
      </c>
      <c r="M413" s="95"/>
      <c r="N413" s="95"/>
      <c r="O413" s="98"/>
      <c r="Q413" s="92"/>
      <c r="R413" s="92"/>
      <c r="S413" s="93"/>
      <c r="T413" s="66"/>
    </row>
    <row r="414" spans="2:20" ht="30" customHeight="1">
      <c r="B414" s="95"/>
      <c r="C414" s="61"/>
      <c r="D414" s="68"/>
      <c r="E414" s="95"/>
      <c r="F414" s="95"/>
      <c r="G414" s="95" t="s">
        <v>3791</v>
      </c>
      <c r="H414" s="66"/>
      <c r="I414" s="66"/>
      <c r="J414" s="101"/>
      <c r="K414" s="95"/>
      <c r="L414" s="889">
        <f t="shared" si="14"/>
        <v>0</v>
      </c>
      <c r="M414" s="95"/>
      <c r="N414" s="95"/>
      <c r="O414" s="98"/>
      <c r="Q414" s="92"/>
      <c r="R414" s="92"/>
      <c r="S414" s="93"/>
      <c r="T414" s="66"/>
    </row>
    <row r="415" spans="2:20" ht="30" customHeight="1">
      <c r="B415" s="95"/>
      <c r="C415" s="61"/>
      <c r="D415" s="68"/>
      <c r="E415" s="95"/>
      <c r="F415" s="95"/>
      <c r="G415" s="95" t="s">
        <v>2844</v>
      </c>
      <c r="H415" s="66"/>
      <c r="I415" s="66"/>
      <c r="J415" s="101"/>
      <c r="K415" s="95"/>
      <c r="L415" s="889">
        <f t="shared" si="14"/>
        <v>0</v>
      </c>
      <c r="M415" s="95"/>
      <c r="N415" s="95"/>
      <c r="O415" s="98"/>
      <c r="Q415" s="92"/>
      <c r="R415" s="92"/>
      <c r="S415" s="93"/>
      <c r="T415" s="66"/>
    </row>
    <row r="416" spans="2:20" ht="30" customHeight="1">
      <c r="B416" s="95"/>
      <c r="C416" s="61"/>
      <c r="D416" s="68"/>
      <c r="E416" s="95"/>
      <c r="F416" s="95"/>
      <c r="G416" s="95" t="s">
        <v>2784</v>
      </c>
      <c r="H416" s="66"/>
      <c r="I416" s="66"/>
      <c r="J416" s="101"/>
      <c r="K416" s="95"/>
      <c r="L416" s="889">
        <f t="shared" si="14"/>
        <v>0</v>
      </c>
      <c r="M416" s="95"/>
      <c r="N416" s="95"/>
      <c r="O416" s="98"/>
      <c r="Q416" s="92"/>
      <c r="R416" s="92"/>
      <c r="S416" s="93"/>
      <c r="T416" s="66"/>
    </row>
    <row r="417" spans="2:20" ht="30" customHeight="1">
      <c r="B417" s="95"/>
      <c r="C417" s="61"/>
      <c r="D417" s="68"/>
      <c r="E417" s="95"/>
      <c r="F417" s="95"/>
      <c r="G417" s="95" t="s">
        <v>2809</v>
      </c>
      <c r="H417" s="66"/>
      <c r="I417" s="66"/>
      <c r="J417" s="101"/>
      <c r="K417" s="95"/>
      <c r="L417" s="889">
        <f t="shared" si="14"/>
        <v>0</v>
      </c>
      <c r="M417" s="95"/>
      <c r="N417" s="95"/>
      <c r="O417" s="98"/>
      <c r="Q417" s="92"/>
      <c r="R417" s="92"/>
      <c r="S417" s="93"/>
      <c r="T417" s="66"/>
    </row>
    <row r="418" spans="2:20" ht="30" customHeight="1">
      <c r="B418" s="95"/>
      <c r="C418" s="61"/>
      <c r="D418" s="68"/>
      <c r="E418" s="95"/>
      <c r="F418" s="95"/>
      <c r="G418" s="95" t="s">
        <v>2755</v>
      </c>
      <c r="H418" s="66"/>
      <c r="I418" s="66"/>
      <c r="J418" s="101"/>
      <c r="K418" s="95"/>
      <c r="L418" s="889">
        <f t="shared" si="14"/>
        <v>0</v>
      </c>
      <c r="M418" s="95"/>
      <c r="N418" s="95"/>
      <c r="O418" s="98"/>
      <c r="Q418" s="92"/>
      <c r="R418" s="92"/>
      <c r="S418" s="93"/>
      <c r="T418" s="66"/>
    </row>
    <row r="419" spans="2:20" ht="30" customHeight="1">
      <c r="B419" s="95"/>
      <c r="C419" s="61"/>
      <c r="D419" s="68"/>
      <c r="E419" s="95"/>
      <c r="F419" s="95"/>
      <c r="G419" s="95" t="s">
        <v>2716</v>
      </c>
      <c r="H419" s="66"/>
      <c r="I419" s="66"/>
      <c r="J419" s="101"/>
      <c r="K419" s="95"/>
      <c r="L419" s="889">
        <f t="shared" si="14"/>
        <v>0</v>
      </c>
      <c r="M419" s="95"/>
      <c r="N419" s="95"/>
      <c r="O419" s="98"/>
      <c r="Q419" s="92"/>
      <c r="R419" s="92"/>
      <c r="S419" s="93"/>
      <c r="T419" s="66"/>
    </row>
    <row r="420" spans="2:20" ht="30" customHeight="1">
      <c r="B420" s="95"/>
      <c r="C420" s="61"/>
      <c r="D420" s="68"/>
      <c r="E420" s="95"/>
      <c r="F420" s="95"/>
      <c r="G420" s="95" t="s">
        <v>2750</v>
      </c>
      <c r="H420" s="66"/>
      <c r="I420" s="66"/>
      <c r="J420" s="101"/>
      <c r="K420" s="95"/>
      <c r="L420" s="889">
        <f t="shared" si="14"/>
        <v>0</v>
      </c>
      <c r="M420" s="95"/>
      <c r="N420" s="95"/>
      <c r="O420" s="98"/>
      <c r="Q420" s="92"/>
      <c r="R420" s="92"/>
      <c r="S420" s="93"/>
      <c r="T420" s="66"/>
    </row>
    <row r="421" spans="2:20" ht="30" customHeight="1">
      <c r="B421" s="95"/>
      <c r="C421" s="61"/>
      <c r="D421" s="68"/>
      <c r="E421" s="95"/>
      <c r="F421" s="95"/>
      <c r="G421" s="95" t="s">
        <v>2747</v>
      </c>
      <c r="H421" s="66"/>
      <c r="I421" s="66"/>
      <c r="J421" s="101"/>
      <c r="K421" s="95"/>
      <c r="L421" s="889">
        <f t="shared" si="14"/>
        <v>0</v>
      </c>
      <c r="M421" s="95"/>
      <c r="N421" s="95"/>
      <c r="O421" s="98"/>
      <c r="Q421" s="92"/>
      <c r="R421" s="92"/>
      <c r="S421" s="93"/>
      <c r="T421" s="66"/>
    </row>
    <row r="422" spans="2:20" ht="30" customHeight="1">
      <c r="B422" s="95"/>
      <c r="C422" s="61"/>
      <c r="D422" s="68"/>
      <c r="E422" s="95"/>
      <c r="F422" s="95"/>
      <c r="G422" s="95" t="s">
        <v>2816</v>
      </c>
      <c r="H422" s="66"/>
      <c r="I422" s="66"/>
      <c r="J422" s="101"/>
      <c r="K422" s="95"/>
      <c r="L422" s="889">
        <f t="shared" si="14"/>
        <v>0</v>
      </c>
      <c r="M422" s="95"/>
      <c r="N422" s="95"/>
      <c r="O422" s="98"/>
      <c r="Q422" s="92"/>
      <c r="R422" s="92"/>
      <c r="S422" s="93"/>
      <c r="T422" s="66"/>
    </row>
    <row r="423" spans="2:20" ht="30" customHeight="1">
      <c r="B423" s="95"/>
      <c r="C423" s="61"/>
      <c r="D423" s="68"/>
      <c r="E423" s="95"/>
      <c r="F423" s="95"/>
      <c r="G423" s="95" t="s">
        <v>2752</v>
      </c>
      <c r="H423" s="66"/>
      <c r="I423" s="66"/>
      <c r="J423" s="101"/>
      <c r="K423" s="95"/>
      <c r="L423" s="889">
        <f t="shared" si="14"/>
        <v>0</v>
      </c>
      <c r="M423" s="95"/>
      <c r="N423" s="95"/>
      <c r="O423" s="98"/>
      <c r="Q423" s="92"/>
      <c r="R423" s="92"/>
      <c r="S423" s="93"/>
      <c r="T423" s="66"/>
    </row>
    <row r="424" spans="2:20" ht="30" customHeight="1">
      <c r="B424" s="95"/>
      <c r="C424" s="61"/>
      <c r="D424" s="68"/>
      <c r="E424" s="95"/>
      <c r="F424" s="95"/>
      <c r="G424" s="95" t="s">
        <v>2873</v>
      </c>
      <c r="H424" s="66"/>
      <c r="I424" s="66"/>
      <c r="J424" s="101"/>
      <c r="K424" s="95"/>
      <c r="L424" s="889">
        <f t="shared" si="14"/>
        <v>0</v>
      </c>
      <c r="M424" s="95"/>
      <c r="N424" s="95"/>
      <c r="O424" s="98"/>
      <c r="Q424" s="92"/>
      <c r="R424" s="92"/>
      <c r="S424" s="93"/>
      <c r="T424" s="66"/>
    </row>
    <row r="425" spans="2:20" ht="30" customHeight="1">
      <c r="B425" s="95"/>
      <c r="C425" s="61"/>
      <c r="D425" s="68"/>
      <c r="E425" s="95"/>
      <c r="F425" s="95"/>
      <c r="G425" s="95" t="s">
        <v>3029</v>
      </c>
      <c r="H425" s="66"/>
      <c r="I425" s="66"/>
      <c r="J425" s="101"/>
      <c r="K425" s="95"/>
      <c r="L425" s="889">
        <f t="shared" si="14"/>
        <v>0</v>
      </c>
      <c r="M425" s="95"/>
      <c r="N425" s="95"/>
      <c r="O425" s="98"/>
      <c r="Q425" s="92"/>
      <c r="R425" s="92"/>
      <c r="S425" s="93"/>
      <c r="T425" s="66"/>
    </row>
    <row r="426" spans="2:20" ht="30" customHeight="1">
      <c r="B426" s="95"/>
      <c r="C426" s="61"/>
      <c r="D426" s="68"/>
      <c r="E426" s="95"/>
      <c r="F426" s="95"/>
      <c r="G426" s="95" t="s">
        <v>3032</v>
      </c>
      <c r="H426" s="66"/>
      <c r="I426" s="66"/>
      <c r="J426" s="101"/>
      <c r="K426" s="95"/>
      <c r="L426" s="889">
        <f t="shared" si="14"/>
        <v>0</v>
      </c>
      <c r="M426" s="95"/>
      <c r="N426" s="95"/>
      <c r="O426" s="98"/>
      <c r="Q426" s="92"/>
      <c r="R426" s="92"/>
      <c r="S426" s="93"/>
      <c r="T426" s="66"/>
    </row>
    <row r="427" spans="2:20" ht="30" customHeight="1">
      <c r="B427" s="95"/>
      <c r="C427" s="61"/>
      <c r="D427" s="68"/>
      <c r="E427" s="95"/>
      <c r="F427" s="95"/>
      <c r="G427" s="95" t="s">
        <v>3035</v>
      </c>
      <c r="H427" s="66"/>
      <c r="I427" s="66"/>
      <c r="J427" s="101"/>
      <c r="K427" s="95"/>
      <c r="L427" s="889">
        <f t="shared" si="14"/>
        <v>0</v>
      </c>
      <c r="M427" s="95"/>
      <c r="N427" s="95"/>
      <c r="O427" s="98"/>
      <c r="Q427" s="92"/>
      <c r="R427" s="92"/>
      <c r="S427" s="93"/>
      <c r="T427" s="66"/>
    </row>
    <row r="428" spans="2:20" ht="30" customHeight="1">
      <c r="B428" s="95"/>
      <c r="C428" s="61"/>
      <c r="D428" s="68"/>
      <c r="E428" s="95"/>
      <c r="F428" s="95"/>
      <c r="G428" s="95" t="s">
        <v>2766</v>
      </c>
      <c r="H428" s="66"/>
      <c r="I428" s="66"/>
      <c r="J428" s="101"/>
      <c r="K428" s="95"/>
      <c r="L428" s="889">
        <f t="shared" si="14"/>
        <v>0</v>
      </c>
      <c r="M428" s="95"/>
      <c r="N428" s="95"/>
      <c r="O428" s="98"/>
      <c r="Q428" s="92"/>
      <c r="R428" s="92"/>
      <c r="S428" s="93"/>
      <c r="T428" s="66"/>
    </row>
    <row r="429" spans="2:20" ht="30" customHeight="1">
      <c r="B429" s="95"/>
      <c r="C429" s="61"/>
      <c r="D429" s="68"/>
      <c r="E429" s="95"/>
      <c r="F429" s="95"/>
      <c r="G429" s="95" t="s">
        <v>2742</v>
      </c>
      <c r="H429" s="66"/>
      <c r="I429" s="66"/>
      <c r="J429" s="101"/>
      <c r="K429" s="95"/>
      <c r="L429" s="889">
        <f t="shared" si="14"/>
        <v>0</v>
      </c>
      <c r="M429" s="95"/>
      <c r="N429" s="95"/>
      <c r="O429" s="98"/>
      <c r="Q429" s="92"/>
      <c r="R429" s="92"/>
      <c r="S429" s="93"/>
      <c r="T429" s="66"/>
    </row>
    <row r="430" spans="2:20" ht="30" customHeight="1">
      <c r="B430" s="95"/>
      <c r="C430" s="61"/>
      <c r="D430" s="68"/>
      <c r="E430" s="95"/>
      <c r="F430" s="95"/>
      <c r="G430" s="95" t="s">
        <v>2787</v>
      </c>
      <c r="H430" s="66"/>
      <c r="I430" s="66"/>
      <c r="J430" s="101"/>
      <c r="K430" s="95"/>
      <c r="L430" s="889">
        <f t="shared" si="14"/>
        <v>0</v>
      </c>
      <c r="M430" s="95"/>
      <c r="N430" s="95"/>
      <c r="O430" s="98"/>
      <c r="Q430" s="92"/>
      <c r="R430" s="92"/>
      <c r="S430" s="93"/>
      <c r="T430" s="66"/>
    </row>
    <row r="431" spans="2:20" ht="30" customHeight="1">
      <c r="B431" s="95"/>
      <c r="C431" s="61"/>
      <c r="D431" s="68"/>
      <c r="E431" s="95"/>
      <c r="F431" s="95"/>
      <c r="G431" s="95" t="s">
        <v>2708</v>
      </c>
      <c r="H431" s="66"/>
      <c r="I431" s="66"/>
      <c r="J431" s="101"/>
      <c r="K431" s="95"/>
      <c r="L431" s="889">
        <f t="shared" si="14"/>
        <v>0</v>
      </c>
      <c r="M431" s="95"/>
      <c r="N431" s="95"/>
      <c r="O431" s="98"/>
      <c r="Q431" s="92"/>
      <c r="R431" s="92"/>
      <c r="S431" s="93"/>
      <c r="T431" s="66"/>
    </row>
    <row r="432" spans="2:20" ht="30" customHeight="1">
      <c r="B432" s="95"/>
      <c r="C432" s="61"/>
      <c r="D432" s="68"/>
      <c r="E432" s="95"/>
      <c r="F432" s="95"/>
      <c r="G432" s="95" t="s">
        <v>3036</v>
      </c>
      <c r="H432" s="66"/>
      <c r="I432" s="66"/>
      <c r="J432" s="101"/>
      <c r="K432" s="95"/>
      <c r="L432" s="889">
        <f t="shared" si="14"/>
        <v>0</v>
      </c>
      <c r="M432" s="95"/>
      <c r="N432" s="95"/>
      <c r="O432" s="98"/>
      <c r="Q432" s="92"/>
      <c r="R432" s="92"/>
      <c r="S432" s="93"/>
      <c r="T432" s="66"/>
    </row>
    <row r="433" spans="2:20" ht="30" customHeight="1">
      <c r="B433" s="95"/>
      <c r="C433" s="61"/>
      <c r="D433" s="68"/>
      <c r="E433" s="95"/>
      <c r="F433" s="95"/>
      <c r="G433" s="95" t="s">
        <v>3039</v>
      </c>
      <c r="H433" s="66"/>
      <c r="I433" s="66"/>
      <c r="J433" s="101"/>
      <c r="K433" s="95"/>
      <c r="L433" s="889">
        <f t="shared" si="14"/>
        <v>0</v>
      </c>
      <c r="M433" s="95"/>
      <c r="N433" s="95"/>
      <c r="O433" s="98"/>
      <c r="Q433" s="92"/>
      <c r="R433" s="92"/>
      <c r="S433" s="93"/>
      <c r="T433" s="66"/>
    </row>
    <row r="434" spans="2:20" ht="30" customHeight="1">
      <c r="B434" s="95"/>
      <c r="C434" s="61"/>
      <c r="D434" s="68"/>
      <c r="E434" s="95"/>
      <c r="F434" s="95"/>
      <c r="G434" s="95" t="s">
        <v>2700</v>
      </c>
      <c r="H434" s="66"/>
      <c r="I434" s="66"/>
      <c r="J434" s="101"/>
      <c r="K434" s="95"/>
      <c r="L434" s="889">
        <f t="shared" si="14"/>
        <v>0</v>
      </c>
      <c r="M434" s="95"/>
      <c r="N434" s="95"/>
      <c r="O434" s="98"/>
      <c r="Q434" s="92"/>
      <c r="R434" s="92"/>
      <c r="S434" s="93"/>
      <c r="T434" s="66"/>
    </row>
    <row r="435" spans="2:20" ht="30" customHeight="1">
      <c r="B435" s="95"/>
      <c r="C435" s="61"/>
      <c r="D435" s="68"/>
      <c r="E435" s="95"/>
      <c r="F435" s="95"/>
      <c r="G435" s="95" t="s">
        <v>2737</v>
      </c>
      <c r="H435" s="66"/>
      <c r="I435" s="66"/>
      <c r="J435" s="101"/>
      <c r="K435" s="95"/>
      <c r="L435" s="889">
        <f t="shared" ref="L435:L498" si="15">M435*1.25</f>
        <v>0</v>
      </c>
      <c r="M435" s="95"/>
      <c r="N435" s="95"/>
      <c r="O435" s="98"/>
      <c r="Q435" s="92"/>
      <c r="R435" s="92"/>
      <c r="S435" s="93"/>
      <c r="T435" s="66"/>
    </row>
    <row r="436" spans="2:20" ht="30" customHeight="1">
      <c r="B436" s="95"/>
      <c r="C436" s="61"/>
      <c r="D436" s="68"/>
      <c r="E436" s="95"/>
      <c r="F436" s="95"/>
      <c r="G436" s="95" t="s">
        <v>2856</v>
      </c>
      <c r="H436" s="66"/>
      <c r="I436" s="66"/>
      <c r="J436" s="101"/>
      <c r="K436" s="95"/>
      <c r="L436" s="889">
        <f t="shared" si="15"/>
        <v>0</v>
      </c>
      <c r="M436" s="95"/>
      <c r="N436" s="95"/>
      <c r="O436" s="98"/>
      <c r="Q436" s="92"/>
      <c r="R436" s="92"/>
      <c r="S436" s="93"/>
      <c r="T436" s="66"/>
    </row>
    <row r="437" spans="2:20" ht="30" customHeight="1">
      <c r="B437" s="95"/>
      <c r="C437" s="61"/>
      <c r="D437" s="68"/>
      <c r="E437" s="95"/>
      <c r="F437" s="95"/>
      <c r="G437" s="95" t="s">
        <v>2710</v>
      </c>
      <c r="H437" s="66"/>
      <c r="I437" s="66"/>
      <c r="J437" s="101"/>
      <c r="K437" s="95"/>
      <c r="L437" s="889">
        <f t="shared" si="15"/>
        <v>0</v>
      </c>
      <c r="M437" s="95"/>
      <c r="N437" s="95"/>
      <c r="O437" s="98"/>
      <c r="Q437" s="92"/>
      <c r="R437" s="92"/>
      <c r="S437" s="93"/>
      <c r="T437" s="66"/>
    </row>
    <row r="438" spans="2:20" ht="30" customHeight="1">
      <c r="B438" s="95"/>
      <c r="C438" s="61"/>
      <c r="D438" s="68"/>
      <c r="E438" s="95"/>
      <c r="F438" s="95"/>
      <c r="G438" s="95" t="s">
        <v>2828</v>
      </c>
      <c r="H438" s="66"/>
      <c r="I438" s="66"/>
      <c r="J438" s="101"/>
      <c r="K438" s="95"/>
      <c r="L438" s="889">
        <f t="shared" si="15"/>
        <v>0</v>
      </c>
      <c r="M438" s="95"/>
      <c r="N438" s="95"/>
      <c r="O438" s="98"/>
      <c r="Q438" s="92"/>
      <c r="R438" s="92"/>
      <c r="S438" s="93"/>
      <c r="T438" s="66"/>
    </row>
    <row r="439" spans="2:20" ht="30" customHeight="1">
      <c r="B439" s="95"/>
      <c r="C439" s="61"/>
      <c r="D439" s="68"/>
      <c r="E439" s="95"/>
      <c r="F439" s="95"/>
      <c r="G439" s="95" t="s">
        <v>2795</v>
      </c>
      <c r="H439" s="66"/>
      <c r="I439" s="66"/>
      <c r="J439" s="101"/>
      <c r="K439" s="95"/>
      <c r="L439" s="889">
        <f t="shared" si="15"/>
        <v>0</v>
      </c>
      <c r="M439" s="95"/>
      <c r="N439" s="95"/>
      <c r="O439" s="98"/>
      <c r="Q439" s="92"/>
      <c r="R439" s="92"/>
      <c r="S439" s="93"/>
      <c r="T439" s="66"/>
    </row>
    <row r="440" spans="2:20" ht="30" customHeight="1">
      <c r="B440" s="95"/>
      <c r="C440" s="61"/>
      <c r="D440" s="68"/>
      <c r="E440" s="95"/>
      <c r="F440" s="95"/>
      <c r="G440" s="95" t="s">
        <v>2797</v>
      </c>
      <c r="H440" s="66"/>
      <c r="I440" s="66"/>
      <c r="J440" s="101"/>
      <c r="K440" s="95"/>
      <c r="L440" s="889">
        <f t="shared" si="15"/>
        <v>0</v>
      </c>
      <c r="M440" s="95"/>
      <c r="N440" s="95"/>
      <c r="O440" s="98"/>
      <c r="Q440" s="92"/>
      <c r="R440" s="92"/>
      <c r="S440" s="93"/>
      <c r="T440" s="66"/>
    </row>
    <row r="441" spans="2:20" ht="30" customHeight="1">
      <c r="B441" s="95"/>
      <c r="C441" s="61"/>
      <c r="D441" s="68"/>
      <c r="E441" s="95"/>
      <c r="F441" s="95"/>
      <c r="G441" s="95" t="s">
        <v>2858</v>
      </c>
      <c r="H441" s="66"/>
      <c r="I441" s="66"/>
      <c r="J441" s="101"/>
      <c r="K441" s="95"/>
      <c r="L441" s="889">
        <f t="shared" si="15"/>
        <v>0</v>
      </c>
      <c r="M441" s="95"/>
      <c r="N441" s="95"/>
      <c r="O441" s="98"/>
      <c r="Q441" s="92"/>
      <c r="R441" s="92"/>
      <c r="S441" s="93"/>
      <c r="T441" s="66"/>
    </row>
    <row r="442" spans="2:20" ht="30" customHeight="1">
      <c r="B442" s="95"/>
      <c r="C442" s="61"/>
      <c r="D442" s="68"/>
      <c r="E442" s="95"/>
      <c r="F442" s="95"/>
      <c r="G442" s="95" t="s">
        <v>2819</v>
      </c>
      <c r="H442" s="66"/>
      <c r="I442" s="66"/>
      <c r="J442" s="101"/>
      <c r="K442" s="95"/>
      <c r="L442" s="889">
        <f t="shared" si="15"/>
        <v>0</v>
      </c>
      <c r="M442" s="95"/>
      <c r="N442" s="95"/>
      <c r="O442" s="98"/>
      <c r="Q442" s="92"/>
      <c r="R442" s="92"/>
      <c r="S442" s="93"/>
      <c r="T442" s="66"/>
    </row>
    <row r="443" spans="2:20" ht="30" customHeight="1">
      <c r="B443" s="95"/>
      <c r="C443" s="61"/>
      <c r="D443" s="68"/>
      <c r="E443" s="95"/>
      <c r="F443" s="95"/>
      <c r="G443" s="95" t="s">
        <v>2791</v>
      </c>
      <c r="H443" s="66"/>
      <c r="I443" s="66"/>
      <c r="J443" s="101"/>
      <c r="K443" s="95"/>
      <c r="L443" s="889">
        <f t="shared" si="15"/>
        <v>0</v>
      </c>
      <c r="M443" s="95"/>
      <c r="N443" s="95"/>
      <c r="O443" s="98"/>
      <c r="Q443" s="92"/>
      <c r="R443" s="92"/>
      <c r="S443" s="93"/>
      <c r="T443" s="66"/>
    </row>
    <row r="444" spans="2:20" ht="30" customHeight="1">
      <c r="B444" s="95"/>
      <c r="C444" s="61"/>
      <c r="D444" s="68"/>
      <c r="E444" s="95"/>
      <c r="F444" s="95"/>
      <c r="G444" s="95" t="s">
        <v>2761</v>
      </c>
      <c r="H444" s="66"/>
      <c r="I444" s="66"/>
      <c r="J444" s="101"/>
      <c r="K444" s="95"/>
      <c r="L444" s="889">
        <f t="shared" si="15"/>
        <v>0</v>
      </c>
      <c r="M444" s="95"/>
      <c r="N444" s="95"/>
      <c r="O444" s="98"/>
      <c r="Q444" s="92"/>
      <c r="R444" s="92"/>
      <c r="S444" s="93"/>
      <c r="T444" s="66"/>
    </row>
    <row r="445" spans="2:20" ht="30" customHeight="1">
      <c r="B445" s="95"/>
      <c r="C445" s="61"/>
      <c r="D445" s="68"/>
      <c r="E445" s="95"/>
      <c r="F445" s="95"/>
      <c r="G445" s="95" t="s">
        <v>2860</v>
      </c>
      <c r="H445" s="66"/>
      <c r="I445" s="66"/>
      <c r="J445" s="101"/>
      <c r="K445" s="95"/>
      <c r="L445" s="889">
        <f t="shared" si="15"/>
        <v>0</v>
      </c>
      <c r="M445" s="95"/>
      <c r="N445" s="95"/>
      <c r="O445" s="98"/>
      <c r="Q445" s="92"/>
      <c r="R445" s="92"/>
      <c r="S445" s="93"/>
      <c r="T445" s="66"/>
    </row>
    <row r="446" spans="2:20" ht="30" customHeight="1">
      <c r="B446" s="95"/>
      <c r="C446" s="61"/>
      <c r="D446" s="68"/>
      <c r="E446" s="95"/>
      <c r="F446" s="95"/>
      <c r="G446" s="95" t="s">
        <v>3046</v>
      </c>
      <c r="H446" s="66"/>
      <c r="I446" s="66"/>
      <c r="J446" s="101"/>
      <c r="K446" s="95"/>
      <c r="L446" s="889">
        <f t="shared" si="15"/>
        <v>0</v>
      </c>
      <c r="M446" s="95"/>
      <c r="N446" s="95"/>
      <c r="O446" s="98"/>
      <c r="Q446" s="92"/>
      <c r="R446" s="92"/>
      <c r="S446" s="93"/>
      <c r="T446" s="66"/>
    </row>
    <row r="447" spans="2:20" ht="30" customHeight="1">
      <c r="B447" s="95"/>
      <c r="C447" s="61"/>
      <c r="D447" s="68"/>
      <c r="E447" s="95"/>
      <c r="F447" s="95"/>
      <c r="G447" s="95" t="s">
        <v>2695</v>
      </c>
      <c r="H447" s="66"/>
      <c r="I447" s="66"/>
      <c r="J447" s="101"/>
      <c r="K447" s="95"/>
      <c r="L447" s="889">
        <f t="shared" si="15"/>
        <v>0</v>
      </c>
      <c r="M447" s="95"/>
      <c r="N447" s="95"/>
      <c r="O447" s="98"/>
      <c r="Q447" s="92"/>
      <c r="R447" s="92"/>
      <c r="S447" s="93"/>
      <c r="T447" s="66"/>
    </row>
    <row r="448" spans="2:20" ht="30" customHeight="1">
      <c r="B448" s="95"/>
      <c r="C448" s="61"/>
      <c r="D448" s="68"/>
      <c r="E448" s="95"/>
      <c r="F448" s="95"/>
      <c r="G448" s="95" t="s">
        <v>3050</v>
      </c>
      <c r="H448" s="66"/>
      <c r="I448" s="66"/>
      <c r="J448" s="101"/>
      <c r="K448" s="95"/>
      <c r="L448" s="889">
        <f t="shared" si="15"/>
        <v>0</v>
      </c>
      <c r="M448" s="95"/>
      <c r="N448" s="95"/>
      <c r="O448" s="98"/>
      <c r="Q448" s="92"/>
      <c r="R448" s="92"/>
      <c r="S448" s="93"/>
      <c r="T448" s="66"/>
    </row>
    <row r="449" spans="2:20" ht="30" customHeight="1">
      <c r="B449" s="95"/>
      <c r="C449" s="61"/>
      <c r="D449" s="68"/>
      <c r="E449" s="95"/>
      <c r="F449" s="95"/>
      <c r="G449" s="95" t="s">
        <v>3051</v>
      </c>
      <c r="H449" s="66"/>
      <c r="I449" s="66"/>
      <c r="J449" s="101"/>
      <c r="K449" s="95"/>
      <c r="L449" s="889">
        <f t="shared" si="15"/>
        <v>0</v>
      </c>
      <c r="M449" s="95"/>
      <c r="N449" s="95"/>
      <c r="O449" s="98"/>
      <c r="Q449" s="92"/>
      <c r="R449" s="92"/>
      <c r="S449" s="93"/>
      <c r="T449" s="66"/>
    </row>
    <row r="450" spans="2:20" ht="30" customHeight="1">
      <c r="B450" s="95"/>
      <c r="C450" s="61"/>
      <c r="D450" s="68"/>
      <c r="E450" s="95"/>
      <c r="F450" s="95"/>
      <c r="G450" s="95" t="s">
        <v>3052</v>
      </c>
      <c r="H450" s="66"/>
      <c r="I450" s="66"/>
      <c r="J450" s="101"/>
      <c r="K450" s="95"/>
      <c r="L450" s="889">
        <f t="shared" si="15"/>
        <v>0</v>
      </c>
      <c r="M450" s="95"/>
      <c r="N450" s="95"/>
      <c r="O450" s="98"/>
      <c r="Q450" s="92"/>
      <c r="R450" s="92"/>
      <c r="S450" s="93"/>
      <c r="T450" s="66"/>
    </row>
    <row r="451" spans="2:20" ht="30" customHeight="1">
      <c r="B451" s="95"/>
      <c r="C451" s="61"/>
      <c r="D451" s="68"/>
      <c r="E451" s="95"/>
      <c r="F451" s="95"/>
      <c r="G451" s="95" t="s">
        <v>3053</v>
      </c>
      <c r="H451" s="66"/>
      <c r="I451" s="66"/>
      <c r="J451" s="101"/>
      <c r="K451" s="95"/>
      <c r="L451" s="889">
        <f t="shared" si="15"/>
        <v>0</v>
      </c>
      <c r="M451" s="95"/>
      <c r="N451" s="95"/>
      <c r="O451" s="98"/>
      <c r="Q451" s="92"/>
      <c r="R451" s="92"/>
      <c r="S451" s="93"/>
      <c r="T451" s="66"/>
    </row>
    <row r="452" spans="2:20" ht="30" customHeight="1">
      <c r="B452" s="95"/>
      <c r="C452" s="61"/>
      <c r="D452" s="68"/>
      <c r="E452" s="95"/>
      <c r="F452" s="95"/>
      <c r="G452" s="95" t="s">
        <v>3054</v>
      </c>
      <c r="H452" s="66"/>
      <c r="I452" s="66"/>
      <c r="J452" s="101"/>
      <c r="K452" s="95"/>
      <c r="L452" s="889">
        <f t="shared" si="15"/>
        <v>0</v>
      </c>
      <c r="M452" s="95"/>
      <c r="N452" s="95"/>
      <c r="O452" s="98"/>
      <c r="Q452" s="92"/>
      <c r="R452" s="92"/>
      <c r="S452" s="93"/>
      <c r="T452" s="66"/>
    </row>
    <row r="453" spans="2:20" ht="30" customHeight="1">
      <c r="B453" s="95"/>
      <c r="C453" s="61"/>
      <c r="D453" s="68"/>
      <c r="E453" s="95"/>
      <c r="F453" s="95"/>
      <c r="G453" s="95" t="s">
        <v>3792</v>
      </c>
      <c r="H453" s="66"/>
      <c r="I453" s="66"/>
      <c r="J453" s="101"/>
      <c r="K453" s="95"/>
      <c r="L453" s="889">
        <f t="shared" si="15"/>
        <v>0</v>
      </c>
      <c r="M453" s="95"/>
      <c r="N453" s="95"/>
      <c r="O453" s="98"/>
      <c r="Q453" s="92"/>
      <c r="R453" s="92"/>
      <c r="S453" s="93"/>
      <c r="T453" s="66"/>
    </row>
    <row r="454" spans="2:20" ht="30" customHeight="1">
      <c r="B454" s="95"/>
      <c r="C454" s="61"/>
      <c r="D454" s="68"/>
      <c r="E454" s="95"/>
      <c r="F454" s="95"/>
      <c r="G454" s="95" t="s">
        <v>3059</v>
      </c>
      <c r="H454" s="66"/>
      <c r="I454" s="66"/>
      <c r="J454" s="101"/>
      <c r="K454" s="95"/>
      <c r="L454" s="889">
        <f t="shared" si="15"/>
        <v>0</v>
      </c>
      <c r="M454" s="95"/>
      <c r="N454" s="95"/>
      <c r="O454" s="98"/>
      <c r="Q454" s="92"/>
      <c r="R454" s="92"/>
      <c r="S454" s="93"/>
      <c r="T454" s="66"/>
    </row>
    <row r="455" spans="2:20" ht="30" customHeight="1">
      <c r="B455" s="95"/>
      <c r="C455" s="61"/>
      <c r="D455" s="68"/>
      <c r="E455" s="95"/>
      <c r="F455" s="95"/>
      <c r="G455" s="95" t="s">
        <v>3061</v>
      </c>
      <c r="H455" s="66"/>
      <c r="I455" s="66"/>
      <c r="J455" s="101"/>
      <c r="K455" s="95"/>
      <c r="L455" s="889">
        <f t="shared" si="15"/>
        <v>0</v>
      </c>
      <c r="M455" s="95"/>
      <c r="N455" s="95"/>
      <c r="O455" s="98"/>
      <c r="Q455" s="92"/>
      <c r="R455" s="92"/>
      <c r="S455" s="93"/>
      <c r="T455" s="66"/>
    </row>
    <row r="456" spans="2:20" ht="30" customHeight="1">
      <c r="B456" s="95"/>
      <c r="C456" s="61"/>
      <c r="D456" s="68"/>
      <c r="E456" s="95"/>
      <c r="F456" s="95"/>
      <c r="G456" s="95" t="s">
        <v>3063</v>
      </c>
      <c r="H456" s="66"/>
      <c r="I456" s="66"/>
      <c r="J456" s="101"/>
      <c r="K456" s="95"/>
      <c r="L456" s="889">
        <f t="shared" si="15"/>
        <v>0</v>
      </c>
      <c r="M456" s="95"/>
      <c r="N456" s="95"/>
      <c r="O456" s="98"/>
      <c r="Q456" s="92"/>
      <c r="R456" s="92"/>
      <c r="S456" s="93"/>
      <c r="T456" s="66"/>
    </row>
    <row r="457" spans="2:20" ht="30" customHeight="1">
      <c r="B457" s="95"/>
      <c r="C457" s="61"/>
      <c r="D457" s="68"/>
      <c r="E457" s="95"/>
      <c r="F457" s="95"/>
      <c r="G457" s="95" t="s">
        <v>3066</v>
      </c>
      <c r="H457" s="66"/>
      <c r="I457" s="66"/>
      <c r="J457" s="101"/>
      <c r="K457" s="95"/>
      <c r="L457" s="889">
        <f t="shared" si="15"/>
        <v>0</v>
      </c>
      <c r="M457" s="95"/>
      <c r="N457" s="95"/>
      <c r="O457" s="98"/>
      <c r="Q457" s="92"/>
      <c r="R457" s="92"/>
      <c r="S457" s="93"/>
      <c r="T457" s="66"/>
    </row>
    <row r="458" spans="2:20" ht="30" customHeight="1">
      <c r="B458" s="95"/>
      <c r="C458" s="61"/>
      <c r="D458" s="68"/>
      <c r="E458" s="95"/>
      <c r="F458" s="95"/>
      <c r="G458" s="95" t="s">
        <v>3068</v>
      </c>
      <c r="H458" s="66"/>
      <c r="I458" s="66"/>
      <c r="J458" s="101"/>
      <c r="K458" s="95"/>
      <c r="L458" s="889">
        <f t="shared" si="15"/>
        <v>0</v>
      </c>
      <c r="M458" s="95"/>
      <c r="N458" s="95"/>
      <c r="O458" s="98"/>
      <c r="Q458" s="92"/>
      <c r="R458" s="92"/>
      <c r="S458" s="93"/>
      <c r="T458" s="66"/>
    </row>
    <row r="459" spans="2:20" ht="30" customHeight="1">
      <c r="B459" s="95"/>
      <c r="C459" s="61"/>
      <c r="D459" s="68"/>
      <c r="E459" s="95"/>
      <c r="F459" s="95"/>
      <c r="G459" s="95" t="s">
        <v>3069</v>
      </c>
      <c r="H459" s="66"/>
      <c r="I459" s="66"/>
      <c r="J459" s="101"/>
      <c r="K459" s="95"/>
      <c r="L459" s="889">
        <f t="shared" si="15"/>
        <v>0</v>
      </c>
      <c r="M459" s="95"/>
      <c r="N459" s="95"/>
      <c r="O459" s="98"/>
      <c r="Q459" s="92"/>
      <c r="R459" s="92"/>
      <c r="S459" s="93"/>
      <c r="T459" s="66"/>
    </row>
    <row r="460" spans="2:20" ht="30" customHeight="1">
      <c r="B460" s="95"/>
      <c r="C460" s="61"/>
      <c r="D460" s="68"/>
      <c r="E460" s="95"/>
      <c r="F460" s="95"/>
      <c r="G460" s="95" t="s">
        <v>3071</v>
      </c>
      <c r="H460" s="66"/>
      <c r="I460" s="66"/>
      <c r="J460" s="101"/>
      <c r="K460" s="95"/>
      <c r="L460" s="889">
        <f t="shared" si="15"/>
        <v>0</v>
      </c>
      <c r="M460" s="95"/>
      <c r="N460" s="95"/>
      <c r="O460" s="98"/>
      <c r="Q460" s="92"/>
      <c r="R460" s="92"/>
      <c r="S460" s="93"/>
      <c r="T460" s="66"/>
    </row>
    <row r="461" spans="2:20" ht="30" customHeight="1">
      <c r="B461" s="95"/>
      <c r="C461" s="61"/>
      <c r="D461" s="68"/>
      <c r="E461" s="95"/>
      <c r="F461" s="95"/>
      <c r="G461" s="95" t="s">
        <v>3793</v>
      </c>
      <c r="H461" s="66"/>
      <c r="I461" s="66"/>
      <c r="J461" s="101"/>
      <c r="K461" s="95"/>
      <c r="L461" s="889">
        <f t="shared" si="15"/>
        <v>0</v>
      </c>
      <c r="M461" s="95"/>
      <c r="N461" s="95"/>
      <c r="O461" s="98"/>
      <c r="Q461" s="92"/>
      <c r="R461" s="92"/>
      <c r="S461" s="93"/>
      <c r="T461" s="66"/>
    </row>
    <row r="462" spans="2:20" ht="30" customHeight="1">
      <c r="B462" s="95"/>
      <c r="C462" s="61"/>
      <c r="D462" s="68"/>
      <c r="E462" s="95"/>
      <c r="F462" s="95"/>
      <c r="G462" s="95" t="s">
        <v>2870</v>
      </c>
      <c r="H462" s="66"/>
      <c r="I462" s="66"/>
      <c r="J462" s="101"/>
      <c r="K462" s="95"/>
      <c r="L462" s="889">
        <f t="shared" si="15"/>
        <v>0</v>
      </c>
      <c r="M462" s="95"/>
      <c r="N462" s="95"/>
      <c r="O462" s="98"/>
      <c r="Q462" s="92"/>
      <c r="R462" s="92"/>
      <c r="S462" s="93"/>
      <c r="T462" s="66"/>
    </row>
    <row r="463" spans="2:20" ht="30" customHeight="1">
      <c r="B463" s="95"/>
      <c r="C463" s="61"/>
      <c r="D463" s="68"/>
      <c r="E463" s="95"/>
      <c r="F463" s="95"/>
      <c r="G463" s="95" t="s">
        <v>2789</v>
      </c>
      <c r="H463" s="66"/>
      <c r="I463" s="66"/>
      <c r="J463" s="101"/>
      <c r="K463" s="95"/>
      <c r="L463" s="889">
        <f t="shared" si="15"/>
        <v>0</v>
      </c>
      <c r="M463" s="95"/>
      <c r="N463" s="95"/>
      <c r="O463" s="98"/>
      <c r="Q463" s="92"/>
      <c r="R463" s="92"/>
      <c r="S463" s="93"/>
      <c r="T463" s="66"/>
    </row>
    <row r="464" spans="2:20" ht="30" customHeight="1">
      <c r="B464" s="95"/>
      <c r="C464" s="61"/>
      <c r="D464" s="68"/>
      <c r="E464" s="95"/>
      <c r="F464" s="95"/>
      <c r="G464" s="95" t="s">
        <v>2776</v>
      </c>
      <c r="H464" s="66"/>
      <c r="I464" s="66"/>
      <c r="J464" s="101"/>
      <c r="K464" s="95"/>
      <c r="L464" s="889">
        <f t="shared" si="15"/>
        <v>0</v>
      </c>
      <c r="M464" s="95"/>
      <c r="N464" s="95"/>
      <c r="O464" s="98"/>
      <c r="Q464" s="92"/>
      <c r="R464" s="92"/>
      <c r="S464" s="93"/>
      <c r="T464" s="66"/>
    </row>
    <row r="465" spans="2:20" ht="30" customHeight="1">
      <c r="B465" s="95"/>
      <c r="C465" s="61"/>
      <c r="D465" s="68"/>
      <c r="E465" s="95"/>
      <c r="F465" s="95"/>
      <c r="G465" s="95" t="s">
        <v>2807</v>
      </c>
      <c r="H465" s="66"/>
      <c r="I465" s="66"/>
      <c r="J465" s="101"/>
      <c r="K465" s="95"/>
      <c r="L465" s="889">
        <f t="shared" si="15"/>
        <v>0</v>
      </c>
      <c r="M465" s="95"/>
      <c r="N465" s="95"/>
      <c r="O465" s="98"/>
      <c r="Q465" s="92"/>
      <c r="R465" s="92"/>
      <c r="S465" s="93"/>
      <c r="T465" s="66"/>
    </row>
    <row r="466" spans="2:20" ht="30" customHeight="1">
      <c r="B466" s="95"/>
      <c r="C466" s="61"/>
      <c r="D466" s="68"/>
      <c r="E466" s="95"/>
      <c r="F466" s="95"/>
      <c r="G466" s="95" t="s">
        <v>2835</v>
      </c>
      <c r="H466" s="66"/>
      <c r="I466" s="66"/>
      <c r="J466" s="101"/>
      <c r="K466" s="95"/>
      <c r="L466" s="889">
        <f t="shared" si="15"/>
        <v>0</v>
      </c>
      <c r="M466" s="95"/>
      <c r="N466" s="95"/>
      <c r="O466" s="98"/>
      <c r="Q466" s="92"/>
      <c r="R466" s="92"/>
      <c r="S466" s="93"/>
      <c r="T466" s="66"/>
    </row>
    <row r="467" spans="2:20" ht="30" customHeight="1">
      <c r="B467" s="95"/>
      <c r="C467" s="61"/>
      <c r="D467" s="68"/>
      <c r="E467" s="95"/>
      <c r="F467" s="95"/>
      <c r="G467" s="95" t="s">
        <v>2861</v>
      </c>
      <c r="H467" s="66"/>
      <c r="I467" s="66"/>
      <c r="J467" s="101"/>
      <c r="K467" s="95"/>
      <c r="L467" s="889">
        <f t="shared" si="15"/>
        <v>0</v>
      </c>
      <c r="M467" s="95"/>
      <c r="N467" s="95"/>
      <c r="O467" s="98"/>
      <c r="Q467" s="92"/>
      <c r="R467" s="92"/>
      <c r="S467" s="93"/>
      <c r="T467" s="66"/>
    </row>
    <row r="468" spans="2:20" ht="30" customHeight="1">
      <c r="B468" s="95"/>
      <c r="C468" s="61"/>
      <c r="D468" s="68"/>
      <c r="E468" s="95"/>
      <c r="F468" s="95"/>
      <c r="G468" s="95" t="s">
        <v>2865</v>
      </c>
      <c r="H468" s="66"/>
      <c r="I468" s="66"/>
      <c r="J468" s="101"/>
      <c r="K468" s="95"/>
      <c r="L468" s="889">
        <f t="shared" si="15"/>
        <v>0</v>
      </c>
      <c r="M468" s="95"/>
      <c r="N468" s="95"/>
      <c r="O468" s="98"/>
      <c r="Q468" s="92"/>
      <c r="R468" s="92"/>
      <c r="S468" s="93"/>
      <c r="T468" s="66"/>
    </row>
    <row r="469" spans="2:20" ht="30" customHeight="1">
      <c r="B469" s="95"/>
      <c r="C469" s="61"/>
      <c r="D469" s="68"/>
      <c r="E469" s="95"/>
      <c r="F469" s="95"/>
      <c r="G469" s="95" t="s">
        <v>2840</v>
      </c>
      <c r="H469" s="66"/>
      <c r="I469" s="66"/>
      <c r="J469" s="101"/>
      <c r="K469" s="95"/>
      <c r="L469" s="889">
        <f t="shared" si="15"/>
        <v>0</v>
      </c>
      <c r="M469" s="95"/>
      <c r="N469" s="95"/>
      <c r="O469" s="98"/>
      <c r="Q469" s="92"/>
      <c r="R469" s="92"/>
      <c r="S469" s="93"/>
      <c r="T469" s="66"/>
    </row>
    <row r="470" spans="2:20" ht="30" customHeight="1">
      <c r="B470" s="95"/>
      <c r="C470" s="61"/>
      <c r="D470" s="68"/>
      <c r="E470" s="95"/>
      <c r="F470" s="95"/>
      <c r="G470" s="95" t="s">
        <v>2889</v>
      </c>
      <c r="H470" s="66"/>
      <c r="I470" s="66"/>
      <c r="J470" s="101"/>
      <c r="K470" s="95"/>
      <c r="L470" s="889">
        <f t="shared" si="15"/>
        <v>0</v>
      </c>
      <c r="M470" s="95"/>
      <c r="N470" s="95"/>
      <c r="O470" s="98"/>
      <c r="Q470" s="92"/>
      <c r="R470" s="92"/>
      <c r="S470" s="93"/>
      <c r="T470" s="66"/>
    </row>
    <row r="471" spans="2:20" ht="30" customHeight="1">
      <c r="B471" s="95"/>
      <c r="C471" s="61"/>
      <c r="D471" s="68"/>
      <c r="E471" s="95"/>
      <c r="F471" s="95"/>
      <c r="G471" s="95" t="s">
        <v>2863</v>
      </c>
      <c r="H471" s="66"/>
      <c r="I471" s="66"/>
      <c r="J471" s="101"/>
      <c r="K471" s="95"/>
      <c r="L471" s="889">
        <f t="shared" si="15"/>
        <v>0</v>
      </c>
      <c r="M471" s="95"/>
      <c r="N471" s="95"/>
      <c r="O471" s="98"/>
      <c r="Q471" s="92"/>
      <c r="R471" s="92"/>
      <c r="S471" s="93"/>
      <c r="T471" s="66"/>
    </row>
    <row r="472" spans="2:20" ht="30" customHeight="1">
      <c r="B472" s="95"/>
      <c r="C472" s="61"/>
      <c r="D472" s="68"/>
      <c r="E472" s="95"/>
      <c r="F472" s="95"/>
      <c r="G472" s="95" t="s">
        <v>2800</v>
      </c>
      <c r="H472" s="66"/>
      <c r="I472" s="66"/>
      <c r="J472" s="101"/>
      <c r="K472" s="95"/>
      <c r="L472" s="889">
        <f t="shared" si="15"/>
        <v>0</v>
      </c>
      <c r="M472" s="95"/>
      <c r="N472" s="95"/>
      <c r="O472" s="98"/>
      <c r="Q472" s="92"/>
      <c r="R472" s="92"/>
      <c r="S472" s="93"/>
      <c r="T472" s="66"/>
    </row>
    <row r="473" spans="2:20" ht="30" customHeight="1">
      <c r="B473" s="95"/>
      <c r="C473" s="61"/>
      <c r="D473" s="68"/>
      <c r="E473" s="95"/>
      <c r="F473" s="95"/>
      <c r="G473" s="95" t="s">
        <v>2831</v>
      </c>
      <c r="H473" s="66"/>
      <c r="I473" s="66"/>
      <c r="J473" s="101"/>
      <c r="K473" s="95"/>
      <c r="L473" s="889">
        <f t="shared" si="15"/>
        <v>0</v>
      </c>
      <c r="M473" s="95"/>
      <c r="N473" s="95"/>
      <c r="O473" s="98"/>
      <c r="Q473" s="92"/>
      <c r="R473" s="92"/>
      <c r="S473" s="93"/>
      <c r="T473" s="66"/>
    </row>
    <row r="474" spans="2:20" ht="30" customHeight="1">
      <c r="B474" s="95"/>
      <c r="C474" s="61"/>
      <c r="D474" s="68"/>
      <c r="E474" s="95"/>
      <c r="F474" s="95"/>
      <c r="G474" s="95" t="s">
        <v>2854</v>
      </c>
      <c r="H474" s="66"/>
      <c r="I474" s="66"/>
      <c r="J474" s="101"/>
      <c r="K474" s="95"/>
      <c r="L474" s="889">
        <f t="shared" si="15"/>
        <v>0</v>
      </c>
      <c r="M474" s="95"/>
      <c r="N474" s="95"/>
      <c r="O474" s="98"/>
      <c r="Q474" s="92"/>
      <c r="R474" s="92"/>
      <c r="S474" s="93"/>
      <c r="T474" s="66"/>
    </row>
    <row r="475" spans="2:20" ht="30" customHeight="1">
      <c r="B475" s="95"/>
      <c r="C475" s="61"/>
      <c r="D475" s="68"/>
      <c r="E475" s="95"/>
      <c r="F475" s="95"/>
      <c r="G475" s="95" t="s">
        <v>3072</v>
      </c>
      <c r="H475" s="66"/>
      <c r="I475" s="66"/>
      <c r="J475" s="101"/>
      <c r="K475" s="95"/>
      <c r="L475" s="889">
        <f t="shared" si="15"/>
        <v>0</v>
      </c>
      <c r="M475" s="95"/>
      <c r="N475" s="95"/>
      <c r="O475" s="98"/>
      <c r="Q475" s="92"/>
      <c r="R475" s="92"/>
      <c r="S475" s="93"/>
      <c r="T475" s="66"/>
    </row>
    <row r="476" spans="2:20" ht="30" customHeight="1">
      <c r="B476" s="95"/>
      <c r="C476" s="61"/>
      <c r="D476" s="68"/>
      <c r="E476" s="95"/>
      <c r="F476" s="95"/>
      <c r="G476" s="95" t="s">
        <v>3074</v>
      </c>
      <c r="H476" s="66"/>
      <c r="I476" s="66"/>
      <c r="J476" s="101"/>
      <c r="K476" s="95"/>
      <c r="L476" s="889">
        <f t="shared" si="15"/>
        <v>0</v>
      </c>
      <c r="M476" s="95"/>
      <c r="N476" s="95"/>
      <c r="O476" s="98"/>
      <c r="Q476" s="92"/>
      <c r="R476" s="92"/>
      <c r="S476" s="93"/>
      <c r="T476" s="66"/>
    </row>
    <row r="477" spans="2:20" ht="30" customHeight="1">
      <c r="B477" s="95"/>
      <c r="C477" s="61"/>
      <c r="D477" s="68"/>
      <c r="E477" s="95"/>
      <c r="F477" s="95"/>
      <c r="G477" s="95" t="s">
        <v>3077</v>
      </c>
      <c r="H477" s="66"/>
      <c r="I477" s="66"/>
      <c r="J477" s="101"/>
      <c r="K477" s="95"/>
      <c r="L477" s="889">
        <f t="shared" si="15"/>
        <v>0</v>
      </c>
      <c r="M477" s="95"/>
      <c r="N477" s="95"/>
      <c r="O477" s="98"/>
      <c r="Q477" s="92"/>
      <c r="R477" s="92"/>
      <c r="S477" s="93"/>
      <c r="T477" s="66"/>
    </row>
    <row r="478" spans="2:20" ht="30" customHeight="1">
      <c r="B478" s="95"/>
      <c r="C478" s="61"/>
      <c r="D478" s="68"/>
      <c r="E478" s="95"/>
      <c r="F478" s="95"/>
      <c r="G478" s="95" t="s">
        <v>3079</v>
      </c>
      <c r="H478" s="66"/>
      <c r="I478" s="66"/>
      <c r="J478" s="101"/>
      <c r="K478" s="95"/>
      <c r="L478" s="889">
        <f t="shared" si="15"/>
        <v>0</v>
      </c>
      <c r="M478" s="95"/>
      <c r="N478" s="95"/>
      <c r="O478" s="98"/>
      <c r="Q478" s="92"/>
      <c r="R478" s="92"/>
      <c r="S478" s="93"/>
      <c r="T478" s="66"/>
    </row>
    <row r="479" spans="2:20" ht="30" customHeight="1">
      <c r="B479" s="95"/>
      <c r="C479" s="61"/>
      <c r="D479" s="68"/>
      <c r="E479" s="95"/>
      <c r="F479" s="95"/>
      <c r="G479" s="95" t="s">
        <v>3083</v>
      </c>
      <c r="H479" s="66"/>
      <c r="I479" s="66"/>
      <c r="J479" s="101"/>
      <c r="K479" s="95"/>
      <c r="L479" s="889">
        <f t="shared" si="15"/>
        <v>0</v>
      </c>
      <c r="M479" s="95"/>
      <c r="N479" s="95"/>
      <c r="O479" s="98"/>
      <c r="Q479" s="92"/>
      <c r="R479" s="92"/>
      <c r="S479" s="93"/>
      <c r="T479" s="66"/>
    </row>
    <row r="480" spans="2:20" ht="30" customHeight="1">
      <c r="B480" s="95"/>
      <c r="C480" s="61"/>
      <c r="D480" s="68"/>
      <c r="E480" s="95"/>
      <c r="F480" s="95"/>
      <c r="G480" s="95" t="s">
        <v>3085</v>
      </c>
      <c r="H480" s="66"/>
      <c r="I480" s="66"/>
      <c r="J480" s="101"/>
      <c r="K480" s="95"/>
      <c r="L480" s="889">
        <f t="shared" si="15"/>
        <v>0</v>
      </c>
      <c r="M480" s="95"/>
      <c r="N480" s="95"/>
      <c r="O480" s="98"/>
      <c r="Q480" s="92"/>
      <c r="R480" s="92"/>
      <c r="S480" s="93"/>
      <c r="T480" s="66"/>
    </row>
    <row r="481" spans="2:20" ht="30" customHeight="1">
      <c r="B481" s="95"/>
      <c r="C481" s="61"/>
      <c r="D481" s="68"/>
      <c r="E481" s="95"/>
      <c r="F481" s="95"/>
      <c r="G481" s="95" t="s">
        <v>3086</v>
      </c>
      <c r="H481" s="66"/>
      <c r="I481" s="66"/>
      <c r="J481" s="101"/>
      <c r="K481" s="95"/>
      <c r="L481" s="889">
        <f t="shared" si="15"/>
        <v>0</v>
      </c>
      <c r="M481" s="95"/>
      <c r="N481" s="95"/>
      <c r="O481" s="98"/>
      <c r="Q481" s="92"/>
      <c r="R481" s="92"/>
      <c r="S481" s="93"/>
      <c r="T481" s="66"/>
    </row>
    <row r="482" spans="2:20" ht="30" customHeight="1">
      <c r="B482" s="95"/>
      <c r="C482" s="61"/>
      <c r="D482" s="68"/>
      <c r="E482" s="95"/>
      <c r="F482" s="95"/>
      <c r="G482" s="95" t="s">
        <v>3087</v>
      </c>
      <c r="H482" s="66"/>
      <c r="I482" s="66"/>
      <c r="J482" s="101"/>
      <c r="K482" s="95"/>
      <c r="L482" s="889">
        <f t="shared" si="15"/>
        <v>0</v>
      </c>
      <c r="M482" s="95"/>
      <c r="N482" s="95"/>
      <c r="O482" s="98"/>
      <c r="Q482" s="92"/>
      <c r="R482" s="92"/>
      <c r="S482" s="93"/>
      <c r="T482" s="66"/>
    </row>
    <row r="483" spans="2:20" ht="30" customHeight="1">
      <c r="B483" s="95"/>
      <c r="C483" s="61"/>
      <c r="D483" s="68"/>
      <c r="E483" s="95"/>
      <c r="F483" s="95"/>
      <c r="G483" s="95" t="s">
        <v>3088</v>
      </c>
      <c r="H483" s="66"/>
      <c r="I483" s="66"/>
      <c r="J483" s="101"/>
      <c r="K483" s="95"/>
      <c r="L483" s="889">
        <f t="shared" si="15"/>
        <v>0</v>
      </c>
      <c r="M483" s="95"/>
      <c r="N483" s="95"/>
      <c r="O483" s="98"/>
      <c r="Q483" s="92"/>
      <c r="R483" s="92"/>
      <c r="S483" s="93"/>
      <c r="T483" s="66"/>
    </row>
    <row r="484" spans="2:20" ht="30" customHeight="1">
      <c r="B484" s="95"/>
      <c r="C484" s="61"/>
      <c r="D484" s="68"/>
      <c r="E484" s="95"/>
      <c r="F484" s="95"/>
      <c r="G484" s="95" t="s">
        <v>3089</v>
      </c>
      <c r="H484" s="66"/>
      <c r="I484" s="66"/>
      <c r="J484" s="101"/>
      <c r="K484" s="95"/>
      <c r="L484" s="889">
        <f t="shared" si="15"/>
        <v>0</v>
      </c>
      <c r="M484" s="95"/>
      <c r="N484" s="95"/>
      <c r="O484" s="98"/>
      <c r="Q484" s="92"/>
      <c r="R484" s="92"/>
      <c r="S484" s="93"/>
      <c r="T484" s="66"/>
    </row>
    <row r="485" spans="2:20" ht="30" customHeight="1">
      <c r="B485" s="95"/>
      <c r="C485" s="61"/>
      <c r="D485" s="68"/>
      <c r="E485" s="95"/>
      <c r="F485" s="95"/>
      <c r="G485" s="95" t="s">
        <v>3091</v>
      </c>
      <c r="H485" s="66"/>
      <c r="I485" s="66"/>
      <c r="J485" s="101"/>
      <c r="K485" s="95"/>
      <c r="L485" s="889">
        <f t="shared" si="15"/>
        <v>0</v>
      </c>
      <c r="M485" s="95"/>
      <c r="N485" s="95"/>
      <c r="O485" s="98"/>
      <c r="Q485" s="92"/>
      <c r="R485" s="92"/>
      <c r="S485" s="93"/>
      <c r="T485" s="66"/>
    </row>
    <row r="486" spans="2:20" ht="30" customHeight="1">
      <c r="B486" s="95"/>
      <c r="C486" s="61"/>
      <c r="D486" s="68"/>
      <c r="E486" s="95"/>
      <c r="F486" s="95"/>
      <c r="G486" s="95" t="s">
        <v>3092</v>
      </c>
      <c r="H486" s="66"/>
      <c r="I486" s="66"/>
      <c r="J486" s="101"/>
      <c r="K486" s="95"/>
      <c r="L486" s="889">
        <f t="shared" si="15"/>
        <v>0</v>
      </c>
      <c r="M486" s="95"/>
      <c r="N486" s="95"/>
      <c r="O486" s="98"/>
      <c r="Q486" s="92"/>
      <c r="R486" s="92"/>
      <c r="S486" s="93"/>
      <c r="T486" s="66"/>
    </row>
    <row r="487" spans="2:20" ht="30" customHeight="1">
      <c r="B487" s="95"/>
      <c r="C487" s="61"/>
      <c r="D487" s="68"/>
      <c r="E487" s="95"/>
      <c r="F487" s="95"/>
      <c r="G487" s="95" t="s">
        <v>3093</v>
      </c>
      <c r="H487" s="66"/>
      <c r="I487" s="66"/>
      <c r="J487" s="101"/>
      <c r="K487" s="95"/>
      <c r="L487" s="889">
        <f t="shared" si="15"/>
        <v>0</v>
      </c>
      <c r="M487" s="95"/>
      <c r="N487" s="95"/>
      <c r="O487" s="98"/>
      <c r="Q487" s="92"/>
      <c r="R487" s="92"/>
      <c r="S487" s="93"/>
      <c r="T487" s="66"/>
    </row>
    <row r="488" spans="2:20" ht="30" customHeight="1">
      <c r="B488" s="95"/>
      <c r="C488" s="61"/>
      <c r="D488" s="68"/>
      <c r="E488" s="95"/>
      <c r="F488" s="95"/>
      <c r="G488" s="95" t="s">
        <v>3094</v>
      </c>
      <c r="H488" s="66"/>
      <c r="I488" s="66"/>
      <c r="J488" s="101"/>
      <c r="K488" s="95"/>
      <c r="L488" s="889">
        <f t="shared" si="15"/>
        <v>0</v>
      </c>
      <c r="M488" s="95"/>
      <c r="N488" s="95"/>
      <c r="O488" s="98"/>
      <c r="Q488" s="92"/>
      <c r="R488" s="92"/>
      <c r="S488" s="93"/>
      <c r="T488" s="66"/>
    </row>
    <row r="489" spans="2:20" ht="30" customHeight="1">
      <c r="B489" s="95"/>
      <c r="C489" s="61"/>
      <c r="D489" s="68"/>
      <c r="E489" s="95"/>
      <c r="F489" s="95"/>
      <c r="G489" s="95" t="s">
        <v>3095</v>
      </c>
      <c r="H489" s="66"/>
      <c r="I489" s="66"/>
      <c r="J489" s="101"/>
      <c r="K489" s="95"/>
      <c r="L489" s="889">
        <f t="shared" si="15"/>
        <v>0</v>
      </c>
      <c r="M489" s="95"/>
      <c r="N489" s="95"/>
      <c r="O489" s="98"/>
      <c r="Q489" s="92"/>
      <c r="R489" s="92"/>
      <c r="S489" s="93"/>
      <c r="T489" s="66"/>
    </row>
    <row r="490" spans="2:20" ht="30" customHeight="1">
      <c r="B490" s="95"/>
      <c r="C490" s="61"/>
      <c r="D490" s="68"/>
      <c r="E490" s="95"/>
      <c r="F490" s="95"/>
      <c r="G490" s="95" t="s">
        <v>3096</v>
      </c>
      <c r="H490" s="66"/>
      <c r="I490" s="66"/>
      <c r="J490" s="101"/>
      <c r="K490" s="95"/>
      <c r="L490" s="889">
        <f t="shared" si="15"/>
        <v>0</v>
      </c>
      <c r="M490" s="95"/>
      <c r="N490" s="95"/>
      <c r="O490" s="98"/>
      <c r="Q490" s="92"/>
      <c r="R490" s="92"/>
      <c r="S490" s="93"/>
      <c r="T490" s="66"/>
    </row>
    <row r="491" spans="2:20" ht="30" customHeight="1">
      <c r="B491" s="95"/>
      <c r="C491" s="61"/>
      <c r="D491" s="68"/>
      <c r="E491" s="95"/>
      <c r="F491" s="95"/>
      <c r="G491" s="95" t="s">
        <v>3097</v>
      </c>
      <c r="H491" s="66"/>
      <c r="I491" s="66"/>
      <c r="J491" s="101"/>
      <c r="K491" s="95"/>
      <c r="L491" s="889">
        <f t="shared" si="15"/>
        <v>0</v>
      </c>
      <c r="M491" s="95"/>
      <c r="N491" s="95"/>
      <c r="O491" s="98"/>
      <c r="Q491" s="92"/>
      <c r="R491" s="92"/>
      <c r="S491" s="93"/>
      <c r="T491" s="66"/>
    </row>
    <row r="492" spans="2:20" ht="30" customHeight="1">
      <c r="B492" s="95"/>
      <c r="C492" s="61"/>
      <c r="D492" s="68"/>
      <c r="E492" s="95"/>
      <c r="F492" s="95"/>
      <c r="G492" s="95" t="s">
        <v>2852</v>
      </c>
      <c r="H492" s="66"/>
      <c r="I492" s="66"/>
      <c r="J492" s="101"/>
      <c r="K492" s="95"/>
      <c r="L492" s="889">
        <f t="shared" si="15"/>
        <v>0</v>
      </c>
      <c r="M492" s="95"/>
      <c r="N492" s="95"/>
      <c r="O492" s="98"/>
      <c r="Q492" s="92"/>
      <c r="R492" s="92"/>
      <c r="S492" s="93"/>
      <c r="T492" s="66"/>
    </row>
    <row r="493" spans="2:20" ht="30" customHeight="1">
      <c r="B493" s="95"/>
      <c r="C493" s="61"/>
      <c r="D493" s="68"/>
      <c r="E493" s="95"/>
      <c r="F493" s="95"/>
      <c r="G493" s="95" t="s">
        <v>2803</v>
      </c>
      <c r="H493" s="66"/>
      <c r="I493" s="66"/>
      <c r="J493" s="101"/>
      <c r="K493" s="95"/>
      <c r="L493" s="889">
        <f t="shared" si="15"/>
        <v>0</v>
      </c>
      <c r="M493" s="95"/>
      <c r="N493" s="95"/>
      <c r="O493" s="98"/>
      <c r="Q493" s="92"/>
      <c r="R493" s="92"/>
      <c r="S493" s="93"/>
      <c r="T493" s="66"/>
    </row>
    <row r="494" spans="2:20" ht="30" customHeight="1">
      <c r="B494" s="95"/>
      <c r="C494" s="61"/>
      <c r="D494" s="68"/>
      <c r="E494" s="95"/>
      <c r="F494" s="95"/>
      <c r="G494" s="95" t="s">
        <v>2774</v>
      </c>
      <c r="H494" s="66"/>
      <c r="I494" s="66"/>
      <c r="J494" s="101"/>
      <c r="K494" s="95"/>
      <c r="L494" s="889">
        <f t="shared" si="15"/>
        <v>0</v>
      </c>
      <c r="M494" s="95"/>
      <c r="N494" s="95"/>
      <c r="O494" s="98"/>
      <c r="Q494" s="92"/>
      <c r="R494" s="92"/>
      <c r="S494" s="93"/>
      <c r="T494" s="66"/>
    </row>
    <row r="495" spans="2:20" ht="30" customHeight="1">
      <c r="B495" s="95"/>
      <c r="C495" s="61"/>
      <c r="D495" s="68"/>
      <c r="E495" s="95"/>
      <c r="F495" s="95"/>
      <c r="G495" s="95" t="s">
        <v>3098</v>
      </c>
      <c r="H495" s="66"/>
      <c r="I495" s="66"/>
      <c r="J495" s="101"/>
      <c r="K495" s="95"/>
      <c r="L495" s="889">
        <f t="shared" si="15"/>
        <v>0</v>
      </c>
      <c r="M495" s="95"/>
      <c r="N495" s="95"/>
      <c r="O495" s="98"/>
      <c r="Q495" s="92"/>
      <c r="R495" s="92"/>
      <c r="S495" s="93"/>
      <c r="T495" s="66"/>
    </row>
    <row r="496" spans="2:20" ht="30" customHeight="1">
      <c r="B496" s="95"/>
      <c r="C496" s="61"/>
      <c r="D496" s="68"/>
      <c r="E496" s="95"/>
      <c r="F496" s="95"/>
      <c r="G496" s="95" t="s">
        <v>3100</v>
      </c>
      <c r="H496" s="66"/>
      <c r="I496" s="66"/>
      <c r="J496" s="101"/>
      <c r="K496" s="95"/>
      <c r="L496" s="889">
        <f t="shared" si="15"/>
        <v>0</v>
      </c>
      <c r="M496" s="95"/>
      <c r="N496" s="95"/>
      <c r="O496" s="98"/>
      <c r="Q496" s="92"/>
      <c r="R496" s="92"/>
      <c r="S496" s="93"/>
      <c r="T496" s="66"/>
    </row>
    <row r="497" spans="2:20" ht="30" customHeight="1">
      <c r="B497" s="95"/>
      <c r="C497" s="61"/>
      <c r="D497" s="68"/>
      <c r="E497" s="95"/>
      <c r="F497" s="95"/>
      <c r="G497" s="95" t="s">
        <v>3102</v>
      </c>
      <c r="H497" s="66"/>
      <c r="I497" s="66"/>
      <c r="J497" s="101"/>
      <c r="K497" s="95"/>
      <c r="L497" s="889">
        <f t="shared" si="15"/>
        <v>0</v>
      </c>
      <c r="M497" s="95"/>
      <c r="N497" s="95"/>
      <c r="O497" s="98"/>
      <c r="Q497" s="92"/>
      <c r="R497" s="92"/>
      <c r="S497" s="93"/>
      <c r="T497" s="66"/>
    </row>
    <row r="498" spans="2:20" ht="30" customHeight="1">
      <c r="B498" s="95"/>
      <c r="C498" s="61"/>
      <c r="D498" s="68"/>
      <c r="E498" s="95"/>
      <c r="F498" s="95"/>
      <c r="G498" s="95" t="s">
        <v>3103</v>
      </c>
      <c r="H498" s="66"/>
      <c r="I498" s="66"/>
      <c r="J498" s="101"/>
      <c r="K498" s="95"/>
      <c r="L498" s="889">
        <f t="shared" si="15"/>
        <v>0</v>
      </c>
      <c r="M498" s="95"/>
      <c r="N498" s="95"/>
      <c r="O498" s="98"/>
      <c r="Q498" s="92"/>
      <c r="R498" s="92"/>
      <c r="S498" s="93"/>
      <c r="T498" s="66"/>
    </row>
    <row r="499" spans="2:20" ht="30" customHeight="1">
      <c r="B499" s="95"/>
      <c r="C499" s="61"/>
      <c r="D499" s="68"/>
      <c r="E499" s="95"/>
      <c r="F499" s="95"/>
      <c r="G499" s="95" t="s">
        <v>3105</v>
      </c>
      <c r="H499" s="66"/>
      <c r="I499" s="66"/>
      <c r="J499" s="101"/>
      <c r="K499" s="95"/>
      <c r="L499" s="889">
        <f t="shared" ref="L499:L562" si="16">M499*1.25</f>
        <v>0</v>
      </c>
      <c r="M499" s="95"/>
      <c r="N499" s="95"/>
      <c r="O499" s="98"/>
      <c r="Q499" s="92"/>
      <c r="R499" s="92"/>
      <c r="S499" s="93"/>
      <c r="T499" s="66"/>
    </row>
    <row r="500" spans="2:20" ht="30" customHeight="1">
      <c r="B500" s="95"/>
      <c r="C500" s="61"/>
      <c r="D500" s="68"/>
      <c r="E500" s="95"/>
      <c r="F500" s="95"/>
      <c r="G500" s="95" t="s">
        <v>3106</v>
      </c>
      <c r="H500" s="66"/>
      <c r="I500" s="66"/>
      <c r="J500" s="101"/>
      <c r="K500" s="95"/>
      <c r="L500" s="889">
        <f t="shared" si="16"/>
        <v>0</v>
      </c>
      <c r="M500" s="95"/>
      <c r="N500" s="95"/>
      <c r="O500" s="98"/>
      <c r="Q500" s="92"/>
      <c r="R500" s="92"/>
      <c r="S500" s="93"/>
      <c r="T500" s="66"/>
    </row>
    <row r="501" spans="2:20" ht="30" customHeight="1">
      <c r="B501" s="95"/>
      <c r="C501" s="61"/>
      <c r="D501" s="68"/>
      <c r="E501" s="95"/>
      <c r="F501" s="95"/>
      <c r="G501" s="95" t="s">
        <v>2884</v>
      </c>
      <c r="H501" s="66"/>
      <c r="I501" s="66"/>
      <c r="J501" s="101"/>
      <c r="K501" s="95"/>
      <c r="L501" s="889">
        <f t="shared" si="16"/>
        <v>0</v>
      </c>
      <c r="M501" s="95"/>
      <c r="N501" s="95"/>
      <c r="O501" s="98"/>
      <c r="Q501" s="92"/>
      <c r="R501" s="92"/>
      <c r="S501" s="93"/>
      <c r="T501" s="66"/>
    </row>
    <row r="502" spans="2:20" ht="30" customHeight="1">
      <c r="B502" s="95"/>
      <c r="C502" s="61"/>
      <c r="D502" s="68"/>
      <c r="E502" s="95"/>
      <c r="F502" s="95"/>
      <c r="G502" s="95" t="s">
        <v>2882</v>
      </c>
      <c r="H502" s="66"/>
      <c r="I502" s="66"/>
      <c r="J502" s="101"/>
      <c r="K502" s="95"/>
      <c r="L502" s="889">
        <f t="shared" si="16"/>
        <v>0</v>
      </c>
      <c r="M502" s="95"/>
      <c r="N502" s="95"/>
      <c r="O502" s="98"/>
      <c r="Q502" s="92"/>
      <c r="R502" s="92"/>
      <c r="S502" s="93"/>
      <c r="T502" s="66"/>
    </row>
    <row r="503" spans="2:20" ht="30" customHeight="1">
      <c r="B503" s="95"/>
      <c r="C503" s="61"/>
      <c r="D503" s="68"/>
      <c r="E503" s="95"/>
      <c r="F503" s="95"/>
      <c r="G503" s="95" t="s">
        <v>2842</v>
      </c>
      <c r="H503" s="66"/>
      <c r="I503" s="66"/>
      <c r="J503" s="101"/>
      <c r="K503" s="95"/>
      <c r="L503" s="889">
        <f t="shared" si="16"/>
        <v>0</v>
      </c>
      <c r="M503" s="95"/>
      <c r="N503" s="95"/>
      <c r="O503" s="98"/>
      <c r="Q503" s="92"/>
      <c r="R503" s="92"/>
      <c r="S503" s="93"/>
      <c r="T503" s="66"/>
    </row>
    <row r="504" spans="2:20" ht="30" customHeight="1">
      <c r="B504" s="95"/>
      <c r="C504" s="61"/>
      <c r="D504" s="68"/>
      <c r="E504" s="95"/>
      <c r="F504" s="95"/>
      <c r="G504" s="95" t="s">
        <v>2782</v>
      </c>
      <c r="H504" s="66"/>
      <c r="I504" s="66"/>
      <c r="J504" s="101"/>
      <c r="K504" s="95"/>
      <c r="L504" s="889">
        <f t="shared" si="16"/>
        <v>0</v>
      </c>
      <c r="M504" s="95"/>
      <c r="N504" s="95"/>
      <c r="O504" s="98"/>
      <c r="Q504" s="92"/>
      <c r="R504" s="92"/>
      <c r="S504" s="93"/>
      <c r="T504" s="66"/>
    </row>
    <row r="505" spans="2:20" ht="30" customHeight="1">
      <c r="B505" s="95"/>
      <c r="C505" s="61"/>
      <c r="D505" s="68"/>
      <c r="E505" s="95"/>
      <c r="F505" s="95"/>
      <c r="G505" s="95" t="s">
        <v>2867</v>
      </c>
      <c r="H505" s="66"/>
      <c r="I505" s="66"/>
      <c r="J505" s="101"/>
      <c r="K505" s="95"/>
      <c r="L505" s="889">
        <f t="shared" si="16"/>
        <v>0</v>
      </c>
      <c r="M505" s="95"/>
      <c r="N505" s="95"/>
      <c r="O505" s="98"/>
      <c r="Q505" s="92"/>
      <c r="R505" s="92"/>
      <c r="S505" s="93"/>
      <c r="T505" s="66"/>
    </row>
    <row r="506" spans="2:20" ht="30" customHeight="1">
      <c r="B506" s="95"/>
      <c r="C506" s="61"/>
      <c r="D506" s="68"/>
      <c r="E506" s="95"/>
      <c r="F506" s="95"/>
      <c r="G506" s="95" t="s">
        <v>2887</v>
      </c>
      <c r="H506" s="66"/>
      <c r="I506" s="66"/>
      <c r="J506" s="101"/>
      <c r="K506" s="95"/>
      <c r="L506" s="889">
        <f t="shared" si="16"/>
        <v>0</v>
      </c>
      <c r="M506" s="95"/>
      <c r="N506" s="95"/>
      <c r="O506" s="98"/>
      <c r="Q506" s="92"/>
      <c r="R506" s="92"/>
      <c r="S506" s="93"/>
      <c r="T506" s="66"/>
    </row>
    <row r="507" spans="2:20" ht="30" customHeight="1">
      <c r="B507" s="95"/>
      <c r="C507" s="61"/>
      <c r="D507" s="68"/>
      <c r="E507" s="95"/>
      <c r="F507" s="95"/>
      <c r="G507" s="95" t="s">
        <v>2821</v>
      </c>
      <c r="H507" s="66"/>
      <c r="I507" s="66"/>
      <c r="J507" s="101"/>
      <c r="K507" s="95"/>
      <c r="L507" s="889">
        <f t="shared" si="16"/>
        <v>0</v>
      </c>
      <c r="M507" s="95"/>
      <c r="N507" s="95"/>
      <c r="O507" s="98"/>
      <c r="Q507" s="92"/>
      <c r="R507" s="92"/>
      <c r="S507" s="93"/>
      <c r="T507" s="66"/>
    </row>
    <row r="508" spans="2:20" ht="30" customHeight="1">
      <c r="B508" s="95"/>
      <c r="C508" s="61"/>
      <c r="D508" s="68"/>
      <c r="E508" s="95"/>
      <c r="F508" s="95"/>
      <c r="G508" s="95" t="s">
        <v>3108</v>
      </c>
      <c r="H508" s="66"/>
      <c r="I508" s="66"/>
      <c r="J508" s="101"/>
      <c r="K508" s="95"/>
      <c r="L508" s="889">
        <f t="shared" si="16"/>
        <v>0</v>
      </c>
      <c r="M508" s="95"/>
      <c r="N508" s="95"/>
      <c r="O508" s="98"/>
      <c r="Q508" s="92"/>
      <c r="R508" s="92"/>
      <c r="S508" s="93"/>
      <c r="T508" s="66"/>
    </row>
    <row r="509" spans="2:20" ht="30" customHeight="1">
      <c r="B509" s="95"/>
      <c r="C509" s="61"/>
      <c r="D509" s="68"/>
      <c r="E509" s="95"/>
      <c r="F509" s="95"/>
      <c r="G509" s="95" t="s">
        <v>3794</v>
      </c>
      <c r="H509" s="66"/>
      <c r="I509" s="66"/>
      <c r="J509" s="101"/>
      <c r="K509" s="95"/>
      <c r="L509" s="889">
        <f t="shared" si="16"/>
        <v>0</v>
      </c>
      <c r="M509" s="95"/>
      <c r="N509" s="95"/>
      <c r="O509" s="98"/>
      <c r="Q509" s="92"/>
      <c r="R509" s="92"/>
      <c r="S509" s="93"/>
      <c r="T509" s="66"/>
    </row>
    <row r="510" spans="2:20" ht="30" customHeight="1">
      <c r="B510" s="95"/>
      <c r="C510" s="61"/>
      <c r="D510" s="68"/>
      <c r="E510" s="95"/>
      <c r="F510" s="95"/>
      <c r="G510" s="95" t="s">
        <v>3109</v>
      </c>
      <c r="H510" s="66"/>
      <c r="I510" s="66"/>
      <c r="J510" s="101"/>
      <c r="K510" s="95"/>
      <c r="L510" s="889">
        <f t="shared" si="16"/>
        <v>0</v>
      </c>
      <c r="M510" s="95"/>
      <c r="N510" s="95"/>
      <c r="O510" s="98"/>
      <c r="Q510" s="92"/>
      <c r="R510" s="92"/>
      <c r="S510" s="93"/>
      <c r="T510" s="66"/>
    </row>
    <row r="511" spans="2:20" ht="30" customHeight="1">
      <c r="B511" s="95"/>
      <c r="C511" s="61"/>
      <c r="D511" s="68"/>
      <c r="E511" s="95"/>
      <c r="F511" s="95"/>
      <c r="G511" s="95" t="s">
        <v>3110</v>
      </c>
      <c r="H511" s="66"/>
      <c r="I511" s="66"/>
      <c r="J511" s="101"/>
      <c r="K511" s="95"/>
      <c r="L511" s="889">
        <f t="shared" si="16"/>
        <v>0</v>
      </c>
      <c r="M511" s="95"/>
      <c r="N511" s="95"/>
      <c r="O511" s="98"/>
      <c r="Q511" s="92"/>
      <c r="R511" s="92"/>
      <c r="S511" s="93"/>
      <c r="T511" s="66"/>
    </row>
    <row r="512" spans="2:20" ht="30" customHeight="1">
      <c r="B512" s="95"/>
      <c r="C512" s="61"/>
      <c r="D512" s="68"/>
      <c r="E512" s="95"/>
      <c r="F512" s="95"/>
      <c r="G512" s="95" t="s">
        <v>3112</v>
      </c>
      <c r="H512" s="66"/>
      <c r="I512" s="66"/>
      <c r="J512" s="101"/>
      <c r="K512" s="95"/>
      <c r="L512" s="889">
        <f t="shared" si="16"/>
        <v>0</v>
      </c>
      <c r="M512" s="95"/>
      <c r="N512" s="95"/>
      <c r="O512" s="98"/>
      <c r="Q512" s="92"/>
      <c r="R512" s="92"/>
      <c r="S512" s="93"/>
      <c r="T512" s="66"/>
    </row>
    <row r="513" spans="2:20" ht="30" customHeight="1">
      <c r="B513" s="95"/>
      <c r="C513" s="61"/>
      <c r="D513" s="68"/>
      <c r="E513" s="95"/>
      <c r="F513" s="95"/>
      <c r="G513" s="95" t="s">
        <v>3114</v>
      </c>
      <c r="H513" s="66"/>
      <c r="I513" s="66"/>
      <c r="J513" s="101"/>
      <c r="K513" s="95"/>
      <c r="L513" s="889">
        <f t="shared" si="16"/>
        <v>0</v>
      </c>
      <c r="M513" s="95"/>
      <c r="N513" s="95"/>
      <c r="O513" s="98"/>
      <c r="Q513" s="92"/>
      <c r="R513" s="92"/>
      <c r="S513" s="93"/>
      <c r="T513" s="66"/>
    </row>
    <row r="514" spans="2:20" ht="30" customHeight="1">
      <c r="B514" s="95"/>
      <c r="C514" s="61"/>
      <c r="D514" s="68"/>
      <c r="E514" s="95"/>
      <c r="F514" s="95"/>
      <c r="G514" s="95" t="s">
        <v>3115</v>
      </c>
      <c r="H514" s="66"/>
      <c r="I514" s="66"/>
      <c r="J514" s="101"/>
      <c r="K514" s="95"/>
      <c r="L514" s="889">
        <f t="shared" si="16"/>
        <v>0</v>
      </c>
      <c r="M514" s="95"/>
      <c r="N514" s="95"/>
      <c r="O514" s="98"/>
      <c r="Q514" s="92"/>
      <c r="R514" s="92"/>
      <c r="S514" s="93"/>
      <c r="T514" s="66"/>
    </row>
    <row r="515" spans="2:20" ht="30" customHeight="1">
      <c r="B515" s="95"/>
      <c r="C515" s="61"/>
      <c r="D515" s="68"/>
      <c r="E515" s="95"/>
      <c r="F515" s="95"/>
      <c r="G515" s="95" t="s">
        <v>2880</v>
      </c>
      <c r="H515" s="66"/>
      <c r="I515" s="66"/>
      <c r="J515" s="101"/>
      <c r="K515" s="95"/>
      <c r="L515" s="889">
        <f t="shared" si="16"/>
        <v>0</v>
      </c>
      <c r="M515" s="95"/>
      <c r="N515" s="95"/>
      <c r="O515" s="98"/>
      <c r="Q515" s="92"/>
      <c r="R515" s="92"/>
      <c r="S515" s="93"/>
      <c r="T515" s="66"/>
    </row>
    <row r="516" spans="2:20" ht="30" customHeight="1">
      <c r="B516" s="95"/>
      <c r="C516" s="61"/>
      <c r="D516" s="68"/>
      <c r="E516" s="95"/>
      <c r="F516" s="95"/>
      <c r="G516" s="95" t="s">
        <v>3118</v>
      </c>
      <c r="H516" s="66"/>
      <c r="I516" s="66"/>
      <c r="J516" s="101"/>
      <c r="K516" s="95"/>
      <c r="L516" s="889">
        <f t="shared" si="16"/>
        <v>0</v>
      </c>
      <c r="M516" s="95"/>
      <c r="N516" s="95"/>
      <c r="O516" s="98"/>
      <c r="Q516" s="92"/>
      <c r="R516" s="92"/>
      <c r="S516" s="93"/>
      <c r="T516" s="66"/>
    </row>
    <row r="517" spans="2:20" ht="30" customHeight="1">
      <c r="B517" s="95"/>
      <c r="C517" s="61"/>
      <c r="D517" s="68"/>
      <c r="E517" s="95"/>
      <c r="F517" s="95"/>
      <c r="G517" s="95" t="s">
        <v>2872</v>
      </c>
      <c r="H517" s="66"/>
      <c r="I517" s="66"/>
      <c r="J517" s="101"/>
      <c r="K517" s="95"/>
      <c r="L517" s="889">
        <f t="shared" si="16"/>
        <v>0</v>
      </c>
      <c r="M517" s="95"/>
      <c r="N517" s="95"/>
      <c r="O517" s="98"/>
      <c r="Q517" s="92"/>
      <c r="R517" s="92"/>
      <c r="S517" s="93"/>
      <c r="T517" s="66"/>
    </row>
    <row r="518" spans="2:20" ht="30" customHeight="1">
      <c r="B518" s="95"/>
      <c r="C518" s="61"/>
      <c r="D518" s="68"/>
      <c r="E518" s="95"/>
      <c r="F518" s="95"/>
      <c r="G518" s="95" t="s">
        <v>3122</v>
      </c>
      <c r="H518" s="66"/>
      <c r="I518" s="66"/>
      <c r="J518" s="101"/>
      <c r="K518" s="95"/>
      <c r="L518" s="889">
        <f t="shared" si="16"/>
        <v>0</v>
      </c>
      <c r="M518" s="95"/>
      <c r="N518" s="95"/>
      <c r="O518" s="98"/>
      <c r="Q518" s="92"/>
      <c r="R518" s="92"/>
      <c r="S518" s="93"/>
      <c r="T518" s="66"/>
    </row>
    <row r="519" spans="2:20" ht="30" customHeight="1">
      <c r="B519" s="95"/>
      <c r="C519" s="61"/>
      <c r="D519" s="68"/>
      <c r="E519" s="95"/>
      <c r="F519" s="95"/>
      <c r="G519" s="95" t="s">
        <v>3124</v>
      </c>
      <c r="H519" s="66"/>
      <c r="I519" s="66"/>
      <c r="J519" s="101"/>
      <c r="K519" s="95"/>
      <c r="L519" s="889">
        <f t="shared" si="16"/>
        <v>0</v>
      </c>
      <c r="M519" s="95"/>
      <c r="N519" s="95"/>
      <c r="O519" s="98"/>
      <c r="Q519" s="92"/>
      <c r="R519" s="92"/>
      <c r="S519" s="93"/>
      <c r="T519" s="66"/>
    </row>
    <row r="520" spans="2:20" ht="30" customHeight="1">
      <c r="B520" s="95"/>
      <c r="C520" s="61"/>
      <c r="D520" s="68"/>
      <c r="E520" s="95"/>
      <c r="F520" s="95"/>
      <c r="G520" s="95" t="s">
        <v>3125</v>
      </c>
      <c r="H520" s="66"/>
      <c r="I520" s="66"/>
      <c r="J520" s="101"/>
      <c r="K520" s="95"/>
      <c r="L520" s="889">
        <f t="shared" si="16"/>
        <v>0</v>
      </c>
      <c r="M520" s="95"/>
      <c r="N520" s="95"/>
      <c r="O520" s="98"/>
      <c r="Q520" s="92"/>
      <c r="R520" s="92"/>
      <c r="S520" s="93"/>
      <c r="T520" s="66"/>
    </row>
    <row r="521" spans="2:20" ht="30" customHeight="1">
      <c r="B521" s="95"/>
      <c r="C521" s="61"/>
      <c r="D521" s="68"/>
      <c r="E521" s="95"/>
      <c r="F521" s="95"/>
      <c r="G521" s="95" t="s">
        <v>3126</v>
      </c>
      <c r="H521" s="66"/>
      <c r="I521" s="66"/>
      <c r="J521" s="101"/>
      <c r="K521" s="95"/>
      <c r="L521" s="889">
        <f t="shared" si="16"/>
        <v>0</v>
      </c>
      <c r="M521" s="95"/>
      <c r="N521" s="95"/>
      <c r="O521" s="98"/>
      <c r="Q521" s="92"/>
      <c r="R521" s="92"/>
      <c r="S521" s="93"/>
      <c r="T521" s="66"/>
    </row>
    <row r="522" spans="2:20" ht="30" customHeight="1">
      <c r="B522" s="95"/>
      <c r="C522" s="61"/>
      <c r="D522" s="68"/>
      <c r="E522" s="95"/>
      <c r="F522" s="95"/>
      <c r="G522" s="95" t="s">
        <v>3127</v>
      </c>
      <c r="H522" s="66"/>
      <c r="I522" s="66"/>
      <c r="J522" s="101"/>
      <c r="K522" s="95"/>
      <c r="L522" s="889">
        <f t="shared" si="16"/>
        <v>0</v>
      </c>
      <c r="M522" s="95"/>
      <c r="N522" s="95"/>
      <c r="O522" s="98"/>
      <c r="Q522" s="92"/>
      <c r="R522" s="92"/>
      <c r="S522" s="93"/>
      <c r="T522" s="66"/>
    </row>
    <row r="523" spans="2:20" ht="30" customHeight="1">
      <c r="B523" s="95"/>
      <c r="C523" s="61"/>
      <c r="D523" s="68"/>
      <c r="E523" s="95"/>
      <c r="F523" s="95"/>
      <c r="G523" s="95" t="s">
        <v>3128</v>
      </c>
      <c r="H523" s="66"/>
      <c r="I523" s="66"/>
      <c r="J523" s="101"/>
      <c r="K523" s="95"/>
      <c r="L523" s="889">
        <f t="shared" si="16"/>
        <v>0</v>
      </c>
      <c r="M523" s="95"/>
      <c r="N523" s="95"/>
      <c r="O523" s="98"/>
      <c r="Q523" s="92"/>
      <c r="R523" s="92"/>
      <c r="S523" s="93"/>
      <c r="T523" s="66"/>
    </row>
    <row r="524" spans="2:20" ht="30" customHeight="1">
      <c r="B524" s="95"/>
      <c r="C524" s="61"/>
      <c r="D524" s="68"/>
      <c r="E524" s="95"/>
      <c r="F524" s="95"/>
      <c r="G524" s="95" t="s">
        <v>3132</v>
      </c>
      <c r="H524" s="66"/>
      <c r="I524" s="66"/>
      <c r="J524" s="101"/>
      <c r="K524" s="95"/>
      <c r="L524" s="889">
        <f t="shared" si="16"/>
        <v>0</v>
      </c>
      <c r="M524" s="95"/>
      <c r="N524" s="95"/>
      <c r="O524" s="98"/>
      <c r="Q524" s="92"/>
      <c r="R524" s="92"/>
      <c r="S524" s="93"/>
      <c r="T524" s="66"/>
    </row>
    <row r="525" spans="2:20" ht="30" customHeight="1">
      <c r="B525" s="95"/>
      <c r="C525" s="61"/>
      <c r="D525" s="68"/>
      <c r="E525" s="95"/>
      <c r="F525" s="95"/>
      <c r="G525" s="95" t="s">
        <v>3133</v>
      </c>
      <c r="H525" s="66"/>
      <c r="I525" s="66"/>
      <c r="J525" s="101"/>
      <c r="K525" s="95"/>
      <c r="L525" s="889">
        <f t="shared" si="16"/>
        <v>0</v>
      </c>
      <c r="M525" s="95"/>
      <c r="N525" s="95"/>
      <c r="O525" s="98"/>
      <c r="Q525" s="92"/>
      <c r="R525" s="92"/>
      <c r="S525" s="93"/>
      <c r="T525" s="66"/>
    </row>
    <row r="526" spans="2:20" ht="30" customHeight="1">
      <c r="B526" s="95"/>
      <c r="C526" s="61"/>
      <c r="D526" s="68"/>
      <c r="E526" s="95"/>
      <c r="F526" s="95"/>
      <c r="G526" s="95" t="s">
        <v>3134</v>
      </c>
      <c r="H526" s="66"/>
      <c r="I526" s="66"/>
      <c r="J526" s="101"/>
      <c r="K526" s="95"/>
      <c r="L526" s="889">
        <f t="shared" si="16"/>
        <v>0</v>
      </c>
      <c r="M526" s="95"/>
      <c r="N526" s="95"/>
      <c r="O526" s="98"/>
      <c r="Q526" s="92"/>
      <c r="R526" s="92"/>
      <c r="S526" s="93"/>
      <c r="T526" s="66"/>
    </row>
    <row r="527" spans="2:20" ht="30" customHeight="1">
      <c r="B527" s="95"/>
      <c r="C527" s="61"/>
      <c r="D527" s="68"/>
      <c r="E527" s="95"/>
      <c r="F527" s="95"/>
      <c r="G527" s="95" t="s">
        <v>3136</v>
      </c>
      <c r="H527" s="66"/>
      <c r="I527" s="66"/>
      <c r="J527" s="101"/>
      <c r="K527" s="95"/>
      <c r="L527" s="889">
        <f t="shared" si="16"/>
        <v>0</v>
      </c>
      <c r="M527" s="95"/>
      <c r="N527" s="95"/>
      <c r="O527" s="98"/>
      <c r="Q527" s="92"/>
      <c r="R527" s="92"/>
      <c r="S527" s="93"/>
      <c r="T527" s="66"/>
    </row>
    <row r="528" spans="2:20" ht="30" customHeight="1">
      <c r="B528" s="95"/>
      <c r="C528" s="61"/>
      <c r="D528" s="68"/>
      <c r="E528" s="95"/>
      <c r="F528" s="95"/>
      <c r="G528" s="95" t="s">
        <v>3137</v>
      </c>
      <c r="H528" s="66"/>
      <c r="I528" s="66"/>
      <c r="J528" s="101"/>
      <c r="K528" s="95"/>
      <c r="L528" s="889">
        <f t="shared" si="16"/>
        <v>0</v>
      </c>
      <c r="M528" s="95"/>
      <c r="N528" s="95"/>
      <c r="O528" s="98"/>
      <c r="Q528" s="92"/>
      <c r="R528" s="92"/>
      <c r="S528" s="93"/>
      <c r="T528" s="66"/>
    </row>
    <row r="529" spans="2:20" ht="30" customHeight="1">
      <c r="B529" s="95"/>
      <c r="C529" s="61"/>
      <c r="D529" s="68"/>
      <c r="E529" s="95"/>
      <c r="F529" s="95"/>
      <c r="G529" s="95" t="s">
        <v>3138</v>
      </c>
      <c r="H529" s="66"/>
      <c r="I529" s="66"/>
      <c r="J529" s="101"/>
      <c r="K529" s="95"/>
      <c r="L529" s="889">
        <f t="shared" si="16"/>
        <v>0</v>
      </c>
      <c r="M529" s="95"/>
      <c r="N529" s="95"/>
      <c r="O529" s="98"/>
      <c r="Q529" s="92"/>
      <c r="R529" s="92"/>
      <c r="S529" s="93"/>
      <c r="T529" s="66"/>
    </row>
    <row r="530" spans="2:20" ht="30" customHeight="1">
      <c r="B530" s="95"/>
      <c r="C530" s="61"/>
      <c r="D530" s="68"/>
      <c r="E530" s="95"/>
      <c r="F530" s="95"/>
      <c r="G530" s="95" t="s">
        <v>3139</v>
      </c>
      <c r="H530" s="66"/>
      <c r="I530" s="66"/>
      <c r="J530" s="101"/>
      <c r="K530" s="95"/>
      <c r="L530" s="889">
        <f t="shared" si="16"/>
        <v>0</v>
      </c>
      <c r="M530" s="95"/>
      <c r="N530" s="95"/>
      <c r="O530" s="98"/>
      <c r="Q530" s="92"/>
      <c r="R530" s="92"/>
      <c r="S530" s="93"/>
      <c r="T530" s="66"/>
    </row>
    <row r="531" spans="2:20" ht="30" customHeight="1">
      <c r="B531" s="95"/>
      <c r="C531" s="61"/>
      <c r="D531" s="68"/>
      <c r="E531" s="95"/>
      <c r="F531" s="95"/>
      <c r="G531" s="95" t="s">
        <v>3140</v>
      </c>
      <c r="H531" s="66"/>
      <c r="I531" s="66"/>
      <c r="J531" s="101"/>
      <c r="K531" s="95"/>
      <c r="L531" s="889">
        <f t="shared" si="16"/>
        <v>0</v>
      </c>
      <c r="M531" s="95"/>
      <c r="N531" s="95"/>
      <c r="O531" s="98"/>
      <c r="Q531" s="92"/>
      <c r="R531" s="92"/>
      <c r="S531" s="93"/>
      <c r="T531" s="66"/>
    </row>
    <row r="532" spans="2:20" ht="30" customHeight="1">
      <c r="B532" s="95"/>
      <c r="C532" s="61"/>
      <c r="D532" s="68"/>
      <c r="E532" s="95"/>
      <c r="F532" s="95"/>
      <c r="G532" s="95" t="s">
        <v>3142</v>
      </c>
      <c r="H532" s="66"/>
      <c r="I532" s="66"/>
      <c r="J532" s="101"/>
      <c r="K532" s="95"/>
      <c r="L532" s="889">
        <f t="shared" si="16"/>
        <v>0</v>
      </c>
      <c r="M532" s="95"/>
      <c r="N532" s="95"/>
      <c r="O532" s="98"/>
      <c r="Q532" s="92"/>
      <c r="R532" s="92"/>
      <c r="S532" s="93"/>
      <c r="T532" s="66"/>
    </row>
    <row r="533" spans="2:20" ht="30" customHeight="1">
      <c r="B533" s="95"/>
      <c r="C533" s="61"/>
      <c r="D533" s="68"/>
      <c r="E533" s="95"/>
      <c r="F533" s="95"/>
      <c r="G533" s="95" t="s">
        <v>3143</v>
      </c>
      <c r="H533" s="66"/>
      <c r="I533" s="66"/>
      <c r="J533" s="101"/>
      <c r="K533" s="95"/>
      <c r="L533" s="889">
        <f t="shared" si="16"/>
        <v>0</v>
      </c>
      <c r="M533" s="95"/>
      <c r="N533" s="95"/>
      <c r="O533" s="98"/>
      <c r="Q533" s="92"/>
      <c r="R533" s="92"/>
      <c r="S533" s="93"/>
      <c r="T533" s="66"/>
    </row>
    <row r="534" spans="2:20" ht="30" customHeight="1">
      <c r="B534" s="95"/>
      <c r="C534" s="61"/>
      <c r="D534" s="68"/>
      <c r="E534" s="95"/>
      <c r="F534" s="95"/>
      <c r="G534" s="95" t="s">
        <v>3144</v>
      </c>
      <c r="H534" s="66"/>
      <c r="I534" s="66"/>
      <c r="J534" s="101"/>
      <c r="K534" s="95"/>
      <c r="L534" s="889">
        <f t="shared" si="16"/>
        <v>0</v>
      </c>
      <c r="M534" s="95"/>
      <c r="N534" s="95"/>
      <c r="O534" s="98"/>
      <c r="Q534" s="92"/>
      <c r="R534" s="92"/>
      <c r="S534" s="93"/>
      <c r="T534" s="66"/>
    </row>
    <row r="535" spans="2:20" ht="30" customHeight="1">
      <c r="B535" s="95"/>
      <c r="C535" s="61"/>
      <c r="D535" s="68"/>
      <c r="E535" s="95"/>
      <c r="F535" s="95"/>
      <c r="G535" s="95" t="s">
        <v>3145</v>
      </c>
      <c r="H535" s="66"/>
      <c r="I535" s="66"/>
      <c r="J535" s="101"/>
      <c r="K535" s="95"/>
      <c r="L535" s="889">
        <f t="shared" si="16"/>
        <v>0</v>
      </c>
      <c r="M535" s="95"/>
      <c r="N535" s="95"/>
      <c r="O535" s="98"/>
      <c r="Q535" s="92"/>
      <c r="R535" s="92"/>
      <c r="S535" s="93"/>
      <c r="T535" s="66"/>
    </row>
    <row r="536" spans="2:20" ht="30" customHeight="1">
      <c r="B536" s="95"/>
      <c r="C536" s="61"/>
      <c r="D536" s="68"/>
      <c r="E536" s="95"/>
      <c r="F536" s="95"/>
      <c r="G536" s="95" t="s">
        <v>3146</v>
      </c>
      <c r="H536" s="66"/>
      <c r="I536" s="66"/>
      <c r="J536" s="101"/>
      <c r="K536" s="95"/>
      <c r="L536" s="889">
        <f t="shared" si="16"/>
        <v>0</v>
      </c>
      <c r="M536" s="95"/>
      <c r="N536" s="95"/>
      <c r="O536" s="98"/>
      <c r="Q536" s="92"/>
      <c r="R536" s="92"/>
      <c r="S536" s="93"/>
      <c r="T536" s="66"/>
    </row>
    <row r="537" spans="2:20" ht="30" customHeight="1">
      <c r="B537" s="95"/>
      <c r="C537" s="61"/>
      <c r="D537" s="68"/>
      <c r="E537" s="95"/>
      <c r="F537" s="95"/>
      <c r="G537" s="95" t="s">
        <v>3147</v>
      </c>
      <c r="H537" s="66"/>
      <c r="I537" s="66"/>
      <c r="J537" s="101"/>
      <c r="K537" s="95"/>
      <c r="L537" s="889">
        <f t="shared" si="16"/>
        <v>0</v>
      </c>
      <c r="M537" s="95"/>
      <c r="N537" s="95"/>
      <c r="O537" s="98"/>
      <c r="Q537" s="92"/>
      <c r="R537" s="92"/>
      <c r="S537" s="93"/>
      <c r="T537" s="66"/>
    </row>
    <row r="538" spans="2:20" ht="30" customHeight="1">
      <c r="B538" s="95"/>
      <c r="C538" s="61"/>
      <c r="D538" s="68"/>
      <c r="E538" s="95"/>
      <c r="F538" s="95"/>
      <c r="G538" s="95" t="s">
        <v>3148</v>
      </c>
      <c r="H538" s="66"/>
      <c r="I538" s="66"/>
      <c r="J538" s="101"/>
      <c r="K538" s="95"/>
      <c r="L538" s="889">
        <f t="shared" si="16"/>
        <v>0</v>
      </c>
      <c r="M538" s="95"/>
      <c r="N538" s="95"/>
      <c r="O538" s="98"/>
      <c r="Q538" s="92"/>
      <c r="R538" s="92"/>
      <c r="S538" s="93"/>
      <c r="T538" s="66"/>
    </row>
    <row r="539" spans="2:20" ht="30" customHeight="1">
      <c r="B539" s="95"/>
      <c r="C539" s="61"/>
      <c r="D539" s="68"/>
      <c r="E539" s="95"/>
      <c r="F539" s="95"/>
      <c r="G539" s="95" t="s">
        <v>3149</v>
      </c>
      <c r="H539" s="66"/>
      <c r="I539" s="66"/>
      <c r="J539" s="101"/>
      <c r="K539" s="95"/>
      <c r="L539" s="889">
        <f t="shared" si="16"/>
        <v>0</v>
      </c>
      <c r="M539" s="95"/>
      <c r="N539" s="95"/>
      <c r="O539" s="98"/>
      <c r="Q539" s="92"/>
      <c r="R539" s="92"/>
      <c r="S539" s="93"/>
      <c r="T539" s="66"/>
    </row>
    <row r="540" spans="2:20" ht="30" customHeight="1">
      <c r="B540" s="95"/>
      <c r="C540" s="61"/>
      <c r="D540" s="68"/>
      <c r="E540" s="95"/>
      <c r="F540" s="95"/>
      <c r="G540" s="95" t="s">
        <v>3150</v>
      </c>
      <c r="H540" s="66"/>
      <c r="I540" s="66"/>
      <c r="J540" s="101"/>
      <c r="K540" s="95"/>
      <c r="L540" s="889">
        <f t="shared" si="16"/>
        <v>0</v>
      </c>
      <c r="M540" s="95"/>
      <c r="N540" s="95"/>
      <c r="O540" s="98"/>
      <c r="Q540" s="92"/>
      <c r="R540" s="92"/>
      <c r="S540" s="93"/>
      <c r="T540" s="66"/>
    </row>
    <row r="541" spans="2:20" ht="30" customHeight="1">
      <c r="B541" s="95"/>
      <c r="C541" s="61"/>
      <c r="D541" s="68"/>
      <c r="E541" s="95"/>
      <c r="F541" s="95"/>
      <c r="G541" s="95" t="s">
        <v>3151</v>
      </c>
      <c r="H541" s="66"/>
      <c r="I541" s="66"/>
      <c r="J541" s="101"/>
      <c r="K541" s="95"/>
      <c r="L541" s="889">
        <f t="shared" si="16"/>
        <v>0</v>
      </c>
      <c r="M541" s="95"/>
      <c r="N541" s="95"/>
      <c r="O541" s="98"/>
      <c r="Q541" s="92"/>
      <c r="R541" s="92"/>
      <c r="S541" s="93"/>
      <c r="T541" s="66"/>
    </row>
    <row r="542" spans="2:20" ht="30" customHeight="1">
      <c r="B542" s="95"/>
      <c r="C542" s="61"/>
      <c r="D542" s="68"/>
      <c r="E542" s="95"/>
      <c r="F542" s="95"/>
      <c r="G542" s="95" t="s">
        <v>3152</v>
      </c>
      <c r="H542" s="66"/>
      <c r="I542" s="66"/>
      <c r="J542" s="101"/>
      <c r="K542" s="95"/>
      <c r="L542" s="889">
        <f t="shared" si="16"/>
        <v>0</v>
      </c>
      <c r="M542" s="95"/>
      <c r="N542" s="95"/>
      <c r="O542" s="98"/>
      <c r="Q542" s="92"/>
      <c r="R542" s="92"/>
      <c r="S542" s="93"/>
      <c r="T542" s="66"/>
    </row>
    <row r="543" spans="2:20" ht="30" customHeight="1">
      <c r="B543" s="95"/>
      <c r="C543" s="61"/>
      <c r="D543" s="68"/>
      <c r="E543" s="95"/>
      <c r="F543" s="95"/>
      <c r="G543" s="95" t="s">
        <v>3153</v>
      </c>
      <c r="H543" s="66"/>
      <c r="I543" s="66"/>
      <c r="J543" s="101"/>
      <c r="K543" s="95"/>
      <c r="L543" s="889">
        <f t="shared" si="16"/>
        <v>0</v>
      </c>
      <c r="M543" s="95"/>
      <c r="N543" s="95"/>
      <c r="O543" s="98"/>
      <c r="Q543" s="92"/>
      <c r="R543" s="92"/>
      <c r="S543" s="93"/>
      <c r="T543" s="66"/>
    </row>
    <row r="544" spans="2:20" ht="30" customHeight="1">
      <c r="B544" s="95"/>
      <c r="C544" s="61"/>
      <c r="D544" s="68"/>
      <c r="E544" s="95"/>
      <c r="F544" s="95"/>
      <c r="G544" s="95" t="s">
        <v>3154</v>
      </c>
      <c r="H544" s="66"/>
      <c r="I544" s="66"/>
      <c r="J544" s="101"/>
      <c r="K544" s="95"/>
      <c r="L544" s="889">
        <f t="shared" si="16"/>
        <v>0</v>
      </c>
      <c r="M544" s="95"/>
      <c r="N544" s="95"/>
      <c r="O544" s="98"/>
      <c r="Q544" s="92"/>
      <c r="R544" s="92"/>
      <c r="S544" s="93"/>
      <c r="T544" s="66"/>
    </row>
    <row r="545" spans="2:20" ht="30" customHeight="1">
      <c r="B545" s="95"/>
      <c r="C545" s="61"/>
      <c r="D545" s="68"/>
      <c r="E545" s="95"/>
      <c r="F545" s="95"/>
      <c r="G545" s="95" t="s">
        <v>3155</v>
      </c>
      <c r="H545" s="66"/>
      <c r="I545" s="66"/>
      <c r="J545" s="101"/>
      <c r="K545" s="95"/>
      <c r="L545" s="889">
        <f t="shared" si="16"/>
        <v>0</v>
      </c>
      <c r="M545" s="95"/>
      <c r="N545" s="95"/>
      <c r="O545" s="98"/>
      <c r="Q545" s="92"/>
      <c r="R545" s="92"/>
      <c r="S545" s="93"/>
      <c r="T545" s="66"/>
    </row>
    <row r="546" spans="2:20" ht="30" customHeight="1">
      <c r="B546" s="95"/>
      <c r="C546" s="61"/>
      <c r="D546" s="68"/>
      <c r="E546" s="95"/>
      <c r="F546" s="95"/>
      <c r="G546" s="95" t="s">
        <v>3156</v>
      </c>
      <c r="H546" s="66"/>
      <c r="I546" s="66"/>
      <c r="J546" s="101"/>
      <c r="K546" s="95"/>
      <c r="L546" s="889">
        <f t="shared" si="16"/>
        <v>0</v>
      </c>
      <c r="M546" s="95"/>
      <c r="N546" s="95"/>
      <c r="O546" s="98"/>
      <c r="Q546" s="92"/>
      <c r="R546" s="92"/>
      <c r="S546" s="93"/>
      <c r="T546" s="66"/>
    </row>
    <row r="547" spans="2:20" ht="30" customHeight="1">
      <c r="B547" s="95"/>
      <c r="C547" s="61"/>
      <c r="D547" s="68"/>
      <c r="E547" s="95"/>
      <c r="F547" s="95"/>
      <c r="G547" s="95" t="s">
        <v>3157</v>
      </c>
      <c r="H547" s="66"/>
      <c r="I547" s="66"/>
      <c r="J547" s="101"/>
      <c r="K547" s="95"/>
      <c r="L547" s="889">
        <f t="shared" si="16"/>
        <v>0</v>
      </c>
      <c r="M547" s="95"/>
      <c r="N547" s="95"/>
      <c r="O547" s="98"/>
      <c r="Q547" s="92"/>
      <c r="R547" s="92"/>
      <c r="S547" s="93"/>
      <c r="T547" s="66"/>
    </row>
    <row r="548" spans="2:20" ht="30" customHeight="1">
      <c r="B548" s="95"/>
      <c r="C548" s="61"/>
      <c r="D548" s="68"/>
      <c r="E548" s="95"/>
      <c r="F548" s="95"/>
      <c r="G548" s="95" t="s">
        <v>3158</v>
      </c>
      <c r="H548" s="66"/>
      <c r="I548" s="66"/>
      <c r="J548" s="101"/>
      <c r="K548" s="95"/>
      <c r="L548" s="889">
        <f t="shared" si="16"/>
        <v>0</v>
      </c>
      <c r="M548" s="95"/>
      <c r="N548" s="95"/>
      <c r="O548" s="98"/>
      <c r="Q548" s="92"/>
      <c r="R548" s="92"/>
      <c r="S548" s="93"/>
      <c r="T548" s="66"/>
    </row>
    <row r="549" spans="2:20" ht="30" customHeight="1">
      <c r="B549" s="95"/>
      <c r="C549" s="61"/>
      <c r="D549" s="68"/>
      <c r="E549" s="95"/>
      <c r="F549" s="95"/>
      <c r="G549" s="95" t="s">
        <v>3159</v>
      </c>
      <c r="H549" s="66"/>
      <c r="I549" s="66"/>
      <c r="J549" s="101"/>
      <c r="K549" s="95"/>
      <c r="L549" s="889">
        <f t="shared" si="16"/>
        <v>0</v>
      </c>
      <c r="M549" s="95"/>
      <c r="N549" s="95"/>
      <c r="O549" s="98"/>
      <c r="Q549" s="92"/>
      <c r="R549" s="92"/>
      <c r="S549" s="93"/>
      <c r="T549" s="66"/>
    </row>
    <row r="550" spans="2:20" ht="30" customHeight="1">
      <c r="B550" s="95"/>
      <c r="C550" s="61"/>
      <c r="D550" s="68"/>
      <c r="E550" s="95"/>
      <c r="F550" s="95"/>
      <c r="G550" s="95" t="s">
        <v>3160</v>
      </c>
      <c r="H550" s="66"/>
      <c r="I550" s="66"/>
      <c r="J550" s="101"/>
      <c r="K550" s="95"/>
      <c r="L550" s="889">
        <f t="shared" si="16"/>
        <v>0</v>
      </c>
      <c r="M550" s="95"/>
      <c r="N550" s="95"/>
      <c r="O550" s="98"/>
      <c r="Q550" s="92"/>
      <c r="R550" s="92"/>
      <c r="S550" s="93"/>
      <c r="T550" s="66"/>
    </row>
    <row r="551" spans="2:20" ht="30" customHeight="1">
      <c r="B551" s="95"/>
      <c r="C551" s="61"/>
      <c r="D551" s="68"/>
      <c r="E551" s="95"/>
      <c r="F551" s="95"/>
      <c r="G551" s="95" t="s">
        <v>3161</v>
      </c>
      <c r="H551" s="66"/>
      <c r="I551" s="66"/>
      <c r="J551" s="101"/>
      <c r="K551" s="95"/>
      <c r="L551" s="889">
        <f t="shared" si="16"/>
        <v>0</v>
      </c>
      <c r="M551" s="95"/>
      <c r="N551" s="95"/>
      <c r="O551" s="98"/>
      <c r="Q551" s="92"/>
      <c r="R551" s="92"/>
      <c r="S551" s="93"/>
      <c r="T551" s="66"/>
    </row>
    <row r="552" spans="2:20" ht="30" customHeight="1">
      <c r="B552" s="95"/>
      <c r="C552" s="61"/>
      <c r="D552" s="68"/>
      <c r="E552" s="95"/>
      <c r="F552" s="95"/>
      <c r="G552" s="95" t="s">
        <v>3162</v>
      </c>
      <c r="H552" s="66"/>
      <c r="I552" s="66"/>
      <c r="J552" s="101"/>
      <c r="K552" s="95"/>
      <c r="L552" s="889">
        <f t="shared" si="16"/>
        <v>0</v>
      </c>
      <c r="M552" s="95"/>
      <c r="N552" s="95"/>
      <c r="O552" s="98"/>
      <c r="Q552" s="92"/>
      <c r="R552" s="92"/>
      <c r="S552" s="93"/>
      <c r="T552" s="66"/>
    </row>
    <row r="553" spans="2:20" ht="30" customHeight="1">
      <c r="B553" s="95"/>
      <c r="C553" s="61"/>
      <c r="D553" s="68"/>
      <c r="E553" s="95"/>
      <c r="F553" s="95"/>
      <c r="G553" s="95" t="s">
        <v>3163</v>
      </c>
      <c r="H553" s="66"/>
      <c r="I553" s="66"/>
      <c r="J553" s="101"/>
      <c r="K553" s="95"/>
      <c r="L553" s="889">
        <f t="shared" si="16"/>
        <v>0</v>
      </c>
      <c r="M553" s="95"/>
      <c r="N553" s="95"/>
      <c r="O553" s="98"/>
      <c r="Q553" s="92"/>
      <c r="R553" s="92"/>
      <c r="S553" s="93"/>
      <c r="T553" s="66"/>
    </row>
    <row r="554" spans="2:20" ht="30" customHeight="1">
      <c r="B554" s="95"/>
      <c r="C554" s="61"/>
      <c r="D554" s="68"/>
      <c r="E554" s="95"/>
      <c r="F554" s="95"/>
      <c r="G554" s="95" t="s">
        <v>3164</v>
      </c>
      <c r="H554" s="66"/>
      <c r="I554" s="66"/>
      <c r="J554" s="101"/>
      <c r="K554" s="95"/>
      <c r="L554" s="889">
        <f t="shared" si="16"/>
        <v>0</v>
      </c>
      <c r="M554" s="95"/>
      <c r="N554" s="95"/>
      <c r="O554" s="98"/>
      <c r="Q554" s="92"/>
      <c r="R554" s="92"/>
      <c r="S554" s="93"/>
      <c r="T554" s="66"/>
    </row>
    <row r="555" spans="2:20" ht="30" customHeight="1">
      <c r="B555" s="95"/>
      <c r="C555" s="61"/>
      <c r="D555" s="68"/>
      <c r="E555" s="95"/>
      <c r="F555" s="95"/>
      <c r="G555" s="95" t="s">
        <v>3165</v>
      </c>
      <c r="H555" s="66"/>
      <c r="I555" s="66"/>
      <c r="J555" s="101"/>
      <c r="K555" s="95"/>
      <c r="L555" s="889">
        <f t="shared" si="16"/>
        <v>0</v>
      </c>
      <c r="M555" s="95"/>
      <c r="N555" s="95"/>
      <c r="O555" s="98"/>
      <c r="Q555" s="92"/>
      <c r="R555" s="92"/>
      <c r="S555" s="93"/>
      <c r="T555" s="66"/>
    </row>
    <row r="556" spans="2:20" ht="30" customHeight="1">
      <c r="B556" s="95"/>
      <c r="C556" s="61"/>
      <c r="D556" s="68"/>
      <c r="E556" s="95"/>
      <c r="F556" s="95"/>
      <c r="G556" s="95" t="s">
        <v>3166</v>
      </c>
      <c r="H556" s="66"/>
      <c r="I556" s="66"/>
      <c r="J556" s="101"/>
      <c r="K556" s="95"/>
      <c r="L556" s="889">
        <f t="shared" si="16"/>
        <v>0</v>
      </c>
      <c r="M556" s="95"/>
      <c r="N556" s="95"/>
      <c r="O556" s="98"/>
      <c r="Q556" s="92"/>
      <c r="R556" s="92"/>
      <c r="S556" s="93"/>
      <c r="T556" s="66"/>
    </row>
    <row r="557" spans="2:20" ht="30" customHeight="1">
      <c r="B557" s="95"/>
      <c r="C557" s="61"/>
      <c r="D557" s="68"/>
      <c r="E557" s="95"/>
      <c r="F557" s="95"/>
      <c r="G557" s="95" t="s">
        <v>3167</v>
      </c>
      <c r="H557" s="66"/>
      <c r="I557" s="66"/>
      <c r="J557" s="101"/>
      <c r="K557" s="95"/>
      <c r="L557" s="889">
        <f t="shared" si="16"/>
        <v>0</v>
      </c>
      <c r="M557" s="95"/>
      <c r="N557" s="95"/>
      <c r="O557" s="98"/>
      <c r="Q557" s="92"/>
      <c r="R557" s="92"/>
      <c r="S557" s="93"/>
      <c r="T557" s="66"/>
    </row>
    <row r="558" spans="2:20" ht="30" customHeight="1">
      <c r="B558" s="95"/>
      <c r="C558" s="61"/>
      <c r="D558" s="68"/>
      <c r="E558" s="95"/>
      <c r="F558" s="95"/>
      <c r="G558" s="95" t="s">
        <v>3168</v>
      </c>
      <c r="H558" s="66"/>
      <c r="I558" s="66"/>
      <c r="J558" s="101"/>
      <c r="K558" s="95"/>
      <c r="L558" s="889">
        <f t="shared" si="16"/>
        <v>0</v>
      </c>
      <c r="M558" s="95"/>
      <c r="N558" s="95"/>
      <c r="O558" s="98"/>
      <c r="Q558" s="92"/>
      <c r="R558" s="92"/>
      <c r="S558" s="93"/>
      <c r="T558" s="66"/>
    </row>
    <row r="559" spans="2:20" ht="30" customHeight="1">
      <c r="B559" s="95"/>
      <c r="C559" s="61"/>
      <c r="D559" s="68"/>
      <c r="E559" s="95"/>
      <c r="F559" s="95"/>
      <c r="G559" s="95" t="s">
        <v>3169</v>
      </c>
      <c r="H559" s="66"/>
      <c r="I559" s="66"/>
      <c r="J559" s="101"/>
      <c r="K559" s="95"/>
      <c r="L559" s="889">
        <f t="shared" si="16"/>
        <v>0</v>
      </c>
      <c r="M559" s="95"/>
      <c r="N559" s="95"/>
      <c r="O559" s="98"/>
      <c r="Q559" s="92"/>
      <c r="R559" s="92"/>
      <c r="S559" s="93"/>
      <c r="T559" s="66"/>
    </row>
    <row r="560" spans="2:20" ht="30" customHeight="1">
      <c r="B560" s="95"/>
      <c r="C560" s="61"/>
      <c r="D560" s="68"/>
      <c r="E560" s="95"/>
      <c r="F560" s="95"/>
      <c r="G560" s="95" t="s">
        <v>3170</v>
      </c>
      <c r="H560" s="66"/>
      <c r="I560" s="66"/>
      <c r="J560" s="101"/>
      <c r="K560" s="95"/>
      <c r="L560" s="889">
        <f t="shared" si="16"/>
        <v>0</v>
      </c>
      <c r="M560" s="95"/>
      <c r="N560" s="95"/>
      <c r="O560" s="98"/>
      <c r="Q560" s="92"/>
      <c r="R560" s="92"/>
      <c r="S560" s="93"/>
      <c r="T560" s="66"/>
    </row>
    <row r="561" spans="2:20" ht="30" customHeight="1">
      <c r="B561" s="95"/>
      <c r="C561" s="61"/>
      <c r="D561" s="68"/>
      <c r="E561" s="95"/>
      <c r="F561" s="95"/>
      <c r="G561" s="95" t="s">
        <v>3171</v>
      </c>
      <c r="H561" s="66"/>
      <c r="I561" s="66"/>
      <c r="J561" s="101"/>
      <c r="K561" s="95"/>
      <c r="L561" s="889">
        <f t="shared" si="16"/>
        <v>0</v>
      </c>
      <c r="M561" s="95"/>
      <c r="N561" s="95"/>
      <c r="O561" s="98"/>
      <c r="Q561" s="92"/>
      <c r="R561" s="92"/>
      <c r="S561" s="93"/>
      <c r="T561" s="66"/>
    </row>
    <row r="562" spans="2:20" ht="30" customHeight="1">
      <c r="B562" s="95"/>
      <c r="C562" s="61"/>
      <c r="D562" s="68"/>
      <c r="E562" s="95"/>
      <c r="F562" s="95"/>
      <c r="G562" s="95" t="s">
        <v>3172</v>
      </c>
      <c r="H562" s="66"/>
      <c r="I562" s="66"/>
      <c r="J562" s="101"/>
      <c r="K562" s="95"/>
      <c r="L562" s="889">
        <f t="shared" si="16"/>
        <v>0</v>
      </c>
      <c r="M562" s="95"/>
      <c r="N562" s="95"/>
      <c r="O562" s="98"/>
      <c r="Q562" s="92"/>
      <c r="R562" s="92"/>
      <c r="S562" s="93"/>
      <c r="T562" s="66"/>
    </row>
    <row r="563" spans="2:20" ht="30" customHeight="1">
      <c r="B563" s="95"/>
      <c r="C563" s="61"/>
      <c r="D563" s="68"/>
      <c r="E563" s="95"/>
      <c r="F563" s="95"/>
      <c r="G563" s="95" t="s">
        <v>3173</v>
      </c>
      <c r="H563" s="66"/>
      <c r="I563" s="66"/>
      <c r="J563" s="101"/>
      <c r="K563" s="95"/>
      <c r="L563" s="889">
        <f t="shared" ref="L563:L626" si="17">M563*1.25</f>
        <v>0</v>
      </c>
      <c r="M563" s="95"/>
      <c r="N563" s="95"/>
      <c r="O563" s="98"/>
      <c r="Q563" s="92"/>
      <c r="R563" s="92"/>
      <c r="S563" s="93"/>
      <c r="T563" s="66"/>
    </row>
    <row r="564" spans="2:20" ht="30" customHeight="1">
      <c r="B564" s="95"/>
      <c r="C564" s="61"/>
      <c r="D564" s="68"/>
      <c r="E564" s="95"/>
      <c r="F564" s="95"/>
      <c r="G564" s="95" t="s">
        <v>3174</v>
      </c>
      <c r="H564" s="66"/>
      <c r="I564" s="66"/>
      <c r="J564" s="101"/>
      <c r="K564" s="95"/>
      <c r="L564" s="889">
        <f t="shared" si="17"/>
        <v>0</v>
      </c>
      <c r="M564" s="95"/>
      <c r="N564" s="95"/>
      <c r="O564" s="98"/>
      <c r="Q564" s="92"/>
      <c r="R564" s="92"/>
      <c r="S564" s="93"/>
      <c r="T564" s="66"/>
    </row>
    <row r="565" spans="2:20" ht="30" customHeight="1">
      <c r="B565" s="95"/>
      <c r="C565" s="61"/>
      <c r="D565" s="68"/>
      <c r="E565" s="95"/>
      <c r="F565" s="95"/>
      <c r="G565" s="95" t="s">
        <v>3175</v>
      </c>
      <c r="H565" s="66"/>
      <c r="I565" s="66"/>
      <c r="J565" s="101"/>
      <c r="K565" s="95"/>
      <c r="L565" s="889">
        <f t="shared" si="17"/>
        <v>0</v>
      </c>
      <c r="M565" s="95"/>
      <c r="N565" s="95"/>
      <c r="O565" s="98"/>
      <c r="Q565" s="92"/>
      <c r="R565" s="92"/>
      <c r="S565" s="93"/>
      <c r="T565" s="66"/>
    </row>
    <row r="566" spans="2:20" ht="30" customHeight="1">
      <c r="B566" s="95"/>
      <c r="C566" s="61"/>
      <c r="D566" s="68"/>
      <c r="E566" s="95"/>
      <c r="F566" s="95"/>
      <c r="G566" s="95" t="s">
        <v>3176</v>
      </c>
      <c r="H566" s="66"/>
      <c r="I566" s="66"/>
      <c r="J566" s="101"/>
      <c r="K566" s="95"/>
      <c r="L566" s="889">
        <f t="shared" si="17"/>
        <v>0</v>
      </c>
      <c r="M566" s="95"/>
      <c r="N566" s="95"/>
      <c r="O566" s="98"/>
      <c r="Q566" s="92"/>
      <c r="R566" s="92"/>
      <c r="S566" s="93"/>
      <c r="T566" s="66"/>
    </row>
    <row r="567" spans="2:20" ht="30" customHeight="1">
      <c r="B567" s="95"/>
      <c r="C567" s="61"/>
      <c r="D567" s="68"/>
      <c r="E567" s="95"/>
      <c r="F567" s="95"/>
      <c r="G567" s="95" t="s">
        <v>3177</v>
      </c>
      <c r="H567" s="66"/>
      <c r="I567" s="66"/>
      <c r="J567" s="101"/>
      <c r="K567" s="95"/>
      <c r="L567" s="889">
        <f t="shared" si="17"/>
        <v>0</v>
      </c>
      <c r="M567" s="95"/>
      <c r="N567" s="95"/>
      <c r="O567" s="98"/>
      <c r="Q567" s="92"/>
      <c r="R567" s="92"/>
      <c r="S567" s="93"/>
      <c r="T567" s="66"/>
    </row>
    <row r="568" spans="2:20" ht="30" customHeight="1">
      <c r="B568" s="95"/>
      <c r="C568" s="61"/>
      <c r="D568" s="68"/>
      <c r="E568" s="95"/>
      <c r="F568" s="95"/>
      <c r="G568" s="95" t="s">
        <v>3178</v>
      </c>
      <c r="H568" s="66"/>
      <c r="I568" s="66"/>
      <c r="J568" s="101"/>
      <c r="K568" s="95"/>
      <c r="L568" s="889">
        <f t="shared" si="17"/>
        <v>0</v>
      </c>
      <c r="M568" s="95"/>
      <c r="N568" s="95"/>
      <c r="O568" s="98"/>
      <c r="Q568" s="92"/>
      <c r="R568" s="92"/>
      <c r="S568" s="93"/>
      <c r="T568" s="66"/>
    </row>
    <row r="569" spans="2:20" ht="30" customHeight="1">
      <c r="B569" s="95"/>
      <c r="C569" s="61"/>
      <c r="D569" s="68"/>
      <c r="E569" s="95"/>
      <c r="F569" s="95"/>
      <c r="G569" s="95" t="s">
        <v>3179</v>
      </c>
      <c r="H569" s="66"/>
      <c r="I569" s="66"/>
      <c r="J569" s="101"/>
      <c r="K569" s="95"/>
      <c r="L569" s="889">
        <f t="shared" si="17"/>
        <v>0</v>
      </c>
      <c r="M569" s="95"/>
      <c r="N569" s="95"/>
      <c r="O569" s="98"/>
      <c r="Q569" s="92"/>
      <c r="R569" s="92"/>
      <c r="S569" s="93"/>
      <c r="T569" s="66"/>
    </row>
    <row r="570" spans="2:20" ht="30" customHeight="1">
      <c r="B570" s="95"/>
      <c r="C570" s="61"/>
      <c r="D570" s="68"/>
      <c r="E570" s="95"/>
      <c r="F570" s="95"/>
      <c r="G570" s="95" t="s">
        <v>3180</v>
      </c>
      <c r="H570" s="66"/>
      <c r="I570" s="66"/>
      <c r="J570" s="101"/>
      <c r="K570" s="95"/>
      <c r="L570" s="889">
        <f t="shared" si="17"/>
        <v>0</v>
      </c>
      <c r="M570" s="95"/>
      <c r="N570" s="95"/>
      <c r="O570" s="98"/>
      <c r="Q570" s="92"/>
      <c r="R570" s="92"/>
      <c r="S570" s="93"/>
      <c r="T570" s="66"/>
    </row>
    <row r="571" spans="2:20" ht="30" customHeight="1">
      <c r="B571" s="95"/>
      <c r="C571" s="61"/>
      <c r="D571" s="68"/>
      <c r="E571" s="95"/>
      <c r="F571" s="95"/>
      <c r="G571" s="95" t="s">
        <v>3181</v>
      </c>
      <c r="H571" s="66"/>
      <c r="I571" s="66"/>
      <c r="J571" s="101"/>
      <c r="K571" s="95"/>
      <c r="L571" s="889">
        <f t="shared" si="17"/>
        <v>0</v>
      </c>
      <c r="M571" s="95"/>
      <c r="N571" s="95"/>
      <c r="O571" s="98"/>
      <c r="Q571" s="92"/>
      <c r="R571" s="92"/>
      <c r="S571" s="93"/>
      <c r="T571" s="66"/>
    </row>
    <row r="572" spans="2:20" ht="30" customHeight="1">
      <c r="B572" s="95"/>
      <c r="C572" s="61"/>
      <c r="D572" s="68"/>
      <c r="E572" s="95"/>
      <c r="F572" s="95"/>
      <c r="G572" s="95" t="s">
        <v>3182</v>
      </c>
      <c r="H572" s="66"/>
      <c r="I572" s="66"/>
      <c r="J572" s="101"/>
      <c r="K572" s="95"/>
      <c r="L572" s="889">
        <f t="shared" si="17"/>
        <v>0</v>
      </c>
      <c r="M572" s="95"/>
      <c r="N572" s="95"/>
      <c r="O572" s="98"/>
      <c r="Q572" s="92"/>
      <c r="R572" s="92"/>
      <c r="S572" s="93"/>
      <c r="T572" s="66"/>
    </row>
    <row r="573" spans="2:20" ht="30" customHeight="1">
      <c r="B573" s="95"/>
      <c r="C573" s="61"/>
      <c r="D573" s="68"/>
      <c r="E573" s="95"/>
      <c r="F573" s="95"/>
      <c r="G573" s="95" t="s">
        <v>3183</v>
      </c>
      <c r="H573" s="66"/>
      <c r="I573" s="66"/>
      <c r="J573" s="101"/>
      <c r="K573" s="95"/>
      <c r="L573" s="889">
        <f t="shared" si="17"/>
        <v>0</v>
      </c>
      <c r="M573" s="95"/>
      <c r="N573" s="95"/>
      <c r="O573" s="98"/>
      <c r="Q573" s="92"/>
      <c r="R573" s="92"/>
      <c r="S573" s="93"/>
      <c r="T573" s="66"/>
    </row>
    <row r="574" spans="2:20" ht="30" customHeight="1">
      <c r="B574" s="95"/>
      <c r="C574" s="61"/>
      <c r="D574" s="68"/>
      <c r="E574" s="95"/>
      <c r="F574" s="95"/>
      <c r="G574" s="95" t="s">
        <v>3184</v>
      </c>
      <c r="H574" s="66"/>
      <c r="I574" s="66"/>
      <c r="J574" s="101"/>
      <c r="K574" s="95"/>
      <c r="L574" s="889">
        <f t="shared" si="17"/>
        <v>0</v>
      </c>
      <c r="M574" s="95"/>
      <c r="N574" s="95"/>
      <c r="O574" s="98"/>
      <c r="Q574" s="92"/>
      <c r="R574" s="92"/>
      <c r="S574" s="93"/>
      <c r="T574" s="66"/>
    </row>
    <row r="575" spans="2:20" ht="30" customHeight="1">
      <c r="B575" s="95"/>
      <c r="C575" s="61"/>
      <c r="D575" s="68"/>
      <c r="E575" s="95"/>
      <c r="F575" s="95"/>
      <c r="G575" s="95" t="s">
        <v>3185</v>
      </c>
      <c r="H575" s="66"/>
      <c r="I575" s="66"/>
      <c r="J575" s="101"/>
      <c r="K575" s="95"/>
      <c r="L575" s="889">
        <f t="shared" si="17"/>
        <v>0</v>
      </c>
      <c r="M575" s="95"/>
      <c r="N575" s="95"/>
      <c r="O575" s="98"/>
      <c r="Q575" s="92"/>
      <c r="R575" s="92"/>
      <c r="S575" s="93"/>
      <c r="T575" s="66"/>
    </row>
    <row r="576" spans="2:20" ht="30" customHeight="1">
      <c r="B576" s="95"/>
      <c r="C576" s="61"/>
      <c r="D576" s="68"/>
      <c r="E576" s="95"/>
      <c r="F576" s="95"/>
      <c r="G576" s="95" t="s">
        <v>3186</v>
      </c>
      <c r="H576" s="66"/>
      <c r="I576" s="66"/>
      <c r="J576" s="101"/>
      <c r="K576" s="95"/>
      <c r="L576" s="889">
        <f t="shared" si="17"/>
        <v>0</v>
      </c>
      <c r="M576" s="95"/>
      <c r="N576" s="95"/>
      <c r="O576" s="98"/>
      <c r="Q576" s="92"/>
      <c r="R576" s="92"/>
      <c r="S576" s="93"/>
      <c r="T576" s="66"/>
    </row>
    <row r="577" spans="2:20" ht="30" customHeight="1">
      <c r="B577" s="95"/>
      <c r="C577" s="61"/>
      <c r="D577" s="68"/>
      <c r="E577" s="95"/>
      <c r="F577" s="95"/>
      <c r="G577" s="95" t="s">
        <v>3187</v>
      </c>
      <c r="H577" s="66"/>
      <c r="I577" s="66"/>
      <c r="J577" s="101"/>
      <c r="K577" s="95"/>
      <c r="L577" s="889">
        <f t="shared" si="17"/>
        <v>0</v>
      </c>
      <c r="M577" s="95"/>
      <c r="N577" s="95"/>
      <c r="O577" s="98"/>
      <c r="Q577" s="92"/>
      <c r="R577" s="92"/>
      <c r="S577" s="93"/>
      <c r="T577" s="66"/>
    </row>
    <row r="578" spans="2:20" ht="30" customHeight="1">
      <c r="B578" s="95"/>
      <c r="C578" s="61"/>
      <c r="D578" s="68"/>
      <c r="E578" s="95"/>
      <c r="F578" s="95"/>
      <c r="G578" s="95" t="s">
        <v>3188</v>
      </c>
      <c r="H578" s="66"/>
      <c r="I578" s="66"/>
      <c r="J578" s="101"/>
      <c r="K578" s="95"/>
      <c r="L578" s="889">
        <f t="shared" si="17"/>
        <v>0</v>
      </c>
      <c r="M578" s="95"/>
      <c r="N578" s="95"/>
      <c r="O578" s="98"/>
      <c r="Q578" s="92"/>
      <c r="R578" s="92"/>
      <c r="S578" s="93"/>
      <c r="T578" s="66"/>
    </row>
    <row r="579" spans="2:20" ht="30" customHeight="1">
      <c r="B579" s="95"/>
      <c r="C579" s="61"/>
      <c r="D579" s="68"/>
      <c r="E579" s="95"/>
      <c r="F579" s="95"/>
      <c r="G579" s="95" t="s">
        <v>3189</v>
      </c>
      <c r="H579" s="66"/>
      <c r="I579" s="66"/>
      <c r="J579" s="101"/>
      <c r="K579" s="95"/>
      <c r="L579" s="889">
        <f t="shared" si="17"/>
        <v>0</v>
      </c>
      <c r="M579" s="95"/>
      <c r="N579" s="95"/>
      <c r="O579" s="98"/>
      <c r="Q579" s="92"/>
      <c r="R579" s="92"/>
      <c r="S579" s="93"/>
      <c r="T579" s="66"/>
    </row>
    <row r="580" spans="2:20" ht="30" customHeight="1">
      <c r="B580" s="95"/>
      <c r="C580" s="61"/>
      <c r="D580" s="68"/>
      <c r="E580" s="95"/>
      <c r="F580" s="95"/>
      <c r="G580" s="95" t="s">
        <v>3190</v>
      </c>
      <c r="H580" s="66"/>
      <c r="I580" s="66"/>
      <c r="J580" s="101"/>
      <c r="K580" s="95"/>
      <c r="L580" s="889">
        <f t="shared" si="17"/>
        <v>0</v>
      </c>
      <c r="M580" s="95"/>
      <c r="N580" s="95"/>
      <c r="O580" s="98"/>
      <c r="Q580" s="92"/>
      <c r="R580" s="92"/>
      <c r="S580" s="93"/>
      <c r="T580" s="66"/>
    </row>
    <row r="581" spans="2:20" ht="30" customHeight="1">
      <c r="B581" s="95"/>
      <c r="C581" s="61"/>
      <c r="D581" s="68"/>
      <c r="E581" s="95"/>
      <c r="F581" s="95"/>
      <c r="G581" s="95" t="s">
        <v>3191</v>
      </c>
      <c r="H581" s="66"/>
      <c r="I581" s="66"/>
      <c r="J581" s="101"/>
      <c r="K581" s="95"/>
      <c r="L581" s="889">
        <f t="shared" si="17"/>
        <v>0</v>
      </c>
      <c r="M581" s="95"/>
      <c r="N581" s="95"/>
      <c r="O581" s="98"/>
      <c r="Q581" s="92"/>
      <c r="R581" s="92"/>
      <c r="S581" s="93"/>
      <c r="T581" s="66"/>
    </row>
    <row r="582" spans="2:20" ht="30" customHeight="1">
      <c r="B582" s="95"/>
      <c r="C582" s="61"/>
      <c r="D582" s="68"/>
      <c r="E582" s="95"/>
      <c r="F582" s="95"/>
      <c r="G582" s="95" t="s">
        <v>3192</v>
      </c>
      <c r="H582" s="66"/>
      <c r="I582" s="66"/>
      <c r="J582" s="101"/>
      <c r="K582" s="95"/>
      <c r="L582" s="889">
        <f t="shared" si="17"/>
        <v>0</v>
      </c>
      <c r="M582" s="95"/>
      <c r="N582" s="95"/>
      <c r="O582" s="98"/>
      <c r="Q582" s="92"/>
      <c r="R582" s="92"/>
      <c r="S582" s="93"/>
      <c r="T582" s="66"/>
    </row>
    <row r="583" spans="2:20" ht="30" customHeight="1">
      <c r="B583" s="95"/>
      <c r="C583" s="61"/>
      <c r="D583" s="68"/>
      <c r="E583" s="95"/>
      <c r="F583" s="95"/>
      <c r="G583" s="95" t="s">
        <v>3193</v>
      </c>
      <c r="H583" s="66"/>
      <c r="I583" s="66"/>
      <c r="J583" s="101"/>
      <c r="K583" s="95"/>
      <c r="L583" s="889">
        <f t="shared" si="17"/>
        <v>0</v>
      </c>
      <c r="M583" s="95"/>
      <c r="N583" s="95"/>
      <c r="O583" s="98"/>
      <c r="Q583" s="92"/>
      <c r="R583" s="92"/>
      <c r="S583" s="93"/>
      <c r="T583" s="66"/>
    </row>
    <row r="584" spans="2:20" ht="30" customHeight="1">
      <c r="B584" s="95"/>
      <c r="C584" s="61"/>
      <c r="D584" s="68"/>
      <c r="E584" s="95"/>
      <c r="F584" s="95"/>
      <c r="G584" s="95" t="s">
        <v>3194</v>
      </c>
      <c r="H584" s="66"/>
      <c r="I584" s="66"/>
      <c r="J584" s="101"/>
      <c r="K584" s="95"/>
      <c r="L584" s="889">
        <f t="shared" si="17"/>
        <v>0</v>
      </c>
      <c r="M584" s="95"/>
      <c r="N584" s="95"/>
      <c r="O584" s="98"/>
      <c r="Q584" s="92"/>
      <c r="R584" s="92"/>
      <c r="S584" s="93"/>
      <c r="T584" s="66"/>
    </row>
    <row r="585" spans="2:20" ht="30" customHeight="1">
      <c r="B585" s="95"/>
      <c r="C585" s="61"/>
      <c r="D585" s="68"/>
      <c r="E585" s="95"/>
      <c r="F585" s="95"/>
      <c r="G585" s="95" t="s">
        <v>3195</v>
      </c>
      <c r="H585" s="66"/>
      <c r="I585" s="66"/>
      <c r="J585" s="101"/>
      <c r="K585" s="95"/>
      <c r="L585" s="889">
        <f t="shared" si="17"/>
        <v>0</v>
      </c>
      <c r="M585" s="95"/>
      <c r="N585" s="95"/>
      <c r="O585" s="98"/>
      <c r="Q585" s="92"/>
      <c r="R585" s="92"/>
      <c r="S585" s="93"/>
      <c r="T585" s="66"/>
    </row>
    <row r="586" spans="2:20" ht="30" customHeight="1">
      <c r="B586" s="95"/>
      <c r="C586" s="61"/>
      <c r="D586" s="68"/>
      <c r="E586" s="95"/>
      <c r="F586" s="95"/>
      <c r="G586" s="95" t="s">
        <v>3196</v>
      </c>
      <c r="H586" s="66"/>
      <c r="I586" s="66"/>
      <c r="J586" s="101"/>
      <c r="K586" s="95"/>
      <c r="L586" s="889">
        <f t="shared" si="17"/>
        <v>0</v>
      </c>
      <c r="M586" s="95"/>
      <c r="N586" s="95"/>
      <c r="O586" s="98"/>
      <c r="Q586" s="92"/>
      <c r="R586" s="92"/>
      <c r="S586" s="93"/>
      <c r="T586" s="66"/>
    </row>
    <row r="587" spans="2:20" ht="30" customHeight="1">
      <c r="B587" s="95"/>
      <c r="C587" s="61"/>
      <c r="D587" s="68"/>
      <c r="E587" s="95"/>
      <c r="F587" s="95"/>
      <c r="G587" s="95" t="s">
        <v>3197</v>
      </c>
      <c r="H587" s="66"/>
      <c r="I587" s="66"/>
      <c r="J587" s="101"/>
      <c r="K587" s="95"/>
      <c r="L587" s="889">
        <f t="shared" si="17"/>
        <v>0</v>
      </c>
      <c r="M587" s="95"/>
      <c r="N587" s="95"/>
      <c r="O587" s="98"/>
      <c r="Q587" s="92"/>
      <c r="R587" s="92"/>
      <c r="S587" s="93"/>
      <c r="T587" s="66"/>
    </row>
    <row r="588" spans="2:20" ht="30" customHeight="1">
      <c r="B588" s="95"/>
      <c r="C588" s="61"/>
      <c r="D588" s="68"/>
      <c r="E588" s="95"/>
      <c r="F588" s="95"/>
      <c r="G588" s="95"/>
      <c r="H588" s="66"/>
      <c r="I588" s="66"/>
      <c r="J588" s="101"/>
      <c r="K588" s="95"/>
      <c r="L588" s="889">
        <f t="shared" si="17"/>
        <v>0</v>
      </c>
      <c r="M588" s="95"/>
      <c r="N588" s="95"/>
      <c r="O588" s="98"/>
      <c r="Q588" s="92"/>
      <c r="R588" s="92"/>
      <c r="S588" s="93"/>
      <c r="T588" s="66"/>
    </row>
    <row r="589" spans="2:20" ht="30" customHeight="1">
      <c r="B589" s="95"/>
      <c r="C589" s="61"/>
      <c r="D589" s="68"/>
      <c r="E589" s="95"/>
      <c r="F589" s="95"/>
      <c r="G589" s="95"/>
      <c r="H589" s="66"/>
      <c r="I589" s="66"/>
      <c r="J589" s="101"/>
      <c r="K589" s="95"/>
      <c r="L589" s="889">
        <f t="shared" si="17"/>
        <v>0</v>
      </c>
      <c r="M589" s="95"/>
      <c r="N589" s="95"/>
      <c r="O589" s="98"/>
      <c r="Q589" s="92"/>
      <c r="R589" s="92"/>
      <c r="S589" s="93"/>
      <c r="T589" s="66"/>
    </row>
    <row r="590" spans="2:20" ht="30" customHeight="1">
      <c r="B590" s="95"/>
      <c r="C590" s="61"/>
      <c r="D590" s="68"/>
      <c r="E590" s="95"/>
      <c r="F590" s="95"/>
      <c r="G590" s="95"/>
      <c r="H590" s="66"/>
      <c r="I590" s="66"/>
      <c r="J590" s="101"/>
      <c r="K590" s="95"/>
      <c r="L590" s="889">
        <f t="shared" si="17"/>
        <v>0</v>
      </c>
      <c r="M590" s="95"/>
      <c r="N590" s="95"/>
      <c r="O590" s="98"/>
      <c r="Q590" s="92"/>
      <c r="R590" s="92"/>
      <c r="S590" s="93"/>
      <c r="T590" s="66"/>
    </row>
    <row r="591" spans="2:20" ht="30" customHeight="1">
      <c r="B591" s="95"/>
      <c r="C591" s="61"/>
      <c r="D591" s="68"/>
      <c r="E591" s="95"/>
      <c r="F591" s="95"/>
      <c r="G591" s="95"/>
      <c r="H591" s="66"/>
      <c r="I591" s="66"/>
      <c r="J591" s="101"/>
      <c r="K591" s="95"/>
      <c r="L591" s="889">
        <f t="shared" si="17"/>
        <v>0</v>
      </c>
      <c r="M591" s="95"/>
      <c r="N591" s="95"/>
      <c r="O591" s="98"/>
      <c r="Q591" s="92"/>
      <c r="R591" s="92"/>
      <c r="S591" s="93"/>
      <c r="T591" s="66"/>
    </row>
    <row r="592" spans="2:20" ht="30" customHeight="1">
      <c r="B592" s="95"/>
      <c r="C592" s="61"/>
      <c r="D592" s="68"/>
      <c r="E592" s="95"/>
      <c r="F592" s="95"/>
      <c r="G592" s="95"/>
      <c r="H592" s="66"/>
      <c r="I592" s="66"/>
      <c r="J592" s="101"/>
      <c r="K592" s="95"/>
      <c r="L592" s="889">
        <f t="shared" si="17"/>
        <v>0</v>
      </c>
      <c r="M592" s="95"/>
      <c r="N592" s="95"/>
      <c r="O592" s="98"/>
      <c r="Q592" s="92"/>
      <c r="R592" s="92"/>
      <c r="S592" s="93"/>
      <c r="T592" s="66"/>
    </row>
    <row r="593" spans="2:20" ht="30" customHeight="1">
      <c r="B593" s="95"/>
      <c r="C593" s="61"/>
      <c r="D593" s="68"/>
      <c r="E593" s="95"/>
      <c r="F593" s="95"/>
      <c r="G593" s="95"/>
      <c r="H593" s="66"/>
      <c r="I593" s="66"/>
      <c r="J593" s="101"/>
      <c r="K593" s="95"/>
      <c r="L593" s="889">
        <f t="shared" si="17"/>
        <v>0</v>
      </c>
      <c r="M593" s="95"/>
      <c r="N593" s="95"/>
      <c r="O593" s="98"/>
      <c r="Q593" s="92"/>
      <c r="R593" s="92"/>
      <c r="S593" s="93"/>
      <c r="T593" s="66"/>
    </row>
    <row r="594" spans="2:20" ht="30" customHeight="1">
      <c r="B594" s="95"/>
      <c r="C594" s="61"/>
      <c r="D594" s="68"/>
      <c r="E594" s="95"/>
      <c r="F594" s="95"/>
      <c r="G594" s="95"/>
      <c r="H594" s="66"/>
      <c r="I594" s="66"/>
      <c r="J594" s="101"/>
      <c r="K594" s="95"/>
      <c r="L594" s="889">
        <f t="shared" si="17"/>
        <v>0</v>
      </c>
      <c r="M594" s="95"/>
      <c r="N594" s="95"/>
      <c r="O594" s="98"/>
      <c r="Q594" s="92"/>
      <c r="R594" s="92"/>
      <c r="S594" s="93"/>
      <c r="T594" s="66"/>
    </row>
    <row r="595" spans="2:20" ht="30" customHeight="1">
      <c r="B595" s="95"/>
      <c r="C595" s="61"/>
      <c r="D595" s="68"/>
      <c r="E595" s="95"/>
      <c r="F595" s="95"/>
      <c r="G595" s="95"/>
      <c r="H595" s="66"/>
      <c r="I595" s="66"/>
      <c r="J595" s="101"/>
      <c r="K595" s="95"/>
      <c r="L595" s="889">
        <f t="shared" si="17"/>
        <v>0</v>
      </c>
      <c r="M595" s="95"/>
      <c r="N595" s="95"/>
      <c r="O595" s="98"/>
      <c r="Q595" s="92"/>
      <c r="R595" s="92"/>
      <c r="S595" s="93"/>
      <c r="T595" s="66"/>
    </row>
    <row r="596" spans="2:20" ht="30" customHeight="1">
      <c r="B596" s="95"/>
      <c r="C596" s="61"/>
      <c r="D596" s="68"/>
      <c r="E596" s="95"/>
      <c r="F596" s="95"/>
      <c r="G596" s="95"/>
      <c r="H596" s="66"/>
      <c r="I596" s="66"/>
      <c r="J596" s="101"/>
      <c r="K596" s="95"/>
      <c r="L596" s="889">
        <f t="shared" si="17"/>
        <v>0</v>
      </c>
      <c r="M596" s="95"/>
      <c r="N596" s="95"/>
      <c r="O596" s="98"/>
      <c r="Q596" s="92"/>
      <c r="R596" s="92"/>
      <c r="S596" s="93"/>
      <c r="T596" s="66"/>
    </row>
    <row r="597" spans="2:20" ht="30" customHeight="1">
      <c r="B597" s="95"/>
      <c r="C597" s="61"/>
      <c r="D597" s="68"/>
      <c r="E597" s="95"/>
      <c r="F597" s="95"/>
      <c r="G597" s="95"/>
      <c r="H597" s="66"/>
      <c r="I597" s="66"/>
      <c r="J597" s="101"/>
      <c r="K597" s="95"/>
      <c r="L597" s="889">
        <f t="shared" si="17"/>
        <v>0</v>
      </c>
      <c r="M597" s="95"/>
      <c r="N597" s="95"/>
      <c r="O597" s="98"/>
      <c r="Q597" s="92"/>
      <c r="R597" s="92"/>
      <c r="S597" s="93"/>
      <c r="T597" s="66"/>
    </row>
    <row r="598" spans="2:20" ht="30" customHeight="1">
      <c r="B598" s="95"/>
      <c r="C598" s="61"/>
      <c r="D598" s="68"/>
      <c r="E598" s="95"/>
      <c r="F598" s="95"/>
      <c r="G598" s="95"/>
      <c r="H598" s="66"/>
      <c r="I598" s="66"/>
      <c r="J598" s="101"/>
      <c r="K598" s="95"/>
      <c r="L598" s="889">
        <f t="shared" si="17"/>
        <v>0</v>
      </c>
      <c r="M598" s="95"/>
      <c r="N598" s="95"/>
      <c r="O598" s="98"/>
      <c r="Q598" s="92"/>
      <c r="R598" s="92"/>
      <c r="S598" s="93"/>
      <c r="T598" s="66"/>
    </row>
    <row r="599" spans="2:20" ht="30" customHeight="1">
      <c r="B599" s="95"/>
      <c r="C599" s="61"/>
      <c r="D599" s="68"/>
      <c r="E599" s="95"/>
      <c r="F599" s="95"/>
      <c r="G599" s="95"/>
      <c r="H599" s="66"/>
      <c r="I599" s="66"/>
      <c r="J599" s="101"/>
      <c r="K599" s="95"/>
      <c r="L599" s="889">
        <f t="shared" si="17"/>
        <v>0</v>
      </c>
      <c r="M599" s="95"/>
      <c r="N599" s="95"/>
      <c r="O599" s="98"/>
      <c r="Q599" s="92"/>
      <c r="R599" s="92"/>
      <c r="S599" s="93"/>
      <c r="T599" s="66"/>
    </row>
    <row r="600" spans="2:20" ht="30" customHeight="1">
      <c r="B600" s="95"/>
      <c r="C600" s="61"/>
      <c r="D600" s="68"/>
      <c r="E600" s="95"/>
      <c r="F600" s="95"/>
      <c r="G600" s="95"/>
      <c r="H600" s="66"/>
      <c r="I600" s="66"/>
      <c r="J600" s="101"/>
      <c r="K600" s="95"/>
      <c r="L600" s="889">
        <f t="shared" si="17"/>
        <v>0</v>
      </c>
      <c r="M600" s="95"/>
      <c r="N600" s="95"/>
      <c r="O600" s="98"/>
      <c r="Q600" s="92"/>
      <c r="R600" s="92"/>
      <c r="S600" s="93"/>
      <c r="T600" s="66"/>
    </row>
    <row r="601" spans="2:20" ht="30" customHeight="1">
      <c r="B601" s="95"/>
      <c r="C601" s="61"/>
      <c r="D601" s="68"/>
      <c r="E601" s="95"/>
      <c r="F601" s="95"/>
      <c r="G601" s="95"/>
      <c r="H601" s="66"/>
      <c r="I601" s="66"/>
      <c r="J601" s="101"/>
      <c r="K601" s="95"/>
      <c r="L601" s="889">
        <f t="shared" si="17"/>
        <v>0</v>
      </c>
      <c r="M601" s="95"/>
      <c r="N601" s="95"/>
      <c r="O601" s="98"/>
      <c r="Q601" s="92"/>
      <c r="R601" s="92"/>
      <c r="S601" s="93"/>
      <c r="T601" s="66"/>
    </row>
    <row r="602" spans="2:20" ht="30" customHeight="1">
      <c r="B602" s="95"/>
      <c r="C602" s="61"/>
      <c r="D602" s="68"/>
      <c r="E602" s="95"/>
      <c r="F602" s="95"/>
      <c r="G602" s="95"/>
      <c r="H602" s="66"/>
      <c r="I602" s="66"/>
      <c r="J602" s="101"/>
      <c r="K602" s="95"/>
      <c r="L602" s="889">
        <f t="shared" si="17"/>
        <v>0</v>
      </c>
      <c r="M602" s="95"/>
      <c r="N602" s="95"/>
      <c r="O602" s="98"/>
      <c r="Q602" s="92"/>
      <c r="R602" s="92"/>
      <c r="S602" s="93"/>
      <c r="T602" s="66"/>
    </row>
    <row r="603" spans="2:20" ht="30" customHeight="1">
      <c r="B603" s="95"/>
      <c r="C603" s="61"/>
      <c r="D603" s="68"/>
      <c r="E603" s="95"/>
      <c r="F603" s="95"/>
      <c r="G603" s="95"/>
      <c r="H603" s="66"/>
      <c r="I603" s="66"/>
      <c r="J603" s="101"/>
      <c r="K603" s="95"/>
      <c r="L603" s="889">
        <f t="shared" si="17"/>
        <v>0</v>
      </c>
      <c r="M603" s="95"/>
      <c r="N603" s="95"/>
      <c r="O603" s="98"/>
      <c r="Q603" s="92"/>
      <c r="R603" s="92"/>
      <c r="S603" s="93"/>
      <c r="T603" s="66"/>
    </row>
    <row r="604" spans="2:20" ht="30" customHeight="1">
      <c r="B604" s="95"/>
      <c r="C604" s="61"/>
      <c r="D604" s="68"/>
      <c r="E604" s="95"/>
      <c r="F604" s="95"/>
      <c r="G604" s="95"/>
      <c r="H604" s="66"/>
      <c r="I604" s="66"/>
      <c r="J604" s="101"/>
      <c r="K604" s="95"/>
      <c r="L604" s="889">
        <f t="shared" si="17"/>
        <v>0</v>
      </c>
      <c r="M604" s="95"/>
      <c r="N604" s="95"/>
      <c r="O604" s="98"/>
      <c r="Q604" s="92"/>
      <c r="R604" s="92"/>
      <c r="S604" s="93"/>
      <c r="T604" s="66"/>
    </row>
    <row r="605" spans="2:20" ht="30" customHeight="1">
      <c r="B605" s="95"/>
      <c r="C605" s="61"/>
      <c r="D605" s="68"/>
      <c r="E605" s="95"/>
      <c r="F605" s="95"/>
      <c r="G605" s="95"/>
      <c r="H605" s="66"/>
      <c r="I605" s="66"/>
      <c r="J605" s="101"/>
      <c r="K605" s="95"/>
      <c r="L605" s="889">
        <f t="shared" si="17"/>
        <v>0</v>
      </c>
      <c r="M605" s="95"/>
      <c r="N605" s="95"/>
      <c r="O605" s="98"/>
      <c r="Q605" s="92"/>
      <c r="R605" s="92"/>
      <c r="S605" s="93"/>
      <c r="T605" s="66"/>
    </row>
    <row r="606" spans="2:20" ht="30" customHeight="1">
      <c r="B606" s="95"/>
      <c r="C606" s="61"/>
      <c r="D606" s="68"/>
      <c r="E606" s="95"/>
      <c r="F606" s="95"/>
      <c r="G606" s="95"/>
      <c r="H606" s="66"/>
      <c r="I606" s="66"/>
      <c r="J606" s="101"/>
      <c r="K606" s="95"/>
      <c r="L606" s="889">
        <f t="shared" si="17"/>
        <v>0</v>
      </c>
      <c r="M606" s="95"/>
      <c r="N606" s="95"/>
      <c r="O606" s="98"/>
      <c r="Q606" s="92"/>
      <c r="R606" s="92"/>
      <c r="S606" s="93"/>
      <c r="T606" s="66"/>
    </row>
    <row r="607" spans="2:20" ht="30" customHeight="1">
      <c r="B607" s="95"/>
      <c r="C607" s="61"/>
      <c r="D607" s="68"/>
      <c r="E607" s="95"/>
      <c r="F607" s="95"/>
      <c r="G607" s="95"/>
      <c r="H607" s="66"/>
      <c r="I607" s="66"/>
      <c r="J607" s="101"/>
      <c r="K607" s="95"/>
      <c r="L607" s="889">
        <f t="shared" si="17"/>
        <v>0</v>
      </c>
      <c r="M607" s="95"/>
      <c r="N607" s="95"/>
      <c r="O607" s="98"/>
      <c r="Q607" s="92"/>
      <c r="R607" s="92"/>
      <c r="S607" s="93"/>
      <c r="T607" s="66"/>
    </row>
    <row r="608" spans="2:20" ht="30" customHeight="1">
      <c r="B608" s="95"/>
      <c r="C608" s="61"/>
      <c r="D608" s="68"/>
      <c r="E608" s="95"/>
      <c r="F608" s="95"/>
      <c r="G608" s="95"/>
      <c r="H608" s="66"/>
      <c r="I608" s="66"/>
      <c r="J608" s="101"/>
      <c r="K608" s="95"/>
      <c r="L608" s="889">
        <f t="shared" si="17"/>
        <v>0</v>
      </c>
      <c r="M608" s="95"/>
      <c r="N608" s="95"/>
      <c r="O608" s="98"/>
      <c r="Q608" s="92"/>
      <c r="R608" s="92"/>
      <c r="S608" s="93"/>
      <c r="T608" s="66"/>
    </row>
    <row r="609" spans="2:20" ht="30" customHeight="1">
      <c r="B609" s="95"/>
      <c r="C609" s="61"/>
      <c r="D609" s="68"/>
      <c r="E609" s="95"/>
      <c r="F609" s="95"/>
      <c r="G609" s="95"/>
      <c r="H609" s="66"/>
      <c r="I609" s="66"/>
      <c r="J609" s="101"/>
      <c r="K609" s="95"/>
      <c r="L609" s="889">
        <f t="shared" si="17"/>
        <v>0</v>
      </c>
      <c r="M609" s="95"/>
      <c r="N609" s="95"/>
      <c r="O609" s="98"/>
      <c r="Q609" s="92"/>
      <c r="R609" s="92"/>
      <c r="S609" s="93"/>
      <c r="T609" s="66"/>
    </row>
    <row r="610" spans="2:20" ht="30" customHeight="1">
      <c r="B610" s="95"/>
      <c r="C610" s="61"/>
      <c r="D610" s="68"/>
      <c r="E610" s="95"/>
      <c r="F610" s="95"/>
      <c r="G610" s="95"/>
      <c r="H610" s="66"/>
      <c r="I610" s="66"/>
      <c r="J610" s="101"/>
      <c r="K610" s="95"/>
      <c r="L610" s="889">
        <f t="shared" si="17"/>
        <v>0</v>
      </c>
      <c r="M610" s="95"/>
      <c r="N610" s="95"/>
      <c r="O610" s="98"/>
      <c r="Q610" s="92"/>
      <c r="R610" s="92"/>
      <c r="S610" s="93"/>
      <c r="T610" s="66"/>
    </row>
    <row r="611" spans="2:20" ht="30" customHeight="1">
      <c r="B611" s="95"/>
      <c r="C611" s="61"/>
      <c r="D611" s="68"/>
      <c r="E611" s="95"/>
      <c r="F611" s="95"/>
      <c r="G611" s="95"/>
      <c r="H611" s="66"/>
      <c r="I611" s="66"/>
      <c r="J611" s="101"/>
      <c r="K611" s="95"/>
      <c r="L611" s="889">
        <f t="shared" si="17"/>
        <v>0</v>
      </c>
      <c r="M611" s="95"/>
      <c r="N611" s="95"/>
      <c r="O611" s="98"/>
      <c r="Q611" s="92"/>
      <c r="R611" s="92"/>
      <c r="S611" s="93"/>
      <c r="T611" s="66"/>
    </row>
    <row r="612" spans="2:20" ht="30" customHeight="1">
      <c r="B612" s="95"/>
      <c r="C612" s="61"/>
      <c r="D612" s="68"/>
      <c r="E612" s="95"/>
      <c r="F612" s="95"/>
      <c r="G612" s="95"/>
      <c r="H612" s="66"/>
      <c r="I612" s="66"/>
      <c r="J612" s="101"/>
      <c r="K612" s="95"/>
      <c r="L612" s="889">
        <f t="shared" si="17"/>
        <v>0</v>
      </c>
      <c r="M612" s="95"/>
      <c r="N612" s="95"/>
      <c r="O612" s="98"/>
      <c r="Q612" s="92"/>
      <c r="R612" s="92"/>
      <c r="S612" s="93"/>
      <c r="T612" s="66"/>
    </row>
    <row r="613" spans="2:20" ht="30" customHeight="1">
      <c r="B613" s="95"/>
      <c r="C613" s="61"/>
      <c r="D613" s="68"/>
      <c r="E613" s="95"/>
      <c r="F613" s="95"/>
      <c r="G613" s="95"/>
      <c r="H613" s="66"/>
      <c r="I613" s="66"/>
      <c r="J613" s="101"/>
      <c r="K613" s="95"/>
      <c r="L613" s="889">
        <f t="shared" si="17"/>
        <v>0</v>
      </c>
      <c r="M613" s="95"/>
      <c r="N613" s="95"/>
      <c r="O613" s="98"/>
      <c r="Q613" s="92"/>
      <c r="R613" s="92"/>
      <c r="S613" s="93"/>
      <c r="T613" s="66"/>
    </row>
    <row r="614" spans="2:20" ht="30" customHeight="1">
      <c r="B614" s="95"/>
      <c r="C614" s="61"/>
      <c r="D614" s="68"/>
      <c r="E614" s="95"/>
      <c r="F614" s="95"/>
      <c r="G614" s="95"/>
      <c r="H614" s="66"/>
      <c r="I614" s="66"/>
      <c r="J614" s="101"/>
      <c r="K614" s="95"/>
      <c r="L614" s="889">
        <f t="shared" si="17"/>
        <v>0</v>
      </c>
      <c r="M614" s="95"/>
      <c r="N614" s="95"/>
      <c r="O614" s="98"/>
      <c r="Q614" s="92"/>
      <c r="R614" s="92"/>
      <c r="S614" s="93"/>
      <c r="T614" s="66"/>
    </row>
    <row r="615" spans="2:20" ht="30" customHeight="1">
      <c r="B615" s="95"/>
      <c r="C615" s="61"/>
      <c r="D615" s="68"/>
      <c r="E615" s="95"/>
      <c r="F615" s="95"/>
      <c r="G615" s="95"/>
      <c r="H615" s="66"/>
      <c r="I615" s="66"/>
      <c r="J615" s="101"/>
      <c r="K615" s="95"/>
      <c r="L615" s="889">
        <f t="shared" si="17"/>
        <v>0</v>
      </c>
      <c r="M615" s="95"/>
      <c r="N615" s="95"/>
      <c r="O615" s="98"/>
      <c r="Q615" s="92"/>
      <c r="R615" s="92"/>
      <c r="S615" s="93"/>
      <c r="T615" s="66"/>
    </row>
    <row r="616" spans="2:20" ht="30" customHeight="1">
      <c r="B616" s="95"/>
      <c r="C616" s="61"/>
      <c r="D616" s="68"/>
      <c r="E616" s="95"/>
      <c r="F616" s="95"/>
      <c r="G616" s="95"/>
      <c r="H616" s="66"/>
      <c r="I616" s="66"/>
      <c r="J616" s="101"/>
      <c r="K616" s="95"/>
      <c r="L616" s="889">
        <f t="shared" si="17"/>
        <v>0</v>
      </c>
      <c r="M616" s="95"/>
      <c r="N616" s="95"/>
      <c r="O616" s="98"/>
      <c r="Q616" s="92"/>
      <c r="R616" s="92"/>
      <c r="S616" s="93"/>
      <c r="T616" s="66"/>
    </row>
    <row r="617" spans="2:20" ht="30" customHeight="1">
      <c r="B617" s="95"/>
      <c r="C617" s="61"/>
      <c r="D617" s="68"/>
      <c r="E617" s="95"/>
      <c r="F617" s="95"/>
      <c r="G617" s="95"/>
      <c r="H617" s="66"/>
      <c r="I617" s="66"/>
      <c r="J617" s="101"/>
      <c r="K617" s="95"/>
      <c r="L617" s="889">
        <f t="shared" si="17"/>
        <v>0</v>
      </c>
      <c r="M617" s="95"/>
      <c r="N617" s="95"/>
      <c r="O617" s="98"/>
      <c r="Q617" s="92"/>
      <c r="R617" s="92"/>
      <c r="S617" s="93"/>
      <c r="T617" s="66"/>
    </row>
    <row r="618" spans="2:20" ht="30" customHeight="1">
      <c r="B618" s="95"/>
      <c r="C618" s="61"/>
      <c r="D618" s="68"/>
      <c r="E618" s="95"/>
      <c r="F618" s="95"/>
      <c r="G618" s="95"/>
      <c r="H618" s="66"/>
      <c r="I618" s="66"/>
      <c r="J618" s="101"/>
      <c r="K618" s="95"/>
      <c r="L618" s="889">
        <f t="shared" si="17"/>
        <v>0</v>
      </c>
      <c r="M618" s="95"/>
      <c r="N618" s="95"/>
      <c r="O618" s="98"/>
      <c r="Q618" s="92"/>
      <c r="R618" s="92"/>
      <c r="S618" s="93"/>
      <c r="T618" s="66"/>
    </row>
    <row r="619" spans="2:20" ht="30" customHeight="1">
      <c r="B619" s="95"/>
      <c r="C619" s="61"/>
      <c r="D619" s="68"/>
      <c r="E619" s="95"/>
      <c r="F619" s="95"/>
      <c r="G619" s="95"/>
      <c r="H619" s="66"/>
      <c r="I619" s="66"/>
      <c r="J619" s="101"/>
      <c r="K619" s="95"/>
      <c r="L619" s="889">
        <f t="shared" si="17"/>
        <v>0</v>
      </c>
      <c r="M619" s="95"/>
      <c r="N619" s="95"/>
      <c r="O619" s="98"/>
      <c r="Q619" s="92"/>
      <c r="R619" s="92"/>
      <c r="S619" s="93"/>
      <c r="T619" s="66"/>
    </row>
    <row r="620" spans="2:20" ht="30" customHeight="1">
      <c r="B620" s="95"/>
      <c r="C620" s="61"/>
      <c r="D620" s="68"/>
      <c r="E620" s="95"/>
      <c r="F620" s="95"/>
      <c r="G620" s="95"/>
      <c r="H620" s="66"/>
      <c r="I620" s="66"/>
      <c r="J620" s="101"/>
      <c r="K620" s="95"/>
      <c r="L620" s="889">
        <f t="shared" si="17"/>
        <v>0</v>
      </c>
      <c r="M620" s="95"/>
      <c r="N620" s="95"/>
      <c r="O620" s="98"/>
      <c r="Q620" s="92"/>
      <c r="R620" s="92"/>
      <c r="S620" s="93"/>
      <c r="T620" s="66"/>
    </row>
    <row r="621" spans="2:20" ht="30" customHeight="1">
      <c r="B621" s="95"/>
      <c r="C621" s="61"/>
      <c r="D621" s="68"/>
      <c r="E621" s="95"/>
      <c r="F621" s="95"/>
      <c r="G621" s="95"/>
      <c r="H621" s="66"/>
      <c r="I621" s="66"/>
      <c r="J621" s="101"/>
      <c r="K621" s="95"/>
      <c r="L621" s="889">
        <f t="shared" si="17"/>
        <v>0</v>
      </c>
      <c r="M621" s="95"/>
      <c r="N621" s="95"/>
      <c r="O621" s="98"/>
      <c r="Q621" s="92"/>
      <c r="R621" s="92"/>
      <c r="S621" s="93"/>
      <c r="T621" s="66"/>
    </row>
    <row r="622" spans="2:20" ht="30" customHeight="1">
      <c r="B622" s="95"/>
      <c r="C622" s="61"/>
      <c r="D622" s="68"/>
      <c r="E622" s="95"/>
      <c r="F622" s="95"/>
      <c r="G622" s="95"/>
      <c r="H622" s="66"/>
      <c r="I622" s="66"/>
      <c r="J622" s="101"/>
      <c r="K622" s="95"/>
      <c r="L622" s="889">
        <f t="shared" si="17"/>
        <v>0</v>
      </c>
      <c r="M622" s="95"/>
      <c r="N622" s="95"/>
      <c r="O622" s="98"/>
      <c r="Q622" s="92"/>
      <c r="R622" s="92"/>
      <c r="S622" s="93"/>
      <c r="T622" s="66"/>
    </row>
    <row r="623" spans="2:20" ht="30" customHeight="1">
      <c r="B623" s="95"/>
      <c r="C623" s="61"/>
      <c r="D623" s="68"/>
      <c r="E623" s="95"/>
      <c r="F623" s="95"/>
      <c r="G623" s="95"/>
      <c r="H623" s="66"/>
      <c r="I623" s="66"/>
      <c r="J623" s="101"/>
      <c r="K623" s="95"/>
      <c r="L623" s="889">
        <f t="shared" si="17"/>
        <v>0</v>
      </c>
      <c r="M623" s="95"/>
      <c r="N623" s="95"/>
      <c r="O623" s="98"/>
      <c r="Q623" s="92"/>
      <c r="R623" s="92"/>
      <c r="S623" s="93"/>
      <c r="T623" s="66"/>
    </row>
    <row r="624" spans="2:20" ht="30" customHeight="1">
      <c r="B624" s="95"/>
      <c r="C624" s="61"/>
      <c r="D624" s="68"/>
      <c r="E624" s="95"/>
      <c r="F624" s="95"/>
      <c r="G624" s="95"/>
      <c r="H624" s="66"/>
      <c r="I624" s="66"/>
      <c r="J624" s="101"/>
      <c r="K624" s="95"/>
      <c r="L624" s="889">
        <f t="shared" si="17"/>
        <v>0</v>
      </c>
      <c r="M624" s="95"/>
      <c r="N624" s="95"/>
      <c r="O624" s="98"/>
      <c r="Q624" s="92"/>
      <c r="R624" s="92"/>
      <c r="S624" s="93"/>
      <c r="T624" s="66"/>
    </row>
    <row r="625" spans="2:20" ht="30" customHeight="1">
      <c r="B625" s="95"/>
      <c r="C625" s="61"/>
      <c r="D625" s="68"/>
      <c r="E625" s="95"/>
      <c r="F625" s="95"/>
      <c r="G625" s="95"/>
      <c r="H625" s="66"/>
      <c r="I625" s="66"/>
      <c r="J625" s="101"/>
      <c r="K625" s="95"/>
      <c r="L625" s="889">
        <f t="shared" si="17"/>
        <v>0</v>
      </c>
      <c r="M625" s="95"/>
      <c r="N625" s="95"/>
      <c r="O625" s="98"/>
      <c r="Q625" s="92"/>
      <c r="R625" s="92"/>
      <c r="S625" s="93"/>
      <c r="T625" s="66"/>
    </row>
    <row r="626" spans="2:20" ht="30" customHeight="1">
      <c r="B626" s="95"/>
      <c r="C626" s="61"/>
      <c r="D626" s="68"/>
      <c r="E626" s="95"/>
      <c r="F626" s="95"/>
      <c r="G626" s="95"/>
      <c r="H626" s="66"/>
      <c r="I626" s="66"/>
      <c r="J626" s="101"/>
      <c r="K626" s="95"/>
      <c r="L626" s="889">
        <f t="shared" si="17"/>
        <v>0</v>
      </c>
      <c r="M626" s="95"/>
      <c r="N626" s="95"/>
      <c r="O626" s="98"/>
      <c r="Q626" s="92"/>
      <c r="R626" s="92"/>
      <c r="S626" s="93"/>
      <c r="T626" s="66"/>
    </row>
    <row r="627" spans="2:20" ht="30" customHeight="1">
      <c r="B627" s="95"/>
      <c r="C627" s="61"/>
      <c r="D627" s="68"/>
      <c r="E627" s="95"/>
      <c r="F627" s="95"/>
      <c r="G627" s="95"/>
      <c r="H627" s="66"/>
      <c r="I627" s="66"/>
      <c r="J627" s="101"/>
      <c r="K627" s="95"/>
      <c r="L627" s="889">
        <f t="shared" ref="L627:L673" si="18">M627*1.25</f>
        <v>0</v>
      </c>
      <c r="M627" s="95"/>
      <c r="N627" s="95"/>
      <c r="O627" s="98"/>
      <c r="Q627" s="92"/>
      <c r="R627" s="92"/>
      <c r="S627" s="93"/>
      <c r="T627" s="66"/>
    </row>
    <row r="628" spans="2:20" ht="30" customHeight="1">
      <c r="B628" s="95"/>
      <c r="C628" s="61"/>
      <c r="D628" s="68"/>
      <c r="E628" s="95"/>
      <c r="F628" s="95"/>
      <c r="G628" s="95"/>
      <c r="H628" s="66"/>
      <c r="I628" s="66"/>
      <c r="J628" s="101"/>
      <c r="K628" s="95"/>
      <c r="L628" s="889">
        <f t="shared" si="18"/>
        <v>0</v>
      </c>
      <c r="M628" s="95"/>
      <c r="N628" s="95"/>
      <c r="O628" s="98"/>
      <c r="Q628" s="92"/>
      <c r="R628" s="92"/>
      <c r="S628" s="93"/>
      <c r="T628" s="66"/>
    </row>
    <row r="629" spans="2:20" ht="30" customHeight="1">
      <c r="B629" s="95"/>
      <c r="C629" s="61"/>
      <c r="D629" s="68"/>
      <c r="E629" s="95"/>
      <c r="F629" s="95"/>
      <c r="G629" s="95"/>
      <c r="H629" s="66"/>
      <c r="I629" s="66"/>
      <c r="J629" s="101"/>
      <c r="K629" s="95"/>
      <c r="L629" s="889">
        <f t="shared" si="18"/>
        <v>0</v>
      </c>
      <c r="M629" s="95"/>
      <c r="N629" s="95"/>
      <c r="O629" s="98"/>
      <c r="Q629" s="92"/>
      <c r="R629" s="92"/>
      <c r="S629" s="93"/>
      <c r="T629" s="66"/>
    </row>
    <row r="630" spans="2:20" ht="30" customHeight="1">
      <c r="B630" s="95"/>
      <c r="C630" s="61"/>
      <c r="D630" s="68"/>
      <c r="E630" s="95"/>
      <c r="F630" s="95"/>
      <c r="G630" s="95"/>
      <c r="H630" s="66"/>
      <c r="I630" s="66"/>
      <c r="J630" s="101"/>
      <c r="K630" s="95"/>
      <c r="L630" s="889">
        <f t="shared" si="18"/>
        <v>0</v>
      </c>
      <c r="M630" s="95"/>
      <c r="N630" s="95"/>
      <c r="O630" s="98"/>
      <c r="Q630" s="92"/>
      <c r="R630" s="92"/>
      <c r="S630" s="93"/>
      <c r="T630" s="66"/>
    </row>
    <row r="631" spans="2:20" ht="30" customHeight="1">
      <c r="B631" s="95"/>
      <c r="C631" s="61"/>
      <c r="D631" s="68"/>
      <c r="E631" s="95"/>
      <c r="F631" s="95"/>
      <c r="G631" s="95"/>
      <c r="H631" s="66"/>
      <c r="I631" s="66"/>
      <c r="J631" s="101"/>
      <c r="K631" s="95"/>
      <c r="L631" s="889">
        <f t="shared" si="18"/>
        <v>0</v>
      </c>
      <c r="M631" s="95"/>
      <c r="N631" s="95"/>
      <c r="O631" s="98"/>
      <c r="Q631" s="92"/>
      <c r="R631" s="92"/>
      <c r="S631" s="93"/>
      <c r="T631" s="66"/>
    </row>
    <row r="632" spans="2:20" ht="30" customHeight="1">
      <c r="B632" s="95"/>
      <c r="C632" s="61"/>
      <c r="D632" s="68"/>
      <c r="E632" s="95"/>
      <c r="F632" s="95"/>
      <c r="G632" s="95"/>
      <c r="H632" s="66"/>
      <c r="I632" s="66"/>
      <c r="J632" s="101"/>
      <c r="K632" s="95"/>
      <c r="L632" s="889">
        <f t="shared" si="18"/>
        <v>0</v>
      </c>
      <c r="M632" s="95"/>
      <c r="N632" s="95"/>
      <c r="O632" s="98"/>
      <c r="Q632" s="92"/>
      <c r="R632" s="92"/>
      <c r="S632" s="93"/>
      <c r="T632" s="66"/>
    </row>
    <row r="633" spans="2:20" ht="30" customHeight="1">
      <c r="B633" s="95"/>
      <c r="C633" s="61"/>
      <c r="D633" s="68"/>
      <c r="E633" s="95"/>
      <c r="F633" s="95"/>
      <c r="G633" s="95"/>
      <c r="H633" s="66"/>
      <c r="I633" s="66"/>
      <c r="J633" s="101"/>
      <c r="K633" s="95"/>
      <c r="L633" s="889">
        <f t="shared" si="18"/>
        <v>0</v>
      </c>
      <c r="M633" s="95"/>
      <c r="N633" s="95"/>
      <c r="O633" s="98"/>
      <c r="Q633" s="92"/>
      <c r="R633" s="92"/>
      <c r="S633" s="93"/>
      <c r="T633" s="66"/>
    </row>
    <row r="634" spans="2:20" ht="30" customHeight="1">
      <c r="B634" s="95"/>
      <c r="C634" s="61"/>
      <c r="D634" s="68"/>
      <c r="E634" s="95"/>
      <c r="F634" s="95"/>
      <c r="G634" s="95"/>
      <c r="H634" s="66"/>
      <c r="I634" s="66"/>
      <c r="J634" s="101"/>
      <c r="K634" s="95"/>
      <c r="L634" s="889">
        <f t="shared" si="18"/>
        <v>0</v>
      </c>
      <c r="M634" s="95"/>
      <c r="N634" s="95"/>
      <c r="O634" s="98"/>
      <c r="Q634" s="92"/>
      <c r="R634" s="92"/>
      <c r="S634" s="93"/>
      <c r="T634" s="66"/>
    </row>
    <row r="635" spans="2:20" ht="30" customHeight="1">
      <c r="B635" s="95"/>
      <c r="C635" s="61"/>
      <c r="D635" s="68"/>
      <c r="E635" s="95"/>
      <c r="F635" s="95"/>
      <c r="G635" s="95"/>
      <c r="H635" s="66"/>
      <c r="I635" s="66"/>
      <c r="J635" s="101"/>
      <c r="K635" s="95"/>
      <c r="L635" s="889">
        <f t="shared" si="18"/>
        <v>0</v>
      </c>
      <c r="M635" s="95"/>
      <c r="N635" s="95"/>
      <c r="O635" s="98"/>
      <c r="Q635" s="92"/>
      <c r="R635" s="92"/>
      <c r="S635" s="93"/>
      <c r="T635" s="66"/>
    </row>
    <row r="636" spans="2:20" ht="30" customHeight="1">
      <c r="B636" s="95"/>
      <c r="C636" s="61"/>
      <c r="D636" s="68"/>
      <c r="E636" s="95"/>
      <c r="F636" s="95"/>
      <c r="G636" s="95"/>
      <c r="H636" s="66"/>
      <c r="I636" s="66"/>
      <c r="J636" s="101"/>
      <c r="K636" s="95"/>
      <c r="L636" s="889">
        <f t="shared" si="18"/>
        <v>0</v>
      </c>
      <c r="M636" s="95"/>
      <c r="N636" s="95"/>
      <c r="O636" s="98"/>
      <c r="Q636" s="92"/>
      <c r="R636" s="92"/>
      <c r="S636" s="93"/>
      <c r="T636" s="66"/>
    </row>
    <row r="637" spans="2:20" ht="30" customHeight="1">
      <c r="B637" s="95"/>
      <c r="C637" s="61"/>
      <c r="D637" s="68"/>
      <c r="E637" s="95"/>
      <c r="F637" s="95"/>
      <c r="G637" s="95"/>
      <c r="H637" s="66"/>
      <c r="I637" s="66"/>
      <c r="J637" s="101"/>
      <c r="K637" s="95"/>
      <c r="L637" s="889">
        <f t="shared" si="18"/>
        <v>0</v>
      </c>
      <c r="M637" s="95"/>
      <c r="N637" s="95"/>
      <c r="O637" s="98"/>
      <c r="Q637" s="92"/>
      <c r="R637" s="92"/>
      <c r="S637" s="93"/>
      <c r="T637" s="66"/>
    </row>
    <row r="638" spans="2:20" ht="30" customHeight="1">
      <c r="B638" s="95"/>
      <c r="C638" s="61"/>
      <c r="D638" s="68"/>
      <c r="E638" s="95"/>
      <c r="F638" s="95"/>
      <c r="G638" s="95"/>
      <c r="H638" s="66"/>
      <c r="I638" s="66"/>
      <c r="J638" s="101"/>
      <c r="K638" s="95"/>
      <c r="L638" s="889">
        <f t="shared" si="18"/>
        <v>0</v>
      </c>
      <c r="M638" s="95"/>
      <c r="N638" s="95"/>
      <c r="O638" s="98"/>
      <c r="Q638" s="92"/>
      <c r="R638" s="92"/>
      <c r="S638" s="93"/>
      <c r="T638" s="66"/>
    </row>
    <row r="639" spans="2:20" ht="30" customHeight="1">
      <c r="B639" s="95"/>
      <c r="C639" s="61"/>
      <c r="D639" s="68"/>
      <c r="E639" s="95"/>
      <c r="F639" s="95"/>
      <c r="G639" s="95"/>
      <c r="H639" s="66"/>
      <c r="I639" s="66"/>
      <c r="J639" s="101"/>
      <c r="K639" s="95"/>
      <c r="L639" s="889">
        <f t="shared" si="18"/>
        <v>0</v>
      </c>
      <c r="M639" s="95"/>
      <c r="N639" s="95"/>
      <c r="O639" s="98"/>
      <c r="Q639" s="92"/>
      <c r="R639" s="92"/>
      <c r="S639" s="93"/>
      <c r="T639" s="66"/>
    </row>
    <row r="640" spans="2:20" ht="30" customHeight="1">
      <c r="B640" s="95"/>
      <c r="C640" s="61"/>
      <c r="D640" s="68"/>
      <c r="E640" s="95"/>
      <c r="F640" s="95"/>
      <c r="G640" s="95"/>
      <c r="H640" s="66"/>
      <c r="I640" s="66"/>
      <c r="J640" s="101"/>
      <c r="K640" s="95"/>
      <c r="L640" s="889">
        <f t="shared" si="18"/>
        <v>0</v>
      </c>
      <c r="M640" s="95"/>
      <c r="N640" s="95"/>
      <c r="O640" s="98"/>
      <c r="Q640" s="92"/>
      <c r="R640" s="92"/>
      <c r="S640" s="93"/>
      <c r="T640" s="66"/>
    </row>
    <row r="641" spans="2:20" ht="30" customHeight="1">
      <c r="B641" s="95"/>
      <c r="C641" s="61"/>
      <c r="D641" s="68"/>
      <c r="E641" s="95"/>
      <c r="F641" s="95"/>
      <c r="G641" s="95"/>
      <c r="H641" s="66"/>
      <c r="I641" s="66"/>
      <c r="J641" s="101"/>
      <c r="K641" s="95"/>
      <c r="L641" s="889">
        <f t="shared" si="18"/>
        <v>0</v>
      </c>
      <c r="M641" s="95"/>
      <c r="N641" s="95"/>
      <c r="O641" s="98"/>
      <c r="Q641" s="92"/>
      <c r="R641" s="92"/>
      <c r="S641" s="93"/>
      <c r="T641" s="66"/>
    </row>
    <row r="642" spans="2:20" ht="30" customHeight="1">
      <c r="B642" s="95"/>
      <c r="C642" s="61"/>
      <c r="D642" s="68"/>
      <c r="E642" s="95"/>
      <c r="F642" s="95"/>
      <c r="G642" s="95"/>
      <c r="H642" s="66"/>
      <c r="I642" s="66"/>
      <c r="J642" s="101"/>
      <c r="K642" s="95"/>
      <c r="L642" s="889">
        <f t="shared" si="18"/>
        <v>0</v>
      </c>
      <c r="M642" s="95"/>
      <c r="N642" s="95"/>
      <c r="O642" s="98"/>
      <c r="Q642" s="92"/>
      <c r="R642" s="92"/>
      <c r="S642" s="93"/>
      <c r="T642" s="66"/>
    </row>
    <row r="643" spans="2:20" ht="30" customHeight="1">
      <c r="B643" s="95"/>
      <c r="C643" s="61"/>
      <c r="D643" s="68"/>
      <c r="E643" s="95"/>
      <c r="F643" s="95"/>
      <c r="G643" s="95"/>
      <c r="H643" s="66"/>
      <c r="I643" s="66"/>
      <c r="J643" s="101"/>
      <c r="K643" s="95"/>
      <c r="L643" s="889">
        <f t="shared" si="18"/>
        <v>0</v>
      </c>
      <c r="M643" s="95"/>
      <c r="N643" s="95"/>
      <c r="O643" s="98"/>
      <c r="Q643" s="92"/>
      <c r="R643" s="92"/>
      <c r="S643" s="93"/>
      <c r="T643" s="66"/>
    </row>
    <row r="644" spans="2:20" ht="30" customHeight="1">
      <c r="B644" s="95"/>
      <c r="C644" s="61"/>
      <c r="D644" s="68"/>
      <c r="E644" s="95"/>
      <c r="F644" s="95"/>
      <c r="G644" s="95"/>
      <c r="H644" s="66"/>
      <c r="I644" s="66"/>
      <c r="J644" s="101"/>
      <c r="K644" s="95"/>
      <c r="L644" s="889">
        <f t="shared" si="18"/>
        <v>0</v>
      </c>
      <c r="M644" s="95"/>
      <c r="N644" s="95"/>
      <c r="O644" s="98"/>
      <c r="Q644" s="92"/>
      <c r="R644" s="92"/>
      <c r="S644" s="93"/>
      <c r="T644" s="66"/>
    </row>
    <row r="645" spans="2:20" ht="30" customHeight="1">
      <c r="B645" s="95"/>
      <c r="C645" s="61"/>
      <c r="D645" s="68"/>
      <c r="E645" s="95"/>
      <c r="F645" s="95"/>
      <c r="G645" s="95"/>
      <c r="H645" s="66"/>
      <c r="I645" s="66"/>
      <c r="J645" s="101"/>
      <c r="K645" s="95"/>
      <c r="L645" s="889">
        <f t="shared" si="18"/>
        <v>0</v>
      </c>
      <c r="M645" s="95"/>
      <c r="N645" s="95"/>
      <c r="O645" s="98"/>
      <c r="Q645" s="92"/>
      <c r="R645" s="92"/>
      <c r="S645" s="93"/>
      <c r="T645" s="66"/>
    </row>
    <row r="646" spans="2:20" ht="30" customHeight="1">
      <c r="B646" s="95"/>
      <c r="C646" s="61"/>
      <c r="D646" s="68"/>
      <c r="E646" s="95"/>
      <c r="F646" s="95"/>
      <c r="G646" s="95"/>
      <c r="H646" s="66"/>
      <c r="I646" s="66"/>
      <c r="J646" s="101"/>
      <c r="K646" s="95"/>
      <c r="L646" s="889">
        <f t="shared" si="18"/>
        <v>0</v>
      </c>
      <c r="M646" s="95"/>
      <c r="N646" s="95"/>
      <c r="O646" s="98"/>
      <c r="Q646" s="92"/>
      <c r="R646" s="92"/>
      <c r="S646" s="93"/>
      <c r="T646" s="66"/>
    </row>
    <row r="647" spans="2:20" ht="30" customHeight="1">
      <c r="B647" s="95"/>
      <c r="C647" s="61"/>
      <c r="D647" s="68"/>
      <c r="E647" s="95"/>
      <c r="F647" s="95"/>
      <c r="G647" s="95"/>
      <c r="H647" s="66"/>
      <c r="I647" s="66"/>
      <c r="J647" s="101"/>
      <c r="K647" s="95"/>
      <c r="L647" s="889">
        <f t="shared" si="18"/>
        <v>0</v>
      </c>
      <c r="M647" s="95"/>
      <c r="N647" s="95"/>
      <c r="O647" s="98"/>
      <c r="Q647" s="92"/>
      <c r="R647" s="92"/>
      <c r="S647" s="93"/>
      <c r="T647" s="66"/>
    </row>
    <row r="648" spans="2:20" ht="30" customHeight="1">
      <c r="B648" s="95"/>
      <c r="C648" s="61"/>
      <c r="D648" s="68"/>
      <c r="E648" s="95"/>
      <c r="F648" s="95"/>
      <c r="G648" s="95"/>
      <c r="H648" s="66"/>
      <c r="I648" s="66"/>
      <c r="J648" s="101"/>
      <c r="K648" s="95"/>
      <c r="L648" s="889">
        <f t="shared" si="18"/>
        <v>0</v>
      </c>
      <c r="M648" s="95"/>
      <c r="N648" s="95"/>
      <c r="O648" s="98"/>
      <c r="Q648" s="92"/>
      <c r="R648" s="92"/>
      <c r="S648" s="93"/>
      <c r="T648" s="66"/>
    </row>
    <row r="649" spans="2:20" ht="30" customHeight="1">
      <c r="B649" s="95"/>
      <c r="C649" s="61"/>
      <c r="D649" s="68"/>
      <c r="E649" s="95"/>
      <c r="F649" s="95"/>
      <c r="G649" s="95"/>
      <c r="H649" s="66"/>
      <c r="I649" s="66"/>
      <c r="J649" s="101"/>
      <c r="K649" s="95"/>
      <c r="L649" s="889">
        <f t="shared" si="18"/>
        <v>0</v>
      </c>
      <c r="M649" s="95"/>
      <c r="N649" s="95"/>
      <c r="O649" s="98"/>
      <c r="Q649" s="92"/>
      <c r="R649" s="92"/>
      <c r="S649" s="93"/>
      <c r="T649" s="66"/>
    </row>
    <row r="650" spans="2:20" ht="30" customHeight="1">
      <c r="B650" s="95"/>
      <c r="C650" s="61"/>
      <c r="D650" s="68"/>
      <c r="E650" s="95"/>
      <c r="F650" s="95"/>
      <c r="G650" s="95"/>
      <c r="H650" s="66"/>
      <c r="I650" s="66"/>
      <c r="J650" s="101"/>
      <c r="K650" s="95"/>
      <c r="L650" s="889">
        <f t="shared" si="18"/>
        <v>0</v>
      </c>
      <c r="M650" s="95"/>
      <c r="N650" s="95"/>
      <c r="O650" s="98"/>
      <c r="Q650" s="92"/>
      <c r="R650" s="92"/>
      <c r="S650" s="93"/>
      <c r="T650" s="66"/>
    </row>
    <row r="651" spans="2:20" ht="30" customHeight="1">
      <c r="B651" s="95"/>
      <c r="C651" s="61"/>
      <c r="D651" s="68"/>
      <c r="E651" s="95"/>
      <c r="F651" s="95"/>
      <c r="G651" s="95"/>
      <c r="H651" s="66"/>
      <c r="I651" s="66"/>
      <c r="J651" s="101"/>
      <c r="K651" s="95"/>
      <c r="L651" s="889">
        <f t="shared" si="18"/>
        <v>0</v>
      </c>
      <c r="M651" s="95"/>
      <c r="N651" s="95"/>
      <c r="O651" s="98"/>
      <c r="Q651" s="92"/>
      <c r="R651" s="92"/>
      <c r="S651" s="93"/>
      <c r="T651" s="66"/>
    </row>
    <row r="652" spans="2:20" ht="30" customHeight="1">
      <c r="B652" s="95"/>
      <c r="C652" s="61"/>
      <c r="D652" s="68"/>
      <c r="E652" s="95"/>
      <c r="F652" s="95"/>
      <c r="G652" s="95"/>
      <c r="H652" s="66"/>
      <c r="I652" s="66"/>
      <c r="J652" s="101"/>
      <c r="K652" s="95"/>
      <c r="L652" s="889">
        <f t="shared" si="18"/>
        <v>0</v>
      </c>
      <c r="M652" s="95"/>
      <c r="N652" s="95"/>
      <c r="O652" s="98"/>
      <c r="Q652" s="92"/>
      <c r="R652" s="92"/>
      <c r="S652" s="93"/>
      <c r="T652" s="66"/>
    </row>
    <row r="653" spans="2:20" ht="30" customHeight="1">
      <c r="B653" s="95"/>
      <c r="C653" s="61"/>
      <c r="D653" s="68"/>
      <c r="E653" s="95"/>
      <c r="F653" s="95"/>
      <c r="G653" s="95"/>
      <c r="H653" s="66"/>
      <c r="I653" s="66"/>
      <c r="J653" s="101"/>
      <c r="K653" s="95"/>
      <c r="L653" s="889">
        <f t="shared" si="18"/>
        <v>0</v>
      </c>
      <c r="M653" s="95"/>
      <c r="N653" s="95"/>
      <c r="O653" s="98"/>
      <c r="Q653" s="92"/>
      <c r="R653" s="92"/>
      <c r="S653" s="93"/>
      <c r="T653" s="66"/>
    </row>
    <row r="654" spans="2:20" ht="30" customHeight="1">
      <c r="B654" s="95"/>
      <c r="C654" s="61"/>
      <c r="D654" s="68"/>
      <c r="E654" s="95"/>
      <c r="F654" s="95"/>
      <c r="G654" s="95"/>
      <c r="H654" s="66"/>
      <c r="I654" s="66"/>
      <c r="J654" s="101"/>
      <c r="K654" s="95"/>
      <c r="L654" s="889">
        <f t="shared" si="18"/>
        <v>0</v>
      </c>
      <c r="M654" s="95"/>
      <c r="N654" s="95"/>
      <c r="O654" s="98"/>
      <c r="Q654" s="92"/>
      <c r="R654" s="92"/>
      <c r="S654" s="93"/>
      <c r="T654" s="66"/>
    </row>
    <row r="655" spans="2:20" ht="30" customHeight="1">
      <c r="B655" s="95"/>
      <c r="C655" s="61"/>
      <c r="D655" s="68"/>
      <c r="E655" s="95"/>
      <c r="F655" s="95"/>
      <c r="G655" s="95"/>
      <c r="H655" s="66"/>
      <c r="I655" s="66"/>
      <c r="J655" s="101"/>
      <c r="K655" s="95"/>
      <c r="L655" s="889">
        <f t="shared" si="18"/>
        <v>0</v>
      </c>
      <c r="M655" s="95"/>
      <c r="N655" s="95"/>
      <c r="O655" s="98"/>
      <c r="Q655" s="92"/>
      <c r="R655" s="92"/>
      <c r="S655" s="93"/>
      <c r="T655" s="66"/>
    </row>
    <row r="656" spans="2:20" ht="30" customHeight="1">
      <c r="B656" s="95"/>
      <c r="C656" s="61"/>
      <c r="D656" s="68"/>
      <c r="E656" s="95"/>
      <c r="F656" s="95"/>
      <c r="G656" s="95"/>
      <c r="H656" s="66"/>
      <c r="I656" s="66"/>
      <c r="J656" s="101"/>
      <c r="K656" s="95"/>
      <c r="L656" s="889">
        <f t="shared" si="18"/>
        <v>0</v>
      </c>
      <c r="M656" s="95"/>
      <c r="N656" s="95"/>
      <c r="O656" s="98"/>
      <c r="Q656" s="92"/>
      <c r="R656" s="92"/>
      <c r="S656" s="93"/>
      <c r="T656" s="66"/>
    </row>
    <row r="657" spans="2:20" ht="30" customHeight="1">
      <c r="B657" s="95"/>
      <c r="C657" s="61"/>
      <c r="D657" s="68"/>
      <c r="E657" s="95"/>
      <c r="F657" s="95"/>
      <c r="G657" s="95"/>
      <c r="H657" s="66"/>
      <c r="I657" s="66"/>
      <c r="J657" s="101"/>
      <c r="K657" s="95"/>
      <c r="L657" s="889">
        <f t="shared" si="18"/>
        <v>0</v>
      </c>
      <c r="M657" s="95"/>
      <c r="N657" s="95"/>
      <c r="O657" s="98"/>
      <c r="Q657" s="92"/>
      <c r="R657" s="92"/>
      <c r="S657" s="93"/>
      <c r="T657" s="66"/>
    </row>
    <row r="658" spans="2:20" ht="30" customHeight="1">
      <c r="B658" s="95"/>
      <c r="C658" s="61"/>
      <c r="D658" s="68"/>
      <c r="E658" s="95"/>
      <c r="F658" s="95"/>
      <c r="G658" s="95"/>
      <c r="H658" s="66"/>
      <c r="I658" s="66"/>
      <c r="J658" s="101"/>
      <c r="K658" s="95"/>
      <c r="L658" s="889">
        <f t="shared" si="18"/>
        <v>0</v>
      </c>
      <c r="M658" s="95"/>
      <c r="N658" s="95"/>
      <c r="O658" s="98"/>
      <c r="Q658" s="92"/>
      <c r="R658" s="92"/>
      <c r="S658" s="93"/>
      <c r="T658" s="66"/>
    </row>
    <row r="659" spans="2:20" ht="30" customHeight="1">
      <c r="B659" s="95"/>
      <c r="C659" s="61"/>
      <c r="D659" s="68"/>
      <c r="E659" s="95"/>
      <c r="F659" s="95"/>
      <c r="G659" s="95"/>
      <c r="H659" s="66"/>
      <c r="I659" s="66"/>
      <c r="J659" s="101"/>
      <c r="K659" s="95"/>
      <c r="L659" s="889">
        <f t="shared" si="18"/>
        <v>0</v>
      </c>
      <c r="M659" s="95"/>
      <c r="N659" s="95"/>
      <c r="O659" s="98"/>
      <c r="Q659" s="92"/>
      <c r="R659" s="92"/>
      <c r="S659" s="93"/>
      <c r="T659" s="66"/>
    </row>
    <row r="660" spans="2:20" ht="30" customHeight="1">
      <c r="B660" s="95"/>
      <c r="C660" s="61"/>
      <c r="D660" s="68"/>
      <c r="E660" s="95"/>
      <c r="F660" s="95"/>
      <c r="G660" s="95"/>
      <c r="H660" s="66"/>
      <c r="I660" s="66"/>
      <c r="J660" s="101"/>
      <c r="K660" s="95"/>
      <c r="L660" s="889">
        <f t="shared" si="18"/>
        <v>0</v>
      </c>
      <c r="M660" s="95"/>
      <c r="N660" s="95"/>
      <c r="O660" s="98"/>
      <c r="Q660" s="92"/>
      <c r="R660" s="92"/>
      <c r="S660" s="93"/>
      <c r="T660" s="66"/>
    </row>
    <row r="661" spans="2:20" ht="30" customHeight="1">
      <c r="B661" s="95"/>
      <c r="C661" s="61"/>
      <c r="D661" s="68"/>
      <c r="E661" s="95"/>
      <c r="F661" s="95"/>
      <c r="G661" s="95"/>
      <c r="H661" s="66"/>
      <c r="I661" s="66"/>
      <c r="J661" s="101"/>
      <c r="K661" s="95"/>
      <c r="L661" s="889">
        <f t="shared" si="18"/>
        <v>0</v>
      </c>
      <c r="M661" s="95"/>
      <c r="N661" s="95"/>
      <c r="O661" s="98"/>
      <c r="Q661" s="92"/>
      <c r="R661" s="92"/>
      <c r="S661" s="93"/>
      <c r="T661" s="66"/>
    </row>
    <row r="662" spans="2:20" ht="30" customHeight="1">
      <c r="B662" s="95"/>
      <c r="C662" s="61"/>
      <c r="D662" s="68"/>
      <c r="E662" s="95"/>
      <c r="F662" s="95"/>
      <c r="G662" s="95"/>
      <c r="H662" s="66"/>
      <c r="I662" s="66"/>
      <c r="J662" s="101"/>
      <c r="K662" s="95"/>
      <c r="L662" s="889">
        <f t="shared" si="18"/>
        <v>0</v>
      </c>
      <c r="M662" s="95"/>
      <c r="N662" s="95"/>
      <c r="O662" s="98"/>
      <c r="Q662" s="92"/>
      <c r="R662" s="92"/>
      <c r="S662" s="93"/>
      <c r="T662" s="66"/>
    </row>
    <row r="663" spans="2:20" ht="30" customHeight="1">
      <c r="B663" s="95"/>
      <c r="C663" s="61"/>
      <c r="D663" s="68"/>
      <c r="E663" s="95"/>
      <c r="F663" s="95"/>
      <c r="G663" s="95"/>
      <c r="H663" s="66"/>
      <c r="I663" s="66"/>
      <c r="J663" s="101"/>
      <c r="K663" s="95"/>
      <c r="L663" s="889">
        <f t="shared" si="18"/>
        <v>0</v>
      </c>
      <c r="M663" s="95"/>
      <c r="N663" s="95"/>
      <c r="O663" s="98"/>
      <c r="Q663" s="92"/>
      <c r="R663" s="92"/>
      <c r="S663" s="93"/>
      <c r="T663" s="66"/>
    </row>
    <row r="664" spans="2:20" ht="30" customHeight="1">
      <c r="B664" s="95"/>
      <c r="C664" s="61"/>
      <c r="D664" s="68"/>
      <c r="E664" s="95"/>
      <c r="F664" s="95"/>
      <c r="G664" s="95"/>
      <c r="H664" s="66"/>
      <c r="I664" s="66"/>
      <c r="J664" s="101"/>
      <c r="K664" s="95"/>
      <c r="L664" s="889">
        <f t="shared" si="18"/>
        <v>0</v>
      </c>
      <c r="M664" s="95"/>
      <c r="N664" s="95"/>
      <c r="O664" s="98"/>
      <c r="Q664" s="92"/>
      <c r="R664" s="92"/>
      <c r="S664" s="93"/>
      <c r="T664" s="66"/>
    </row>
    <row r="665" spans="2:20" ht="30" customHeight="1">
      <c r="B665" s="95"/>
      <c r="C665" s="61"/>
      <c r="D665" s="68"/>
      <c r="E665" s="95"/>
      <c r="F665" s="95"/>
      <c r="G665" s="95"/>
      <c r="H665" s="66"/>
      <c r="I665" s="66"/>
      <c r="J665" s="101"/>
      <c r="K665" s="95"/>
      <c r="L665" s="889">
        <f t="shared" si="18"/>
        <v>0</v>
      </c>
      <c r="M665" s="95"/>
      <c r="N665" s="95"/>
      <c r="O665" s="98"/>
      <c r="Q665" s="92"/>
      <c r="R665" s="92"/>
      <c r="S665" s="93"/>
      <c r="T665" s="66"/>
    </row>
    <row r="666" spans="2:20" ht="30" customHeight="1">
      <c r="B666" s="95"/>
      <c r="C666" s="61"/>
      <c r="D666" s="68"/>
      <c r="E666" s="95"/>
      <c r="F666" s="95"/>
      <c r="G666" s="95"/>
      <c r="H666" s="66"/>
      <c r="I666" s="66"/>
      <c r="J666" s="101"/>
      <c r="K666" s="95"/>
      <c r="L666" s="889">
        <f t="shared" si="18"/>
        <v>0</v>
      </c>
      <c r="M666" s="95"/>
      <c r="N666" s="95"/>
      <c r="O666" s="98"/>
      <c r="Q666" s="92"/>
      <c r="R666" s="92"/>
      <c r="S666" s="93"/>
      <c r="T666" s="66"/>
    </row>
    <row r="667" spans="2:20" ht="30" customHeight="1">
      <c r="B667" s="95"/>
      <c r="C667" s="61"/>
      <c r="D667" s="68"/>
      <c r="E667" s="95"/>
      <c r="F667" s="95"/>
      <c r="G667" s="95"/>
      <c r="H667" s="66"/>
      <c r="I667" s="66"/>
      <c r="J667" s="101"/>
      <c r="K667" s="95"/>
      <c r="L667" s="889">
        <f t="shared" si="18"/>
        <v>0</v>
      </c>
      <c r="M667" s="95"/>
      <c r="N667" s="95"/>
      <c r="O667" s="98"/>
      <c r="Q667" s="92"/>
      <c r="R667" s="92"/>
      <c r="S667" s="93"/>
      <c r="T667" s="66"/>
    </row>
    <row r="668" spans="2:20" ht="30" customHeight="1">
      <c r="B668" s="95"/>
      <c r="C668" s="61"/>
      <c r="D668" s="68"/>
      <c r="E668" s="95"/>
      <c r="F668" s="95"/>
      <c r="G668" s="95"/>
      <c r="H668" s="66"/>
      <c r="I668" s="66"/>
      <c r="J668" s="101"/>
      <c r="K668" s="95"/>
      <c r="L668" s="889">
        <f t="shared" si="18"/>
        <v>0</v>
      </c>
      <c r="M668" s="95"/>
      <c r="N668" s="95"/>
      <c r="O668" s="98"/>
      <c r="Q668" s="92"/>
      <c r="R668" s="92"/>
      <c r="S668" s="93"/>
      <c r="T668" s="66"/>
    </row>
    <row r="669" spans="2:20" ht="30" customHeight="1">
      <c r="B669" s="95"/>
      <c r="C669" s="61"/>
      <c r="D669" s="68"/>
      <c r="E669" s="95"/>
      <c r="F669" s="95"/>
      <c r="G669" s="95"/>
      <c r="H669" s="66"/>
      <c r="I669" s="66"/>
      <c r="J669" s="101"/>
      <c r="K669" s="95"/>
      <c r="L669" s="889">
        <f t="shared" si="18"/>
        <v>0</v>
      </c>
      <c r="M669" s="95"/>
      <c r="N669" s="95"/>
      <c r="O669" s="98"/>
      <c r="Q669" s="92"/>
      <c r="R669" s="92"/>
      <c r="S669" s="93"/>
      <c r="T669" s="66"/>
    </row>
    <row r="670" spans="2:20" ht="30" customHeight="1">
      <c r="B670" s="95"/>
      <c r="C670" s="61"/>
      <c r="D670" s="68"/>
      <c r="E670" s="95"/>
      <c r="F670" s="95"/>
      <c r="G670" s="95"/>
      <c r="H670" s="66"/>
      <c r="I670" s="66"/>
      <c r="J670" s="101"/>
      <c r="K670" s="95"/>
      <c r="L670" s="889">
        <f t="shared" si="18"/>
        <v>0</v>
      </c>
      <c r="M670" s="95"/>
      <c r="N670" s="95"/>
      <c r="O670" s="98"/>
      <c r="Q670" s="92"/>
      <c r="R670" s="92"/>
      <c r="S670" s="93"/>
      <c r="T670" s="66"/>
    </row>
    <row r="671" spans="2:20" ht="30" customHeight="1">
      <c r="B671" s="95"/>
      <c r="C671" s="61"/>
      <c r="D671" s="68"/>
      <c r="E671" s="95"/>
      <c r="F671" s="95"/>
      <c r="G671" s="95"/>
      <c r="H671" s="66"/>
      <c r="I671" s="66"/>
      <c r="J671" s="101"/>
      <c r="K671" s="95"/>
      <c r="L671" s="889">
        <f t="shared" si="18"/>
        <v>0</v>
      </c>
      <c r="M671" s="95"/>
      <c r="N671" s="95"/>
      <c r="O671" s="98"/>
      <c r="Q671" s="92"/>
      <c r="R671" s="92"/>
      <c r="S671" s="93"/>
      <c r="T671" s="66"/>
    </row>
    <row r="672" spans="2:20" ht="30" customHeight="1">
      <c r="B672" s="95"/>
      <c r="C672" s="61"/>
      <c r="D672" s="68"/>
      <c r="E672" s="95"/>
      <c r="F672" s="95"/>
      <c r="G672" s="95"/>
      <c r="H672" s="66"/>
      <c r="I672" s="66"/>
      <c r="J672" s="101"/>
      <c r="K672" s="95"/>
      <c r="L672" s="889">
        <f t="shared" si="18"/>
        <v>0</v>
      </c>
      <c r="M672" s="95"/>
      <c r="N672" s="95"/>
      <c r="O672" s="98"/>
      <c r="Q672" s="92"/>
      <c r="R672" s="92"/>
      <c r="S672" s="93"/>
      <c r="T672" s="66"/>
    </row>
    <row r="673" spans="2:20" ht="30" customHeight="1">
      <c r="B673" s="95"/>
      <c r="C673" s="61"/>
      <c r="D673" s="68"/>
      <c r="E673" s="95"/>
      <c r="F673" s="95"/>
      <c r="G673" s="95"/>
      <c r="H673" s="66"/>
      <c r="I673" s="66"/>
      <c r="J673" s="101"/>
      <c r="K673" s="95"/>
      <c r="L673" s="889">
        <f t="shared" si="18"/>
        <v>0</v>
      </c>
      <c r="M673" s="95"/>
      <c r="N673" s="95"/>
      <c r="O673" s="98"/>
      <c r="Q673" s="92"/>
      <c r="R673" s="92"/>
      <c r="S673" s="93"/>
      <c r="T673" s="66"/>
    </row>
  </sheetData>
  <autoFilter ref="A1:T199">
    <filterColumn colId="2" showButton="0"/>
    <filterColumn colId="3" showButton="0"/>
  </autoFilter>
  <mergeCells count="1">
    <mergeCell ref="C1:E1"/>
  </mergeCells>
  <phoneticPr fontId="6" type="noConversion"/>
  <pageMargins left="0.27559055118110237" right="0.27559055118110237" top="0.23622047244094491" bottom="0.74803149606299213" header="0.15748031496062992" footer="0.31496062992125984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>
    <pageSetUpPr fitToPage="1"/>
  </sheetPr>
  <dimension ref="A1:W900"/>
  <sheetViews>
    <sheetView zoomScale="85" zoomScaleNormal="85" workbookViewId="0">
      <pane ySplit="4" topLeftCell="A289" activePane="bottomLeft" state="frozen"/>
      <selection pane="bottomLeft" activeCell="G290" sqref="G290"/>
    </sheetView>
  </sheetViews>
  <sheetFormatPr defaultRowHeight="15" outlineLevelCol="1"/>
  <cols>
    <col min="1" max="1" width="2.7109375" customWidth="1"/>
    <col min="2" max="2" width="10.7109375" customWidth="1"/>
    <col min="3" max="3" width="11.7109375" customWidth="1" outlineLevel="1"/>
    <col min="4" max="4" width="16.7109375" customWidth="1"/>
    <col min="5" max="5" width="22.5703125" customWidth="1"/>
    <col min="6" max="6" width="20.7109375" customWidth="1"/>
    <col min="7" max="7" width="11.7109375" customWidth="1" outlineLevel="1"/>
    <col min="8" max="11" width="3.7109375" customWidth="1" outlineLevel="1"/>
    <col min="12" max="12" width="10.7109375" customWidth="1" outlineLevel="1"/>
    <col min="13" max="13" width="80.7109375" customWidth="1"/>
    <col min="14" max="14" width="90.85546875" customWidth="1"/>
    <col min="15" max="15" width="9.28515625" customWidth="1"/>
  </cols>
  <sheetData>
    <row r="1" spans="1:23" ht="30">
      <c r="B1" s="19"/>
      <c r="C1" s="19"/>
      <c r="D1" s="19"/>
      <c r="E1" s="19"/>
      <c r="F1" s="19"/>
      <c r="G1" s="19"/>
      <c r="H1" s="19"/>
      <c r="I1" s="19"/>
      <c r="J1" s="19"/>
      <c r="K1" s="19"/>
      <c r="M1" s="20" t="s">
        <v>3795</v>
      </c>
      <c r="N1" s="21"/>
      <c r="O1" s="22" t="s">
        <v>1</v>
      </c>
      <c r="P1" s="21"/>
      <c r="Q1" s="21"/>
      <c r="R1" s="21"/>
      <c r="S1" s="21"/>
      <c r="T1" s="21"/>
      <c r="U1" s="21"/>
      <c r="V1" s="21"/>
      <c r="W1" s="21"/>
    </row>
    <row r="2" spans="1:23"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19"/>
      <c r="N2" s="21"/>
      <c r="O2" s="23" t="s">
        <v>2</v>
      </c>
      <c r="P2" s="21"/>
      <c r="Q2" s="21"/>
      <c r="R2" s="21"/>
      <c r="S2" s="21"/>
      <c r="T2" s="21"/>
      <c r="U2" s="21"/>
      <c r="V2" s="21"/>
      <c r="W2" s="21"/>
    </row>
    <row r="3" spans="1:23"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  <c r="M3" s="19"/>
      <c r="N3" s="21"/>
      <c r="O3" s="47" t="s">
        <v>3</v>
      </c>
      <c r="P3" s="21"/>
      <c r="Q3" s="21"/>
      <c r="R3" s="21"/>
      <c r="S3" s="21"/>
      <c r="T3" s="21"/>
      <c r="U3" s="21"/>
      <c r="V3" s="21"/>
      <c r="W3" s="21"/>
    </row>
    <row r="4" spans="1:23" ht="116.25" customHeight="1" thickBot="1">
      <c r="B4" s="13" t="s">
        <v>4</v>
      </c>
      <c r="C4" s="12" t="s">
        <v>2299</v>
      </c>
      <c r="D4" s="13" t="s">
        <v>5</v>
      </c>
      <c r="E4" s="13" t="s">
        <v>6</v>
      </c>
      <c r="F4" s="13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3" t="s">
        <v>14</v>
      </c>
      <c r="N4" s="21" t="s">
        <v>3796</v>
      </c>
      <c r="O4" s="24">
        <v>375</v>
      </c>
      <c r="P4" s="24">
        <v>250</v>
      </c>
      <c r="Q4" s="24">
        <v>805</v>
      </c>
      <c r="R4" s="24">
        <v>806</v>
      </c>
      <c r="S4" s="24">
        <v>706</v>
      </c>
      <c r="T4" s="24" t="s">
        <v>15</v>
      </c>
      <c r="U4" s="24" t="s">
        <v>16</v>
      </c>
      <c r="V4" s="24" t="s">
        <v>17</v>
      </c>
      <c r="W4" s="24">
        <v>606</v>
      </c>
    </row>
    <row r="5" spans="1:23" s="4" customFormat="1" ht="30" customHeight="1" thickTop="1" thickBot="1">
      <c r="B5" s="25"/>
      <c r="C5" s="25"/>
      <c r="D5" s="25">
        <v>2011</v>
      </c>
      <c r="E5" s="25" t="s">
        <v>3202</v>
      </c>
      <c r="F5" s="25"/>
      <c r="G5" s="25"/>
      <c r="H5" s="25"/>
      <c r="I5" s="25"/>
      <c r="J5" s="25"/>
      <c r="K5" s="25"/>
      <c r="L5" s="25">
        <v>2011</v>
      </c>
      <c r="M5" s="25" t="s">
        <v>3202</v>
      </c>
      <c r="N5" s="25"/>
      <c r="O5" s="9"/>
      <c r="P5" s="9"/>
      <c r="Q5" s="9"/>
      <c r="R5" s="9"/>
      <c r="S5" s="9"/>
      <c r="T5" s="9"/>
      <c r="U5" s="9"/>
      <c r="V5" s="9"/>
      <c r="W5" s="9"/>
    </row>
    <row r="6" spans="1:23" s="4" customFormat="1" ht="30" customHeight="1" thickTop="1">
      <c r="B6" s="18" t="s">
        <v>3797</v>
      </c>
      <c r="C6" s="18"/>
      <c r="D6" s="29">
        <v>40513</v>
      </c>
      <c r="E6" s="18" t="s">
        <v>2469</v>
      </c>
      <c r="F6" s="18" t="s">
        <v>3798</v>
      </c>
      <c r="G6" s="18"/>
      <c r="H6" s="18" t="s">
        <v>22</v>
      </c>
      <c r="I6" s="18"/>
      <c r="J6" s="18"/>
      <c r="K6" s="18"/>
      <c r="L6" s="18"/>
      <c r="M6" s="18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4" customFormat="1" ht="30" customHeight="1">
      <c r="B7" s="18" t="s">
        <v>3799</v>
      </c>
      <c r="C7" s="18"/>
      <c r="D7" s="18" t="s">
        <v>3800</v>
      </c>
      <c r="E7" s="18" t="s">
        <v>3</v>
      </c>
      <c r="F7" s="18" t="s">
        <v>3</v>
      </c>
      <c r="G7" s="18"/>
      <c r="H7" s="18" t="s">
        <v>22</v>
      </c>
      <c r="I7" s="18"/>
      <c r="J7" s="18"/>
      <c r="K7" s="18"/>
      <c r="L7" s="18"/>
      <c r="M7" s="18" t="s">
        <v>3801</v>
      </c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4" customFormat="1" ht="30" customHeight="1" thickBot="1">
      <c r="B8" s="18" t="s">
        <v>3802</v>
      </c>
      <c r="C8" s="18"/>
      <c r="D8" s="18" t="s">
        <v>3800</v>
      </c>
      <c r="E8" s="18" t="s">
        <v>3803</v>
      </c>
      <c r="F8" s="18" t="s">
        <v>3803</v>
      </c>
      <c r="G8" s="18"/>
      <c r="H8" s="18" t="s">
        <v>22</v>
      </c>
      <c r="I8" s="18"/>
      <c r="J8" s="18"/>
      <c r="K8" s="18"/>
      <c r="L8" s="18"/>
      <c r="M8" s="18" t="s">
        <v>3801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4" customFormat="1" ht="30" customHeight="1" thickTop="1" thickBot="1">
      <c r="A9" s="8"/>
      <c r="B9" s="18" t="s">
        <v>3804</v>
      </c>
      <c r="C9" s="25" t="s">
        <v>3805</v>
      </c>
      <c r="D9" s="18" t="s">
        <v>3806</v>
      </c>
      <c r="E9" s="18" t="s">
        <v>157</v>
      </c>
      <c r="F9" s="18" t="s">
        <v>158</v>
      </c>
      <c r="G9" s="18">
        <v>5101</v>
      </c>
      <c r="H9" s="18"/>
      <c r="I9" s="18"/>
      <c r="J9" s="18"/>
      <c r="K9" s="18"/>
      <c r="L9" s="18">
        <v>8</v>
      </c>
      <c r="M9" s="18" t="s">
        <v>45</v>
      </c>
      <c r="N9" s="9" t="s">
        <v>3807</v>
      </c>
      <c r="O9" s="9"/>
      <c r="P9" s="9"/>
      <c r="Q9" s="9"/>
      <c r="R9" s="9"/>
      <c r="S9" s="9"/>
      <c r="T9" s="9"/>
      <c r="U9" s="9"/>
      <c r="V9" s="9"/>
      <c r="W9" s="9"/>
    </row>
    <row r="10" spans="1:23" s="4" customFormat="1" ht="30" customHeight="1" thickTop="1" thickBot="1">
      <c r="A10" s="8"/>
      <c r="B10" s="488" t="s">
        <v>3808</v>
      </c>
      <c r="C10" s="488"/>
      <c r="D10" s="488" t="s">
        <v>3809</v>
      </c>
      <c r="E10" s="488" t="s">
        <v>2612</v>
      </c>
      <c r="F10" s="488" t="s">
        <v>2613</v>
      </c>
      <c r="G10" s="488"/>
      <c r="H10" s="488" t="s">
        <v>22</v>
      </c>
      <c r="I10" s="488" t="s">
        <v>22</v>
      </c>
      <c r="J10" s="488" t="s">
        <v>22</v>
      </c>
      <c r="K10" s="488" t="s">
        <v>22</v>
      </c>
      <c r="L10" s="488">
        <v>8</v>
      </c>
      <c r="M10" s="488" t="s">
        <v>3810</v>
      </c>
      <c r="N10" s="9" t="s">
        <v>3811</v>
      </c>
      <c r="O10" s="9"/>
      <c r="P10" s="9"/>
      <c r="Q10" s="9"/>
      <c r="R10" s="9"/>
      <c r="S10" s="9"/>
      <c r="T10" s="9"/>
      <c r="U10" s="9"/>
      <c r="V10" s="9"/>
      <c r="W10" s="9"/>
    </row>
    <row r="11" spans="1:23" s="4" customFormat="1" ht="30" customHeight="1" thickTop="1" thickBot="1">
      <c r="A11" s="8"/>
      <c r="B11" s="860" t="s">
        <v>3812</v>
      </c>
      <c r="C11" s="860"/>
      <c r="D11" s="860" t="s">
        <v>3813</v>
      </c>
      <c r="E11" s="860" t="s">
        <v>3814</v>
      </c>
      <c r="F11" s="860" t="s">
        <v>36</v>
      </c>
      <c r="G11" s="860">
        <v>1486</v>
      </c>
      <c r="H11" s="860" t="s">
        <v>22</v>
      </c>
      <c r="I11" s="860" t="s">
        <v>22</v>
      </c>
      <c r="J11" s="860" t="s">
        <v>22</v>
      </c>
      <c r="K11" s="860"/>
      <c r="L11" s="861" t="s">
        <v>3815</v>
      </c>
      <c r="M11" s="860" t="s">
        <v>3816</v>
      </c>
      <c r="N11" s="9" t="s">
        <v>3817</v>
      </c>
      <c r="O11" s="9"/>
      <c r="P11" s="9"/>
      <c r="Q11" s="9"/>
      <c r="R11" s="9"/>
      <c r="S11" s="9"/>
      <c r="T11" s="9"/>
      <c r="U11" s="9"/>
      <c r="V11" s="9"/>
      <c r="W11" s="9"/>
    </row>
    <row r="12" spans="1:23" s="4" customFormat="1" ht="30" customHeight="1" thickTop="1" thickBot="1">
      <c r="A12" s="8"/>
      <c r="B12" s="860" t="s">
        <v>3818</v>
      </c>
      <c r="C12" s="26"/>
      <c r="D12" s="860" t="s">
        <v>3819</v>
      </c>
      <c r="E12" s="26" t="s">
        <v>210</v>
      </c>
      <c r="F12" s="26" t="s">
        <v>3820</v>
      </c>
      <c r="G12" s="26">
        <v>1441</v>
      </c>
      <c r="H12" s="860" t="s">
        <v>22</v>
      </c>
      <c r="I12" s="860" t="s">
        <v>22</v>
      </c>
      <c r="J12" s="860" t="s">
        <v>22</v>
      </c>
      <c r="K12" s="26"/>
      <c r="L12" s="26">
        <v>8</v>
      </c>
      <c r="M12" s="860" t="s">
        <v>3821</v>
      </c>
      <c r="N12" s="9" t="s">
        <v>3822</v>
      </c>
      <c r="O12" s="9">
        <v>5</v>
      </c>
      <c r="P12" s="9">
        <v>2</v>
      </c>
      <c r="Q12" s="9">
        <v>10</v>
      </c>
      <c r="R12" s="9">
        <v>4</v>
      </c>
      <c r="S12" s="9"/>
      <c r="T12" s="9">
        <v>260000</v>
      </c>
      <c r="U12" s="9"/>
      <c r="V12" s="9"/>
      <c r="W12" s="9"/>
    </row>
    <row r="13" spans="1:23" s="4" customFormat="1" ht="30" customHeight="1" thickTop="1" thickBot="1">
      <c r="A13" s="8"/>
      <c r="B13" s="488" t="s">
        <v>3823</v>
      </c>
      <c r="C13" s="488"/>
      <c r="D13" s="488" t="s">
        <v>3824</v>
      </c>
      <c r="E13" s="488" t="s">
        <v>87</v>
      </c>
      <c r="F13" s="488" t="s">
        <v>3825</v>
      </c>
      <c r="G13" s="488"/>
      <c r="H13" s="488"/>
      <c r="I13" s="488"/>
      <c r="J13" s="488" t="s">
        <v>22</v>
      </c>
      <c r="K13" s="488" t="s">
        <v>22</v>
      </c>
      <c r="L13" s="488" t="s">
        <v>3826</v>
      </c>
      <c r="M13" s="488" t="s">
        <v>3827</v>
      </c>
      <c r="N13" s="9" t="s">
        <v>3828</v>
      </c>
      <c r="O13" s="9"/>
      <c r="P13" s="9"/>
      <c r="Q13" s="9"/>
      <c r="R13" s="9"/>
      <c r="S13" s="9"/>
      <c r="T13" s="9"/>
      <c r="U13" s="9"/>
      <c r="V13" s="9"/>
      <c r="W13" s="9"/>
    </row>
    <row r="14" spans="1:23" s="4" customFormat="1" ht="30" customHeight="1" thickTop="1" thickBot="1">
      <c r="A14" s="8"/>
      <c r="B14" s="488" t="s">
        <v>3829</v>
      </c>
      <c r="C14" s="488"/>
      <c r="D14" s="488" t="s">
        <v>3824</v>
      </c>
      <c r="E14" s="488" t="s">
        <v>2</v>
      </c>
      <c r="F14" s="488" t="s">
        <v>3830</v>
      </c>
      <c r="G14" s="488">
        <v>2756</v>
      </c>
      <c r="H14" s="488"/>
      <c r="I14" s="488"/>
      <c r="J14" s="488" t="s">
        <v>22</v>
      </c>
      <c r="K14" s="488" t="s">
        <v>22</v>
      </c>
      <c r="L14" s="488"/>
      <c r="M14" s="488" t="s">
        <v>3831</v>
      </c>
      <c r="N14" s="9" t="s">
        <v>3832</v>
      </c>
      <c r="O14" s="9"/>
      <c r="P14" s="9"/>
      <c r="Q14" s="9"/>
      <c r="R14" s="9"/>
      <c r="S14" s="9"/>
      <c r="T14" s="9"/>
      <c r="U14" s="9"/>
      <c r="V14" s="9"/>
      <c r="W14" s="9"/>
    </row>
    <row r="15" spans="1:23" s="4" customFormat="1" ht="30" customHeight="1" thickTop="1" thickBot="1">
      <c r="A15" s="8"/>
      <c r="B15" s="487" t="s">
        <v>3833</v>
      </c>
      <c r="C15" s="487"/>
      <c r="D15" s="487" t="s">
        <v>3824</v>
      </c>
      <c r="E15" s="487" t="s">
        <v>194</v>
      </c>
      <c r="F15" s="487" t="s">
        <v>3834</v>
      </c>
      <c r="G15" s="487">
        <v>3865</v>
      </c>
      <c r="H15" s="487" t="s">
        <v>22</v>
      </c>
      <c r="I15" s="487" t="s">
        <v>22</v>
      </c>
      <c r="J15" s="487" t="s">
        <v>22</v>
      </c>
      <c r="K15" s="487"/>
      <c r="L15" s="487"/>
      <c r="M15" s="487" t="s">
        <v>3835</v>
      </c>
      <c r="N15" s="9"/>
      <c r="O15" s="9">
        <v>4</v>
      </c>
      <c r="P15" s="9">
        <v>2</v>
      </c>
      <c r="Q15" s="9">
        <v>6</v>
      </c>
      <c r="R15" s="9">
        <v>4</v>
      </c>
      <c r="S15" s="9">
        <v>1</v>
      </c>
      <c r="T15" s="9"/>
      <c r="U15" s="9"/>
      <c r="V15" s="9"/>
      <c r="W15" s="9"/>
    </row>
    <row r="16" spans="1:23" s="4" customFormat="1" ht="30" customHeight="1" thickTop="1" thickBot="1">
      <c r="A16" s="8"/>
      <c r="B16" s="18" t="s">
        <v>3836</v>
      </c>
      <c r="C16" s="25" t="s">
        <v>3837</v>
      </c>
      <c r="D16" s="18" t="s">
        <v>3824</v>
      </c>
      <c r="E16" s="18" t="s">
        <v>2576</v>
      </c>
      <c r="F16" s="18" t="s">
        <v>3838</v>
      </c>
      <c r="G16" s="18">
        <v>2438</v>
      </c>
      <c r="H16" s="18"/>
      <c r="I16" s="18"/>
      <c r="J16" s="18"/>
      <c r="K16" s="18"/>
      <c r="L16" s="18" t="s">
        <v>45</v>
      </c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s="4" customFormat="1" ht="30" customHeight="1" thickTop="1" thickBot="1">
      <c r="A17" s="8"/>
      <c r="B17" s="27" t="s">
        <v>414</v>
      </c>
      <c r="C17" s="27"/>
      <c r="D17" s="27" t="s">
        <v>3839</v>
      </c>
      <c r="E17" s="27" t="s">
        <v>3840</v>
      </c>
      <c r="F17" s="27" t="s">
        <v>3841</v>
      </c>
      <c r="G17" s="27"/>
      <c r="H17" s="27"/>
      <c r="I17" s="27"/>
      <c r="J17" s="27"/>
      <c r="K17" s="27"/>
      <c r="L17" s="27"/>
      <c r="M17" s="27" t="s">
        <v>3842</v>
      </c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s="4" customFormat="1" ht="30" customHeight="1" thickTop="1" thickBot="1">
      <c r="A18" s="8"/>
      <c r="B18" s="488" t="s">
        <v>3843</v>
      </c>
      <c r="C18" s="488"/>
      <c r="D18" s="488" t="s">
        <v>3839</v>
      </c>
      <c r="E18" s="488" t="s">
        <v>3844</v>
      </c>
      <c r="F18" s="488" t="s">
        <v>3845</v>
      </c>
      <c r="G18" s="488">
        <v>3853</v>
      </c>
      <c r="H18" s="488"/>
      <c r="I18" s="488" t="s">
        <v>22</v>
      </c>
      <c r="J18" s="488" t="s">
        <v>22</v>
      </c>
      <c r="K18" s="488"/>
      <c r="L18" s="488"/>
      <c r="M18" s="488" t="s">
        <v>3846</v>
      </c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s="4" customFormat="1" ht="30" customHeight="1" thickTop="1" thickBot="1">
      <c r="A19" s="8"/>
      <c r="B19" s="488" t="s">
        <v>3847</v>
      </c>
      <c r="C19" s="488"/>
      <c r="D19" s="488" t="s">
        <v>3848</v>
      </c>
      <c r="E19" s="488" t="s">
        <v>2469</v>
      </c>
      <c r="F19" s="488" t="s">
        <v>3849</v>
      </c>
      <c r="G19" s="488"/>
      <c r="H19" s="488"/>
      <c r="I19" s="488"/>
      <c r="J19" s="488"/>
      <c r="K19" s="488"/>
      <c r="L19" s="488"/>
      <c r="M19" s="488" t="s">
        <v>3850</v>
      </c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s="4" customFormat="1" ht="30" customHeight="1" thickTop="1" thickBot="1">
      <c r="A20" s="8"/>
      <c r="B20" s="860" t="s">
        <v>3851</v>
      </c>
      <c r="C20" s="860"/>
      <c r="D20" s="860" t="s">
        <v>3852</v>
      </c>
      <c r="E20" s="860" t="s">
        <v>2579</v>
      </c>
      <c r="F20" s="860" t="s">
        <v>74</v>
      </c>
      <c r="G20" s="860">
        <v>2793</v>
      </c>
      <c r="H20" s="860" t="s">
        <v>22</v>
      </c>
      <c r="I20" s="860"/>
      <c r="J20" s="860"/>
      <c r="K20" s="860"/>
      <c r="L20" s="860"/>
      <c r="M20" s="860" t="s">
        <v>3853</v>
      </c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s="4" customFormat="1" ht="30" customHeight="1" thickTop="1" thickBot="1">
      <c r="A21" s="8"/>
      <c r="B21" s="860" t="s">
        <v>3854</v>
      </c>
      <c r="C21" s="860"/>
      <c r="D21" s="860" t="s">
        <v>3855</v>
      </c>
      <c r="E21" s="860" t="s">
        <v>3856</v>
      </c>
      <c r="F21" s="860" t="s">
        <v>3696</v>
      </c>
      <c r="G21" s="860">
        <v>2131</v>
      </c>
      <c r="H21" s="860" t="s">
        <v>22</v>
      </c>
      <c r="I21" s="860"/>
      <c r="J21" s="860"/>
      <c r="K21" s="860"/>
      <c r="L21" s="860"/>
      <c r="M21" s="860" t="s">
        <v>3853</v>
      </c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s="4" customFormat="1" ht="30" customHeight="1" thickTop="1" thickBot="1">
      <c r="A22" s="8"/>
      <c r="B22" s="860" t="s">
        <v>3857</v>
      </c>
      <c r="C22" s="860"/>
      <c r="D22" s="860" t="s">
        <v>3858</v>
      </c>
      <c r="E22" s="860" t="s">
        <v>3856</v>
      </c>
      <c r="F22" s="860" t="s">
        <v>36</v>
      </c>
      <c r="G22" s="860">
        <v>1478</v>
      </c>
      <c r="H22" s="860" t="s">
        <v>22</v>
      </c>
      <c r="I22" s="860"/>
      <c r="J22" s="860"/>
      <c r="K22" s="860"/>
      <c r="L22" s="860"/>
      <c r="M22" s="860" t="s">
        <v>3853</v>
      </c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s="4" customFormat="1" ht="30" customHeight="1" thickTop="1" thickBot="1">
      <c r="A23" s="8"/>
      <c r="B23" s="860" t="s">
        <v>3859</v>
      </c>
      <c r="C23" s="860"/>
      <c r="D23" s="860" t="s">
        <v>3860</v>
      </c>
      <c r="E23" s="860" t="s">
        <v>3861</v>
      </c>
      <c r="F23" s="860" t="s">
        <v>3862</v>
      </c>
      <c r="G23" s="860">
        <v>2804</v>
      </c>
      <c r="H23" s="860" t="s">
        <v>22</v>
      </c>
      <c r="I23" s="860"/>
      <c r="J23" s="860"/>
      <c r="K23" s="860"/>
      <c r="L23" s="860"/>
      <c r="M23" s="860" t="s">
        <v>3853</v>
      </c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s="4" customFormat="1" ht="30" customHeight="1" thickTop="1" thickBot="1">
      <c r="A24" s="8"/>
      <c r="B24" s="860" t="s">
        <v>3863</v>
      </c>
      <c r="C24" s="860"/>
      <c r="D24" s="860" t="s">
        <v>3864</v>
      </c>
      <c r="E24" s="860" t="s">
        <v>3305</v>
      </c>
      <c r="F24" s="860" t="s">
        <v>3865</v>
      </c>
      <c r="G24" s="860">
        <v>1311</v>
      </c>
      <c r="H24" s="860" t="s">
        <v>22</v>
      </c>
      <c r="I24" s="860"/>
      <c r="J24" s="860"/>
      <c r="K24" s="860"/>
      <c r="L24" s="860"/>
      <c r="M24" s="860" t="s">
        <v>3853</v>
      </c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s="4" customFormat="1" ht="30" customHeight="1" thickTop="1" thickBot="1">
      <c r="B25" s="25"/>
      <c r="C25" s="25"/>
      <c r="D25" s="25"/>
      <c r="E25" s="25" t="s">
        <v>3228</v>
      </c>
      <c r="F25" s="25"/>
      <c r="G25" s="25"/>
      <c r="H25" s="25"/>
      <c r="I25" s="25"/>
      <c r="J25" s="25"/>
      <c r="K25" s="25"/>
      <c r="L25" s="25">
        <v>2011</v>
      </c>
      <c r="M25" s="25"/>
      <c r="N25" s="25"/>
      <c r="O25" s="9"/>
      <c r="P25" s="9"/>
      <c r="Q25" s="9"/>
      <c r="R25" s="9"/>
      <c r="S25" s="9"/>
      <c r="T25" s="9"/>
      <c r="U25" s="9"/>
      <c r="V25" s="9"/>
      <c r="W25" s="9"/>
    </row>
    <row r="26" spans="1:23" s="4" customFormat="1" ht="30" customHeight="1" thickTop="1">
      <c r="B26" s="18" t="s">
        <v>3866</v>
      </c>
      <c r="C26" s="18"/>
      <c r="D26" s="18"/>
      <c r="E26" s="18" t="s">
        <v>394</v>
      </c>
      <c r="F26" s="18" t="s">
        <v>415</v>
      </c>
      <c r="G26" s="18"/>
      <c r="H26" s="18" t="s">
        <v>22</v>
      </c>
      <c r="I26" s="18"/>
      <c r="J26" s="18"/>
      <c r="K26" s="18"/>
      <c r="L26" s="18"/>
      <c r="M26" s="18" t="s">
        <v>3867</v>
      </c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s="4" customFormat="1" ht="30" customHeight="1" thickBot="1">
      <c r="B27" s="18" t="s">
        <v>3868</v>
      </c>
      <c r="C27" s="18"/>
      <c r="D27" s="18"/>
      <c r="E27" s="18" t="s">
        <v>394</v>
      </c>
      <c r="F27" s="18" t="s">
        <v>412</v>
      </c>
      <c r="G27" s="18"/>
      <c r="H27" s="18" t="s">
        <v>22</v>
      </c>
      <c r="I27" s="18"/>
      <c r="J27" s="18"/>
      <c r="K27" s="18"/>
      <c r="L27" s="18"/>
      <c r="M27" s="18" t="s">
        <v>3867</v>
      </c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s="4" customFormat="1" ht="30" customHeight="1" thickTop="1" thickBot="1">
      <c r="A28" s="8"/>
      <c r="B28" s="487" t="s">
        <v>3869</v>
      </c>
      <c r="C28" s="28"/>
      <c r="D28" s="487" t="s">
        <v>3869</v>
      </c>
      <c r="E28" s="28" t="s">
        <v>2798</v>
      </c>
      <c r="F28" s="487" t="s">
        <v>3870</v>
      </c>
      <c r="G28" s="28">
        <v>2383</v>
      </c>
      <c r="H28" s="28"/>
      <c r="I28" s="28"/>
      <c r="J28" s="28"/>
      <c r="K28" s="487" t="s">
        <v>22</v>
      </c>
      <c r="L28" s="28"/>
      <c r="M28" s="487" t="s">
        <v>3871</v>
      </c>
      <c r="N28" s="9" t="s">
        <v>3872</v>
      </c>
      <c r="O28" s="9">
        <v>1</v>
      </c>
      <c r="P28" s="9"/>
      <c r="Q28" s="9"/>
      <c r="R28" s="9"/>
      <c r="S28" s="9"/>
      <c r="T28" s="9">
        <v>40000</v>
      </c>
      <c r="U28" s="9"/>
      <c r="V28" s="9"/>
      <c r="W28" s="9"/>
    </row>
    <row r="29" spans="1:23" s="4" customFormat="1" ht="30" customHeight="1" thickTop="1" thickBot="1">
      <c r="A29" s="8"/>
      <c r="B29" s="487" t="s">
        <v>3869</v>
      </c>
      <c r="C29" s="28"/>
      <c r="D29" s="487" t="s">
        <v>3869</v>
      </c>
      <c r="E29" s="487" t="s">
        <v>3873</v>
      </c>
      <c r="F29" s="487" t="s">
        <v>114</v>
      </c>
      <c r="G29" s="28">
        <v>2204</v>
      </c>
      <c r="H29" s="28"/>
      <c r="I29" s="28"/>
      <c r="J29" s="28"/>
      <c r="K29" s="487"/>
      <c r="L29" s="487" t="s">
        <v>3874</v>
      </c>
      <c r="M29" s="487" t="s">
        <v>3875</v>
      </c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s="4" customFormat="1" ht="30" customHeight="1" thickTop="1" thickBot="1">
      <c r="A30" s="8"/>
      <c r="B30" s="488" t="s">
        <v>3876</v>
      </c>
      <c r="C30" s="488"/>
      <c r="D30" s="488" t="s">
        <v>3877</v>
      </c>
      <c r="E30" s="488" t="s">
        <v>2505</v>
      </c>
      <c r="F30" s="488" t="s">
        <v>114</v>
      </c>
      <c r="G30" s="488">
        <v>1554</v>
      </c>
      <c r="H30" s="488" t="s">
        <v>22</v>
      </c>
      <c r="I30" s="488" t="s">
        <v>22</v>
      </c>
      <c r="J30" s="488" t="s">
        <v>22</v>
      </c>
      <c r="K30" s="488" t="s">
        <v>22</v>
      </c>
      <c r="L30" s="488">
        <v>19</v>
      </c>
      <c r="M30" s="488" t="s">
        <v>3878</v>
      </c>
      <c r="N30" s="9" t="s">
        <v>3879</v>
      </c>
      <c r="O30" s="9"/>
      <c r="P30" s="9"/>
      <c r="Q30" s="9"/>
      <c r="R30" s="9"/>
      <c r="S30" s="9"/>
      <c r="T30" s="9"/>
      <c r="U30" s="9"/>
      <c r="V30" s="9"/>
      <c r="W30" s="9"/>
    </row>
    <row r="31" spans="1:23" s="4" customFormat="1" ht="30" customHeight="1" thickTop="1" thickBot="1">
      <c r="A31" s="8"/>
      <c r="B31" s="488" t="s">
        <v>3880</v>
      </c>
      <c r="C31" s="488"/>
      <c r="D31" s="488" t="s">
        <v>3877</v>
      </c>
      <c r="E31" s="488" t="s">
        <v>87</v>
      </c>
      <c r="F31" s="488" t="s">
        <v>3405</v>
      </c>
      <c r="G31" s="488">
        <v>2310</v>
      </c>
      <c r="H31" s="488" t="s">
        <v>22</v>
      </c>
      <c r="I31" s="488" t="s">
        <v>22</v>
      </c>
      <c r="J31" s="488" t="s">
        <v>22</v>
      </c>
      <c r="K31" s="488" t="s">
        <v>22</v>
      </c>
      <c r="L31" s="488">
        <v>19</v>
      </c>
      <c r="M31" s="488" t="s">
        <v>3871</v>
      </c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s="4" customFormat="1" ht="30" customHeight="1" thickTop="1" thickBot="1">
      <c r="A32" s="8"/>
      <c r="B32" s="488" t="s">
        <v>3881</v>
      </c>
      <c r="C32" s="488"/>
      <c r="D32" s="488" t="s">
        <v>3877</v>
      </c>
      <c r="E32" s="488" t="s">
        <v>87</v>
      </c>
      <c r="F32" s="488" t="s">
        <v>3825</v>
      </c>
      <c r="G32" s="488"/>
      <c r="H32" s="488"/>
      <c r="I32" s="488"/>
      <c r="J32" s="488"/>
      <c r="K32" s="488"/>
      <c r="L32" s="488"/>
      <c r="M32" s="488" t="s">
        <v>3882</v>
      </c>
      <c r="N32" s="9" t="s">
        <v>3883</v>
      </c>
      <c r="O32" s="9"/>
      <c r="P32" s="9"/>
      <c r="Q32" s="9"/>
      <c r="R32" s="9"/>
      <c r="S32" s="9"/>
      <c r="T32" s="9"/>
      <c r="U32" s="9"/>
      <c r="V32" s="9"/>
      <c r="W32" s="9"/>
    </row>
    <row r="33" spans="1:23" s="4" customFormat="1" ht="30" customHeight="1" thickTop="1" thickBot="1">
      <c r="A33" s="8"/>
      <c r="B33" s="488" t="s">
        <v>3884</v>
      </c>
      <c r="C33" s="488"/>
      <c r="D33" s="488" t="s">
        <v>3885</v>
      </c>
      <c r="E33" s="488" t="s">
        <v>3886</v>
      </c>
      <c r="F33" s="488" t="s">
        <v>3887</v>
      </c>
      <c r="G33" s="488">
        <v>2364</v>
      </c>
      <c r="H33" s="488"/>
      <c r="I33" s="488"/>
      <c r="J33" s="488"/>
      <c r="K33" s="488"/>
      <c r="L33" s="488" t="s">
        <v>3888</v>
      </c>
      <c r="M33" s="488" t="s">
        <v>3853</v>
      </c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s="4" customFormat="1" ht="30" customHeight="1" thickTop="1" thickBot="1">
      <c r="A34" s="8"/>
      <c r="B34" s="488" t="s">
        <v>3889</v>
      </c>
      <c r="C34" s="488"/>
      <c r="D34" s="488" t="s">
        <v>3885</v>
      </c>
      <c r="E34" s="488" t="s">
        <v>321</v>
      </c>
      <c r="F34" s="488" t="s">
        <v>47</v>
      </c>
      <c r="G34" s="488">
        <v>2309</v>
      </c>
      <c r="H34" s="488"/>
      <c r="I34" s="488"/>
      <c r="J34" s="488"/>
      <c r="K34" s="488"/>
      <c r="L34" s="488" t="s">
        <v>3888</v>
      </c>
      <c r="M34" s="488" t="s">
        <v>3853</v>
      </c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s="4" customFormat="1" ht="30" customHeight="1" thickTop="1" thickBot="1">
      <c r="A35" s="8"/>
      <c r="B35" s="488" t="s">
        <v>3890</v>
      </c>
      <c r="C35" s="488"/>
      <c r="D35" s="488" t="s">
        <v>3891</v>
      </c>
      <c r="E35" s="488" t="s">
        <v>365</v>
      </c>
      <c r="F35" s="488" t="s">
        <v>366</v>
      </c>
      <c r="G35" s="488">
        <v>1426</v>
      </c>
      <c r="H35" s="488" t="s">
        <v>22</v>
      </c>
      <c r="I35" s="488" t="s">
        <v>22</v>
      </c>
      <c r="J35" s="488" t="s">
        <v>22</v>
      </c>
      <c r="K35" s="488"/>
      <c r="L35" s="488">
        <v>8</v>
      </c>
      <c r="M35" s="488" t="s">
        <v>3892</v>
      </c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s="4" customFormat="1" ht="30" customHeight="1" thickTop="1" thickBot="1">
      <c r="A36" s="8"/>
      <c r="B36" s="488" t="s">
        <v>3836</v>
      </c>
      <c r="C36" s="488"/>
      <c r="D36" s="488" t="s">
        <v>3893</v>
      </c>
      <c r="E36" s="488" t="s">
        <v>2576</v>
      </c>
      <c r="F36" s="488" t="s">
        <v>3838</v>
      </c>
      <c r="G36" s="488">
        <v>2438</v>
      </c>
      <c r="H36" s="488"/>
      <c r="I36" s="488"/>
      <c r="J36" s="488"/>
      <c r="K36" s="488"/>
      <c r="L36" s="488"/>
      <c r="M36" s="488" t="s">
        <v>3894</v>
      </c>
      <c r="N36" s="9" t="s">
        <v>3895</v>
      </c>
      <c r="O36" s="9"/>
      <c r="P36" s="9"/>
      <c r="Q36" s="9"/>
      <c r="R36" s="9"/>
      <c r="S36" s="9"/>
      <c r="T36" s="9"/>
      <c r="U36" s="9"/>
      <c r="V36" s="9"/>
      <c r="W36" s="9"/>
    </row>
    <row r="37" spans="1:23" s="4" customFormat="1" ht="30" customHeight="1" thickTop="1" thickBot="1">
      <c r="A37" s="8"/>
      <c r="B37" s="488" t="s">
        <v>3896</v>
      </c>
      <c r="C37" s="488"/>
      <c r="D37" s="488" t="s">
        <v>3897</v>
      </c>
      <c r="E37" s="488" t="s">
        <v>87</v>
      </c>
      <c r="F37" s="488" t="s">
        <v>3898</v>
      </c>
      <c r="G37" s="488">
        <v>1903</v>
      </c>
      <c r="H37" s="18"/>
      <c r="I37" s="18"/>
      <c r="J37" s="18"/>
      <c r="K37" s="18"/>
      <c r="L37" s="18" t="s">
        <v>187</v>
      </c>
      <c r="M37" s="18" t="s">
        <v>45</v>
      </c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s="4" customFormat="1" ht="30" customHeight="1" thickTop="1" thickBot="1">
      <c r="A38" s="8"/>
      <c r="B38" s="488" t="s">
        <v>3899</v>
      </c>
      <c r="C38" s="488"/>
      <c r="D38" s="488" t="s">
        <v>3900</v>
      </c>
      <c r="E38" s="488" t="s">
        <v>107</v>
      </c>
      <c r="F38" s="488" t="s">
        <v>3901</v>
      </c>
      <c r="G38" s="488"/>
      <c r="H38" s="488" t="s">
        <v>22</v>
      </c>
      <c r="I38" s="488"/>
      <c r="J38" s="488"/>
      <c r="K38" s="488"/>
      <c r="L38" s="488" t="s">
        <v>22</v>
      </c>
      <c r="M38" s="488" t="s">
        <v>3902</v>
      </c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s="4" customFormat="1" ht="30" customHeight="1" thickTop="1" thickBot="1">
      <c r="B39" s="18" t="s">
        <v>3903</v>
      </c>
      <c r="C39" s="18"/>
      <c r="D39" s="18" t="s">
        <v>3904</v>
      </c>
      <c r="E39" s="18" t="s">
        <v>87</v>
      </c>
      <c r="F39" s="18" t="s">
        <v>3905</v>
      </c>
      <c r="G39" s="18"/>
      <c r="H39" s="18"/>
      <c r="I39" s="18"/>
      <c r="J39" s="18"/>
      <c r="K39" s="18"/>
      <c r="L39" s="18"/>
      <c r="M39" s="18" t="s">
        <v>3906</v>
      </c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s="4" customFormat="1" ht="30" customHeight="1" thickTop="1" thickBot="1">
      <c r="A40" s="8"/>
      <c r="B40" s="488" t="s">
        <v>3907</v>
      </c>
      <c r="C40" s="488"/>
      <c r="D40" s="488" t="s">
        <v>3908</v>
      </c>
      <c r="E40" s="488" t="s">
        <v>2352</v>
      </c>
      <c r="F40" s="488" t="s">
        <v>3909</v>
      </c>
      <c r="G40" s="488">
        <v>2783</v>
      </c>
      <c r="H40" s="488"/>
      <c r="I40" s="488"/>
      <c r="J40" s="488"/>
      <c r="K40" s="488"/>
      <c r="L40" s="488"/>
      <c r="M40" s="488" t="s">
        <v>3910</v>
      </c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s="4" customFormat="1" ht="30" customHeight="1" thickTop="1" thickBot="1">
      <c r="A41" s="30"/>
      <c r="B41" s="860" t="s">
        <v>3911</v>
      </c>
      <c r="C41" s="860"/>
      <c r="D41" s="860" t="s">
        <v>3908</v>
      </c>
      <c r="E41" s="860" t="s">
        <v>3912</v>
      </c>
      <c r="F41" s="860" t="s">
        <v>53</v>
      </c>
      <c r="G41" s="860">
        <v>3671</v>
      </c>
      <c r="H41" s="860"/>
      <c r="I41" s="860"/>
      <c r="J41" s="860"/>
      <c r="K41" s="860"/>
      <c r="L41" s="860">
        <v>10</v>
      </c>
      <c r="M41" s="860" t="s">
        <v>3913</v>
      </c>
      <c r="N41" s="9" t="s">
        <v>3914</v>
      </c>
      <c r="O41" s="9"/>
      <c r="P41" s="9"/>
      <c r="Q41" s="9"/>
      <c r="R41" s="9"/>
      <c r="S41" s="9"/>
      <c r="T41" s="9"/>
      <c r="U41" s="9"/>
      <c r="V41" s="9"/>
      <c r="W41" s="9"/>
    </row>
    <row r="42" spans="1:23" s="4" customFormat="1" ht="30" customHeight="1" thickTop="1" thickBot="1">
      <c r="A42" s="8"/>
      <c r="B42" s="860" t="s">
        <v>3915</v>
      </c>
      <c r="C42" s="860"/>
      <c r="D42" s="860" t="s">
        <v>3916</v>
      </c>
      <c r="E42" s="860" t="s">
        <v>3917</v>
      </c>
      <c r="F42" s="860" t="s">
        <v>3918</v>
      </c>
      <c r="G42" s="860"/>
      <c r="H42" s="860"/>
      <c r="I42" s="860"/>
      <c r="J42" s="860"/>
      <c r="K42" s="860"/>
      <c r="L42" s="860"/>
      <c r="M42" s="860" t="s">
        <v>3853</v>
      </c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s="4" customFormat="1" ht="30" customHeight="1" thickTop="1" thickBot="1">
      <c r="A43" s="8"/>
      <c r="B43" s="860" t="s">
        <v>3919</v>
      </c>
      <c r="C43" s="860"/>
      <c r="D43" s="860" t="s">
        <v>3920</v>
      </c>
      <c r="E43" s="860" t="s">
        <v>3917</v>
      </c>
      <c r="F43" s="860" t="s">
        <v>98</v>
      </c>
      <c r="G43" s="860"/>
      <c r="H43" s="860"/>
      <c r="I43" s="860"/>
      <c r="J43" s="860"/>
      <c r="K43" s="860"/>
      <c r="L43" s="860"/>
      <c r="M43" s="860" t="s">
        <v>3853</v>
      </c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s="4" customFormat="1" ht="30" customHeight="1" thickTop="1" thickBot="1">
      <c r="B44" s="18" t="s">
        <v>3921</v>
      </c>
      <c r="C44" s="18"/>
      <c r="D44" s="18" t="s">
        <v>3922</v>
      </c>
      <c r="E44" s="18" t="s">
        <v>3923</v>
      </c>
      <c r="F44" s="18"/>
      <c r="G44" s="18"/>
      <c r="H44" s="18"/>
      <c r="I44" s="18"/>
      <c r="J44" s="18"/>
      <c r="K44" s="18"/>
      <c r="L44" s="18"/>
      <c r="M44" s="18" t="s">
        <v>3923</v>
      </c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s="4" customFormat="1" ht="30" customHeight="1" thickTop="1" thickBot="1">
      <c r="A45" s="8"/>
      <c r="B45" s="860" t="s">
        <v>3924</v>
      </c>
      <c r="C45" s="860"/>
      <c r="D45" s="860" t="s">
        <v>3925</v>
      </c>
      <c r="E45" s="860" t="s">
        <v>57</v>
      </c>
      <c r="F45" s="860" t="s">
        <v>3926</v>
      </c>
      <c r="G45" s="860"/>
      <c r="H45" s="862" t="s">
        <v>22</v>
      </c>
      <c r="I45" s="860" t="s">
        <v>22</v>
      </c>
      <c r="J45" s="860" t="s">
        <v>22</v>
      </c>
      <c r="K45" s="860" t="s">
        <v>22</v>
      </c>
      <c r="L45" s="860" t="s">
        <v>3927</v>
      </c>
      <c r="M45" s="860" t="s">
        <v>3928</v>
      </c>
      <c r="N45" s="9" t="s">
        <v>3929</v>
      </c>
      <c r="O45" s="9"/>
      <c r="P45" s="9"/>
      <c r="Q45" s="9"/>
      <c r="R45" s="9"/>
      <c r="S45" s="9"/>
      <c r="T45" s="9"/>
      <c r="U45" s="9"/>
      <c r="V45" s="9"/>
      <c r="W45" s="9"/>
    </row>
    <row r="46" spans="1:23" s="4" customFormat="1" ht="30" customHeight="1" thickTop="1" thickBot="1">
      <c r="A46" s="8"/>
      <c r="B46" s="860" t="s">
        <v>3930</v>
      </c>
      <c r="C46" s="860"/>
      <c r="D46" s="860" t="s">
        <v>3925</v>
      </c>
      <c r="E46" s="860" t="s">
        <v>57</v>
      </c>
      <c r="F46" s="860" t="s">
        <v>3445</v>
      </c>
      <c r="G46" s="860"/>
      <c r="H46" s="862" t="s">
        <v>22</v>
      </c>
      <c r="I46" s="860" t="s">
        <v>22</v>
      </c>
      <c r="J46" s="860" t="s">
        <v>22</v>
      </c>
      <c r="K46" s="860" t="s">
        <v>22</v>
      </c>
      <c r="L46" s="860" t="s">
        <v>3927</v>
      </c>
      <c r="M46" s="860" t="s">
        <v>3931</v>
      </c>
      <c r="N46" s="9" t="s">
        <v>3932</v>
      </c>
      <c r="O46" s="9"/>
      <c r="P46" s="9"/>
      <c r="Q46" s="9"/>
      <c r="R46" s="9"/>
      <c r="S46" s="9"/>
      <c r="T46" s="9"/>
      <c r="U46" s="9"/>
      <c r="V46" s="9"/>
      <c r="W46" s="9"/>
    </row>
    <row r="47" spans="1:23" s="4" customFormat="1" ht="30" customHeight="1" thickTop="1" thickBot="1">
      <c r="A47" s="8"/>
      <c r="B47" s="860" t="s">
        <v>3933</v>
      </c>
      <c r="C47" s="860"/>
      <c r="D47" s="860" t="s">
        <v>3925</v>
      </c>
      <c r="E47" s="860" t="s">
        <v>57</v>
      </c>
      <c r="F47" s="860" t="s">
        <v>3934</v>
      </c>
      <c r="G47" s="860"/>
      <c r="H47" s="862" t="s">
        <v>22</v>
      </c>
      <c r="I47" s="860" t="s">
        <v>22</v>
      </c>
      <c r="J47" s="860" t="s">
        <v>22</v>
      </c>
      <c r="K47" s="860" t="s">
        <v>22</v>
      </c>
      <c r="L47" s="860" t="s">
        <v>3927</v>
      </c>
      <c r="M47" s="860" t="s">
        <v>3928</v>
      </c>
      <c r="N47" s="9" t="s">
        <v>3935</v>
      </c>
      <c r="O47" s="9"/>
      <c r="P47" s="9"/>
      <c r="Q47" s="9"/>
      <c r="R47" s="9"/>
      <c r="S47" s="9"/>
      <c r="T47" s="9"/>
      <c r="U47" s="9"/>
      <c r="V47" s="9"/>
      <c r="W47" s="9"/>
    </row>
    <row r="48" spans="1:23" s="4" customFormat="1" ht="30" customHeight="1" thickTop="1" thickBot="1">
      <c r="B48" s="25"/>
      <c r="C48" s="25"/>
      <c r="D48" s="25"/>
      <c r="E48" s="25" t="s">
        <v>3264</v>
      </c>
      <c r="F48" s="25"/>
      <c r="G48" s="25"/>
      <c r="H48" s="25"/>
      <c r="I48" s="25"/>
      <c r="J48" s="25"/>
      <c r="K48" s="25"/>
      <c r="L48" s="25">
        <v>2011</v>
      </c>
      <c r="M48" s="25"/>
      <c r="N48" s="25"/>
      <c r="O48" s="9"/>
      <c r="P48" s="9"/>
      <c r="Q48" s="9"/>
      <c r="R48" s="9"/>
      <c r="S48" s="9"/>
      <c r="T48" s="9"/>
      <c r="U48" s="9"/>
      <c r="V48" s="9"/>
      <c r="W48" s="9"/>
    </row>
    <row r="49" spans="1:23" s="4" customFormat="1" ht="30" customHeight="1" thickTop="1">
      <c r="B49" s="488" t="s">
        <v>3936</v>
      </c>
      <c r="C49" s="488"/>
      <c r="D49" s="488" t="s">
        <v>3937</v>
      </c>
      <c r="E49" s="488" t="s">
        <v>2612</v>
      </c>
      <c r="F49" s="488" t="s">
        <v>2613</v>
      </c>
      <c r="G49" s="488"/>
      <c r="H49" s="488"/>
      <c r="I49" s="488"/>
      <c r="J49" s="488"/>
      <c r="K49" s="488"/>
      <c r="L49" s="488"/>
      <c r="M49" s="488" t="s">
        <v>3938</v>
      </c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s="4" customFormat="1" ht="30" customHeight="1">
      <c r="B50" s="18" t="s">
        <v>3939</v>
      </c>
      <c r="D50" s="18" t="s">
        <v>3940</v>
      </c>
      <c r="E50" s="18" t="s">
        <v>3941</v>
      </c>
      <c r="F50" s="18" t="s">
        <v>32</v>
      </c>
      <c r="G50" s="32"/>
      <c r="H50" s="18"/>
      <c r="I50" s="18"/>
      <c r="J50" s="18"/>
      <c r="K50" s="18"/>
      <c r="L50" s="18"/>
      <c r="M50" s="18" t="s">
        <v>3942</v>
      </c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s="4" customFormat="1" ht="30" customHeight="1">
      <c r="B51" s="18" t="s">
        <v>3943</v>
      </c>
      <c r="C51" s="18"/>
      <c r="D51" s="18" t="s">
        <v>3944</v>
      </c>
      <c r="E51" s="18" t="s">
        <v>3945</v>
      </c>
      <c r="F51" s="18" t="s">
        <v>2478</v>
      </c>
      <c r="G51" s="18"/>
      <c r="H51" s="18"/>
      <c r="I51" s="18"/>
      <c r="J51" s="18"/>
      <c r="K51" s="18"/>
      <c r="L51" s="18"/>
      <c r="M51" s="18" t="s">
        <v>3946</v>
      </c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s="4" customFormat="1" ht="30" customHeight="1" thickBot="1">
      <c r="B52" s="18" t="s">
        <v>3947</v>
      </c>
      <c r="C52" s="18"/>
      <c r="D52" s="18" t="s">
        <v>3944</v>
      </c>
      <c r="E52" s="18" t="s">
        <v>3948</v>
      </c>
      <c r="F52" s="18" t="s">
        <v>3901</v>
      </c>
      <c r="G52" s="18"/>
      <c r="H52" s="18"/>
      <c r="I52" s="18"/>
      <c r="J52" s="18"/>
      <c r="K52" s="18"/>
      <c r="L52" s="18"/>
      <c r="M52" s="18" t="s">
        <v>3949</v>
      </c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s="4" customFormat="1" ht="30" customHeight="1" thickTop="1" thickBot="1">
      <c r="A53" s="8"/>
      <c r="B53" s="488" t="s">
        <v>3950</v>
      </c>
      <c r="C53" s="488"/>
      <c r="D53" s="488" t="s">
        <v>3951</v>
      </c>
      <c r="E53" s="488" t="s">
        <v>87</v>
      </c>
      <c r="F53" s="488" t="s">
        <v>3952</v>
      </c>
      <c r="G53" s="488"/>
      <c r="H53" s="488" t="s">
        <v>22</v>
      </c>
      <c r="I53" s="488"/>
      <c r="J53" s="488"/>
      <c r="K53" s="488"/>
      <c r="L53" s="488"/>
      <c r="M53" s="488" t="s">
        <v>3953</v>
      </c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s="4" customFormat="1" ht="30" customHeight="1" thickTop="1">
      <c r="B54" s="860" t="s">
        <v>3954</v>
      </c>
      <c r="C54" s="860"/>
      <c r="D54" s="860" t="s">
        <v>3955</v>
      </c>
      <c r="E54" s="860" t="s">
        <v>3956</v>
      </c>
      <c r="F54" s="860" t="s">
        <v>3957</v>
      </c>
      <c r="G54" s="860"/>
      <c r="H54" s="860" t="s">
        <v>22</v>
      </c>
      <c r="I54" s="860"/>
      <c r="J54" s="860"/>
      <c r="K54" s="860"/>
      <c r="L54" s="860"/>
      <c r="M54" s="860" t="s">
        <v>3958</v>
      </c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s="4" customFormat="1" ht="30" customHeight="1">
      <c r="B55" s="487" t="s">
        <v>3959</v>
      </c>
      <c r="C55" s="487"/>
      <c r="D55" s="487" t="s">
        <v>3955</v>
      </c>
      <c r="E55" s="487" t="s">
        <v>2523</v>
      </c>
      <c r="F55" s="487" t="s">
        <v>3960</v>
      </c>
      <c r="G55" s="487">
        <v>3421</v>
      </c>
      <c r="H55" s="487" t="s">
        <v>22</v>
      </c>
      <c r="I55" s="487"/>
      <c r="J55" s="487"/>
      <c r="K55" s="487"/>
      <c r="L55" s="487"/>
      <c r="M55" s="487" t="s">
        <v>3961</v>
      </c>
      <c r="N55" s="9"/>
      <c r="O55" s="9">
        <v>4</v>
      </c>
      <c r="P55" s="9">
        <v>3</v>
      </c>
      <c r="Q55" s="9">
        <v>6</v>
      </c>
      <c r="R55" s="9">
        <v>4</v>
      </c>
      <c r="S55" s="9"/>
      <c r="T55" s="9"/>
      <c r="U55" s="9"/>
      <c r="V55" s="9"/>
      <c r="W55" s="9"/>
    </row>
    <row r="56" spans="1:23" s="4" customFormat="1" ht="30" customHeight="1" thickBot="1">
      <c r="B56" s="488" t="s">
        <v>3962</v>
      </c>
      <c r="C56" s="488"/>
      <c r="D56" s="488" t="s">
        <v>3963</v>
      </c>
      <c r="E56" s="488" t="s">
        <v>2</v>
      </c>
      <c r="F56" s="488"/>
      <c r="G56" s="488"/>
      <c r="H56" s="488"/>
      <c r="I56" s="488"/>
      <c r="J56" s="488"/>
      <c r="K56" s="488"/>
      <c r="L56" s="488"/>
      <c r="M56" s="488" t="s">
        <v>3964</v>
      </c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s="4" customFormat="1" ht="30" customHeight="1" thickTop="1" thickBot="1">
      <c r="A57" s="8"/>
      <c r="B57" s="488" t="s">
        <v>3965</v>
      </c>
      <c r="C57" s="488"/>
      <c r="D57" s="488" t="s">
        <v>3966</v>
      </c>
      <c r="E57" s="488" t="s">
        <v>87</v>
      </c>
      <c r="F57" s="488"/>
      <c r="G57" s="488"/>
      <c r="H57" s="488"/>
      <c r="I57" s="488"/>
      <c r="J57" s="488"/>
      <c r="K57" s="488"/>
      <c r="L57" s="488"/>
      <c r="M57" s="488" t="s">
        <v>3967</v>
      </c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s="4" customFormat="1" ht="30" customHeight="1" thickTop="1">
      <c r="B58" s="487" t="s">
        <v>3968</v>
      </c>
      <c r="C58" s="487"/>
      <c r="D58" s="487" t="s">
        <v>3969</v>
      </c>
      <c r="E58" s="487" t="s">
        <v>3596</v>
      </c>
      <c r="F58" s="487" t="s">
        <v>3970</v>
      </c>
      <c r="G58" s="487">
        <v>2444</v>
      </c>
      <c r="H58" s="487" t="s">
        <v>22</v>
      </c>
      <c r="I58" s="487" t="s">
        <v>22</v>
      </c>
      <c r="J58" s="487" t="s">
        <v>22</v>
      </c>
      <c r="K58" s="487" t="s">
        <v>22</v>
      </c>
      <c r="L58" s="487" t="s">
        <v>3971</v>
      </c>
      <c r="M58" s="487" t="s">
        <v>347</v>
      </c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s="4" customFormat="1" ht="30" customHeight="1" thickBot="1">
      <c r="B59" s="487" t="s">
        <v>3972</v>
      </c>
      <c r="C59" s="487"/>
      <c r="D59" s="487" t="s">
        <v>3973</v>
      </c>
      <c r="E59" s="487" t="s">
        <v>3974</v>
      </c>
      <c r="F59" s="487" t="s">
        <v>3975</v>
      </c>
      <c r="G59" s="487">
        <v>2818</v>
      </c>
      <c r="H59" s="487" t="s">
        <v>22</v>
      </c>
      <c r="I59" s="487" t="s">
        <v>22</v>
      </c>
      <c r="J59" s="487" t="s">
        <v>22</v>
      </c>
      <c r="K59" s="487"/>
      <c r="L59" s="487">
        <v>13</v>
      </c>
      <c r="M59" s="487" t="s">
        <v>3976</v>
      </c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s="4" customFormat="1" ht="30" customHeight="1" thickTop="1" thickBot="1">
      <c r="A60" s="8"/>
      <c r="B60" s="488" t="s">
        <v>3896</v>
      </c>
      <c r="C60" s="25" t="s">
        <v>3977</v>
      </c>
      <c r="D60" s="488" t="s">
        <v>3978</v>
      </c>
      <c r="E60" s="488" t="s">
        <v>87</v>
      </c>
      <c r="F60" s="488" t="s">
        <v>3898</v>
      </c>
      <c r="G60" s="488">
        <v>1903</v>
      </c>
      <c r="H60" s="31" t="s">
        <v>22</v>
      </c>
      <c r="I60" s="488" t="s">
        <v>22</v>
      </c>
      <c r="J60" s="488" t="s">
        <v>22</v>
      </c>
      <c r="K60" s="488"/>
      <c r="L60" s="488">
        <v>8</v>
      </c>
      <c r="M60" s="488" t="s">
        <v>3979</v>
      </c>
      <c r="N60" s="9" t="s">
        <v>3980</v>
      </c>
      <c r="O60" s="9"/>
      <c r="P60" s="9"/>
      <c r="Q60" s="9"/>
      <c r="R60" s="9"/>
      <c r="S60" s="9"/>
      <c r="T60" s="9"/>
      <c r="U60" s="9"/>
      <c r="V60" s="9"/>
      <c r="W60" s="9"/>
    </row>
    <row r="61" spans="1:23" s="4" customFormat="1" ht="30" customHeight="1" thickTop="1" thickBot="1">
      <c r="B61" s="487" t="s">
        <v>3981</v>
      </c>
      <c r="C61" s="487"/>
      <c r="D61" s="487" t="s">
        <v>3982</v>
      </c>
      <c r="E61" s="487" t="s">
        <v>194</v>
      </c>
      <c r="F61" s="487" t="s">
        <v>3834</v>
      </c>
      <c r="G61" s="487">
        <v>3865</v>
      </c>
      <c r="H61" s="487"/>
      <c r="I61" s="487"/>
      <c r="J61" s="487"/>
      <c r="K61" s="487"/>
      <c r="L61" s="487"/>
      <c r="M61" s="487" t="s">
        <v>3983</v>
      </c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s="4" customFormat="1" ht="30" customHeight="1" thickTop="1" thickBot="1">
      <c r="A62" s="8"/>
      <c r="B62" s="860" t="s">
        <v>3984</v>
      </c>
      <c r="C62" s="860"/>
      <c r="D62" s="860" t="s">
        <v>3985</v>
      </c>
      <c r="E62" s="860" t="s">
        <v>3986</v>
      </c>
      <c r="F62" s="860" t="s">
        <v>3987</v>
      </c>
      <c r="G62" s="860">
        <v>1243</v>
      </c>
      <c r="H62" s="860" t="s">
        <v>22</v>
      </c>
      <c r="I62" s="860" t="s">
        <v>22</v>
      </c>
      <c r="J62" s="860" t="s">
        <v>22</v>
      </c>
      <c r="K62" s="860"/>
      <c r="L62" s="860"/>
      <c r="M62" s="860" t="s">
        <v>3988</v>
      </c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s="4" customFormat="1" ht="30" customHeight="1" thickTop="1" thickBot="1">
      <c r="A63" s="8"/>
      <c r="B63" s="488" t="s">
        <v>3989</v>
      </c>
      <c r="C63" s="488"/>
      <c r="D63" s="488" t="s">
        <v>3990</v>
      </c>
      <c r="E63" s="488" t="s">
        <v>3991</v>
      </c>
      <c r="F63" s="488" t="s">
        <v>2577</v>
      </c>
      <c r="G63" s="488">
        <v>3493</v>
      </c>
      <c r="H63" s="488" t="s">
        <v>22</v>
      </c>
      <c r="I63" s="488"/>
      <c r="J63" s="488" t="s">
        <v>22</v>
      </c>
      <c r="K63" s="488"/>
      <c r="L63" s="488"/>
      <c r="M63" s="488" t="s">
        <v>3992</v>
      </c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s="4" customFormat="1" ht="30" customHeight="1" thickTop="1" thickBot="1">
      <c r="A64" s="8"/>
      <c r="B64" s="860" t="s">
        <v>3993</v>
      </c>
      <c r="C64" s="860"/>
      <c r="D64" s="860" t="s">
        <v>3994</v>
      </c>
      <c r="E64" s="860" t="s">
        <v>3917</v>
      </c>
      <c r="F64" s="860" t="s">
        <v>3995</v>
      </c>
      <c r="G64" s="860">
        <v>3006</v>
      </c>
      <c r="H64" s="860" t="s">
        <v>22</v>
      </c>
      <c r="I64" s="860"/>
      <c r="J64" s="860" t="s">
        <v>22</v>
      </c>
      <c r="K64" s="860"/>
      <c r="L64" s="860"/>
      <c r="M64" s="860" t="s">
        <v>3996</v>
      </c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s="4" customFormat="1" ht="30" customHeight="1" thickTop="1" thickBot="1">
      <c r="A65" s="8"/>
      <c r="B65" s="27" t="s">
        <v>3997</v>
      </c>
      <c r="C65" s="27"/>
      <c r="D65" s="27" t="s">
        <v>3998</v>
      </c>
      <c r="E65" s="27" t="s">
        <v>394</v>
      </c>
      <c r="F65" s="27" t="s">
        <v>3999</v>
      </c>
      <c r="G65" s="27" t="s">
        <v>3869</v>
      </c>
      <c r="H65" s="27" t="s">
        <v>22</v>
      </c>
      <c r="I65" s="27"/>
      <c r="J65" s="27"/>
      <c r="K65" s="27"/>
      <c r="L65" s="27"/>
      <c r="M65" s="27" t="s">
        <v>4000</v>
      </c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s="4" customFormat="1" ht="30" customHeight="1" thickTop="1" thickBot="1">
      <c r="A66" s="8"/>
      <c r="B66" s="488" t="s">
        <v>4001</v>
      </c>
      <c r="C66" s="488"/>
      <c r="D66" s="488" t="s">
        <v>4002</v>
      </c>
      <c r="E66" s="488" t="s">
        <v>4003</v>
      </c>
      <c r="F66" s="488" t="s">
        <v>4004</v>
      </c>
      <c r="G66" s="488">
        <v>2520</v>
      </c>
      <c r="H66" s="863" t="s">
        <v>22</v>
      </c>
      <c r="I66" s="488" t="s">
        <v>22</v>
      </c>
      <c r="J66" s="488" t="s">
        <v>22</v>
      </c>
      <c r="K66" s="488"/>
      <c r="L66" s="488">
        <v>8</v>
      </c>
      <c r="M66" s="488" t="s">
        <v>4005</v>
      </c>
      <c r="N66" s="864" t="s">
        <v>4006</v>
      </c>
      <c r="O66" s="9"/>
      <c r="P66" s="9"/>
      <c r="Q66" s="9"/>
      <c r="R66" s="9"/>
      <c r="S66" s="9"/>
      <c r="T66" s="9"/>
      <c r="U66" s="9"/>
      <c r="V66" s="9"/>
      <c r="W66" s="9"/>
    </row>
    <row r="67" spans="1:23" s="4" customFormat="1" ht="30" customHeight="1" thickTop="1" thickBot="1">
      <c r="A67" s="8"/>
      <c r="B67" s="487" t="s">
        <v>4007</v>
      </c>
      <c r="C67" s="487"/>
      <c r="D67" s="487" t="s">
        <v>4008</v>
      </c>
      <c r="E67" s="487" t="s">
        <v>4009</v>
      </c>
      <c r="F67" s="487" t="s">
        <v>4010</v>
      </c>
      <c r="G67" s="487">
        <v>3145</v>
      </c>
      <c r="H67" s="487" t="s">
        <v>22</v>
      </c>
      <c r="I67" s="487" t="s">
        <v>22</v>
      </c>
      <c r="J67" s="487" t="s">
        <v>22</v>
      </c>
      <c r="K67" s="487" t="s">
        <v>22</v>
      </c>
      <c r="L67" s="487">
        <v>8</v>
      </c>
      <c r="M67" s="487" t="s">
        <v>4011</v>
      </c>
      <c r="N67" s="9" t="s">
        <v>4012</v>
      </c>
      <c r="O67" s="9"/>
      <c r="P67" s="9"/>
      <c r="Q67" s="9"/>
      <c r="R67" s="9"/>
      <c r="S67" s="9"/>
      <c r="T67" s="9"/>
      <c r="U67" s="9"/>
      <c r="V67" s="9"/>
      <c r="W67" s="9"/>
    </row>
    <row r="68" spans="1:23" s="4" customFormat="1" ht="30" customHeight="1" thickTop="1" thickBot="1">
      <c r="B68" s="487" t="s">
        <v>4013</v>
      </c>
      <c r="C68" s="487"/>
      <c r="D68" s="487"/>
      <c r="E68" s="487" t="s">
        <v>3030</v>
      </c>
      <c r="F68" s="487"/>
      <c r="G68" s="487"/>
      <c r="H68" s="487"/>
      <c r="I68" s="487"/>
      <c r="J68" s="487"/>
      <c r="K68" s="487"/>
      <c r="L68" s="487"/>
      <c r="M68" s="487" t="s">
        <v>4014</v>
      </c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s="4" customFormat="1" ht="30" customHeight="1" thickTop="1" thickBot="1">
      <c r="B69" s="25"/>
      <c r="C69" s="25"/>
      <c r="D69" s="25"/>
      <c r="E69" s="25" t="s">
        <v>3283</v>
      </c>
      <c r="F69" s="25"/>
      <c r="G69" s="25"/>
      <c r="H69" s="25"/>
      <c r="I69" s="25"/>
      <c r="J69" s="25"/>
      <c r="K69" s="25"/>
      <c r="L69" s="25">
        <v>2011</v>
      </c>
      <c r="M69" s="25"/>
      <c r="N69" s="25"/>
      <c r="O69" s="9"/>
      <c r="P69" s="9"/>
      <c r="Q69" s="9"/>
      <c r="R69" s="9"/>
      <c r="S69" s="9"/>
      <c r="T69" s="9"/>
      <c r="U69" s="9"/>
      <c r="V69" s="9"/>
      <c r="W69" s="9"/>
    </row>
    <row r="70" spans="1:23" s="4" customFormat="1" ht="30" customHeight="1" thickTop="1" thickBot="1">
      <c r="B70" s="18" t="s">
        <v>4015</v>
      </c>
      <c r="C70" s="18"/>
      <c r="D70" s="18" t="s">
        <v>4016</v>
      </c>
      <c r="E70" s="18" t="s">
        <v>312</v>
      </c>
      <c r="F70" s="18" t="s">
        <v>2541</v>
      </c>
      <c r="G70" s="18"/>
      <c r="H70" s="18"/>
      <c r="I70" s="18"/>
      <c r="J70" s="18"/>
      <c r="K70" s="18"/>
      <c r="L70" s="18"/>
      <c r="M70" s="18" t="s">
        <v>4017</v>
      </c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s="4" customFormat="1" ht="30" customHeight="1" thickTop="1" thickBot="1">
      <c r="A71" s="8"/>
      <c r="B71" s="488" t="s">
        <v>4018</v>
      </c>
      <c r="C71" s="488"/>
      <c r="D71" s="488" t="s">
        <v>4019</v>
      </c>
      <c r="E71" s="488" t="s">
        <v>4020</v>
      </c>
      <c r="F71" s="488" t="s">
        <v>98</v>
      </c>
      <c r="G71" s="488">
        <v>2323</v>
      </c>
      <c r="H71" s="488"/>
      <c r="I71" s="488"/>
      <c r="J71" s="488"/>
      <c r="K71" s="488"/>
      <c r="L71" s="488"/>
      <c r="M71" s="488" t="s">
        <v>4021</v>
      </c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s="4" customFormat="1" ht="30" customHeight="1" thickTop="1" thickBot="1">
      <c r="A72" s="8"/>
      <c r="B72" s="488" t="s">
        <v>4022</v>
      </c>
      <c r="C72" s="488"/>
      <c r="D72" s="488" t="s">
        <v>4019</v>
      </c>
      <c r="E72" s="488" t="s">
        <v>4023</v>
      </c>
      <c r="F72" s="488" t="s">
        <v>3123</v>
      </c>
      <c r="G72" s="488">
        <v>3341</v>
      </c>
      <c r="H72" s="488"/>
      <c r="I72" s="488"/>
      <c r="J72" s="488"/>
      <c r="K72" s="488"/>
      <c r="L72" s="488"/>
      <c r="M72" s="488" t="s">
        <v>4024</v>
      </c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s="4" customFormat="1" ht="30" customHeight="1" thickTop="1" thickBot="1">
      <c r="A73" s="8"/>
      <c r="B73" s="488" t="s">
        <v>4025</v>
      </c>
      <c r="C73" s="488"/>
      <c r="D73" s="488" t="s">
        <v>4019</v>
      </c>
      <c r="E73" s="488" t="s">
        <v>4026</v>
      </c>
      <c r="F73" s="488" t="s">
        <v>4027</v>
      </c>
      <c r="G73" s="488">
        <v>1056</v>
      </c>
      <c r="H73" s="865" t="s">
        <v>22</v>
      </c>
      <c r="I73" s="488" t="s">
        <v>22</v>
      </c>
      <c r="J73" s="488" t="s">
        <v>22</v>
      </c>
      <c r="K73" s="488" t="s">
        <v>22</v>
      </c>
      <c r="L73" s="488">
        <v>8</v>
      </c>
      <c r="M73" s="488" t="s">
        <v>4028</v>
      </c>
      <c r="N73" s="33" t="s">
        <v>4029</v>
      </c>
      <c r="O73" s="9"/>
      <c r="P73" s="9"/>
      <c r="Q73" s="9"/>
      <c r="R73" s="9"/>
      <c r="S73" s="9"/>
      <c r="T73" s="9"/>
      <c r="U73" s="9"/>
      <c r="V73" s="9"/>
      <c r="W73" s="9"/>
    </row>
    <row r="74" spans="1:23" s="4" customFormat="1" ht="30" customHeight="1" thickTop="1">
      <c r="B74" s="18" t="s">
        <v>4030</v>
      </c>
      <c r="C74" s="18"/>
      <c r="D74" s="18" t="s">
        <v>4031</v>
      </c>
      <c r="E74" s="18" t="s">
        <v>4032</v>
      </c>
      <c r="F74" s="18" t="s">
        <v>4033</v>
      </c>
      <c r="G74" s="18">
        <v>2894</v>
      </c>
      <c r="H74" s="18" t="s">
        <v>22</v>
      </c>
      <c r="I74" s="18" t="s">
        <v>22</v>
      </c>
      <c r="J74" s="18" t="s">
        <v>22</v>
      </c>
      <c r="K74" s="18" t="s">
        <v>22</v>
      </c>
      <c r="L74" s="18"/>
      <c r="M74" s="18" t="s">
        <v>4034</v>
      </c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s="4" customFormat="1" ht="30" customHeight="1" thickBot="1">
      <c r="B75" s="18" t="s">
        <v>4035</v>
      </c>
      <c r="C75" s="18"/>
      <c r="D75" s="18" t="s">
        <v>4036</v>
      </c>
      <c r="E75" s="18" t="s">
        <v>4037</v>
      </c>
      <c r="F75" s="18" t="s">
        <v>154</v>
      </c>
      <c r="G75" s="18">
        <v>2695</v>
      </c>
      <c r="H75" s="18" t="s">
        <v>22</v>
      </c>
      <c r="I75" s="18" t="s">
        <v>22</v>
      </c>
      <c r="J75" s="18" t="s">
        <v>22</v>
      </c>
      <c r="K75" s="18" t="s">
        <v>22</v>
      </c>
      <c r="L75" s="18"/>
      <c r="M75" s="18" t="s">
        <v>4034</v>
      </c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s="4" customFormat="1" ht="30" customHeight="1" thickTop="1" thickBot="1">
      <c r="A76" s="8"/>
      <c r="B76" s="488" t="s">
        <v>4038</v>
      </c>
      <c r="C76" s="488"/>
      <c r="D76" s="488" t="s">
        <v>4039</v>
      </c>
      <c r="E76" s="488" t="s">
        <v>87</v>
      </c>
      <c r="F76" s="488" t="s">
        <v>4040</v>
      </c>
      <c r="G76" s="488"/>
      <c r="H76" s="866" t="s">
        <v>22</v>
      </c>
      <c r="I76" s="488" t="s">
        <v>22</v>
      </c>
      <c r="J76" s="488" t="s">
        <v>22</v>
      </c>
      <c r="K76" s="488" t="s">
        <v>22</v>
      </c>
      <c r="L76" s="488">
        <v>19</v>
      </c>
      <c r="M76" s="488" t="s">
        <v>4041</v>
      </c>
      <c r="N76" s="9" t="s">
        <v>4042</v>
      </c>
      <c r="O76" s="9"/>
      <c r="P76" s="9"/>
      <c r="Q76" s="9"/>
      <c r="R76" s="9"/>
      <c r="S76" s="9"/>
      <c r="T76" s="9"/>
      <c r="U76" s="9"/>
      <c r="V76" s="9"/>
      <c r="W76" s="9"/>
    </row>
    <row r="77" spans="1:23" s="4" customFormat="1" ht="30" customHeight="1" thickTop="1" thickBot="1">
      <c r="A77" s="8"/>
      <c r="B77" s="488" t="s">
        <v>4043</v>
      </c>
      <c r="C77" s="488"/>
      <c r="D77" s="488" t="s">
        <v>4039</v>
      </c>
      <c r="E77" s="488" t="s">
        <v>87</v>
      </c>
      <c r="F77" s="488" t="s">
        <v>4044</v>
      </c>
      <c r="G77" s="488">
        <v>2352</v>
      </c>
      <c r="H77" s="867" t="s">
        <v>22</v>
      </c>
      <c r="I77" s="488" t="s">
        <v>22</v>
      </c>
      <c r="J77" s="488" t="s">
        <v>22</v>
      </c>
      <c r="K77" s="488" t="s">
        <v>22</v>
      </c>
      <c r="L77" s="488">
        <v>20</v>
      </c>
      <c r="M77" s="488" t="s">
        <v>4045</v>
      </c>
      <c r="N77" s="33" t="s">
        <v>4046</v>
      </c>
      <c r="O77" s="9"/>
      <c r="P77" s="9"/>
      <c r="Q77" s="9"/>
      <c r="R77" s="9"/>
      <c r="S77" s="9"/>
      <c r="T77" s="9"/>
      <c r="U77" s="9"/>
      <c r="V77" s="9"/>
      <c r="W77" s="9"/>
    </row>
    <row r="78" spans="1:23" s="4" customFormat="1" ht="30" customHeight="1" thickTop="1">
      <c r="B78" s="18" t="s">
        <v>4047</v>
      </c>
      <c r="C78" s="18"/>
      <c r="D78" s="18" t="s">
        <v>4048</v>
      </c>
      <c r="E78" s="18" t="s">
        <v>3715</v>
      </c>
      <c r="F78" s="18" t="s">
        <v>50</v>
      </c>
      <c r="G78" s="18">
        <v>1472</v>
      </c>
      <c r="H78" s="18" t="s">
        <v>22</v>
      </c>
      <c r="I78" s="18" t="s">
        <v>22</v>
      </c>
      <c r="J78" s="18" t="s">
        <v>22</v>
      </c>
      <c r="K78" s="18" t="s">
        <v>22</v>
      </c>
      <c r="L78" s="18"/>
      <c r="M78" s="18" t="s">
        <v>4034</v>
      </c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s="4" customFormat="1" ht="30" customHeight="1" thickBot="1">
      <c r="B79" s="18" t="s">
        <v>4049</v>
      </c>
      <c r="C79" s="18"/>
      <c r="D79" s="18" t="s">
        <v>4050</v>
      </c>
      <c r="E79" s="18" t="s">
        <v>4051</v>
      </c>
      <c r="F79" s="18" t="s">
        <v>4052</v>
      </c>
      <c r="G79" s="18">
        <v>2737</v>
      </c>
      <c r="H79" s="18" t="s">
        <v>22</v>
      </c>
      <c r="I79" s="18" t="s">
        <v>22</v>
      </c>
      <c r="J79" s="18" t="s">
        <v>22</v>
      </c>
      <c r="K79" s="18" t="s">
        <v>22</v>
      </c>
      <c r="L79" s="18"/>
      <c r="M79" s="18" t="s">
        <v>4034</v>
      </c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s="4" customFormat="1" ht="30" customHeight="1" thickTop="1" thickBot="1">
      <c r="A80" s="8"/>
      <c r="B80" s="487" t="s">
        <v>4053</v>
      </c>
      <c r="C80" s="487"/>
      <c r="D80" s="487" t="s">
        <v>4054</v>
      </c>
      <c r="E80" s="487" t="s">
        <v>3873</v>
      </c>
      <c r="F80" s="487" t="s">
        <v>130</v>
      </c>
      <c r="G80" s="487">
        <v>3381</v>
      </c>
      <c r="H80" s="487" t="s">
        <v>22</v>
      </c>
      <c r="I80" s="487" t="s">
        <v>22</v>
      </c>
      <c r="J80" s="487" t="s">
        <v>22</v>
      </c>
      <c r="K80" s="487" t="s">
        <v>22</v>
      </c>
      <c r="L80" s="487">
        <v>8</v>
      </c>
      <c r="M80" s="487" t="s">
        <v>4055</v>
      </c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s="4" customFormat="1" ht="30" customHeight="1" thickTop="1" thickBot="1">
      <c r="A81" s="8"/>
      <c r="B81" s="487" t="s">
        <v>4056</v>
      </c>
      <c r="C81" s="487"/>
      <c r="D81" s="487" t="s">
        <v>4054</v>
      </c>
      <c r="E81" s="487" t="s">
        <v>26</v>
      </c>
      <c r="F81" s="487" t="s">
        <v>3250</v>
      </c>
      <c r="G81" s="487">
        <v>3858</v>
      </c>
      <c r="H81" s="487" t="s">
        <v>22</v>
      </c>
      <c r="I81" s="487" t="s">
        <v>22</v>
      </c>
      <c r="J81" s="487" t="s">
        <v>22</v>
      </c>
      <c r="K81" s="487" t="s">
        <v>22</v>
      </c>
      <c r="L81" s="487">
        <v>8</v>
      </c>
      <c r="M81" s="487" t="s">
        <v>4057</v>
      </c>
      <c r="N81"/>
      <c r="O81" s="9">
        <v>6</v>
      </c>
      <c r="P81" s="9">
        <v>0</v>
      </c>
      <c r="Q81" s="9">
        <v>8</v>
      </c>
      <c r="R81" s="9">
        <v>4</v>
      </c>
      <c r="S81" s="9"/>
      <c r="T81" s="9"/>
      <c r="U81" s="9"/>
      <c r="V81" s="9"/>
      <c r="W81" s="9"/>
    </row>
    <row r="82" spans="1:23" s="4" customFormat="1" ht="30" customHeight="1" thickTop="1" thickBot="1">
      <c r="A82" s="8"/>
      <c r="B82" s="860" t="s">
        <v>4058</v>
      </c>
      <c r="C82" s="25" t="s">
        <v>4059</v>
      </c>
      <c r="D82" s="860" t="s">
        <v>4060</v>
      </c>
      <c r="E82" s="860" t="s">
        <v>3814</v>
      </c>
      <c r="F82" s="860" t="s">
        <v>36</v>
      </c>
      <c r="G82" s="860">
        <v>1486</v>
      </c>
      <c r="H82" s="860" t="s">
        <v>22</v>
      </c>
      <c r="I82" s="860" t="s">
        <v>22</v>
      </c>
      <c r="J82" s="860" t="s">
        <v>22</v>
      </c>
      <c r="K82" s="860" t="s">
        <v>22</v>
      </c>
      <c r="L82" s="860"/>
      <c r="M82" s="860" t="s">
        <v>4061</v>
      </c>
      <c r="N82" s="9" t="s">
        <v>4062</v>
      </c>
      <c r="O82" s="9"/>
      <c r="P82" s="9"/>
      <c r="Q82" s="9"/>
      <c r="R82" s="9"/>
      <c r="S82" s="9"/>
      <c r="T82" s="9"/>
      <c r="U82" s="9"/>
      <c r="V82" s="9"/>
      <c r="W82" s="9"/>
    </row>
    <row r="83" spans="1:23" s="4" customFormat="1" ht="30" customHeight="1" thickTop="1" thickBot="1">
      <c r="A83" s="8"/>
      <c r="B83" s="18" t="s">
        <v>4063</v>
      </c>
      <c r="C83" s="18"/>
      <c r="D83" s="18" t="s">
        <v>4064</v>
      </c>
      <c r="E83" s="18"/>
      <c r="F83" s="18"/>
      <c r="G83" s="18"/>
      <c r="H83" s="18" t="s">
        <v>22</v>
      </c>
      <c r="I83" s="18" t="s">
        <v>22</v>
      </c>
      <c r="J83" s="18" t="s">
        <v>22</v>
      </c>
      <c r="K83" s="18" t="s">
        <v>22</v>
      </c>
      <c r="L83" s="18"/>
      <c r="M83" s="18" t="s">
        <v>4065</v>
      </c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s="4" customFormat="1" ht="30" customHeight="1" thickTop="1" thickBot="1">
      <c r="B84" s="860" t="s">
        <v>4066</v>
      </c>
      <c r="C84" s="25"/>
      <c r="D84" s="860" t="s">
        <v>4067</v>
      </c>
      <c r="E84" s="860" t="s">
        <v>210</v>
      </c>
      <c r="F84" s="860" t="s">
        <v>4068</v>
      </c>
      <c r="G84" s="860"/>
      <c r="H84" s="860"/>
      <c r="I84" s="860"/>
      <c r="J84" s="860"/>
      <c r="K84" s="860"/>
      <c r="L84" s="860"/>
      <c r="M84" s="860" t="s">
        <v>420</v>
      </c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s="4" customFormat="1" ht="30" customHeight="1" thickTop="1" thickBot="1">
      <c r="A85" s="8"/>
      <c r="B85" s="860" t="s">
        <v>4069</v>
      </c>
      <c r="C85" s="860"/>
      <c r="D85" s="860" t="s">
        <v>4070</v>
      </c>
      <c r="E85" s="860" t="s">
        <v>210</v>
      </c>
      <c r="F85" s="860" t="s">
        <v>4071</v>
      </c>
      <c r="G85" s="860">
        <v>1396</v>
      </c>
      <c r="H85" s="860"/>
      <c r="I85" s="860"/>
      <c r="J85" s="860"/>
      <c r="K85" s="860"/>
      <c r="L85" s="860"/>
      <c r="M85" s="860" t="s">
        <v>4072</v>
      </c>
      <c r="N85" s="9" t="s">
        <v>4073</v>
      </c>
      <c r="O85" s="9"/>
      <c r="P85" s="9"/>
      <c r="Q85" s="9"/>
      <c r="R85" s="9"/>
      <c r="S85" s="9"/>
      <c r="T85" s="9"/>
      <c r="U85" s="9"/>
      <c r="V85" s="9"/>
      <c r="W85" s="9"/>
    </row>
    <row r="86" spans="1:23" s="4" customFormat="1" ht="30" customHeight="1" thickTop="1">
      <c r="B86" s="18" t="s">
        <v>4074</v>
      </c>
      <c r="C86" s="18"/>
      <c r="D86" s="18" t="s">
        <v>4070</v>
      </c>
      <c r="E86" s="18" t="s">
        <v>57</v>
      </c>
      <c r="F86" s="18" t="s">
        <v>3348</v>
      </c>
      <c r="G86" s="18">
        <v>1696</v>
      </c>
      <c r="H86" s="18"/>
      <c r="I86" s="18"/>
      <c r="J86" s="18"/>
      <c r="K86" s="18"/>
      <c r="L86" s="18"/>
      <c r="M86" s="18" t="s">
        <v>4075</v>
      </c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s="4" customFormat="1" ht="30" customHeight="1" thickBot="1">
      <c r="A87" s="4" t="s">
        <v>349</v>
      </c>
      <c r="B87" s="488" t="s">
        <v>4076</v>
      </c>
      <c r="C87" s="488"/>
      <c r="D87" s="488" t="s">
        <v>4077</v>
      </c>
      <c r="E87" s="488" t="s">
        <v>2505</v>
      </c>
      <c r="F87" s="488" t="s">
        <v>4078</v>
      </c>
      <c r="G87" s="488"/>
      <c r="H87" s="488" t="s">
        <v>22</v>
      </c>
      <c r="I87" s="488"/>
      <c r="J87" s="488"/>
      <c r="K87" s="488"/>
      <c r="L87" s="488"/>
      <c r="M87" s="488" t="s">
        <v>4079</v>
      </c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s="4" customFormat="1" ht="30" customHeight="1" thickTop="1" thickBot="1">
      <c r="B88" s="25"/>
      <c r="C88" s="25"/>
      <c r="D88" s="25"/>
      <c r="E88" s="25" t="s">
        <v>3298</v>
      </c>
      <c r="F88" s="25"/>
      <c r="G88" s="25"/>
      <c r="H88" s="25"/>
      <c r="I88" s="25"/>
      <c r="J88" s="25"/>
      <c r="K88" s="25"/>
      <c r="L88" s="25">
        <v>2011</v>
      </c>
      <c r="M88" s="25"/>
      <c r="N88" s="25"/>
      <c r="O88" s="9"/>
      <c r="P88" s="9"/>
      <c r="Q88" s="9"/>
      <c r="R88" s="9"/>
      <c r="S88" s="9"/>
      <c r="T88" s="9"/>
      <c r="U88" s="9"/>
      <c r="V88" s="9"/>
      <c r="W88" s="9"/>
    </row>
    <row r="89" spans="1:23" s="4" customFormat="1" ht="30" customHeight="1" thickTop="1" thickBot="1">
      <c r="A89" s="8"/>
      <c r="B89" s="488" t="s">
        <v>4080</v>
      </c>
      <c r="C89" s="488"/>
      <c r="D89" s="488" t="s">
        <v>4081</v>
      </c>
      <c r="E89" s="488" t="s">
        <v>87</v>
      </c>
      <c r="F89" s="488" t="s">
        <v>135</v>
      </c>
      <c r="G89" s="488"/>
      <c r="H89" s="488"/>
      <c r="I89" s="488"/>
      <c r="J89" s="488"/>
      <c r="K89" s="488"/>
      <c r="L89" s="488"/>
      <c r="M89" s="488" t="s">
        <v>4082</v>
      </c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s="4" customFormat="1" ht="30" customHeight="1" thickTop="1" thickBot="1">
      <c r="A90" s="8"/>
      <c r="B90" s="488" t="s">
        <v>4083</v>
      </c>
      <c r="C90" s="488"/>
      <c r="D90" s="488" t="s">
        <v>4084</v>
      </c>
      <c r="E90" s="488" t="s">
        <v>87</v>
      </c>
      <c r="F90" s="488" t="s">
        <v>3898</v>
      </c>
      <c r="G90" s="488">
        <v>1903</v>
      </c>
      <c r="H90" s="488" t="s">
        <v>22</v>
      </c>
      <c r="I90" s="488" t="s">
        <v>22</v>
      </c>
      <c r="J90" s="488" t="s">
        <v>22</v>
      </c>
      <c r="K90" s="488" t="s">
        <v>22</v>
      </c>
      <c r="L90" s="488" t="s">
        <v>4085</v>
      </c>
      <c r="M90" s="488" t="s">
        <v>4086</v>
      </c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s="4" customFormat="1" ht="30" customHeight="1" thickTop="1" thickBot="1">
      <c r="A91" s="8"/>
      <c r="B91" s="487" t="s">
        <v>4087</v>
      </c>
      <c r="C91" s="487"/>
      <c r="D91" s="487" t="s">
        <v>4088</v>
      </c>
      <c r="E91" s="487" t="s">
        <v>3974</v>
      </c>
      <c r="F91" s="487" t="s">
        <v>3633</v>
      </c>
      <c r="G91" s="487"/>
      <c r="H91" s="487" t="s">
        <v>22</v>
      </c>
      <c r="I91" s="487" t="s">
        <v>22</v>
      </c>
      <c r="J91" s="487" t="s">
        <v>22</v>
      </c>
      <c r="K91" s="487" t="s">
        <v>22</v>
      </c>
      <c r="L91" s="487"/>
      <c r="M91" s="487" t="s">
        <v>4089</v>
      </c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s="4" customFormat="1" ht="30" customHeight="1" thickTop="1" thickBot="1">
      <c r="A92" s="8"/>
      <c r="B92" s="487" t="s">
        <v>4090</v>
      </c>
      <c r="C92" s="487"/>
      <c r="D92" s="487" t="s">
        <v>4091</v>
      </c>
      <c r="E92" s="487" t="s">
        <v>3596</v>
      </c>
      <c r="F92" s="487" t="s">
        <v>4092</v>
      </c>
      <c r="G92" s="487">
        <v>3017</v>
      </c>
      <c r="H92" s="487" t="s">
        <v>22</v>
      </c>
      <c r="I92" s="487" t="s">
        <v>22</v>
      </c>
      <c r="J92" s="487" t="s">
        <v>22</v>
      </c>
      <c r="K92" s="487"/>
      <c r="L92" s="487">
        <v>8</v>
      </c>
      <c r="M92" s="487" t="s">
        <v>4093</v>
      </c>
      <c r="N92"/>
      <c r="O92" s="9"/>
      <c r="P92" s="9"/>
      <c r="Q92" s="9"/>
      <c r="R92" s="9"/>
      <c r="S92" s="9"/>
      <c r="T92" s="9"/>
      <c r="U92" s="9"/>
      <c r="V92" s="9"/>
      <c r="W92" s="9"/>
    </row>
    <row r="93" spans="1:23" s="4" customFormat="1" ht="30" customHeight="1" thickTop="1" thickBot="1">
      <c r="A93" s="8"/>
      <c r="B93" s="488" t="s">
        <v>4094</v>
      </c>
      <c r="C93" s="488"/>
      <c r="D93" s="488" t="s">
        <v>4088</v>
      </c>
      <c r="E93" s="488" t="s">
        <v>87</v>
      </c>
      <c r="F93" s="488" t="s">
        <v>4095</v>
      </c>
      <c r="G93" s="488">
        <v>1908</v>
      </c>
      <c r="H93" s="488"/>
      <c r="I93" s="488" t="s">
        <v>4096</v>
      </c>
      <c r="J93" s="488" t="s">
        <v>4096</v>
      </c>
      <c r="K93" s="488" t="s">
        <v>4096</v>
      </c>
      <c r="L93" s="488"/>
      <c r="M93" s="488" t="s">
        <v>4097</v>
      </c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s="4" customFormat="1" ht="30" customHeight="1" thickTop="1" thickBot="1">
      <c r="B94" s="18" t="s">
        <v>4098</v>
      </c>
      <c r="C94" s="18"/>
      <c r="D94" s="18" t="s">
        <v>4099</v>
      </c>
      <c r="E94" s="18" t="s">
        <v>4100</v>
      </c>
      <c r="F94" s="18" t="s">
        <v>4101</v>
      </c>
      <c r="G94" s="18"/>
      <c r="H94" s="18"/>
      <c r="I94" s="18"/>
      <c r="J94" s="18"/>
      <c r="K94" s="18"/>
      <c r="L94" s="18"/>
      <c r="M94" s="18" t="s">
        <v>4102</v>
      </c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s="4" customFormat="1" ht="30" customHeight="1" thickTop="1" thickBot="1">
      <c r="A95" s="8"/>
      <c r="B95" s="488" t="s">
        <v>4094</v>
      </c>
      <c r="C95" s="488"/>
      <c r="D95" s="488" t="s">
        <v>4103</v>
      </c>
      <c r="E95" s="488" t="s">
        <v>87</v>
      </c>
      <c r="F95" s="488" t="s">
        <v>4095</v>
      </c>
      <c r="G95" s="488">
        <v>1908</v>
      </c>
      <c r="H95" s="488" t="s">
        <v>22</v>
      </c>
      <c r="I95" s="488" t="s">
        <v>22</v>
      </c>
      <c r="J95" s="488" t="s">
        <v>22</v>
      </c>
      <c r="K95" s="488" t="s">
        <v>22</v>
      </c>
      <c r="L95" s="488"/>
      <c r="M95" s="488" t="s">
        <v>4104</v>
      </c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s="4" customFormat="1" ht="45.75" customHeight="1" thickTop="1">
      <c r="B96" s="18" t="s">
        <v>4105</v>
      </c>
      <c r="C96" s="18"/>
      <c r="D96" s="18" t="s">
        <v>4106</v>
      </c>
      <c r="E96" s="18"/>
      <c r="F96" s="18" t="s">
        <v>4107</v>
      </c>
      <c r="G96" s="18"/>
      <c r="H96" s="18"/>
      <c r="I96" s="18"/>
      <c r="J96" s="18"/>
      <c r="K96" s="18"/>
      <c r="L96" s="18"/>
      <c r="M96" s="18" t="s">
        <v>4108</v>
      </c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s="4" customFormat="1" ht="30" customHeight="1">
      <c r="B97" s="487" t="s">
        <v>4109</v>
      </c>
      <c r="C97" s="487"/>
      <c r="D97" s="487" t="s">
        <v>4110</v>
      </c>
      <c r="E97" s="487" t="s">
        <v>194</v>
      </c>
      <c r="F97" s="487" t="s">
        <v>4111</v>
      </c>
      <c r="G97" s="487"/>
      <c r="H97" s="487"/>
      <c r="I97" s="487"/>
      <c r="J97" s="487"/>
      <c r="K97" s="487"/>
      <c r="L97" s="487"/>
      <c r="M97" s="487" t="s">
        <v>4112</v>
      </c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s="4" customFormat="1" ht="30" customHeight="1" thickBot="1">
      <c r="B98" s="487" t="s">
        <v>4113</v>
      </c>
      <c r="C98" s="487"/>
      <c r="D98" s="487" t="s">
        <v>4114</v>
      </c>
      <c r="E98" s="487" t="s">
        <v>3596</v>
      </c>
      <c r="F98" s="487" t="s">
        <v>3970</v>
      </c>
      <c r="G98" s="487"/>
      <c r="H98" s="487" t="s">
        <v>22</v>
      </c>
      <c r="I98" s="487" t="s">
        <v>22</v>
      </c>
      <c r="J98" s="487" t="s">
        <v>22</v>
      </c>
      <c r="K98" s="487" t="s">
        <v>22</v>
      </c>
      <c r="L98" s="487"/>
      <c r="M98" s="487" t="s">
        <v>4115</v>
      </c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s="4" customFormat="1" ht="30" customHeight="1" thickTop="1" thickBot="1">
      <c r="A99" s="8"/>
      <c r="B99" s="488" t="s">
        <v>4116</v>
      </c>
      <c r="C99" s="488"/>
      <c r="D99" s="488" t="s">
        <v>4117</v>
      </c>
      <c r="E99" s="488" t="s">
        <v>87</v>
      </c>
      <c r="F99" s="488" t="s">
        <v>4118</v>
      </c>
      <c r="G99" s="488"/>
      <c r="H99" s="488" t="s">
        <v>22</v>
      </c>
      <c r="I99" s="488" t="s">
        <v>22</v>
      </c>
      <c r="J99" s="488" t="s">
        <v>22</v>
      </c>
      <c r="K99" s="488" t="s">
        <v>22</v>
      </c>
      <c r="L99" s="488">
        <v>20</v>
      </c>
      <c r="M99" s="488" t="s">
        <v>4119</v>
      </c>
      <c r="N99" s="9" t="s">
        <v>4120</v>
      </c>
      <c r="O99" s="9"/>
      <c r="P99" s="9"/>
      <c r="Q99" s="9"/>
      <c r="R99" s="9"/>
      <c r="S99" s="9"/>
      <c r="T99" s="9"/>
      <c r="U99" s="9"/>
      <c r="V99" s="9"/>
      <c r="W99" s="9"/>
    </row>
    <row r="100" spans="1:23" s="4" customFormat="1" ht="30" customHeight="1" thickTop="1" thickBot="1">
      <c r="A100" s="8"/>
      <c r="B100" s="487" t="s">
        <v>4121</v>
      </c>
      <c r="C100" s="487"/>
      <c r="D100" s="487" t="s">
        <v>4122</v>
      </c>
      <c r="E100" s="487" t="s">
        <v>26</v>
      </c>
      <c r="F100" s="487" t="s">
        <v>32</v>
      </c>
      <c r="G100" s="487">
        <v>3153</v>
      </c>
      <c r="H100" s="487" t="s">
        <v>22</v>
      </c>
      <c r="I100" s="487" t="s">
        <v>22</v>
      </c>
      <c r="J100" s="487" t="s">
        <v>22</v>
      </c>
      <c r="K100" s="487" t="s">
        <v>22</v>
      </c>
      <c r="L100" s="487"/>
      <c r="M100" s="487" t="s">
        <v>4123</v>
      </c>
      <c r="N100" s="9" t="s">
        <v>4124</v>
      </c>
      <c r="O100" s="9"/>
      <c r="P100" s="9"/>
      <c r="Q100" s="9"/>
      <c r="R100" s="9"/>
      <c r="S100" s="9"/>
      <c r="T100" s="9"/>
      <c r="U100" s="9"/>
      <c r="V100" s="9"/>
      <c r="W100" s="9"/>
    </row>
    <row r="101" spans="1:23" s="4" customFormat="1" ht="30" customHeight="1" thickTop="1" thickBot="1">
      <c r="A101" s="8"/>
      <c r="B101" s="868" t="s">
        <v>4125</v>
      </c>
      <c r="C101" s="868"/>
      <c r="D101" s="868" t="s">
        <v>4126</v>
      </c>
      <c r="E101" s="868" t="s">
        <v>4127</v>
      </c>
      <c r="F101" s="868" t="s">
        <v>4128</v>
      </c>
      <c r="G101" s="868"/>
      <c r="H101" s="868"/>
      <c r="I101" s="868"/>
      <c r="J101" s="868"/>
      <c r="K101" s="868"/>
      <c r="L101" s="868"/>
      <c r="M101" s="868" t="s">
        <v>4129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s="4" customFormat="1" ht="30" customHeight="1" thickTop="1" thickBot="1">
      <c r="A102" s="8"/>
      <c r="B102" s="487" t="s">
        <v>4130</v>
      </c>
      <c r="C102" s="487"/>
      <c r="D102" s="487" t="s">
        <v>4131</v>
      </c>
      <c r="E102" s="487" t="s">
        <v>4132</v>
      </c>
      <c r="F102" s="487" t="s">
        <v>4133</v>
      </c>
      <c r="G102" s="487"/>
      <c r="H102" s="487"/>
      <c r="I102" s="487"/>
      <c r="J102" s="487"/>
      <c r="K102" s="487"/>
      <c r="L102" s="487"/>
      <c r="M102" s="487" t="s">
        <v>4134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s="4" customFormat="1" ht="30" customHeight="1" thickTop="1" thickBot="1">
      <c r="A103" s="8"/>
      <c r="B103" s="487" t="s">
        <v>4135</v>
      </c>
      <c r="C103" s="487"/>
      <c r="D103" s="487" t="s">
        <v>4136</v>
      </c>
      <c r="E103" s="487" t="s">
        <v>3596</v>
      </c>
      <c r="F103" s="487" t="s">
        <v>3970</v>
      </c>
      <c r="G103" s="487"/>
      <c r="H103" s="487"/>
      <c r="I103" s="487" t="s">
        <v>4096</v>
      </c>
      <c r="J103" s="487" t="s">
        <v>4096</v>
      </c>
      <c r="K103" s="487" t="s">
        <v>4096</v>
      </c>
      <c r="L103" s="487"/>
      <c r="M103" s="487" t="s">
        <v>4137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s="4" customFormat="1" ht="30" customHeight="1" thickTop="1" thickBot="1">
      <c r="B104" s="18" t="s">
        <v>4138</v>
      </c>
      <c r="C104" s="18"/>
      <c r="D104" s="18" t="s">
        <v>4139</v>
      </c>
      <c r="E104" s="18" t="s">
        <v>4140</v>
      </c>
      <c r="F104" s="18" t="s">
        <v>2739</v>
      </c>
      <c r="G104" s="18"/>
      <c r="H104" s="18"/>
      <c r="I104" s="18"/>
      <c r="J104" s="18"/>
      <c r="K104" s="18"/>
      <c r="L104" s="18"/>
      <c r="M104" s="18" t="s">
        <v>4115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s="4" customFormat="1" ht="30" customHeight="1" thickTop="1" thickBot="1">
      <c r="A105" s="35" t="s">
        <v>4141</v>
      </c>
      <c r="B105" s="488" t="s">
        <v>4142</v>
      </c>
      <c r="C105" s="488" t="s">
        <v>2335</v>
      </c>
      <c r="D105" s="488" t="s">
        <v>4143</v>
      </c>
      <c r="E105" s="488" t="s">
        <v>87</v>
      </c>
      <c r="F105" s="488" t="s">
        <v>1138</v>
      </c>
      <c r="G105" s="488">
        <v>4129</v>
      </c>
      <c r="H105" s="488" t="s">
        <v>22</v>
      </c>
      <c r="I105" s="488" t="s">
        <v>22</v>
      </c>
      <c r="J105" s="488" t="s">
        <v>22</v>
      </c>
      <c r="K105" s="488" t="s">
        <v>22</v>
      </c>
      <c r="L105" s="488"/>
      <c r="M105" s="488" t="s">
        <v>4144</v>
      </c>
      <c r="N105" s="36" t="s">
        <v>4145</v>
      </c>
      <c r="O105" s="9"/>
      <c r="P105" s="9"/>
      <c r="Q105" s="9"/>
      <c r="R105" s="9"/>
      <c r="S105" s="9"/>
      <c r="T105" s="9"/>
      <c r="U105" s="9"/>
      <c r="V105" s="9"/>
      <c r="W105" s="9"/>
    </row>
    <row r="106" spans="1:23" s="4" customFormat="1" ht="30" customHeight="1" thickTop="1" thickBot="1">
      <c r="A106" s="8"/>
      <c r="B106" s="860" t="s">
        <v>4146</v>
      </c>
      <c r="C106" s="42"/>
      <c r="D106" s="860" t="s">
        <v>4147</v>
      </c>
      <c r="E106" s="860" t="s">
        <v>81</v>
      </c>
      <c r="F106" s="860" t="s">
        <v>4148</v>
      </c>
      <c r="G106" s="860">
        <v>2658</v>
      </c>
      <c r="H106" s="860" t="s">
        <v>22</v>
      </c>
      <c r="I106" s="860" t="s">
        <v>22</v>
      </c>
      <c r="J106" s="860" t="s">
        <v>22</v>
      </c>
      <c r="K106" s="860" t="s">
        <v>22</v>
      </c>
      <c r="L106" s="860">
        <v>8</v>
      </c>
      <c r="M106" s="860" t="s">
        <v>4149</v>
      </c>
      <c r="N106" s="33" t="s">
        <v>4150</v>
      </c>
      <c r="O106" s="9"/>
      <c r="P106" s="9"/>
      <c r="Q106" s="9"/>
      <c r="R106" s="9"/>
      <c r="S106" s="9"/>
      <c r="T106" s="9"/>
      <c r="U106" s="9"/>
      <c r="V106" s="9"/>
      <c r="W106" s="9"/>
    </row>
    <row r="107" spans="1:23" s="4" customFormat="1" ht="30" customHeight="1" thickTop="1" thickBot="1">
      <c r="A107" s="8"/>
      <c r="B107" s="488" t="s">
        <v>4151</v>
      </c>
      <c r="C107" s="488" t="s">
        <v>3210</v>
      </c>
      <c r="D107" s="488" t="s">
        <v>4152</v>
      </c>
      <c r="E107" s="488" t="s">
        <v>87</v>
      </c>
      <c r="F107" s="488" t="s">
        <v>4153</v>
      </c>
      <c r="G107" s="488"/>
      <c r="H107" s="488" t="s">
        <v>22</v>
      </c>
      <c r="I107" s="488"/>
      <c r="J107" s="488" t="s">
        <v>22</v>
      </c>
      <c r="K107" s="488" t="s">
        <v>22</v>
      </c>
      <c r="L107" s="488">
        <v>20</v>
      </c>
      <c r="M107" s="488" t="s">
        <v>4154</v>
      </c>
      <c r="N107" s="9" t="s">
        <v>4155</v>
      </c>
      <c r="O107" s="9"/>
      <c r="P107" s="9"/>
      <c r="Q107" s="9"/>
      <c r="R107" s="9"/>
      <c r="S107" s="9"/>
      <c r="T107" s="9"/>
      <c r="U107" s="9"/>
      <c r="V107" s="9"/>
      <c r="W107" s="9"/>
    </row>
    <row r="108" spans="1:23" s="4" customFormat="1" ht="30" customHeight="1" thickTop="1" thickBot="1">
      <c r="A108" s="8"/>
      <c r="B108" s="487" t="s">
        <v>4156</v>
      </c>
      <c r="C108" s="487" t="s">
        <v>2335</v>
      </c>
      <c r="D108" s="487" t="s">
        <v>4157</v>
      </c>
      <c r="E108" s="487" t="s">
        <v>4158</v>
      </c>
      <c r="F108" s="487" t="s">
        <v>4159</v>
      </c>
      <c r="G108" s="487">
        <v>3451</v>
      </c>
      <c r="H108" s="487" t="s">
        <v>22</v>
      </c>
      <c r="I108" s="487" t="s">
        <v>22</v>
      </c>
      <c r="J108" s="487" t="s">
        <v>22</v>
      </c>
      <c r="K108" s="487" t="s">
        <v>22</v>
      </c>
      <c r="L108" s="487"/>
      <c r="M108" s="487" t="s">
        <v>4160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s="4" customFormat="1" ht="30" customHeight="1" thickTop="1" thickBot="1">
      <c r="B109" s="18" t="s">
        <v>4161</v>
      </c>
      <c r="C109" s="18"/>
      <c r="D109" s="18" t="s">
        <v>4162</v>
      </c>
      <c r="E109" s="18" t="s">
        <v>4163</v>
      </c>
      <c r="F109" s="18"/>
      <c r="G109" s="18"/>
      <c r="H109" s="18"/>
      <c r="I109" s="18"/>
      <c r="J109" s="18"/>
      <c r="K109" s="18"/>
      <c r="L109" s="18"/>
      <c r="M109" s="18" t="s">
        <v>4164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s="4" customFormat="1" ht="30" customHeight="1" thickTop="1" thickBot="1">
      <c r="A110" s="8"/>
      <c r="B110" s="488" t="s">
        <v>4165</v>
      </c>
      <c r="C110" s="488" t="s">
        <v>2335</v>
      </c>
      <c r="D110" s="488" t="s">
        <v>4162</v>
      </c>
      <c r="E110" s="488" t="s">
        <v>87</v>
      </c>
      <c r="F110" s="488" t="s">
        <v>451</v>
      </c>
      <c r="G110" s="488">
        <v>4026</v>
      </c>
      <c r="H110" s="488" t="s">
        <v>22</v>
      </c>
      <c r="I110" s="488" t="s">
        <v>22</v>
      </c>
      <c r="J110" s="488" t="s">
        <v>22</v>
      </c>
      <c r="K110" s="488" t="s">
        <v>22</v>
      </c>
      <c r="L110" s="488">
        <v>8</v>
      </c>
      <c r="M110" s="488" t="s">
        <v>4166</v>
      </c>
      <c r="N110" s="9" t="s">
        <v>4167</v>
      </c>
      <c r="O110" s="9"/>
      <c r="P110" s="9"/>
      <c r="Q110" s="9"/>
      <c r="R110" s="9"/>
      <c r="S110" s="9"/>
      <c r="T110" s="9"/>
      <c r="U110" s="9"/>
      <c r="V110" s="9"/>
      <c r="W110" s="9"/>
    </row>
    <row r="111" spans="1:23" s="4" customFormat="1" ht="30" customHeight="1" thickTop="1" thickBot="1">
      <c r="A111" s="8"/>
      <c r="B111" s="18" t="s">
        <v>4168</v>
      </c>
      <c r="C111" s="18"/>
      <c r="D111" s="18" t="s">
        <v>4169</v>
      </c>
      <c r="E111" s="18" t="s">
        <v>3216</v>
      </c>
      <c r="F111" s="18"/>
      <c r="G111" s="18"/>
      <c r="H111" s="18" t="s">
        <v>22</v>
      </c>
      <c r="I111" s="18" t="s">
        <v>22</v>
      </c>
      <c r="J111" s="18" t="s">
        <v>22</v>
      </c>
      <c r="K111" s="18" t="s">
        <v>22</v>
      </c>
      <c r="L111" s="18"/>
      <c r="M111" s="18" t="s">
        <v>4170</v>
      </c>
      <c r="N111" s="9" t="s">
        <v>4171</v>
      </c>
      <c r="O111" s="9"/>
      <c r="P111" s="9"/>
      <c r="Q111" s="9"/>
      <c r="R111" s="9"/>
      <c r="S111" s="9"/>
      <c r="T111" s="9"/>
      <c r="U111" s="9"/>
      <c r="V111" s="9"/>
      <c r="W111" s="9"/>
    </row>
    <row r="112" spans="1:23" s="4" customFormat="1" ht="30" customHeight="1" thickTop="1" thickBot="1">
      <c r="B112" s="25"/>
      <c r="C112" s="25"/>
      <c r="D112" s="25"/>
      <c r="E112" s="25" t="s">
        <v>3381</v>
      </c>
      <c r="F112" s="25"/>
      <c r="G112" s="25"/>
      <c r="H112" s="25"/>
      <c r="I112" s="25"/>
      <c r="J112" s="25"/>
      <c r="K112" s="25"/>
      <c r="L112" s="25">
        <v>2011</v>
      </c>
      <c r="M112" s="25"/>
      <c r="N112" s="25"/>
      <c r="O112" s="9"/>
      <c r="P112" s="9"/>
      <c r="Q112" s="9"/>
      <c r="R112" s="9"/>
      <c r="S112" s="9"/>
      <c r="T112" s="9"/>
      <c r="U112" s="9"/>
      <c r="V112" s="9"/>
      <c r="W112" s="9"/>
    </row>
    <row r="113" spans="1:23" s="4" customFormat="1" ht="30" customHeight="1" thickTop="1" thickBot="1">
      <c r="B113" s="488" t="s">
        <v>4172</v>
      </c>
      <c r="C113" s="488"/>
      <c r="D113" s="488"/>
      <c r="E113" s="488" t="s">
        <v>2</v>
      </c>
      <c r="F113" s="488"/>
      <c r="G113" s="488"/>
      <c r="H113" s="488" t="s">
        <v>22</v>
      </c>
      <c r="I113" s="488" t="s">
        <v>22</v>
      </c>
      <c r="J113" s="488" t="s">
        <v>22</v>
      </c>
      <c r="K113" s="488" t="s">
        <v>22</v>
      </c>
      <c r="L113" s="488"/>
      <c r="M113" s="488" t="s">
        <v>4173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s="4" customFormat="1" ht="30" customHeight="1" thickTop="1" thickBot="1">
      <c r="A114" s="8"/>
      <c r="B114" s="488" t="s">
        <v>4174</v>
      </c>
      <c r="C114" s="488"/>
      <c r="D114" s="488" t="s">
        <v>4175</v>
      </c>
      <c r="E114" s="488" t="s">
        <v>189</v>
      </c>
      <c r="F114" s="488" t="s">
        <v>190</v>
      </c>
      <c r="G114" s="488"/>
      <c r="H114" s="488" t="s">
        <v>22</v>
      </c>
      <c r="I114" s="488"/>
      <c r="J114" s="488" t="s">
        <v>22</v>
      </c>
      <c r="K114" s="488" t="s">
        <v>22</v>
      </c>
      <c r="L114" s="488"/>
      <c r="M114" s="488" t="s">
        <v>4176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s="4" customFormat="1" ht="30" customHeight="1" thickTop="1">
      <c r="B115" s="37" t="s">
        <v>4177</v>
      </c>
      <c r="C115" s="37"/>
      <c r="D115" s="37" t="s">
        <v>4178</v>
      </c>
      <c r="E115" s="37" t="s">
        <v>3415</v>
      </c>
      <c r="F115" s="37" t="s">
        <v>4179</v>
      </c>
      <c r="G115" s="37"/>
      <c r="H115" s="37" t="s">
        <v>22</v>
      </c>
      <c r="I115" s="37" t="s">
        <v>22</v>
      </c>
      <c r="J115" s="37" t="s">
        <v>22</v>
      </c>
      <c r="K115" s="37" t="s">
        <v>22</v>
      </c>
      <c r="L115" s="37"/>
      <c r="M115" s="37" t="s">
        <v>4180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s="4" customFormat="1" ht="30" customHeight="1">
      <c r="B116" s="869" t="s">
        <v>4181</v>
      </c>
      <c r="C116" s="869"/>
      <c r="D116" s="869"/>
      <c r="E116" s="869"/>
      <c r="F116" s="869"/>
      <c r="G116" s="869"/>
      <c r="H116" s="869" t="s">
        <v>22</v>
      </c>
      <c r="I116" s="869" t="s">
        <v>4096</v>
      </c>
      <c r="J116" s="869" t="s">
        <v>4096</v>
      </c>
      <c r="K116" s="869" t="s">
        <v>4096</v>
      </c>
      <c r="L116" s="869"/>
      <c r="M116" s="869" t="s">
        <v>4182</v>
      </c>
      <c r="N116" s="34" t="s">
        <v>4183</v>
      </c>
      <c r="O116" s="9"/>
      <c r="P116" s="9"/>
      <c r="Q116" s="9"/>
      <c r="R116" s="9"/>
      <c r="S116" s="9"/>
      <c r="T116" s="9"/>
      <c r="U116" s="9"/>
      <c r="V116" s="9"/>
      <c r="W116" s="9"/>
    </row>
    <row r="117" spans="1:23" s="4" customFormat="1" ht="30" customHeight="1">
      <c r="B117" s="488" t="s">
        <v>4184</v>
      </c>
      <c r="C117" s="488"/>
      <c r="D117" s="488" t="s">
        <v>4185</v>
      </c>
      <c r="E117" s="488" t="s">
        <v>87</v>
      </c>
      <c r="F117" s="488" t="s">
        <v>3825</v>
      </c>
      <c r="G117" s="488"/>
      <c r="H117" s="488" t="s">
        <v>22</v>
      </c>
      <c r="I117" s="488" t="s">
        <v>22</v>
      </c>
      <c r="J117" s="488" t="s">
        <v>22</v>
      </c>
      <c r="K117" s="488" t="s">
        <v>22</v>
      </c>
      <c r="L117" s="488"/>
      <c r="M117" s="488" t="s">
        <v>420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s="4" customFormat="1" ht="30" customHeight="1">
      <c r="B118" s="38" t="s">
        <v>4186</v>
      </c>
      <c r="C118" s="38"/>
      <c r="D118" s="38"/>
      <c r="E118" s="38"/>
      <c r="F118" s="38"/>
      <c r="G118" s="38"/>
      <c r="H118" s="38"/>
      <c r="I118" s="38" t="s">
        <v>4096</v>
      </c>
      <c r="J118" s="38" t="s">
        <v>4096</v>
      </c>
      <c r="K118" s="38" t="s">
        <v>4096</v>
      </c>
      <c r="L118" s="38"/>
      <c r="M118" s="38" t="s">
        <v>4187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s="4" customFormat="1" ht="30" customHeight="1" thickBot="1">
      <c r="B119" s="488" t="s">
        <v>4188</v>
      </c>
      <c r="C119" s="488" t="s">
        <v>2358</v>
      </c>
      <c r="D119" s="488" t="s">
        <v>4189</v>
      </c>
      <c r="E119" s="488" t="s">
        <v>87</v>
      </c>
      <c r="F119" s="488" t="s">
        <v>4190</v>
      </c>
      <c r="G119" s="488">
        <v>1906</v>
      </c>
      <c r="H119" s="488"/>
      <c r="I119" s="488"/>
      <c r="J119" s="488"/>
      <c r="K119" s="488"/>
      <c r="L119" s="488"/>
      <c r="M119" s="488"/>
      <c r="N119" s="9" t="s">
        <v>4191</v>
      </c>
      <c r="O119" s="9"/>
      <c r="P119" s="9"/>
      <c r="Q119" s="9"/>
      <c r="R119" s="9"/>
      <c r="S119" s="9"/>
      <c r="T119" s="9"/>
      <c r="U119" s="9"/>
      <c r="V119" s="9"/>
      <c r="W119" s="9"/>
    </row>
    <row r="120" spans="1:23" s="4" customFormat="1" ht="30" customHeight="1" thickTop="1" thickBot="1">
      <c r="A120" s="8"/>
      <c r="B120" s="860" t="s">
        <v>4192</v>
      </c>
      <c r="C120" s="860"/>
      <c r="D120" s="860" t="s">
        <v>4193</v>
      </c>
      <c r="E120" s="860" t="s">
        <v>57</v>
      </c>
      <c r="F120" s="860" t="s">
        <v>4194</v>
      </c>
      <c r="G120" s="860">
        <v>4031</v>
      </c>
      <c r="H120" s="860" t="s">
        <v>22</v>
      </c>
      <c r="I120" s="860"/>
      <c r="J120" s="860"/>
      <c r="K120" s="860"/>
      <c r="L120" s="860"/>
      <c r="M120" s="860" t="s">
        <v>4195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s="4" customFormat="1" ht="30" customHeight="1" thickTop="1" thickBot="1">
      <c r="A121" s="8"/>
      <c r="B121" s="488" t="s">
        <v>4196</v>
      </c>
      <c r="C121" s="488" t="s">
        <v>2335</v>
      </c>
      <c r="D121" s="488" t="s">
        <v>4197</v>
      </c>
      <c r="E121" s="488" t="s">
        <v>87</v>
      </c>
      <c r="F121" s="488" t="s">
        <v>4198</v>
      </c>
      <c r="G121" s="488">
        <v>4128</v>
      </c>
      <c r="H121" s="488" t="s">
        <v>22</v>
      </c>
      <c r="I121" s="488" t="s">
        <v>22</v>
      </c>
      <c r="J121" s="488" t="s">
        <v>22</v>
      </c>
      <c r="K121" s="488" t="s">
        <v>22</v>
      </c>
      <c r="L121" s="488"/>
      <c r="M121" s="488" t="s">
        <v>4199</v>
      </c>
      <c r="N121" s="9" t="s">
        <v>4200</v>
      </c>
      <c r="O121" s="9"/>
      <c r="P121" s="9"/>
      <c r="Q121" s="9"/>
      <c r="R121" s="9"/>
      <c r="S121" s="9"/>
      <c r="T121" s="9"/>
      <c r="U121" s="9"/>
      <c r="V121" s="9"/>
      <c r="W121" s="9"/>
    </row>
    <row r="122" spans="1:23" s="4" customFormat="1" ht="30" customHeight="1" thickTop="1" thickBot="1">
      <c r="A122" s="8"/>
      <c r="B122" s="488" t="s">
        <v>4201</v>
      </c>
      <c r="C122" s="488" t="s">
        <v>2335</v>
      </c>
      <c r="D122" s="488" t="s">
        <v>4202</v>
      </c>
      <c r="E122" s="488" t="s">
        <v>4203</v>
      </c>
      <c r="F122" s="488" t="s">
        <v>4204</v>
      </c>
      <c r="G122" s="488">
        <v>3364</v>
      </c>
      <c r="H122" s="488" t="s">
        <v>22</v>
      </c>
      <c r="I122" s="488" t="s">
        <v>22</v>
      </c>
      <c r="J122" s="488" t="s">
        <v>22</v>
      </c>
      <c r="K122" s="488" t="s">
        <v>22</v>
      </c>
      <c r="L122" s="488"/>
      <c r="M122" s="488" t="s">
        <v>4205</v>
      </c>
      <c r="N122" s="9" t="s">
        <v>4206</v>
      </c>
      <c r="O122" s="9"/>
      <c r="P122" s="9"/>
      <c r="Q122" s="9"/>
      <c r="R122" s="9"/>
      <c r="S122" s="9"/>
      <c r="T122" s="9"/>
      <c r="U122" s="9"/>
      <c r="V122" s="9"/>
      <c r="W122" s="9"/>
    </row>
    <row r="123" spans="1:23" s="4" customFormat="1" ht="30" customHeight="1" thickTop="1" thickBot="1">
      <c r="A123" s="8"/>
      <c r="B123" s="487" t="s">
        <v>4207</v>
      </c>
      <c r="C123" s="487"/>
      <c r="D123" s="487" t="s">
        <v>356</v>
      </c>
      <c r="E123" s="487" t="s">
        <v>26</v>
      </c>
      <c r="F123" s="487" t="s">
        <v>4208</v>
      </c>
      <c r="G123" s="487">
        <v>3228</v>
      </c>
      <c r="H123" s="487" t="s">
        <v>22</v>
      </c>
      <c r="I123" s="487" t="s">
        <v>22</v>
      </c>
      <c r="J123" s="487" t="s">
        <v>22</v>
      </c>
      <c r="K123" s="487" t="s">
        <v>22</v>
      </c>
      <c r="L123" s="487"/>
      <c r="M123" s="487" t="s">
        <v>4209</v>
      </c>
      <c r="N123" s="9"/>
      <c r="O123" s="9">
        <v>3</v>
      </c>
      <c r="P123" s="9">
        <v>4</v>
      </c>
      <c r="Q123" s="9">
        <v>6</v>
      </c>
      <c r="R123" s="9">
        <v>4</v>
      </c>
      <c r="S123" s="9"/>
      <c r="T123" s="9"/>
      <c r="U123" s="9"/>
      <c r="V123" s="9"/>
      <c r="W123" s="9"/>
    </row>
    <row r="124" spans="1:23" s="4" customFormat="1" ht="30" customHeight="1" thickTop="1" thickBot="1">
      <c r="A124" s="8"/>
      <c r="B124" s="487" t="s">
        <v>4210</v>
      </c>
      <c r="C124" s="487" t="s">
        <v>2358</v>
      </c>
      <c r="D124" s="487" t="s">
        <v>4211</v>
      </c>
      <c r="E124" s="487" t="s">
        <v>2955</v>
      </c>
      <c r="F124" s="487" t="s">
        <v>4212</v>
      </c>
      <c r="G124" s="487">
        <v>4108</v>
      </c>
      <c r="H124" s="487" t="s">
        <v>22</v>
      </c>
      <c r="I124" s="487" t="s">
        <v>22</v>
      </c>
      <c r="J124" s="487" t="s">
        <v>22</v>
      </c>
      <c r="K124" s="487" t="s">
        <v>22</v>
      </c>
      <c r="L124" s="487" t="s">
        <v>4213</v>
      </c>
      <c r="M124" s="487" t="s">
        <v>4214</v>
      </c>
      <c r="N124" s="33" t="s">
        <v>4215</v>
      </c>
      <c r="O124" s="9"/>
      <c r="P124" s="9"/>
      <c r="Q124" s="9"/>
      <c r="R124" s="9"/>
      <c r="S124" s="9"/>
      <c r="T124" s="9"/>
      <c r="U124" s="9"/>
      <c r="V124" s="9"/>
      <c r="W124" s="9"/>
    </row>
    <row r="125" spans="1:23" s="4" customFormat="1" ht="30" customHeight="1" thickTop="1" thickBot="1">
      <c r="A125" s="8"/>
      <c r="B125" s="488" t="s">
        <v>4216</v>
      </c>
      <c r="C125" s="488" t="s">
        <v>2335</v>
      </c>
      <c r="D125" s="488" t="s">
        <v>4217</v>
      </c>
      <c r="E125" s="488" t="s">
        <v>107</v>
      </c>
      <c r="F125" s="488" t="s">
        <v>4218</v>
      </c>
      <c r="G125" s="488">
        <v>3347</v>
      </c>
      <c r="H125" s="488" t="s">
        <v>22</v>
      </c>
      <c r="I125" s="488" t="s">
        <v>22</v>
      </c>
      <c r="J125" s="488" t="s">
        <v>22</v>
      </c>
      <c r="K125" s="488" t="s">
        <v>22</v>
      </c>
      <c r="L125" s="870" t="s">
        <v>4213</v>
      </c>
      <c r="M125" s="488" t="s">
        <v>4219</v>
      </c>
      <c r="N125" s="9" t="s">
        <v>4206</v>
      </c>
      <c r="O125" s="9"/>
      <c r="P125" s="9"/>
      <c r="Q125" s="9"/>
      <c r="R125" s="9"/>
      <c r="S125" s="9"/>
      <c r="T125" s="9"/>
      <c r="U125" s="9"/>
      <c r="V125" s="9"/>
      <c r="W125" s="9"/>
    </row>
    <row r="126" spans="1:23" s="4" customFormat="1" ht="30" customHeight="1" thickTop="1" thickBot="1">
      <c r="A126" s="8"/>
      <c r="B126" s="488" t="s">
        <v>4220</v>
      </c>
      <c r="C126" s="488"/>
      <c r="D126" s="488" t="s">
        <v>4221</v>
      </c>
      <c r="E126" s="488" t="s">
        <v>4003</v>
      </c>
      <c r="F126" s="488" t="s">
        <v>4222</v>
      </c>
      <c r="G126" s="488">
        <v>2908</v>
      </c>
      <c r="H126" s="488" t="s">
        <v>22</v>
      </c>
      <c r="I126" s="488" t="s">
        <v>22</v>
      </c>
      <c r="J126" s="488" t="s">
        <v>22</v>
      </c>
      <c r="K126" s="488" t="s">
        <v>22</v>
      </c>
      <c r="L126" s="488"/>
      <c r="M126" s="488" t="s">
        <v>4223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s="4" customFormat="1" ht="30" customHeight="1" thickTop="1" thickBot="1">
      <c r="A127" s="8"/>
      <c r="B127" s="487" t="s">
        <v>4224</v>
      </c>
      <c r="C127" s="487"/>
      <c r="D127" s="487" t="s">
        <v>4225</v>
      </c>
      <c r="E127" s="487" t="s">
        <v>2674</v>
      </c>
      <c r="F127" s="487" t="s">
        <v>4226</v>
      </c>
      <c r="G127" s="487">
        <v>1698</v>
      </c>
      <c r="H127" s="487"/>
      <c r="I127" s="487"/>
      <c r="J127" s="487"/>
      <c r="K127" s="487"/>
      <c r="L127" s="487"/>
      <c r="M127" s="487" t="s">
        <v>4227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s="4" customFormat="1" ht="30" customHeight="1" thickTop="1" thickBot="1">
      <c r="B128" s="25"/>
      <c r="C128" s="25"/>
      <c r="D128" s="25"/>
      <c r="E128" s="25" t="s">
        <v>3441</v>
      </c>
      <c r="F128" s="25"/>
      <c r="G128" s="25"/>
      <c r="H128" s="25"/>
      <c r="I128" s="25"/>
      <c r="J128" s="25"/>
      <c r="K128" s="25"/>
      <c r="L128" s="25">
        <v>2011</v>
      </c>
      <c r="M128" s="25"/>
      <c r="N128" s="25"/>
      <c r="O128" s="9"/>
      <c r="P128" s="9"/>
      <c r="Q128" s="9"/>
      <c r="R128" s="9"/>
      <c r="S128" s="9"/>
      <c r="T128" s="9"/>
      <c r="U128" s="9"/>
      <c r="V128" s="9"/>
      <c r="W128" s="9"/>
    </row>
    <row r="129" spans="1:23" s="4" customFormat="1" ht="30" customHeight="1" thickTop="1" thickBot="1">
      <c r="A129" s="8"/>
      <c r="B129" s="488" t="s">
        <v>4228</v>
      </c>
      <c r="C129" s="488"/>
      <c r="D129" s="488" t="s">
        <v>4229</v>
      </c>
      <c r="E129" s="488" t="s">
        <v>3945</v>
      </c>
      <c r="F129" s="488" t="s">
        <v>4230</v>
      </c>
      <c r="G129" s="488">
        <v>2751</v>
      </c>
      <c r="H129" s="488" t="s">
        <v>22</v>
      </c>
      <c r="I129" s="488" t="s">
        <v>22</v>
      </c>
      <c r="J129" s="488" t="s">
        <v>22</v>
      </c>
      <c r="K129" s="488" t="s">
        <v>22</v>
      </c>
      <c r="L129" s="488"/>
      <c r="M129" s="488" t="s">
        <v>4231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s="4" customFormat="1" ht="30" customHeight="1" thickTop="1" thickBot="1">
      <c r="A130" s="8"/>
      <c r="B130" s="488" t="s">
        <v>4232</v>
      </c>
      <c r="C130" s="488"/>
      <c r="D130" s="488" t="s">
        <v>4233</v>
      </c>
      <c r="E130" s="488" t="s">
        <v>87</v>
      </c>
      <c r="F130" s="488" t="s">
        <v>32</v>
      </c>
      <c r="G130" s="488"/>
      <c r="H130" s="488" t="s">
        <v>22</v>
      </c>
      <c r="I130" s="488" t="s">
        <v>22</v>
      </c>
      <c r="J130" s="488" t="s">
        <v>22</v>
      </c>
      <c r="K130" s="488" t="s">
        <v>22</v>
      </c>
      <c r="L130" s="488" t="s">
        <v>4234</v>
      </c>
      <c r="M130" s="488" t="s">
        <v>4235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s="4" customFormat="1" ht="30" customHeight="1" thickTop="1" thickBot="1">
      <c r="A131" s="8"/>
      <c r="B131" s="18" t="s">
        <v>4236</v>
      </c>
      <c r="C131" s="18"/>
      <c r="D131" s="18" t="s">
        <v>4237</v>
      </c>
      <c r="E131" s="18" t="s">
        <v>87</v>
      </c>
      <c r="F131" s="18" t="s">
        <v>3898</v>
      </c>
      <c r="G131" s="18"/>
      <c r="H131" s="18" t="s">
        <v>22</v>
      </c>
      <c r="I131" s="18" t="s">
        <v>22</v>
      </c>
      <c r="J131" s="18" t="s">
        <v>22</v>
      </c>
      <c r="K131" s="18" t="s">
        <v>22</v>
      </c>
      <c r="L131" s="18"/>
      <c r="M131" s="18" t="s">
        <v>420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s="4" customFormat="1" ht="30" customHeight="1" thickTop="1" thickBot="1">
      <c r="A132" s="8"/>
      <c r="B132" s="487" t="s">
        <v>4238</v>
      </c>
      <c r="C132" s="487"/>
      <c r="D132" s="487" t="s">
        <v>4239</v>
      </c>
      <c r="E132" s="487" t="s">
        <v>268</v>
      </c>
      <c r="F132" s="487" t="s">
        <v>269</v>
      </c>
      <c r="G132" s="487"/>
      <c r="H132" s="487" t="s">
        <v>22</v>
      </c>
      <c r="I132" s="487" t="s">
        <v>22</v>
      </c>
      <c r="J132" s="487" t="s">
        <v>22</v>
      </c>
      <c r="K132" s="487" t="s">
        <v>22</v>
      </c>
      <c r="L132" s="871"/>
      <c r="M132" s="487" t="s">
        <v>4240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s="4" customFormat="1" ht="30" customHeight="1" thickTop="1" thickBot="1">
      <c r="A133" s="8"/>
      <c r="B133" s="18" t="s">
        <v>4241</v>
      </c>
      <c r="C133" s="18"/>
      <c r="D133" s="18" t="s">
        <v>4242</v>
      </c>
      <c r="E133" s="18" t="s">
        <v>3596</v>
      </c>
      <c r="F133" s="18" t="s">
        <v>4092</v>
      </c>
      <c r="G133" s="18"/>
      <c r="H133" s="18" t="s">
        <v>22</v>
      </c>
      <c r="I133" s="18" t="s">
        <v>22</v>
      </c>
      <c r="J133" s="18" t="s">
        <v>22</v>
      </c>
      <c r="K133" s="18" t="s">
        <v>22</v>
      </c>
      <c r="L133" s="18"/>
      <c r="M133" s="18" t="s">
        <v>4017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s="4" customFormat="1" ht="30" customHeight="1" thickTop="1" thickBot="1">
      <c r="A134" s="8"/>
      <c r="B134" s="488" t="s">
        <v>4243</v>
      </c>
      <c r="C134" s="488" t="s">
        <v>2335</v>
      </c>
      <c r="D134" s="488" t="s">
        <v>4244</v>
      </c>
      <c r="E134" s="488" t="s">
        <v>2930</v>
      </c>
      <c r="F134" s="488" t="s">
        <v>4245</v>
      </c>
      <c r="G134" s="488">
        <v>4012</v>
      </c>
      <c r="H134" s="488" t="s">
        <v>22</v>
      </c>
      <c r="I134" s="488" t="s">
        <v>22</v>
      </c>
      <c r="J134" s="488" t="s">
        <v>22</v>
      </c>
      <c r="K134" s="488"/>
      <c r="L134" s="488"/>
      <c r="M134" s="488" t="s">
        <v>4246</v>
      </c>
      <c r="N134" s="9" t="s">
        <v>4247</v>
      </c>
      <c r="O134" s="9"/>
      <c r="P134" s="9"/>
      <c r="Q134" s="9"/>
      <c r="R134" s="9"/>
      <c r="S134" s="9"/>
      <c r="T134" s="9"/>
      <c r="U134" s="9"/>
      <c r="V134" s="9"/>
      <c r="W134" s="9"/>
    </row>
    <row r="135" spans="1:23" s="4" customFormat="1" ht="30" customHeight="1" thickTop="1" thickBot="1">
      <c r="A135" s="8"/>
      <c r="B135" s="487" t="s">
        <v>4248</v>
      </c>
      <c r="C135" s="487"/>
      <c r="D135" s="487" t="s">
        <v>4249</v>
      </c>
      <c r="E135" s="487" t="s">
        <v>157</v>
      </c>
      <c r="F135" s="487" t="s">
        <v>4250</v>
      </c>
      <c r="G135" s="487">
        <v>3775</v>
      </c>
      <c r="H135" s="487"/>
      <c r="I135" s="487"/>
      <c r="J135" s="487"/>
      <c r="K135" s="487"/>
      <c r="L135" s="487"/>
      <c r="M135" s="487" t="s">
        <v>4251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s="4" customFormat="1" ht="30" customHeight="1" thickTop="1" thickBot="1">
      <c r="A136" s="8"/>
      <c r="B136" s="860" t="s">
        <v>4252</v>
      </c>
      <c r="C136" s="860"/>
      <c r="D136" s="860" t="s">
        <v>4249</v>
      </c>
      <c r="E136" s="860" t="s">
        <v>3856</v>
      </c>
      <c r="F136" s="860" t="s">
        <v>4253</v>
      </c>
      <c r="G136" s="860">
        <v>4145</v>
      </c>
      <c r="H136" s="860"/>
      <c r="I136" s="860"/>
      <c r="J136" s="860"/>
      <c r="K136" s="860"/>
      <c r="L136" s="860"/>
      <c r="M136" s="860" t="s">
        <v>4254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s="4" customFormat="1" ht="30" customHeight="1" thickTop="1" thickBot="1">
      <c r="A137" s="8"/>
      <c r="B137" s="487" t="s">
        <v>4255</v>
      </c>
      <c r="C137" s="487"/>
      <c r="D137" s="487" t="s">
        <v>4249</v>
      </c>
      <c r="E137" s="487" t="s">
        <v>4256</v>
      </c>
      <c r="F137" s="487" t="s">
        <v>3901</v>
      </c>
      <c r="G137" s="487">
        <v>3983</v>
      </c>
      <c r="H137" s="487"/>
      <c r="I137" s="487"/>
      <c r="J137" s="487"/>
      <c r="K137" s="487"/>
      <c r="L137" s="487"/>
      <c r="M137" s="487" t="s">
        <v>4257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s="4" customFormat="1" ht="30" customHeight="1" thickTop="1" thickBot="1">
      <c r="A138" s="16"/>
      <c r="B138" s="487" t="s">
        <v>4258</v>
      </c>
      <c r="C138" s="25" t="s">
        <v>4259</v>
      </c>
      <c r="D138" s="487" t="s">
        <v>4260</v>
      </c>
      <c r="E138" s="487" t="s">
        <v>26</v>
      </c>
      <c r="F138" s="487" t="s">
        <v>4261</v>
      </c>
      <c r="G138" s="487">
        <v>2026</v>
      </c>
      <c r="H138" s="487"/>
      <c r="I138" s="487"/>
      <c r="J138" s="487"/>
      <c r="K138" s="487"/>
      <c r="L138" s="487"/>
      <c r="M138" s="487" t="s">
        <v>4262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s="4" customFormat="1" ht="30" customHeight="1" thickTop="1" thickBot="1">
      <c r="A139" s="8"/>
      <c r="B139" s="40" t="s">
        <v>4263</v>
      </c>
      <c r="C139" s="40"/>
      <c r="D139" s="40" t="s">
        <v>4264</v>
      </c>
      <c r="E139" s="40" t="s">
        <v>87</v>
      </c>
      <c r="F139" s="40" t="s">
        <v>3825</v>
      </c>
      <c r="G139" s="40"/>
      <c r="H139" s="40" t="s">
        <v>22</v>
      </c>
      <c r="I139" s="40" t="s">
        <v>22</v>
      </c>
      <c r="J139" s="40" t="s">
        <v>22</v>
      </c>
      <c r="K139" s="40" t="s">
        <v>22</v>
      </c>
      <c r="L139" s="40"/>
      <c r="M139" s="40" t="s">
        <v>3942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s="4" customFormat="1" ht="30" customHeight="1" thickTop="1" thickBot="1">
      <c r="A140" s="8"/>
      <c r="B140" s="488" t="s">
        <v>4265</v>
      </c>
      <c r="C140" s="488"/>
      <c r="D140" s="488" t="s">
        <v>4266</v>
      </c>
      <c r="E140" s="488" t="s">
        <v>4267</v>
      </c>
      <c r="F140" s="488" t="s">
        <v>787</v>
      </c>
      <c r="G140" s="488">
        <v>3942</v>
      </c>
      <c r="H140" s="488" t="s">
        <v>22</v>
      </c>
      <c r="I140" s="488" t="s">
        <v>22</v>
      </c>
      <c r="J140" s="488" t="s">
        <v>22</v>
      </c>
      <c r="K140" s="488" t="s">
        <v>22</v>
      </c>
      <c r="L140" s="488"/>
      <c r="M140" s="488" t="s">
        <v>4268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s="4" customFormat="1" ht="30" customHeight="1" thickTop="1" thickBot="1">
      <c r="A141" s="8"/>
      <c r="B141" s="18" t="s">
        <v>4269</v>
      </c>
      <c r="C141" s="18"/>
      <c r="D141" s="18" t="s">
        <v>4270</v>
      </c>
      <c r="E141" s="18" t="s">
        <v>309</v>
      </c>
      <c r="F141" s="18" t="s">
        <v>4271</v>
      </c>
      <c r="G141" s="18"/>
      <c r="H141" s="18" t="s">
        <v>22</v>
      </c>
      <c r="I141" s="18" t="s">
        <v>22</v>
      </c>
      <c r="J141" s="18" t="s">
        <v>22</v>
      </c>
      <c r="K141" s="18" t="s">
        <v>22</v>
      </c>
      <c r="L141" s="18"/>
      <c r="M141" s="18" t="s">
        <v>4272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s="4" customFormat="1" ht="30" customHeight="1" thickTop="1" thickBot="1">
      <c r="A142" s="8"/>
      <c r="B142" s="487" t="s">
        <v>4273</v>
      </c>
      <c r="C142" s="487"/>
      <c r="D142" s="487" t="s">
        <v>4274</v>
      </c>
      <c r="E142" s="487" t="s">
        <v>4275</v>
      </c>
      <c r="F142" s="487" t="s">
        <v>4276</v>
      </c>
      <c r="G142" s="487">
        <v>3456</v>
      </c>
      <c r="H142" s="487" t="s">
        <v>22</v>
      </c>
      <c r="I142" s="487" t="s">
        <v>22</v>
      </c>
      <c r="J142" s="487" t="s">
        <v>22</v>
      </c>
      <c r="K142" s="487" t="s">
        <v>22</v>
      </c>
      <c r="L142" s="487"/>
      <c r="M142" s="487" t="s">
        <v>4277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s="4" customFormat="1" ht="30" customHeight="1" thickTop="1" thickBot="1">
      <c r="A143" s="8"/>
      <c r="B143" s="860" t="s">
        <v>4278</v>
      </c>
      <c r="C143" s="860"/>
      <c r="D143" s="860" t="s">
        <v>4274</v>
      </c>
      <c r="E143" s="860" t="s">
        <v>4279</v>
      </c>
      <c r="F143" s="860" t="s">
        <v>4280</v>
      </c>
      <c r="G143" s="860">
        <v>1207</v>
      </c>
      <c r="H143" s="860" t="s">
        <v>22</v>
      </c>
      <c r="I143" s="860" t="s">
        <v>4096</v>
      </c>
      <c r="J143" s="860" t="s">
        <v>4096</v>
      </c>
      <c r="K143" s="860" t="s">
        <v>4096</v>
      </c>
      <c r="L143" s="860"/>
      <c r="M143" s="860" t="s">
        <v>4281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s="4" customFormat="1" ht="30" customHeight="1" thickTop="1" thickBot="1">
      <c r="A144" s="8"/>
      <c r="B144" s="488" t="s">
        <v>4282</v>
      </c>
      <c r="C144" s="488"/>
      <c r="D144" s="488" t="s">
        <v>4283</v>
      </c>
      <c r="E144" s="488" t="s">
        <v>107</v>
      </c>
      <c r="F144" s="488" t="s">
        <v>4284</v>
      </c>
      <c r="G144" s="488">
        <v>3808</v>
      </c>
      <c r="H144" s="488" t="s">
        <v>22</v>
      </c>
      <c r="I144" s="488" t="s">
        <v>22</v>
      </c>
      <c r="J144" s="488" t="s">
        <v>22</v>
      </c>
      <c r="K144" s="488" t="s">
        <v>22</v>
      </c>
      <c r="L144" s="488"/>
      <c r="M144" s="488" t="s">
        <v>4285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s="4" customFormat="1" ht="30" customHeight="1" thickTop="1" thickBot="1">
      <c r="A145" s="8"/>
      <c r="B145" s="860" t="s">
        <v>4286</v>
      </c>
      <c r="C145" s="860"/>
      <c r="D145" s="860" t="s">
        <v>4283</v>
      </c>
      <c r="E145" s="860" t="s">
        <v>35</v>
      </c>
      <c r="F145" s="860" t="s">
        <v>165</v>
      </c>
      <c r="G145" s="860"/>
      <c r="H145" s="860" t="s">
        <v>22</v>
      </c>
      <c r="I145" s="860" t="s">
        <v>4096</v>
      </c>
      <c r="J145" s="860" t="s">
        <v>4096</v>
      </c>
      <c r="K145" s="860" t="s">
        <v>4096</v>
      </c>
      <c r="L145" s="860"/>
      <c r="M145" s="860" t="s">
        <v>4287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s="4" customFormat="1" ht="30" customHeight="1" thickTop="1" thickBot="1">
      <c r="A146" s="8"/>
      <c r="B146" s="488" t="s">
        <v>4288</v>
      </c>
      <c r="C146" s="488"/>
      <c r="D146" s="488" t="s">
        <v>4289</v>
      </c>
      <c r="E146" s="488" t="s">
        <v>4023</v>
      </c>
      <c r="F146" s="488" t="s">
        <v>4290</v>
      </c>
      <c r="G146" s="488">
        <v>3342</v>
      </c>
      <c r="H146" s="488"/>
      <c r="I146" s="488"/>
      <c r="J146" s="488"/>
      <c r="K146" s="488"/>
      <c r="L146" s="488"/>
      <c r="M146" s="488" t="s">
        <v>4291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s="4" customFormat="1" ht="30" customHeight="1" thickTop="1" thickBot="1">
      <c r="A147" s="8"/>
      <c r="B147" s="37" t="s">
        <v>4292</v>
      </c>
      <c r="C147" s="37"/>
      <c r="D147" s="37" t="s">
        <v>4293</v>
      </c>
      <c r="E147" s="37" t="s">
        <v>3856</v>
      </c>
      <c r="F147" s="37" t="s">
        <v>4294</v>
      </c>
      <c r="G147" s="37"/>
      <c r="H147" s="37"/>
      <c r="I147" s="37"/>
      <c r="J147" s="37"/>
      <c r="K147" s="37"/>
      <c r="L147" s="37"/>
      <c r="M147" s="37" t="s">
        <v>4295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s="4" customFormat="1" ht="30" customHeight="1" thickTop="1" thickBot="1">
      <c r="A148" s="8"/>
      <c r="B148" s="37" t="s">
        <v>4296</v>
      </c>
      <c r="C148" s="37"/>
      <c r="D148" s="37" t="s">
        <v>4297</v>
      </c>
      <c r="E148" s="37" t="s">
        <v>4298</v>
      </c>
      <c r="F148" s="37"/>
      <c r="G148" s="37"/>
      <c r="H148" s="37" t="s">
        <v>22</v>
      </c>
      <c r="I148" s="37" t="s">
        <v>22</v>
      </c>
      <c r="J148" s="37" t="s">
        <v>22</v>
      </c>
      <c r="K148" s="37" t="s">
        <v>22</v>
      </c>
      <c r="L148" s="37"/>
      <c r="M148" s="37" t="s">
        <v>4299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s="4" customFormat="1" ht="30" customHeight="1" thickTop="1" thickBot="1">
      <c r="B149" s="860" t="s">
        <v>4300</v>
      </c>
      <c r="C149" s="860"/>
      <c r="D149" s="860" t="s">
        <v>4301</v>
      </c>
      <c r="E149" s="860" t="s">
        <v>3861</v>
      </c>
      <c r="F149" s="860" t="s">
        <v>3862</v>
      </c>
      <c r="G149" s="860"/>
      <c r="H149" s="860" t="s">
        <v>4096</v>
      </c>
      <c r="I149" s="860" t="s">
        <v>4096</v>
      </c>
      <c r="J149" s="860" t="s">
        <v>4096</v>
      </c>
      <c r="K149" s="860" t="s">
        <v>4096</v>
      </c>
      <c r="L149" s="860"/>
      <c r="M149" s="860" t="s">
        <v>4302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s="4" customFormat="1" ht="30" customHeight="1" thickTop="1" thickBot="1">
      <c r="A150" s="8"/>
      <c r="B150" s="860" t="s">
        <v>4303</v>
      </c>
      <c r="C150" s="860"/>
      <c r="D150" s="860" t="s">
        <v>4304</v>
      </c>
      <c r="E150" s="860" t="s">
        <v>3814</v>
      </c>
      <c r="F150" s="860" t="s">
        <v>47</v>
      </c>
      <c r="G150" s="860">
        <v>2575</v>
      </c>
      <c r="H150" s="860" t="s">
        <v>22</v>
      </c>
      <c r="I150" s="860" t="s">
        <v>22</v>
      </c>
      <c r="J150" s="860" t="s">
        <v>22</v>
      </c>
      <c r="K150" s="860" t="s">
        <v>22</v>
      </c>
      <c r="L150" s="860">
        <v>20</v>
      </c>
      <c r="M150" s="860" t="s">
        <v>4305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s="4" customFormat="1" ht="30" customHeight="1" thickTop="1">
      <c r="B151" s="860" t="s">
        <v>4306</v>
      </c>
      <c r="C151" s="860"/>
      <c r="D151" s="860" t="s">
        <v>4307</v>
      </c>
      <c r="E151" s="860" t="s">
        <v>4308</v>
      </c>
      <c r="F151" s="860" t="s">
        <v>50</v>
      </c>
      <c r="G151" s="860">
        <v>2770</v>
      </c>
      <c r="H151" s="860" t="s">
        <v>22</v>
      </c>
      <c r="I151" s="860" t="s">
        <v>22</v>
      </c>
      <c r="J151" s="860" t="s">
        <v>22</v>
      </c>
      <c r="K151" s="860" t="s">
        <v>22</v>
      </c>
      <c r="L151" s="860">
        <v>20</v>
      </c>
      <c r="M151" s="860" t="s">
        <v>4309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s="4" customFormat="1" ht="30" customHeight="1" thickBot="1">
      <c r="B152" s="860" t="s">
        <v>4310</v>
      </c>
      <c r="C152" s="860"/>
      <c r="D152" s="860" t="s">
        <v>4311</v>
      </c>
      <c r="E152" s="860" t="s">
        <v>4312</v>
      </c>
      <c r="F152" s="860" t="s">
        <v>4313</v>
      </c>
      <c r="G152" s="860">
        <v>3203</v>
      </c>
      <c r="H152" s="860" t="s">
        <v>22</v>
      </c>
      <c r="I152" s="860" t="s">
        <v>22</v>
      </c>
      <c r="J152" s="860" t="s">
        <v>22</v>
      </c>
      <c r="K152" s="860" t="s">
        <v>22</v>
      </c>
      <c r="L152" s="860">
        <v>20</v>
      </c>
      <c r="M152" s="860" t="s">
        <v>4314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s="4" customFormat="1" ht="30" customHeight="1" thickTop="1" thickBot="1">
      <c r="A153" s="8"/>
      <c r="B153" s="18" t="s">
        <v>4315</v>
      </c>
      <c r="C153" s="18"/>
      <c r="D153" s="25" t="s">
        <v>4316</v>
      </c>
      <c r="E153" s="18" t="s">
        <v>210</v>
      </c>
      <c r="F153" s="18" t="s">
        <v>3820</v>
      </c>
      <c r="G153" s="18"/>
      <c r="H153" s="18" t="s">
        <v>22</v>
      </c>
      <c r="I153" s="18" t="s">
        <v>22</v>
      </c>
      <c r="J153" s="18" t="s">
        <v>22</v>
      </c>
      <c r="K153" s="18" t="s">
        <v>22</v>
      </c>
      <c r="L153" s="18"/>
      <c r="M153" s="18" t="s">
        <v>4317</v>
      </c>
      <c r="N153" s="9" t="s">
        <v>4318</v>
      </c>
      <c r="O153" s="9"/>
      <c r="P153" s="9"/>
      <c r="Q153" s="9"/>
      <c r="R153" s="9"/>
      <c r="S153" s="9"/>
      <c r="T153" s="9"/>
      <c r="U153" s="9"/>
      <c r="V153" s="9"/>
      <c r="W153" s="9"/>
    </row>
    <row r="154" spans="1:23" s="4" customFormat="1" ht="30" customHeight="1" thickTop="1" thickBot="1">
      <c r="B154" s="25"/>
      <c r="C154" s="25"/>
      <c r="D154" s="25"/>
      <c r="E154" s="25" t="s">
        <v>3485</v>
      </c>
      <c r="F154" s="25"/>
      <c r="G154" s="25"/>
      <c r="H154" s="25"/>
      <c r="I154" s="25"/>
      <c r="J154" s="25"/>
      <c r="K154" s="25"/>
      <c r="L154" s="25">
        <v>2011</v>
      </c>
      <c r="M154" s="25"/>
      <c r="N154" s="25"/>
      <c r="O154" s="9"/>
      <c r="P154" s="9"/>
      <c r="Q154" s="9"/>
      <c r="R154" s="9"/>
      <c r="S154" s="9"/>
      <c r="T154" s="9"/>
      <c r="U154" s="9"/>
      <c r="V154" s="9"/>
      <c r="W154" s="9"/>
    </row>
    <row r="155" spans="1:23" s="4" customFormat="1" ht="30" customHeight="1" thickTop="1" thickBot="1">
      <c r="B155" s="860" t="s">
        <v>4319</v>
      </c>
      <c r="C155" s="860"/>
      <c r="D155" s="860" t="s">
        <v>4320</v>
      </c>
      <c r="E155" s="860" t="s">
        <v>4321</v>
      </c>
      <c r="F155" s="860" t="s">
        <v>4322</v>
      </c>
      <c r="G155" s="860">
        <v>2508</v>
      </c>
      <c r="H155" s="860"/>
      <c r="I155" s="860"/>
      <c r="J155" s="860"/>
      <c r="K155" s="860"/>
      <c r="L155" s="860"/>
      <c r="M155" s="860" t="s">
        <v>4323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s="4" customFormat="1" ht="30" customHeight="1" thickTop="1" thickBot="1">
      <c r="A156" s="8"/>
      <c r="B156" s="37" t="s">
        <v>4324</v>
      </c>
      <c r="C156" s="37"/>
      <c r="D156" s="37" t="s">
        <v>4325</v>
      </c>
      <c r="E156" s="37" t="s">
        <v>3305</v>
      </c>
      <c r="F156" s="37" t="s">
        <v>3779</v>
      </c>
      <c r="G156" s="860">
        <v>3668</v>
      </c>
      <c r="H156" s="37" t="s">
        <v>22</v>
      </c>
      <c r="I156" s="37" t="s">
        <v>22</v>
      </c>
      <c r="J156" s="37" t="s">
        <v>22</v>
      </c>
      <c r="K156" s="37"/>
      <c r="L156" s="37"/>
      <c r="M156" s="37" t="s">
        <v>4326</v>
      </c>
      <c r="N156" s="9" t="s">
        <v>4327</v>
      </c>
      <c r="O156" s="9"/>
      <c r="P156" s="9"/>
      <c r="Q156" s="9"/>
      <c r="R156" s="9"/>
      <c r="S156" s="9"/>
      <c r="T156" s="9"/>
      <c r="U156" s="9"/>
      <c r="V156" s="9"/>
      <c r="W156" s="9"/>
    </row>
    <row r="157" spans="1:23" s="4" customFormat="1" ht="30" customHeight="1" thickTop="1" thickBot="1">
      <c r="B157" s="488" t="s">
        <v>4328</v>
      </c>
      <c r="C157" s="488"/>
      <c r="D157" s="488" t="s">
        <v>4329</v>
      </c>
      <c r="E157" s="488" t="s">
        <v>365</v>
      </c>
      <c r="F157" s="488" t="s">
        <v>366</v>
      </c>
      <c r="G157" s="488"/>
      <c r="H157" s="488"/>
      <c r="I157" s="488"/>
      <c r="J157" s="488"/>
      <c r="K157" s="488"/>
      <c r="L157" s="488"/>
      <c r="M157" s="488" t="s">
        <v>4082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s="4" customFormat="1" ht="30" customHeight="1" thickTop="1" thickBot="1">
      <c r="A158" s="8"/>
      <c r="B158" s="860" t="s">
        <v>4330</v>
      </c>
      <c r="C158" s="860"/>
      <c r="D158" s="860" t="s">
        <v>4331</v>
      </c>
      <c r="E158" s="860" t="s">
        <v>4332</v>
      </c>
      <c r="F158" s="860" t="s">
        <v>2457</v>
      </c>
      <c r="G158" s="860">
        <v>3999</v>
      </c>
      <c r="H158" s="860" t="s">
        <v>22</v>
      </c>
      <c r="I158" s="860" t="s">
        <v>22</v>
      </c>
      <c r="J158" s="860" t="s">
        <v>22</v>
      </c>
      <c r="K158" s="860"/>
      <c r="L158" s="860"/>
      <c r="M158" s="860" t="s">
        <v>4333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s="4" customFormat="1" ht="30" customHeight="1" thickTop="1" thickBot="1">
      <c r="A159" s="16"/>
      <c r="B159" s="860" t="s">
        <v>4334</v>
      </c>
      <c r="C159" s="25" t="s">
        <v>4335</v>
      </c>
      <c r="D159" s="860" t="s">
        <v>4336</v>
      </c>
      <c r="E159" s="860" t="s">
        <v>4337</v>
      </c>
      <c r="F159" s="860" t="s">
        <v>4338</v>
      </c>
      <c r="G159" s="860">
        <v>1272</v>
      </c>
      <c r="H159" s="860"/>
      <c r="I159" s="860"/>
      <c r="J159" s="860"/>
      <c r="K159" s="860"/>
      <c r="L159" s="860"/>
      <c r="M159" s="860" t="s">
        <v>4339</v>
      </c>
      <c r="N159" s="9" t="s">
        <v>4340</v>
      </c>
      <c r="O159" s="9"/>
      <c r="P159" s="9"/>
      <c r="Q159" s="9"/>
      <c r="R159" s="9"/>
      <c r="S159" s="9"/>
      <c r="T159" s="9"/>
      <c r="U159" s="9"/>
      <c r="V159" s="9"/>
      <c r="W159" s="9"/>
    </row>
    <row r="160" spans="1:23" s="4" customFormat="1" ht="30" customHeight="1" thickTop="1" thickBot="1">
      <c r="A160" s="8"/>
      <c r="B160" s="860" t="s">
        <v>4341</v>
      </c>
      <c r="C160" s="860"/>
      <c r="D160" s="860" t="s">
        <v>4342</v>
      </c>
      <c r="E160" s="860" t="s">
        <v>4343</v>
      </c>
      <c r="F160" s="860" t="s">
        <v>4344</v>
      </c>
      <c r="G160" s="860">
        <v>3434</v>
      </c>
      <c r="H160" s="860"/>
      <c r="I160" s="860"/>
      <c r="J160" s="860"/>
      <c r="K160" s="860"/>
      <c r="L160" s="860"/>
      <c r="M160" s="860" t="s">
        <v>4345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s="4" customFormat="1" ht="30" customHeight="1" thickTop="1" thickBot="1">
      <c r="A161" s="8"/>
      <c r="B161" s="487" t="s">
        <v>4346</v>
      </c>
      <c r="C161" s="25"/>
      <c r="D161" s="487" t="s">
        <v>4347</v>
      </c>
      <c r="E161" s="487" t="s">
        <v>194</v>
      </c>
      <c r="F161" s="487" t="s">
        <v>4348</v>
      </c>
      <c r="G161" s="487"/>
      <c r="H161" s="487" t="s">
        <v>22</v>
      </c>
      <c r="I161" s="487"/>
      <c r="J161" s="487"/>
      <c r="K161" s="487"/>
      <c r="L161" s="487"/>
      <c r="M161" s="487" t="s">
        <v>4349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s="4" customFormat="1" ht="30" customHeight="1" thickTop="1" thickBot="1">
      <c r="A162" s="8"/>
      <c r="B162" s="488" t="s">
        <v>4350</v>
      </c>
      <c r="C162" s="488"/>
      <c r="D162" s="488" t="s">
        <v>4351</v>
      </c>
      <c r="E162" s="488" t="s">
        <v>2741</v>
      </c>
      <c r="F162" s="488" t="s">
        <v>4352</v>
      </c>
      <c r="G162" s="488">
        <v>3419</v>
      </c>
      <c r="H162" s="488"/>
      <c r="I162" s="488"/>
      <c r="J162" s="488"/>
      <c r="K162" s="488"/>
      <c r="L162" s="488"/>
      <c r="M162" s="488" t="s">
        <v>4353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s="4" customFormat="1" ht="30" customHeight="1" thickTop="1" thickBot="1">
      <c r="A163" s="8"/>
      <c r="B163" s="487" t="s">
        <v>4354</v>
      </c>
      <c r="C163" s="25" t="s">
        <v>4301</v>
      </c>
      <c r="D163" s="487" t="s">
        <v>4351</v>
      </c>
      <c r="E163" s="487" t="s">
        <v>3873</v>
      </c>
      <c r="F163" s="487" t="s">
        <v>4355</v>
      </c>
      <c r="G163" s="487">
        <v>3609</v>
      </c>
      <c r="H163" s="487"/>
      <c r="I163" s="487"/>
      <c r="J163" s="487"/>
      <c r="K163" s="487"/>
      <c r="L163" s="487"/>
      <c r="M163" s="487" t="s">
        <v>4356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s="4" customFormat="1" ht="30" customHeight="1" thickTop="1" thickBot="1">
      <c r="A164" s="8"/>
      <c r="B164" s="487" t="s">
        <v>4357</v>
      </c>
      <c r="C164" s="25" t="s">
        <v>4301</v>
      </c>
      <c r="D164" s="487" t="s">
        <v>4351</v>
      </c>
      <c r="E164" s="487" t="s">
        <v>4358</v>
      </c>
      <c r="F164" s="487" t="s">
        <v>4359</v>
      </c>
      <c r="G164" s="487">
        <v>1813</v>
      </c>
      <c r="H164" s="487" t="s">
        <v>4096</v>
      </c>
      <c r="I164" s="487" t="s">
        <v>4096</v>
      </c>
      <c r="J164" s="487" t="s">
        <v>4096</v>
      </c>
      <c r="K164" s="487" t="s">
        <v>4096</v>
      </c>
      <c r="L164" s="487"/>
      <c r="M164" s="487" t="s">
        <v>4360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s="4" customFormat="1" ht="30" customHeight="1" thickTop="1">
      <c r="B165" s="488" t="s">
        <v>4361</v>
      </c>
      <c r="C165" s="488"/>
      <c r="D165" s="488" t="s">
        <v>4362</v>
      </c>
      <c r="E165" s="488" t="s">
        <v>87</v>
      </c>
      <c r="F165" s="488" t="s">
        <v>491</v>
      </c>
      <c r="G165" s="488">
        <v>3200</v>
      </c>
      <c r="H165" s="488"/>
      <c r="I165" s="488"/>
      <c r="J165" s="488"/>
      <c r="K165" s="488"/>
      <c r="L165" s="488"/>
      <c r="M165" s="488" t="s">
        <v>4363</v>
      </c>
      <c r="N165" s="9" t="s">
        <v>4364</v>
      </c>
      <c r="O165" s="9"/>
      <c r="P165" s="9"/>
      <c r="Q165" s="9"/>
      <c r="R165" s="9"/>
      <c r="S165" s="9"/>
      <c r="T165" s="9"/>
      <c r="U165" s="9"/>
      <c r="V165" s="9"/>
      <c r="W165" s="9"/>
    </row>
    <row r="166" spans="1:23" s="4" customFormat="1" ht="30" customHeight="1">
      <c r="B166" s="488" t="s">
        <v>4365</v>
      </c>
      <c r="C166" s="488"/>
      <c r="D166" s="488" t="s">
        <v>4362</v>
      </c>
      <c r="E166" s="488" t="s">
        <v>2681</v>
      </c>
      <c r="F166" s="488" t="s">
        <v>36</v>
      </c>
      <c r="G166" s="488">
        <v>3114</v>
      </c>
      <c r="H166" s="488"/>
      <c r="I166" s="488"/>
      <c r="J166" s="488"/>
      <c r="K166" s="488"/>
      <c r="L166" s="488"/>
      <c r="M166" s="488" t="s">
        <v>4366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s="4" customFormat="1" ht="30" customHeight="1">
      <c r="B167" s="488" t="s">
        <v>4367</v>
      </c>
      <c r="C167" s="488"/>
      <c r="D167" s="488" t="s">
        <v>4347</v>
      </c>
      <c r="E167" s="488" t="s">
        <v>87</v>
      </c>
      <c r="F167" s="488" t="s">
        <v>135</v>
      </c>
      <c r="G167" s="488"/>
      <c r="H167" s="488"/>
      <c r="I167" s="488"/>
      <c r="J167" s="488"/>
      <c r="K167" s="488"/>
      <c r="L167" s="488"/>
      <c r="M167" s="488" t="s">
        <v>4368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s="4" customFormat="1" ht="30" customHeight="1">
      <c r="B168" s="487" t="s">
        <v>4369</v>
      </c>
      <c r="C168" s="487"/>
      <c r="D168" s="487" t="s">
        <v>4370</v>
      </c>
      <c r="E168" s="487" t="s">
        <v>4371</v>
      </c>
      <c r="F168" s="487" t="s">
        <v>2395</v>
      </c>
      <c r="G168" s="487"/>
      <c r="H168" s="487"/>
      <c r="I168" s="487"/>
      <c r="J168" s="487"/>
      <c r="K168" s="487"/>
      <c r="L168" s="487"/>
      <c r="M168" s="487" t="s">
        <v>4372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s="4" customFormat="1" ht="30" customHeight="1" thickBot="1">
      <c r="B169" s="487" t="s">
        <v>4373</v>
      </c>
      <c r="C169" s="487"/>
      <c r="D169" s="487" t="s">
        <v>4374</v>
      </c>
      <c r="E169" s="487" t="s">
        <v>4375</v>
      </c>
      <c r="F169" s="487" t="s">
        <v>4376</v>
      </c>
      <c r="G169" s="487">
        <v>3484</v>
      </c>
      <c r="H169" s="487"/>
      <c r="I169" s="487"/>
      <c r="J169" s="487"/>
      <c r="K169" s="487"/>
      <c r="L169" s="487"/>
      <c r="M169" s="487" t="s">
        <v>4377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s="4" customFormat="1" ht="30" customHeight="1" thickTop="1" thickBot="1">
      <c r="B170" s="860" t="s">
        <v>4378</v>
      </c>
      <c r="C170" s="25" t="s">
        <v>4379</v>
      </c>
      <c r="D170" s="860" t="s">
        <v>4374</v>
      </c>
      <c r="E170" s="860" t="s">
        <v>4380</v>
      </c>
      <c r="F170" s="860" t="s">
        <v>2722</v>
      </c>
      <c r="G170" s="860">
        <v>2506</v>
      </c>
      <c r="H170" s="860" t="s">
        <v>22</v>
      </c>
      <c r="I170" s="860" t="s">
        <v>22</v>
      </c>
      <c r="J170" s="860" t="s">
        <v>22</v>
      </c>
      <c r="K170" s="860" t="s">
        <v>22</v>
      </c>
      <c r="L170" s="860"/>
      <c r="M170" s="860" t="s">
        <v>4381</v>
      </c>
      <c r="N170" s="33" t="s">
        <v>4382</v>
      </c>
      <c r="O170" s="9"/>
      <c r="P170" s="9"/>
      <c r="Q170" s="9"/>
      <c r="R170" s="9"/>
      <c r="S170" s="9"/>
      <c r="T170" s="9"/>
      <c r="U170" s="9"/>
      <c r="V170" s="9"/>
      <c r="W170" s="9"/>
    </row>
    <row r="171" spans="1:23" s="4" customFormat="1" ht="30" customHeight="1" thickTop="1" thickBot="1">
      <c r="B171" s="487" t="s">
        <v>4383</v>
      </c>
      <c r="C171" s="487"/>
      <c r="D171" s="487" t="s">
        <v>4384</v>
      </c>
      <c r="E171" s="487" t="s">
        <v>194</v>
      </c>
      <c r="F171" s="487" t="s">
        <v>352</v>
      </c>
      <c r="G171" s="487">
        <v>3877</v>
      </c>
      <c r="H171" s="487"/>
      <c r="I171" s="487"/>
      <c r="J171" s="487"/>
      <c r="K171" s="487"/>
      <c r="L171" s="487"/>
      <c r="M171" s="487" t="s">
        <v>4385</v>
      </c>
      <c r="N171" s="9" t="s">
        <v>4386</v>
      </c>
      <c r="O171" s="9"/>
      <c r="P171" s="9"/>
      <c r="Q171" s="9"/>
      <c r="R171" s="9"/>
      <c r="S171" s="9"/>
      <c r="T171" s="9"/>
      <c r="U171" s="9"/>
      <c r="V171" s="9"/>
      <c r="W171" s="9"/>
    </row>
    <row r="172" spans="1:23" s="4" customFormat="1" ht="30" customHeight="1" thickTop="1" thickBot="1">
      <c r="A172"/>
      <c r="B172" s="860" t="s">
        <v>4387</v>
      </c>
      <c r="C172" s="25" t="s">
        <v>4244</v>
      </c>
      <c r="D172" s="860" t="s">
        <v>4388</v>
      </c>
      <c r="E172" s="860" t="s">
        <v>3375</v>
      </c>
      <c r="F172" s="860" t="s">
        <v>4389</v>
      </c>
      <c r="G172" s="860">
        <v>3640</v>
      </c>
      <c r="H172" s="860"/>
      <c r="I172" s="860"/>
      <c r="J172" s="860"/>
      <c r="K172" s="860"/>
      <c r="L172" s="860"/>
      <c r="M172" s="860" t="s">
        <v>2358</v>
      </c>
      <c r="N172" s="9" t="s">
        <v>4386</v>
      </c>
      <c r="O172" s="9"/>
      <c r="P172" s="9"/>
      <c r="Q172" s="9"/>
      <c r="R172" s="9"/>
      <c r="S172" s="9"/>
      <c r="T172" s="9"/>
      <c r="U172" s="9"/>
      <c r="V172" s="9"/>
      <c r="W172" s="9"/>
    </row>
    <row r="173" spans="1:23" s="4" customFormat="1" ht="30" customHeight="1" thickTop="1">
      <c r="B173" s="488" t="s">
        <v>4390</v>
      </c>
      <c r="C173" s="488"/>
      <c r="D173" s="488" t="s">
        <v>4388</v>
      </c>
      <c r="E173" s="488" t="s">
        <v>3362</v>
      </c>
      <c r="F173" s="488" t="s">
        <v>4391</v>
      </c>
      <c r="G173" s="488">
        <v>3973</v>
      </c>
      <c r="H173" s="488"/>
      <c r="I173" s="488"/>
      <c r="J173" s="488"/>
      <c r="K173" s="488"/>
      <c r="L173" s="488"/>
      <c r="M173" s="488" t="s">
        <v>4392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s="4" customFormat="1" ht="30" customHeight="1">
      <c r="B174" s="860" t="s">
        <v>4393</v>
      </c>
      <c r="C174" s="860"/>
      <c r="D174" s="860" t="s">
        <v>4394</v>
      </c>
      <c r="E174" s="860" t="s">
        <v>4395</v>
      </c>
      <c r="F174" s="860" t="s">
        <v>4396</v>
      </c>
      <c r="G174" s="860"/>
      <c r="H174" s="860"/>
      <c r="I174" s="860"/>
      <c r="J174" s="860"/>
      <c r="K174" s="860"/>
      <c r="L174" s="860"/>
      <c r="M174" s="860" t="s">
        <v>4397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s="4" customFormat="1" ht="30" customHeight="1">
      <c r="B175" s="488" t="s">
        <v>4398</v>
      </c>
      <c r="C175" s="488"/>
      <c r="D175" s="488" t="s">
        <v>4399</v>
      </c>
      <c r="E175" s="488" t="s">
        <v>189</v>
      </c>
      <c r="F175" s="488" t="s">
        <v>4400</v>
      </c>
      <c r="G175" s="488">
        <v>3533</v>
      </c>
      <c r="H175" s="488"/>
      <c r="I175" s="488"/>
      <c r="J175" s="488"/>
      <c r="K175" s="488"/>
      <c r="L175" s="488"/>
      <c r="M175" s="488" t="s">
        <v>4401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s="4" customFormat="1" ht="30" customHeight="1">
      <c r="B176" s="488" t="s">
        <v>4402</v>
      </c>
      <c r="C176" s="488"/>
      <c r="D176" s="488" t="s">
        <v>4403</v>
      </c>
      <c r="E176" s="488" t="s">
        <v>3686</v>
      </c>
      <c r="F176" s="488" t="s">
        <v>4404</v>
      </c>
      <c r="G176" s="488"/>
      <c r="H176" s="488"/>
      <c r="I176" s="488"/>
      <c r="J176" s="488"/>
      <c r="K176" s="488"/>
      <c r="L176" s="488"/>
      <c r="M176" s="488" t="s">
        <v>4405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s="4" customFormat="1" ht="30" customHeight="1">
      <c r="B177" s="488" t="s">
        <v>4406</v>
      </c>
      <c r="C177" s="488"/>
      <c r="D177" s="488" t="s">
        <v>4370</v>
      </c>
      <c r="E177" s="488" t="s">
        <v>3682</v>
      </c>
      <c r="F177" s="488" t="s">
        <v>2387</v>
      </c>
      <c r="G177" s="488">
        <v>1955</v>
      </c>
      <c r="H177" s="488"/>
      <c r="I177" s="488"/>
      <c r="J177" s="488"/>
      <c r="K177" s="488"/>
      <c r="L177" s="488"/>
      <c r="M177" s="488" t="s">
        <v>3942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s="4" customFormat="1" ht="30" customHeight="1">
      <c r="B178" s="860" t="s">
        <v>4407</v>
      </c>
      <c r="C178" s="860"/>
      <c r="D178" s="860" t="s">
        <v>4408</v>
      </c>
      <c r="E178" s="860" t="s">
        <v>3305</v>
      </c>
      <c r="F178" s="860" t="s">
        <v>32</v>
      </c>
      <c r="G178" s="860">
        <v>1959</v>
      </c>
      <c r="H178" s="860"/>
      <c r="I178" s="860"/>
      <c r="J178" s="860"/>
      <c r="K178" s="860"/>
      <c r="L178" s="860"/>
      <c r="M178" s="860" t="s">
        <v>4409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s="4" customFormat="1" ht="30" customHeight="1" thickBot="1">
      <c r="B179" s="487" t="s">
        <v>4410</v>
      </c>
      <c r="C179" s="487"/>
      <c r="D179" s="487" t="s">
        <v>4408</v>
      </c>
      <c r="E179" s="487" t="s">
        <v>330</v>
      </c>
      <c r="F179" s="487" t="s">
        <v>4411</v>
      </c>
      <c r="G179" s="487"/>
      <c r="H179" s="487"/>
      <c r="I179" s="487"/>
      <c r="J179" s="487"/>
      <c r="K179" s="487"/>
      <c r="L179" s="487"/>
      <c r="M179" s="487" t="s">
        <v>4082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s="4" customFormat="1" ht="30" customHeight="1" thickTop="1" thickBot="1">
      <c r="A180" s="8"/>
      <c r="B180" s="488" t="s">
        <v>4412</v>
      </c>
      <c r="C180" s="488"/>
      <c r="D180" s="488" t="s">
        <v>4413</v>
      </c>
      <c r="E180" s="488" t="s">
        <v>4414</v>
      </c>
      <c r="F180" s="488" t="s">
        <v>114</v>
      </c>
      <c r="G180" s="488">
        <v>3425</v>
      </c>
      <c r="H180" s="488"/>
      <c r="I180" s="488"/>
      <c r="J180" s="488"/>
      <c r="K180" s="488"/>
      <c r="L180" s="488"/>
      <c r="M180" s="488" t="s">
        <v>4415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s="4" customFormat="1" ht="30" customHeight="1" thickTop="1" thickBot="1">
      <c r="B181" s="25"/>
      <c r="C181" s="25"/>
      <c r="D181" s="25"/>
      <c r="E181" s="25" t="s">
        <v>3524</v>
      </c>
      <c r="F181" s="25"/>
      <c r="G181" s="25"/>
      <c r="H181" s="25"/>
      <c r="I181" s="25"/>
      <c r="J181" s="25"/>
      <c r="K181" s="25"/>
      <c r="L181" s="25">
        <v>2011</v>
      </c>
      <c r="M181" s="25"/>
      <c r="N181" s="25"/>
      <c r="O181" s="9"/>
      <c r="P181" s="9"/>
      <c r="Q181" s="9"/>
      <c r="R181" s="9"/>
      <c r="S181" s="9"/>
      <c r="T181" s="9"/>
      <c r="U181" s="9"/>
      <c r="V181" s="9"/>
      <c r="W181" s="9"/>
    </row>
    <row r="182" spans="1:23" s="4" customFormat="1" ht="30" customHeight="1" thickTop="1" thickBot="1">
      <c r="B182" s="488" t="s">
        <v>4416</v>
      </c>
      <c r="C182" s="488"/>
      <c r="D182" s="488" t="s">
        <v>4394</v>
      </c>
      <c r="E182" s="488" t="s">
        <v>149</v>
      </c>
      <c r="F182" s="488" t="s">
        <v>2439</v>
      </c>
      <c r="G182" s="488"/>
      <c r="H182" s="488" t="s">
        <v>22</v>
      </c>
      <c r="I182" s="488"/>
      <c r="J182" s="488"/>
      <c r="K182" s="488"/>
      <c r="L182" s="488"/>
      <c r="M182" s="488" t="s">
        <v>4417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s="4" customFormat="1" ht="30" customHeight="1" thickTop="1" thickBot="1">
      <c r="B183" s="860" t="s">
        <v>4418</v>
      </c>
      <c r="C183" s="25"/>
      <c r="D183" s="860"/>
      <c r="E183" s="860" t="s">
        <v>343</v>
      </c>
      <c r="F183" s="860" t="s">
        <v>4419</v>
      </c>
      <c r="G183" s="860">
        <v>2322</v>
      </c>
      <c r="H183" s="860" t="s">
        <v>22</v>
      </c>
      <c r="I183" s="860"/>
      <c r="J183" s="860"/>
      <c r="K183" s="860"/>
      <c r="L183" s="860"/>
      <c r="M183" s="860" t="s">
        <v>4420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s="4" customFormat="1" ht="30" customHeight="1" thickTop="1" thickBot="1">
      <c r="B184" s="860" t="s">
        <v>4421</v>
      </c>
      <c r="C184" s="25"/>
      <c r="D184" s="860"/>
      <c r="E184" s="860" t="s">
        <v>4395</v>
      </c>
      <c r="F184" s="860"/>
      <c r="G184" s="860"/>
      <c r="H184" s="860" t="s">
        <v>22</v>
      </c>
      <c r="I184" s="860"/>
      <c r="J184" s="860"/>
      <c r="K184" s="860"/>
      <c r="L184" s="860"/>
      <c r="M184" s="860" t="s">
        <v>4422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s="4" customFormat="1" ht="30" customHeight="1" thickTop="1">
      <c r="B185" s="488" t="s">
        <v>4423</v>
      </c>
      <c r="C185" s="488"/>
      <c r="D185" s="488" t="s">
        <v>4424</v>
      </c>
      <c r="E185" s="488" t="s">
        <v>2612</v>
      </c>
      <c r="F185" s="488" t="s">
        <v>2613</v>
      </c>
      <c r="G185" s="488"/>
      <c r="H185" s="488" t="s">
        <v>22</v>
      </c>
      <c r="I185" s="488"/>
      <c r="J185" s="488"/>
      <c r="K185" s="488"/>
      <c r="L185" s="488"/>
      <c r="M185" s="488" t="s">
        <v>420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s="4" customFormat="1" ht="30" customHeight="1">
      <c r="B186" s="488" t="s">
        <v>4425</v>
      </c>
      <c r="C186" s="488"/>
      <c r="D186" s="488" t="s">
        <v>4426</v>
      </c>
      <c r="E186" s="488" t="s">
        <v>4427</v>
      </c>
      <c r="F186" s="488" t="s">
        <v>2902</v>
      </c>
      <c r="G186" s="488"/>
      <c r="H186" s="488" t="s">
        <v>22</v>
      </c>
      <c r="I186" s="488"/>
      <c r="J186" s="488"/>
      <c r="K186" s="488"/>
      <c r="L186" s="488"/>
      <c r="M186" s="488" t="s">
        <v>4428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s="4" customFormat="1" ht="30" customHeight="1">
      <c r="B187" s="860" t="s">
        <v>4429</v>
      </c>
      <c r="C187" s="860"/>
      <c r="D187" s="860" t="s">
        <v>4430</v>
      </c>
      <c r="E187" s="860" t="s">
        <v>81</v>
      </c>
      <c r="F187" s="860" t="s">
        <v>4431</v>
      </c>
      <c r="G187" s="860">
        <v>2401</v>
      </c>
      <c r="H187" s="860" t="s">
        <v>22</v>
      </c>
      <c r="I187" s="860" t="s">
        <v>22</v>
      </c>
      <c r="J187" s="860" t="s">
        <v>22</v>
      </c>
      <c r="K187" s="860" t="s">
        <v>22</v>
      </c>
      <c r="L187" s="860"/>
      <c r="M187" s="860" t="s">
        <v>4432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s="4" customFormat="1" ht="30" customHeight="1">
      <c r="B188" s="488" t="s">
        <v>4433</v>
      </c>
      <c r="C188" s="488"/>
      <c r="D188" s="488" t="s">
        <v>4430</v>
      </c>
      <c r="E188" s="488" t="s">
        <v>3682</v>
      </c>
      <c r="F188" s="488" t="s">
        <v>4434</v>
      </c>
      <c r="G188" s="488"/>
      <c r="H188" s="488" t="s">
        <v>22</v>
      </c>
      <c r="I188" s="488" t="s">
        <v>22</v>
      </c>
      <c r="J188" s="488" t="s">
        <v>22</v>
      </c>
      <c r="K188" s="488"/>
      <c r="L188" s="488">
        <v>20</v>
      </c>
      <c r="M188" s="488" t="s">
        <v>4435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s="4" customFormat="1" ht="30" customHeight="1">
      <c r="B189" s="488" t="s">
        <v>4436</v>
      </c>
      <c r="C189" s="488"/>
      <c r="D189" s="488" t="s">
        <v>4430</v>
      </c>
      <c r="E189" s="488" t="s">
        <v>87</v>
      </c>
      <c r="F189" s="488" t="s">
        <v>3572</v>
      </c>
      <c r="G189" s="488"/>
      <c r="H189" s="488" t="s">
        <v>22</v>
      </c>
      <c r="I189" s="488" t="s">
        <v>22</v>
      </c>
      <c r="J189" s="488" t="s">
        <v>22</v>
      </c>
      <c r="K189" s="488"/>
      <c r="L189" s="488"/>
      <c r="M189" s="488" t="s">
        <v>4437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s="4" customFormat="1" ht="31.5" customHeight="1" thickBot="1">
      <c r="B190" s="488" t="s">
        <v>4438</v>
      </c>
      <c r="C190" s="488"/>
      <c r="D190" s="488" t="s">
        <v>793</v>
      </c>
      <c r="E190" s="488" t="s">
        <v>4439</v>
      </c>
      <c r="F190" s="488"/>
      <c r="G190" s="488"/>
      <c r="H190" s="488" t="s">
        <v>22</v>
      </c>
      <c r="I190" s="488" t="s">
        <v>22</v>
      </c>
      <c r="J190" s="488" t="s">
        <v>22</v>
      </c>
      <c r="K190" s="488"/>
      <c r="L190" s="488"/>
      <c r="M190" s="488" t="s">
        <v>4440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s="4" customFormat="1" ht="30" customHeight="1" thickTop="1" thickBot="1">
      <c r="A191" s="8"/>
      <c r="B191" s="488" t="s">
        <v>4441</v>
      </c>
      <c r="C191" s="488"/>
      <c r="D191" s="488" t="s">
        <v>4442</v>
      </c>
      <c r="E191" s="488" t="s">
        <v>2701</v>
      </c>
      <c r="F191" s="488" t="s">
        <v>4443</v>
      </c>
      <c r="G191" s="488"/>
      <c r="H191" s="488" t="s">
        <v>22</v>
      </c>
      <c r="I191" s="488" t="s">
        <v>22</v>
      </c>
      <c r="J191" s="488" t="s">
        <v>22</v>
      </c>
      <c r="K191" s="488"/>
      <c r="L191" s="488"/>
      <c r="M191" s="488" t="s">
        <v>4444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s="4" customFormat="1" ht="30" customHeight="1" thickTop="1" thickBot="1">
      <c r="A192" s="8"/>
      <c r="B192" s="488" t="s">
        <v>4445</v>
      </c>
      <c r="C192" s="25" t="s">
        <v>4351</v>
      </c>
      <c r="D192" s="488" t="s">
        <v>4446</v>
      </c>
      <c r="E192" s="488" t="s">
        <v>87</v>
      </c>
      <c r="F192" s="488" t="s">
        <v>4447</v>
      </c>
      <c r="G192" s="488">
        <v>1039</v>
      </c>
      <c r="H192" s="488" t="s">
        <v>22</v>
      </c>
      <c r="I192" s="488" t="s">
        <v>22</v>
      </c>
      <c r="J192" s="488" t="s">
        <v>22</v>
      </c>
      <c r="K192" s="488"/>
      <c r="L192" s="488"/>
      <c r="M192" s="488" t="s">
        <v>4448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s="4" customFormat="1" ht="30" customHeight="1" thickTop="1" thickBot="1">
      <c r="A193" s="8"/>
      <c r="B193" s="860" t="s">
        <v>4449</v>
      </c>
      <c r="C193" s="872" t="s">
        <v>4446</v>
      </c>
      <c r="D193" s="860" t="s">
        <v>1279</v>
      </c>
      <c r="E193" s="860" t="s">
        <v>57</v>
      </c>
      <c r="F193" s="860" t="s">
        <v>4450</v>
      </c>
      <c r="G193" s="860">
        <v>1395</v>
      </c>
      <c r="H193" s="860"/>
      <c r="I193" s="860"/>
      <c r="J193" s="860"/>
      <c r="K193" s="860"/>
      <c r="L193" s="860"/>
      <c r="M193" s="860" t="s">
        <v>45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s="4" customFormat="1" ht="30" customHeight="1" thickTop="1">
      <c r="B194" s="488" t="s">
        <v>4451</v>
      </c>
      <c r="C194" s="488"/>
      <c r="D194" s="488" t="s">
        <v>4452</v>
      </c>
      <c r="E194" s="488" t="s">
        <v>4026</v>
      </c>
      <c r="F194" s="488" t="s">
        <v>4453</v>
      </c>
      <c r="G194" s="488"/>
      <c r="H194" s="488" t="s">
        <v>22</v>
      </c>
      <c r="I194" s="488" t="s">
        <v>22</v>
      </c>
      <c r="J194" s="488" t="s">
        <v>22</v>
      </c>
      <c r="K194" s="488"/>
      <c r="L194" s="488">
        <v>20</v>
      </c>
      <c r="M194" s="488" t="s">
        <v>4454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s="4" customFormat="1" ht="30" customHeight="1">
      <c r="B195" s="488" t="s">
        <v>4455</v>
      </c>
      <c r="C195" s="488"/>
      <c r="D195" s="488" t="s">
        <v>4456</v>
      </c>
      <c r="E195" s="488" t="s">
        <v>4026</v>
      </c>
      <c r="F195" s="488" t="s">
        <v>4457</v>
      </c>
      <c r="G195" s="488"/>
      <c r="H195" s="488" t="s">
        <v>22</v>
      </c>
      <c r="I195" s="488" t="s">
        <v>22</v>
      </c>
      <c r="J195" s="488" t="s">
        <v>22</v>
      </c>
      <c r="K195" s="488"/>
      <c r="L195" s="488">
        <v>20</v>
      </c>
      <c r="M195" s="488" t="s">
        <v>4454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s="4" customFormat="1" ht="30" customHeight="1">
      <c r="B196" s="860" t="s">
        <v>4458</v>
      </c>
      <c r="C196" s="860"/>
      <c r="D196" s="860" t="s">
        <v>4456</v>
      </c>
      <c r="E196" s="860" t="s">
        <v>4459</v>
      </c>
      <c r="F196" s="860"/>
      <c r="G196" s="860">
        <v>3437</v>
      </c>
      <c r="H196" s="860" t="s">
        <v>22</v>
      </c>
      <c r="I196" s="860" t="s">
        <v>22</v>
      </c>
      <c r="J196" s="860" t="s">
        <v>22</v>
      </c>
      <c r="K196" s="860" t="s">
        <v>22</v>
      </c>
      <c r="L196" s="860"/>
      <c r="M196" s="860" t="s">
        <v>4460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s="4" customFormat="1" ht="30" customHeight="1">
      <c r="B197" s="488" t="s">
        <v>4461</v>
      </c>
      <c r="C197" s="488"/>
      <c r="D197" s="488" t="s">
        <v>4462</v>
      </c>
      <c r="E197" s="488" t="s">
        <v>3312</v>
      </c>
      <c r="F197" s="488" t="s">
        <v>3313</v>
      </c>
      <c r="G197" s="488"/>
      <c r="H197" s="488" t="s">
        <v>22</v>
      </c>
      <c r="I197" s="488" t="s">
        <v>22</v>
      </c>
      <c r="J197" s="488" t="s">
        <v>22</v>
      </c>
      <c r="K197" s="488" t="s">
        <v>22</v>
      </c>
      <c r="L197" s="488">
        <v>20</v>
      </c>
      <c r="M197" s="488" t="s">
        <v>4463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s="4" customFormat="1" ht="30" customHeight="1">
      <c r="B198" s="487" t="s">
        <v>4464</v>
      </c>
      <c r="C198" s="487"/>
      <c r="D198" s="487" t="s">
        <v>4465</v>
      </c>
      <c r="E198" s="487" t="s">
        <v>52</v>
      </c>
      <c r="F198" s="487" t="s">
        <v>4466</v>
      </c>
      <c r="G198" s="487"/>
      <c r="H198" s="487" t="s">
        <v>22</v>
      </c>
      <c r="I198" s="487" t="s">
        <v>22</v>
      </c>
      <c r="J198" s="487" t="s">
        <v>22</v>
      </c>
      <c r="K198" s="487" t="s">
        <v>22</v>
      </c>
      <c r="L198" s="487"/>
      <c r="M198" s="487" t="s">
        <v>4467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s="4" customFormat="1" ht="30" customHeight="1">
      <c r="B199" s="487" t="s">
        <v>4468</v>
      </c>
      <c r="C199" s="487"/>
      <c r="D199" s="487" t="s">
        <v>4469</v>
      </c>
      <c r="E199" s="487" t="s">
        <v>3596</v>
      </c>
      <c r="F199" s="487" t="s">
        <v>21</v>
      </c>
      <c r="G199" s="487"/>
      <c r="H199" s="487" t="s">
        <v>22</v>
      </c>
      <c r="I199" s="487" t="s">
        <v>22</v>
      </c>
      <c r="J199" s="487" t="s">
        <v>22</v>
      </c>
      <c r="K199" s="487" t="s">
        <v>22</v>
      </c>
      <c r="L199" s="487"/>
      <c r="M199" s="487" t="s">
        <v>4470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s="4" customFormat="1" ht="30" customHeight="1">
      <c r="B200" s="488" t="s">
        <v>4471</v>
      </c>
      <c r="C200" s="488"/>
      <c r="D200" s="488" t="s">
        <v>4472</v>
      </c>
      <c r="E200" s="488" t="s">
        <v>87</v>
      </c>
      <c r="F200" s="488" t="s">
        <v>88</v>
      </c>
      <c r="G200" s="488"/>
      <c r="H200" s="488" t="s">
        <v>22</v>
      </c>
      <c r="I200" s="488" t="s">
        <v>22</v>
      </c>
      <c r="J200" s="488" t="s">
        <v>22</v>
      </c>
      <c r="K200" s="488" t="s">
        <v>22</v>
      </c>
      <c r="L200" s="488"/>
      <c r="M200" s="488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s="4" customFormat="1" ht="30" customHeight="1">
      <c r="B201" s="488" t="s">
        <v>4473</v>
      </c>
      <c r="C201" s="488"/>
      <c r="D201" s="488" t="s">
        <v>4472</v>
      </c>
      <c r="E201" s="488" t="s">
        <v>87</v>
      </c>
      <c r="F201" s="488" t="s">
        <v>3405</v>
      </c>
      <c r="G201" s="488"/>
      <c r="H201" s="488" t="s">
        <v>22</v>
      </c>
      <c r="I201" s="488" t="s">
        <v>22</v>
      </c>
      <c r="J201" s="488" t="s">
        <v>22</v>
      </c>
      <c r="K201" s="488" t="s">
        <v>22</v>
      </c>
      <c r="L201" s="488"/>
      <c r="M201" s="488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s="4" customFormat="1" ht="30" customHeight="1" thickBot="1">
      <c r="B202" s="488" t="s">
        <v>4474</v>
      </c>
      <c r="C202" s="488"/>
      <c r="D202" s="488" t="s">
        <v>4475</v>
      </c>
      <c r="E202" s="488" t="s">
        <v>3682</v>
      </c>
      <c r="F202" s="488" t="s">
        <v>4476</v>
      </c>
      <c r="G202" s="488">
        <v>3383</v>
      </c>
      <c r="H202" s="488" t="s">
        <v>22</v>
      </c>
      <c r="I202" s="488" t="s">
        <v>22</v>
      </c>
      <c r="J202" s="488" t="s">
        <v>22</v>
      </c>
      <c r="K202" s="488" t="s">
        <v>22</v>
      </c>
      <c r="L202" s="488"/>
      <c r="M202" s="488" t="s">
        <v>4477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s="4" customFormat="1" ht="30" customHeight="1" thickTop="1" thickBot="1">
      <c r="B203" s="860" t="s">
        <v>4478</v>
      </c>
      <c r="C203" s="25" t="s">
        <v>4479</v>
      </c>
      <c r="D203" s="860" t="s">
        <v>4475</v>
      </c>
      <c r="E203" s="860" t="s">
        <v>4380</v>
      </c>
      <c r="F203" s="860" t="s">
        <v>4480</v>
      </c>
      <c r="G203" s="860">
        <v>1832</v>
      </c>
      <c r="H203" s="860" t="s">
        <v>22</v>
      </c>
      <c r="I203" s="860" t="s">
        <v>22</v>
      </c>
      <c r="J203" s="860" t="s">
        <v>22</v>
      </c>
      <c r="K203" s="860" t="s">
        <v>22</v>
      </c>
      <c r="L203" s="860"/>
      <c r="M203" s="860" t="s">
        <v>4481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s="4" customFormat="1" ht="30" customHeight="1" thickTop="1">
      <c r="B204" s="488" t="s">
        <v>4482</v>
      </c>
      <c r="C204" s="488"/>
      <c r="D204" s="488" t="s">
        <v>4475</v>
      </c>
      <c r="E204" s="488" t="s">
        <v>2505</v>
      </c>
      <c r="F204" s="488" t="s">
        <v>2943</v>
      </c>
      <c r="G204" s="488"/>
      <c r="H204" s="488" t="s">
        <v>22</v>
      </c>
      <c r="I204" s="488" t="s">
        <v>22</v>
      </c>
      <c r="J204" s="488" t="s">
        <v>22</v>
      </c>
      <c r="K204" s="488" t="s">
        <v>22</v>
      </c>
      <c r="L204" s="488">
        <v>20</v>
      </c>
      <c r="M204" s="488" t="s">
        <v>4483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s="4" customFormat="1" ht="30" customHeight="1">
      <c r="B205" s="488" t="s">
        <v>4484</v>
      </c>
      <c r="C205" s="488"/>
      <c r="D205" s="488" t="s">
        <v>4485</v>
      </c>
      <c r="E205" s="488" t="s">
        <v>2515</v>
      </c>
      <c r="F205" s="488" t="s">
        <v>4486</v>
      </c>
      <c r="G205" s="488"/>
      <c r="H205" s="488" t="s">
        <v>22</v>
      </c>
      <c r="I205" s="488" t="s">
        <v>22</v>
      </c>
      <c r="J205" s="488" t="s">
        <v>22</v>
      </c>
      <c r="K205" s="488"/>
      <c r="L205" s="488">
        <v>20</v>
      </c>
      <c r="M205" s="488" t="s">
        <v>4483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s="4" customFormat="1" ht="30" customHeight="1">
      <c r="B206" s="860" t="s">
        <v>4487</v>
      </c>
      <c r="C206" s="860"/>
      <c r="D206" s="860" t="s">
        <v>4485</v>
      </c>
      <c r="E206" s="860" t="s">
        <v>57</v>
      </c>
      <c r="F206" s="860" t="s">
        <v>3696</v>
      </c>
      <c r="G206" s="860">
        <v>3074</v>
      </c>
      <c r="H206" s="860" t="s">
        <v>22</v>
      </c>
      <c r="I206" s="860" t="s">
        <v>22</v>
      </c>
      <c r="J206" s="860" t="s">
        <v>22</v>
      </c>
      <c r="K206" s="860" t="s">
        <v>22</v>
      </c>
      <c r="L206" s="860"/>
      <c r="M206" s="860" t="s">
        <v>4488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s="4" customFormat="1" ht="30" customHeight="1">
      <c r="B207" s="488" t="s">
        <v>4489</v>
      </c>
      <c r="C207" s="488"/>
      <c r="D207" s="488" t="s">
        <v>4485</v>
      </c>
      <c r="E207" s="488" t="s">
        <v>309</v>
      </c>
      <c r="F207" s="488" t="s">
        <v>3684</v>
      </c>
      <c r="G207" s="488">
        <v>3424</v>
      </c>
      <c r="H207" s="488" t="s">
        <v>22</v>
      </c>
      <c r="I207" s="488" t="s">
        <v>22</v>
      </c>
      <c r="J207" s="488" t="s">
        <v>22</v>
      </c>
      <c r="K207" s="488" t="s">
        <v>22</v>
      </c>
      <c r="L207" s="488"/>
      <c r="M207" s="488" t="s">
        <v>4490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s="4" customFormat="1" ht="30" customHeight="1">
      <c r="B208" s="488" t="s">
        <v>4491</v>
      </c>
      <c r="C208" s="488"/>
      <c r="D208" s="488" t="s">
        <v>4492</v>
      </c>
      <c r="E208" s="488" t="s">
        <v>87</v>
      </c>
      <c r="F208" s="488" t="s">
        <v>4493</v>
      </c>
      <c r="G208" s="488">
        <v>3912</v>
      </c>
      <c r="H208" s="488" t="s">
        <v>22</v>
      </c>
      <c r="I208" s="488" t="s">
        <v>22</v>
      </c>
      <c r="J208" s="488" t="s">
        <v>22</v>
      </c>
      <c r="K208" s="488" t="s">
        <v>22</v>
      </c>
      <c r="L208" s="488"/>
      <c r="M208" s="488" t="s">
        <v>4494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2:23" s="4" customFormat="1" ht="30" customHeight="1">
      <c r="B209" s="487" t="s">
        <v>4495</v>
      </c>
      <c r="C209" s="487"/>
      <c r="D209" s="487" t="s">
        <v>4496</v>
      </c>
      <c r="E209" s="487" t="s">
        <v>330</v>
      </c>
      <c r="F209" s="487" t="s">
        <v>4497</v>
      </c>
      <c r="G209" s="487">
        <v>1819</v>
      </c>
      <c r="H209" s="487" t="s">
        <v>22</v>
      </c>
      <c r="I209" s="487" t="s">
        <v>22</v>
      </c>
      <c r="J209" s="487" t="s">
        <v>22</v>
      </c>
      <c r="K209" s="487"/>
      <c r="L209" s="487"/>
      <c r="M209" s="487" t="s">
        <v>4498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2:23" s="4" customFormat="1" ht="30" customHeight="1">
      <c r="B210" s="487" t="s">
        <v>4499</v>
      </c>
      <c r="C210" s="487"/>
      <c r="D210" s="487" t="s">
        <v>4496</v>
      </c>
      <c r="E210" s="487" t="s">
        <v>26</v>
      </c>
      <c r="F210" s="487" t="s">
        <v>4500</v>
      </c>
      <c r="G210" s="487">
        <v>2196</v>
      </c>
      <c r="H210" s="487" t="s">
        <v>22</v>
      </c>
      <c r="I210" s="487" t="s">
        <v>22</v>
      </c>
      <c r="J210" s="487" t="s">
        <v>22</v>
      </c>
      <c r="K210" s="487"/>
      <c r="L210" s="487"/>
      <c r="M210" s="487" t="s">
        <v>4501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2:23" s="4" customFormat="1" ht="30" customHeight="1">
      <c r="B211" s="488" t="s">
        <v>4502</v>
      </c>
      <c r="C211" s="488"/>
      <c r="D211" s="488" t="s">
        <v>4503</v>
      </c>
      <c r="E211" s="488" t="s">
        <v>87</v>
      </c>
      <c r="F211" s="488" t="s">
        <v>4504</v>
      </c>
      <c r="G211" s="488"/>
      <c r="H211" s="488" t="s">
        <v>22</v>
      </c>
      <c r="I211" s="488" t="s">
        <v>22</v>
      </c>
      <c r="J211" s="488" t="s">
        <v>22</v>
      </c>
      <c r="K211" s="488"/>
      <c r="L211" s="488"/>
      <c r="M211" s="488" t="s">
        <v>4505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2:23" s="4" customFormat="1" ht="30" customHeight="1">
      <c r="B212" s="487" t="s">
        <v>4506</v>
      </c>
      <c r="C212" s="487"/>
      <c r="D212" s="487" t="s">
        <v>4507</v>
      </c>
      <c r="E212" s="487" t="s">
        <v>2874</v>
      </c>
      <c r="F212" s="487" t="s">
        <v>4508</v>
      </c>
      <c r="G212" s="487">
        <v>1241</v>
      </c>
      <c r="H212" s="487" t="s">
        <v>22</v>
      </c>
      <c r="I212" s="487" t="s">
        <v>22</v>
      </c>
      <c r="J212" s="487" t="s">
        <v>22</v>
      </c>
      <c r="K212" s="487"/>
      <c r="L212" s="487"/>
      <c r="M212" s="487" t="s">
        <v>4509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2:23" s="4" customFormat="1" ht="30" customHeight="1">
      <c r="B213" s="860" t="s">
        <v>4510</v>
      </c>
      <c r="C213" s="860"/>
      <c r="D213" s="860" t="s">
        <v>4511</v>
      </c>
      <c r="E213" s="860" t="s">
        <v>3986</v>
      </c>
      <c r="F213" s="860" t="s">
        <v>3987</v>
      </c>
      <c r="G213" s="860">
        <v>3005</v>
      </c>
      <c r="H213" s="860" t="s">
        <v>22</v>
      </c>
      <c r="I213" s="860" t="s">
        <v>22</v>
      </c>
      <c r="J213" s="860" t="s">
        <v>22</v>
      </c>
      <c r="K213" s="860"/>
      <c r="L213" s="860"/>
      <c r="M213" s="860" t="s">
        <v>4512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2:23" s="4" customFormat="1" ht="30" customHeight="1">
      <c r="B214" s="860" t="s">
        <v>4513</v>
      </c>
      <c r="C214" s="860"/>
      <c r="D214" s="860" t="s">
        <v>4511</v>
      </c>
      <c r="E214" s="860" t="s">
        <v>4514</v>
      </c>
      <c r="F214" s="860" t="s">
        <v>4515</v>
      </c>
      <c r="G214" s="860">
        <v>2828</v>
      </c>
      <c r="H214" s="860" t="s">
        <v>22</v>
      </c>
      <c r="I214" s="860" t="s">
        <v>22</v>
      </c>
      <c r="J214" s="860" t="s">
        <v>22</v>
      </c>
      <c r="K214" s="860"/>
      <c r="L214" s="860"/>
      <c r="M214" s="860" t="s">
        <v>4516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2:23" s="4" customFormat="1" ht="30" customHeight="1" thickBot="1">
      <c r="B215" s="860" t="s">
        <v>4517</v>
      </c>
      <c r="C215" s="860"/>
      <c r="D215" s="860" t="s">
        <v>4511</v>
      </c>
      <c r="E215" s="860" t="s">
        <v>4518</v>
      </c>
      <c r="F215" s="860" t="s">
        <v>3116</v>
      </c>
      <c r="G215" s="860">
        <v>3118</v>
      </c>
      <c r="H215" s="860" t="s">
        <v>22</v>
      </c>
      <c r="I215" s="860" t="s">
        <v>22</v>
      </c>
      <c r="J215" s="860" t="s">
        <v>22</v>
      </c>
      <c r="K215" s="860"/>
      <c r="L215" s="860"/>
      <c r="M215" s="860" t="s">
        <v>4519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2:23" s="4" customFormat="1" ht="30" customHeight="1" thickTop="1" thickBot="1">
      <c r="B216" s="488" t="s">
        <v>4520</v>
      </c>
      <c r="C216" s="25" t="s">
        <v>4521</v>
      </c>
      <c r="D216" s="873" t="s">
        <v>4522</v>
      </c>
      <c r="E216" s="488" t="s">
        <v>129</v>
      </c>
      <c r="F216" s="488" t="s">
        <v>130</v>
      </c>
      <c r="G216" s="488">
        <v>1757</v>
      </c>
      <c r="H216" s="488" t="s">
        <v>22</v>
      </c>
      <c r="I216" s="488" t="s">
        <v>22</v>
      </c>
      <c r="J216" s="488" t="s">
        <v>22</v>
      </c>
      <c r="K216" s="488"/>
      <c r="L216" s="488"/>
      <c r="M216" s="488" t="s">
        <v>4523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2:23" s="4" customFormat="1" ht="30" customHeight="1" thickTop="1">
      <c r="B217" s="488" t="s">
        <v>4524</v>
      </c>
      <c r="C217" s="41" t="s">
        <v>4446</v>
      </c>
      <c r="D217" s="488" t="s">
        <v>4307</v>
      </c>
      <c r="E217" s="488" t="s">
        <v>87</v>
      </c>
      <c r="F217" s="488" t="s">
        <v>4525</v>
      </c>
      <c r="G217" s="488">
        <v>1431</v>
      </c>
      <c r="H217" s="488" t="s">
        <v>22</v>
      </c>
      <c r="I217" s="488" t="s">
        <v>22</v>
      </c>
      <c r="J217" s="488" t="s">
        <v>22</v>
      </c>
      <c r="K217" s="488"/>
      <c r="L217" s="488"/>
      <c r="M217" s="488" t="s">
        <v>4526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2:23" s="4" customFormat="1" ht="30" customHeight="1">
      <c r="B218" s="487" t="s">
        <v>4527</v>
      </c>
      <c r="C218" s="487"/>
      <c r="D218" s="487" t="s">
        <v>4528</v>
      </c>
      <c r="E218" s="487" t="s">
        <v>4529</v>
      </c>
      <c r="F218" s="487"/>
      <c r="G218" s="487"/>
      <c r="H218" s="487" t="s">
        <v>22</v>
      </c>
      <c r="I218" s="487" t="s">
        <v>22</v>
      </c>
      <c r="J218" s="487" t="s">
        <v>22</v>
      </c>
      <c r="K218" s="487"/>
      <c r="L218" s="487"/>
      <c r="M218" s="487" t="s">
        <v>4530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2:23" s="4" customFormat="1" ht="30" customHeight="1">
      <c r="B219" s="487" t="s">
        <v>4531</v>
      </c>
      <c r="C219" s="487"/>
      <c r="D219" s="824" t="s">
        <v>4532</v>
      </c>
      <c r="E219" s="487" t="s">
        <v>2386</v>
      </c>
      <c r="F219" s="487" t="s">
        <v>3834</v>
      </c>
      <c r="G219" s="487">
        <v>3865</v>
      </c>
      <c r="H219" s="487"/>
      <c r="I219" s="487"/>
      <c r="J219" s="487"/>
      <c r="K219" s="487"/>
      <c r="L219" s="487"/>
      <c r="M219" s="487" t="s">
        <v>4533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2:23" ht="15.75" thickBot="1"/>
    <row r="221" spans="2:23" s="4" customFormat="1" ht="30" customHeight="1" thickTop="1" thickBot="1">
      <c r="B221" s="25"/>
      <c r="C221" s="25"/>
      <c r="D221" s="25"/>
      <c r="E221" s="25" t="s">
        <v>64</v>
      </c>
      <c r="F221" s="25"/>
      <c r="G221" s="25"/>
      <c r="H221" s="25"/>
      <c r="I221" s="25"/>
      <c r="J221" s="25"/>
      <c r="K221" s="25"/>
      <c r="L221" s="25">
        <v>2011</v>
      </c>
      <c r="M221" s="25"/>
      <c r="N221" s="25"/>
      <c r="O221" s="9"/>
      <c r="P221" s="9"/>
      <c r="Q221" s="9"/>
      <c r="R221" s="9"/>
      <c r="S221" s="9"/>
      <c r="T221" s="9"/>
      <c r="U221" s="9"/>
      <c r="V221" s="9"/>
      <c r="W221" s="9"/>
    </row>
    <row r="222" spans="2:23" s="4" customFormat="1" ht="30" customHeight="1" thickTop="1">
      <c r="B222" s="860" t="s">
        <v>4534</v>
      </c>
      <c r="C222" s="860"/>
      <c r="D222" s="860" t="s">
        <v>4535</v>
      </c>
      <c r="E222" s="860" t="s">
        <v>81</v>
      </c>
      <c r="F222" s="860" t="s">
        <v>4536</v>
      </c>
      <c r="G222" s="860">
        <v>4078</v>
      </c>
      <c r="H222" s="860" t="s">
        <v>22</v>
      </c>
      <c r="I222" s="860" t="s">
        <v>22</v>
      </c>
      <c r="J222" s="860" t="s">
        <v>22</v>
      </c>
      <c r="K222" s="860"/>
      <c r="L222" s="860"/>
      <c r="M222" s="860" t="s">
        <v>4537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2:23" s="4" customFormat="1" ht="30" customHeight="1" thickBot="1">
      <c r="B223" s="487" t="s">
        <v>4538</v>
      </c>
      <c r="C223" s="487"/>
      <c r="D223" s="487" t="s">
        <v>4535</v>
      </c>
      <c r="E223" s="487" t="s">
        <v>157</v>
      </c>
      <c r="F223" s="487" t="s">
        <v>4539</v>
      </c>
      <c r="G223" s="487"/>
      <c r="H223" s="487" t="s">
        <v>22</v>
      </c>
      <c r="I223" s="487" t="s">
        <v>22</v>
      </c>
      <c r="J223" s="487" t="s">
        <v>22</v>
      </c>
      <c r="K223" s="487"/>
      <c r="L223" s="487"/>
      <c r="M223" s="487" t="s">
        <v>4540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2:23" s="4" customFormat="1" ht="30" customHeight="1" thickTop="1" thickBot="1">
      <c r="B224" s="487" t="s">
        <v>4541</v>
      </c>
      <c r="C224" s="25" t="s">
        <v>4542</v>
      </c>
      <c r="D224" s="874" t="s">
        <v>4543</v>
      </c>
      <c r="E224" s="487" t="s">
        <v>2386</v>
      </c>
      <c r="F224" s="487" t="s">
        <v>4544</v>
      </c>
      <c r="G224" s="487">
        <v>1239</v>
      </c>
      <c r="H224" s="487" t="s">
        <v>22</v>
      </c>
      <c r="I224" s="487" t="s">
        <v>22</v>
      </c>
      <c r="J224" s="487" t="s">
        <v>22</v>
      </c>
      <c r="K224" s="487"/>
      <c r="L224" s="487"/>
      <c r="M224" s="487" t="s">
        <v>4545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2:23" s="4" customFormat="1" ht="30" customHeight="1" thickTop="1">
      <c r="B225" s="488" t="s">
        <v>4546</v>
      </c>
      <c r="C225" s="488"/>
      <c r="D225" s="488" t="s">
        <v>4547</v>
      </c>
      <c r="E225" s="488" t="s">
        <v>4020</v>
      </c>
      <c r="F225" s="488" t="s">
        <v>4548</v>
      </c>
      <c r="G225" s="488"/>
      <c r="H225" s="488" t="s">
        <v>22</v>
      </c>
      <c r="I225" s="488" t="s">
        <v>22</v>
      </c>
      <c r="J225" s="488" t="s">
        <v>22</v>
      </c>
      <c r="K225" s="488" t="s">
        <v>22</v>
      </c>
      <c r="L225" s="488"/>
      <c r="M225" s="488" t="s">
        <v>4549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2:23" s="4" customFormat="1" ht="30" customHeight="1">
      <c r="B226" s="488" t="s">
        <v>4550</v>
      </c>
      <c r="C226" s="488"/>
      <c r="D226" s="488" t="s">
        <v>4551</v>
      </c>
      <c r="E226" s="488" t="s">
        <v>87</v>
      </c>
      <c r="F226" s="488" t="s">
        <v>2722</v>
      </c>
      <c r="G226" s="488">
        <v>4158</v>
      </c>
      <c r="H226" s="488" t="s">
        <v>22</v>
      </c>
      <c r="I226" s="488" t="s">
        <v>22</v>
      </c>
      <c r="J226" s="488" t="s">
        <v>22</v>
      </c>
      <c r="K226" s="488" t="s">
        <v>22</v>
      </c>
      <c r="L226" s="488"/>
      <c r="M226" s="488" t="s">
        <v>4552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2:23" s="4" customFormat="1" ht="30" customHeight="1">
      <c r="B227" s="487" t="s">
        <v>4553</v>
      </c>
      <c r="C227" s="487"/>
      <c r="D227" s="824" t="s">
        <v>4554</v>
      </c>
      <c r="E227" s="487" t="s">
        <v>2874</v>
      </c>
      <c r="F227" s="487" t="s">
        <v>4555</v>
      </c>
      <c r="G227" s="487"/>
      <c r="H227" s="487" t="s">
        <v>22</v>
      </c>
      <c r="I227" s="487"/>
      <c r="J227" s="487"/>
      <c r="K227" s="487"/>
      <c r="L227" s="487"/>
      <c r="M227" s="487" t="s">
        <v>3018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2:23" s="4" customFormat="1" ht="30" customHeight="1">
      <c r="B228" s="487" t="s">
        <v>4556</v>
      </c>
      <c r="C228" s="487"/>
      <c r="D228" s="487" t="s">
        <v>4557</v>
      </c>
      <c r="E228" s="487" t="s">
        <v>2487</v>
      </c>
      <c r="F228" s="487" t="s">
        <v>154</v>
      </c>
      <c r="G228" s="487">
        <v>3407</v>
      </c>
      <c r="H228" s="487" t="s">
        <v>22</v>
      </c>
      <c r="I228" s="487" t="s">
        <v>22</v>
      </c>
      <c r="J228" s="487" t="s">
        <v>22</v>
      </c>
      <c r="K228" s="487" t="s">
        <v>22</v>
      </c>
      <c r="L228" s="487"/>
      <c r="M228" s="487" t="s">
        <v>4558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2:23" s="4" customFormat="1" ht="30" customHeight="1" thickBot="1">
      <c r="B229" s="488" t="s">
        <v>4559</v>
      </c>
      <c r="C229" s="488"/>
      <c r="D229" s="488" t="s">
        <v>4557</v>
      </c>
      <c r="E229" s="488" t="s">
        <v>4560</v>
      </c>
      <c r="F229" s="488" t="s">
        <v>32</v>
      </c>
      <c r="G229" s="488">
        <v>3383</v>
      </c>
      <c r="H229" s="488" t="s">
        <v>22</v>
      </c>
      <c r="I229" s="488" t="s">
        <v>22</v>
      </c>
      <c r="J229" s="488" t="s">
        <v>22</v>
      </c>
      <c r="K229" s="488" t="s">
        <v>22</v>
      </c>
      <c r="L229" s="488"/>
      <c r="M229" s="488" t="s">
        <v>4561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2:23" s="4" customFormat="1" ht="30" customHeight="1" thickTop="1" thickBot="1">
      <c r="B230" s="860" t="s">
        <v>4562</v>
      </c>
      <c r="C230" s="25" t="s">
        <v>4563</v>
      </c>
      <c r="D230" s="860" t="s">
        <v>4557</v>
      </c>
      <c r="E230" s="860" t="s">
        <v>57</v>
      </c>
      <c r="F230" s="860" t="s">
        <v>390</v>
      </c>
      <c r="G230" s="860">
        <v>1350</v>
      </c>
      <c r="H230" s="860" t="s">
        <v>22</v>
      </c>
      <c r="I230" s="860" t="s">
        <v>22</v>
      </c>
      <c r="J230" s="860" t="s">
        <v>22</v>
      </c>
      <c r="K230" s="860" t="s">
        <v>22</v>
      </c>
      <c r="L230" s="860"/>
      <c r="M230" s="860" t="s">
        <v>4564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2:23" s="4" customFormat="1" ht="30" customHeight="1" thickTop="1" thickBot="1">
      <c r="B231" s="860" t="s">
        <v>4565</v>
      </c>
      <c r="C231" s="25" t="s">
        <v>4566</v>
      </c>
      <c r="D231" s="860" t="s">
        <v>4557</v>
      </c>
      <c r="E231" s="860" t="s">
        <v>57</v>
      </c>
      <c r="F231" s="860" t="s">
        <v>4450</v>
      </c>
      <c r="G231" s="860">
        <v>1395</v>
      </c>
      <c r="H231" s="860" t="s">
        <v>22</v>
      </c>
      <c r="I231" s="860" t="s">
        <v>22</v>
      </c>
      <c r="J231" s="860" t="s">
        <v>22</v>
      </c>
      <c r="K231" s="860" t="s">
        <v>22</v>
      </c>
      <c r="L231" s="860"/>
      <c r="M231" s="860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2:23" s="4" customFormat="1" ht="30" customHeight="1" thickTop="1">
      <c r="B232" s="488" t="s">
        <v>4567</v>
      </c>
      <c r="C232" s="488"/>
      <c r="D232" s="875" t="s">
        <v>4568</v>
      </c>
      <c r="E232" s="488" t="s">
        <v>4569</v>
      </c>
      <c r="F232" s="488" t="s">
        <v>98</v>
      </c>
      <c r="G232" s="488">
        <v>2589</v>
      </c>
      <c r="H232" s="488" t="s">
        <v>22</v>
      </c>
      <c r="I232" s="488" t="s">
        <v>22</v>
      </c>
      <c r="J232" s="488" t="s">
        <v>22</v>
      </c>
      <c r="K232" s="488" t="s">
        <v>22</v>
      </c>
      <c r="L232" s="488"/>
      <c r="M232" s="488" t="s">
        <v>4570</v>
      </c>
      <c r="N232" s="9" t="s">
        <v>4571</v>
      </c>
      <c r="O232" s="9"/>
      <c r="P232" s="9"/>
      <c r="Q232" s="9"/>
      <c r="R232" s="9"/>
      <c r="S232" s="9"/>
      <c r="T232" s="9"/>
      <c r="U232" s="9"/>
      <c r="V232" s="9"/>
      <c r="W232" s="9"/>
    </row>
    <row r="233" spans="2:23" s="4" customFormat="1" ht="30" customHeight="1">
      <c r="B233" s="488" t="s">
        <v>4572</v>
      </c>
      <c r="C233" s="488"/>
      <c r="D233" s="875" t="s">
        <v>4573</v>
      </c>
      <c r="E233" s="488" t="s">
        <v>3686</v>
      </c>
      <c r="F233" s="488" t="s">
        <v>404</v>
      </c>
      <c r="G233" s="488"/>
      <c r="H233" s="488"/>
      <c r="I233" s="488"/>
      <c r="J233" s="488"/>
      <c r="K233" s="488"/>
      <c r="L233" s="488"/>
      <c r="M233" s="488" t="s">
        <v>4574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2:23" s="4" customFormat="1" ht="30" customHeight="1">
      <c r="B234" s="487" t="s">
        <v>4575</v>
      </c>
      <c r="C234" s="487"/>
      <c r="D234" s="824" t="s">
        <v>4573</v>
      </c>
      <c r="E234" s="487" t="s">
        <v>194</v>
      </c>
      <c r="F234" s="487" t="s">
        <v>2377</v>
      </c>
      <c r="G234" s="487">
        <v>1688</v>
      </c>
      <c r="H234" s="487" t="s">
        <v>22</v>
      </c>
      <c r="I234" s="487" t="s">
        <v>22</v>
      </c>
      <c r="J234" s="487" t="s">
        <v>22</v>
      </c>
      <c r="K234" s="487" t="s">
        <v>22</v>
      </c>
      <c r="L234" s="487"/>
      <c r="M234" s="487" t="s">
        <v>4576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2:23" s="4" customFormat="1" ht="30" customHeight="1">
      <c r="B235" s="488" t="s">
        <v>4577</v>
      </c>
      <c r="C235" s="488"/>
      <c r="D235" s="875" t="s">
        <v>4578</v>
      </c>
      <c r="E235" s="488" t="s">
        <v>2612</v>
      </c>
      <c r="F235" s="488" t="s">
        <v>4579</v>
      </c>
      <c r="G235" s="488"/>
      <c r="H235" s="488" t="s">
        <v>22</v>
      </c>
      <c r="I235" s="488" t="s">
        <v>22</v>
      </c>
      <c r="J235" s="488" t="s">
        <v>22</v>
      </c>
      <c r="K235" s="488" t="s">
        <v>22</v>
      </c>
      <c r="L235" s="488"/>
      <c r="M235" s="488" t="s">
        <v>4580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2:23" s="4" customFormat="1" ht="30" customHeight="1">
      <c r="B236" s="487" t="s">
        <v>4581</v>
      </c>
      <c r="C236" s="487"/>
      <c r="D236" s="487" t="s">
        <v>4578</v>
      </c>
      <c r="E236" s="487" t="s">
        <v>194</v>
      </c>
      <c r="F236" s="487" t="s">
        <v>4582</v>
      </c>
      <c r="G236" s="487">
        <v>3777</v>
      </c>
      <c r="H236" s="487" t="s">
        <v>22</v>
      </c>
      <c r="I236" s="487" t="s">
        <v>22</v>
      </c>
      <c r="J236" s="487" t="s">
        <v>22</v>
      </c>
      <c r="K236" s="487" t="s">
        <v>22</v>
      </c>
      <c r="L236" s="487"/>
      <c r="M236" s="487" t="s">
        <v>4583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2:23" s="4" customFormat="1" ht="30" customHeight="1">
      <c r="B237" s="860" t="s">
        <v>4584</v>
      </c>
      <c r="C237" s="860"/>
      <c r="D237" s="860" t="s">
        <v>4585</v>
      </c>
      <c r="E237" s="860" t="s">
        <v>3280</v>
      </c>
      <c r="F237" s="860" t="s">
        <v>3281</v>
      </c>
      <c r="G237" s="860">
        <v>3161</v>
      </c>
      <c r="H237" s="860" t="s">
        <v>22</v>
      </c>
      <c r="I237" s="860" t="s">
        <v>22</v>
      </c>
      <c r="J237" s="860" t="s">
        <v>22</v>
      </c>
      <c r="K237" s="860" t="s">
        <v>22</v>
      </c>
      <c r="L237" s="860"/>
      <c r="M237" s="860" t="s">
        <v>4586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2:23" s="4" customFormat="1" ht="30" customHeight="1">
      <c r="B238" s="860" t="s">
        <v>4587</v>
      </c>
      <c r="C238" s="860"/>
      <c r="D238" s="860" t="s">
        <v>4588</v>
      </c>
      <c r="E238" s="860" t="s">
        <v>153</v>
      </c>
      <c r="F238" s="860" t="s">
        <v>4589</v>
      </c>
      <c r="G238" s="860">
        <v>3392</v>
      </c>
      <c r="H238" s="860" t="s">
        <v>22</v>
      </c>
      <c r="I238" s="860" t="s">
        <v>22</v>
      </c>
      <c r="J238" s="860" t="s">
        <v>22</v>
      </c>
      <c r="K238" s="860" t="s">
        <v>22</v>
      </c>
      <c r="L238" s="860"/>
      <c r="M238" s="860" t="s">
        <v>4590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2:23" s="4" customFormat="1" ht="30" customHeight="1">
      <c r="B239" s="487" t="s">
        <v>4591</v>
      </c>
      <c r="C239" s="487"/>
      <c r="D239" s="824" t="s">
        <v>4592</v>
      </c>
      <c r="E239" s="487" t="s">
        <v>2386</v>
      </c>
      <c r="F239" s="487" t="s">
        <v>4593</v>
      </c>
      <c r="G239" s="487">
        <v>2294</v>
      </c>
      <c r="H239" s="487" t="s">
        <v>22</v>
      </c>
      <c r="I239" s="487" t="s">
        <v>22</v>
      </c>
      <c r="J239" s="487" t="s">
        <v>22</v>
      </c>
      <c r="K239" s="487"/>
      <c r="L239" s="487"/>
      <c r="M239" s="487" t="s">
        <v>3018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2:23" s="4" customFormat="1" ht="30" customHeight="1">
      <c r="B240" s="488" t="s">
        <v>4594</v>
      </c>
      <c r="C240" s="488"/>
      <c r="D240" s="875" t="s">
        <v>4595</v>
      </c>
      <c r="E240" s="488" t="s">
        <v>3686</v>
      </c>
      <c r="F240" s="488" t="s">
        <v>4596</v>
      </c>
      <c r="G240" s="488"/>
      <c r="H240" s="488"/>
      <c r="I240" s="488"/>
      <c r="J240" s="488"/>
      <c r="K240" s="488"/>
      <c r="L240" s="488"/>
      <c r="M240" s="488" t="s">
        <v>4597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2:23" s="4" customFormat="1" ht="30" customHeight="1">
      <c r="B241" s="488" t="s">
        <v>4598</v>
      </c>
      <c r="C241" s="488"/>
      <c r="D241" s="875" t="s">
        <v>4595</v>
      </c>
      <c r="E241" s="488" t="s">
        <v>4599</v>
      </c>
      <c r="F241" s="488" t="s">
        <v>32</v>
      </c>
      <c r="G241" s="488">
        <v>2566</v>
      </c>
      <c r="H241" s="488" t="s">
        <v>22</v>
      </c>
      <c r="I241" s="488" t="s">
        <v>22</v>
      </c>
      <c r="J241" s="488" t="s">
        <v>22</v>
      </c>
      <c r="K241" s="488"/>
      <c r="L241" s="488"/>
      <c r="M241" s="488" t="s">
        <v>4570</v>
      </c>
      <c r="N241" s="9" t="s">
        <v>4571</v>
      </c>
      <c r="O241" s="9"/>
      <c r="P241" s="9"/>
      <c r="Q241" s="9"/>
      <c r="R241" s="9"/>
      <c r="S241" s="9"/>
      <c r="T241" s="9"/>
      <c r="U241" s="9"/>
      <c r="V241" s="9"/>
      <c r="W241" s="9"/>
    </row>
    <row r="242" spans="2:23" s="4" customFormat="1" ht="30" customHeight="1">
      <c r="B242" s="860" t="s">
        <v>4600</v>
      </c>
      <c r="C242" s="860"/>
      <c r="D242" s="860" t="s">
        <v>4601</v>
      </c>
      <c r="E242" s="860" t="s">
        <v>4602</v>
      </c>
      <c r="F242" s="860" t="s">
        <v>4603</v>
      </c>
      <c r="G242" s="860">
        <v>4353</v>
      </c>
      <c r="H242" s="860" t="s">
        <v>22</v>
      </c>
      <c r="I242" s="860" t="s">
        <v>22</v>
      </c>
      <c r="J242" s="860" t="s">
        <v>22</v>
      </c>
      <c r="K242" s="860"/>
      <c r="L242" s="860"/>
      <c r="M242" s="860" t="s">
        <v>4604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2:23" s="4" customFormat="1" ht="30" customHeight="1" thickBot="1">
      <c r="B243" s="487" t="s">
        <v>4605</v>
      </c>
      <c r="C243" s="487"/>
      <c r="D243" s="487" t="s">
        <v>4606</v>
      </c>
      <c r="E243" s="487" t="s">
        <v>2583</v>
      </c>
      <c r="F243" s="487" t="s">
        <v>4607</v>
      </c>
      <c r="G243" s="487">
        <v>2877</v>
      </c>
      <c r="H243" s="487" t="s">
        <v>22</v>
      </c>
      <c r="I243" s="487" t="s">
        <v>22</v>
      </c>
      <c r="J243" s="487" t="s">
        <v>22</v>
      </c>
      <c r="K243" s="487"/>
      <c r="L243" s="487"/>
      <c r="M243" s="487" t="s">
        <v>4608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2:23" s="4" customFormat="1" ht="30" customHeight="1" thickTop="1" thickBot="1">
      <c r="B244" s="25"/>
      <c r="C244" s="25"/>
      <c r="D244" s="25"/>
      <c r="E244" s="25" t="s">
        <v>175</v>
      </c>
      <c r="F244" s="25"/>
      <c r="G244" s="25"/>
      <c r="H244" s="25"/>
      <c r="I244" s="25"/>
      <c r="J244" s="25"/>
      <c r="K244" s="25"/>
      <c r="L244" s="25">
        <v>2011</v>
      </c>
      <c r="M244" s="25"/>
      <c r="N244" s="25"/>
      <c r="O244" s="9"/>
      <c r="P244" s="9"/>
      <c r="Q244" s="9"/>
      <c r="R244" s="9"/>
      <c r="S244" s="9"/>
      <c r="T244" s="9"/>
      <c r="U244" s="9"/>
      <c r="V244" s="9"/>
      <c r="W244" s="9"/>
    </row>
    <row r="245" spans="2:23" s="4" customFormat="1" ht="30" customHeight="1" thickTop="1" thickBot="1">
      <c r="B245" s="488" t="s">
        <v>4609</v>
      </c>
      <c r="C245" s="488"/>
      <c r="D245" s="488"/>
      <c r="E245" s="488" t="s">
        <v>4610</v>
      </c>
      <c r="F245" s="488"/>
      <c r="G245" s="488"/>
      <c r="H245" s="488"/>
      <c r="I245" s="488"/>
      <c r="J245" s="488"/>
      <c r="K245" s="488"/>
      <c r="L245" s="488"/>
      <c r="M245" s="488" t="s">
        <v>4611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2:23" s="4" customFormat="1" ht="30" customHeight="1" thickTop="1" thickBot="1">
      <c r="B246" s="488" t="s">
        <v>4612</v>
      </c>
      <c r="C246" s="25" t="s">
        <v>4613</v>
      </c>
      <c r="D246" s="488" t="s">
        <v>4614</v>
      </c>
      <c r="E246" s="488" t="s">
        <v>3686</v>
      </c>
      <c r="F246" s="488" t="s">
        <v>4615</v>
      </c>
      <c r="G246" s="488">
        <v>1906</v>
      </c>
      <c r="H246" s="488" t="s">
        <v>22</v>
      </c>
      <c r="I246" s="488" t="s">
        <v>22</v>
      </c>
      <c r="J246" s="488" t="s">
        <v>22</v>
      </c>
      <c r="K246" s="488"/>
      <c r="L246" s="488"/>
      <c r="M246" s="488" t="s">
        <v>4616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2:23" s="4" customFormat="1" ht="30" customHeight="1" thickTop="1">
      <c r="B247" s="860" t="s">
        <v>4617</v>
      </c>
      <c r="C247" s="860"/>
      <c r="D247" s="860" t="s">
        <v>4618</v>
      </c>
      <c r="E247" s="860" t="s">
        <v>140</v>
      </c>
      <c r="F247" s="860" t="s">
        <v>4619</v>
      </c>
      <c r="G247" s="860">
        <v>3880</v>
      </c>
      <c r="H247" s="860" t="s">
        <v>22</v>
      </c>
      <c r="I247" s="860" t="s">
        <v>22</v>
      </c>
      <c r="J247" s="860" t="s">
        <v>22</v>
      </c>
      <c r="K247" s="860"/>
      <c r="L247" s="860"/>
      <c r="M247" s="860" t="s">
        <v>4620</v>
      </c>
      <c r="N247" s="9" t="s">
        <v>4621</v>
      </c>
      <c r="O247" s="9"/>
      <c r="P247" s="9"/>
      <c r="Q247" s="9"/>
      <c r="R247" s="9"/>
      <c r="S247" s="9"/>
      <c r="T247" s="9"/>
      <c r="U247" s="9"/>
      <c r="V247" s="9"/>
      <c r="W247" s="9"/>
    </row>
    <row r="248" spans="2:23" s="4" customFormat="1" ht="30" customHeight="1" thickBot="1">
      <c r="B248" s="488" t="s">
        <v>4622</v>
      </c>
      <c r="C248" s="488"/>
      <c r="D248" s="488" t="s">
        <v>4618</v>
      </c>
      <c r="E248" s="488" t="s">
        <v>3398</v>
      </c>
      <c r="F248" s="488" t="s">
        <v>47</v>
      </c>
      <c r="G248" s="488">
        <v>3908</v>
      </c>
      <c r="H248" s="488" t="s">
        <v>22</v>
      </c>
      <c r="I248" s="488" t="s">
        <v>22</v>
      </c>
      <c r="J248" s="488" t="s">
        <v>22</v>
      </c>
      <c r="K248" s="488"/>
      <c r="L248" s="488"/>
      <c r="M248" s="488" t="s">
        <v>4623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2:23" s="4" customFormat="1" ht="30" customHeight="1" thickTop="1" thickBot="1">
      <c r="B249" s="488" t="s">
        <v>4624</v>
      </c>
      <c r="C249" s="25" t="s">
        <v>4374</v>
      </c>
      <c r="D249" s="488" t="s">
        <v>4625</v>
      </c>
      <c r="E249" s="488" t="s">
        <v>400</v>
      </c>
      <c r="F249" s="488" t="s">
        <v>401</v>
      </c>
      <c r="G249" s="488">
        <v>2527</v>
      </c>
      <c r="H249" s="488" t="s">
        <v>22</v>
      </c>
      <c r="I249" s="488" t="s">
        <v>22</v>
      </c>
      <c r="J249" s="488" t="s">
        <v>22</v>
      </c>
      <c r="K249" s="488"/>
      <c r="L249" s="488"/>
      <c r="M249" s="488" t="s">
        <v>4626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2:23" s="4" customFormat="1" ht="30" customHeight="1" thickTop="1" thickBot="1">
      <c r="B250" s="488" t="s">
        <v>4627</v>
      </c>
      <c r="C250" s="488"/>
      <c r="D250" s="488" t="s">
        <v>4628</v>
      </c>
      <c r="E250" s="488" t="s">
        <v>87</v>
      </c>
      <c r="F250" s="488" t="s">
        <v>32</v>
      </c>
      <c r="G250" s="488"/>
      <c r="H250" s="488" t="s">
        <v>22</v>
      </c>
      <c r="I250" s="488" t="s">
        <v>22</v>
      </c>
      <c r="J250" s="488" t="s">
        <v>22</v>
      </c>
      <c r="K250" s="488"/>
      <c r="L250" s="488"/>
      <c r="M250" s="488" t="s">
        <v>4629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2:23" s="4" customFormat="1" ht="30" customHeight="1" thickTop="1" thickBot="1">
      <c r="B251" s="860" t="s">
        <v>4630</v>
      </c>
      <c r="C251" s="25" t="s">
        <v>4631</v>
      </c>
      <c r="D251" s="860" t="s">
        <v>4632</v>
      </c>
      <c r="E251" s="860" t="s">
        <v>4633</v>
      </c>
      <c r="F251" s="860" t="s">
        <v>3777</v>
      </c>
      <c r="G251" s="860">
        <v>1404</v>
      </c>
      <c r="H251" s="860" t="s">
        <v>22</v>
      </c>
      <c r="I251" s="860" t="s">
        <v>22</v>
      </c>
      <c r="J251" s="860" t="s">
        <v>22</v>
      </c>
      <c r="K251" s="860"/>
      <c r="L251" s="860"/>
      <c r="M251" s="860" t="s">
        <v>4634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2:23" s="4" customFormat="1" ht="30" customHeight="1" thickTop="1" thickBot="1">
      <c r="B252" s="487" t="s">
        <v>4635</v>
      </c>
      <c r="C252" s="487"/>
      <c r="D252" s="487" t="s">
        <v>4636</v>
      </c>
      <c r="E252" s="487" t="s">
        <v>2955</v>
      </c>
      <c r="F252" s="487" t="s">
        <v>2956</v>
      </c>
      <c r="G252" s="487">
        <v>3494</v>
      </c>
      <c r="H252" s="487" t="s">
        <v>22</v>
      </c>
      <c r="I252" s="487" t="s">
        <v>22</v>
      </c>
      <c r="J252" s="487" t="s">
        <v>22</v>
      </c>
      <c r="K252" s="487"/>
      <c r="L252" s="487"/>
      <c r="M252" s="487" t="s">
        <v>4637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2:23" s="4" customFormat="1" ht="30" customHeight="1" thickTop="1" thickBot="1">
      <c r="B253" s="487" t="s">
        <v>4638</v>
      </c>
      <c r="C253" s="25" t="s">
        <v>4639</v>
      </c>
      <c r="D253" s="824" t="s">
        <v>4632</v>
      </c>
      <c r="E253" s="487" t="s">
        <v>4640</v>
      </c>
      <c r="F253" s="487" t="s">
        <v>4641</v>
      </c>
      <c r="G253" s="487">
        <v>3326</v>
      </c>
      <c r="H253" s="487" t="s">
        <v>22</v>
      </c>
      <c r="I253" s="487" t="s">
        <v>22</v>
      </c>
      <c r="J253" s="487" t="s">
        <v>22</v>
      </c>
      <c r="K253" s="487"/>
      <c r="L253" s="487"/>
      <c r="M253" s="487" t="s">
        <v>4642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2:23" s="4" customFormat="1" ht="30" customHeight="1" thickTop="1">
      <c r="B254" s="487" t="s">
        <v>4643</v>
      </c>
      <c r="C254" s="487"/>
      <c r="D254" s="487" t="s">
        <v>4644</v>
      </c>
      <c r="E254" s="487" t="s">
        <v>4645</v>
      </c>
      <c r="F254" s="487" t="s">
        <v>2765</v>
      </c>
      <c r="G254" s="487">
        <v>3972</v>
      </c>
      <c r="H254" s="487" t="s">
        <v>22</v>
      </c>
      <c r="I254" s="487" t="s">
        <v>22</v>
      </c>
      <c r="J254" s="487" t="s">
        <v>22</v>
      </c>
      <c r="K254" s="487"/>
      <c r="L254" s="487"/>
      <c r="M254" s="487" t="s">
        <v>4646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2:23" s="4" customFormat="1" ht="30" customHeight="1">
      <c r="B255" s="488" t="s">
        <v>4647</v>
      </c>
      <c r="C255" s="488"/>
      <c r="D255" s="488" t="s">
        <v>4644</v>
      </c>
      <c r="E255" s="488" t="s">
        <v>2838</v>
      </c>
      <c r="F255" s="488" t="s">
        <v>4648</v>
      </c>
      <c r="G255" s="488">
        <v>3962</v>
      </c>
      <c r="H255" s="488" t="s">
        <v>22</v>
      </c>
      <c r="I255" s="488" t="s">
        <v>22</v>
      </c>
      <c r="J255" s="488" t="s">
        <v>22</v>
      </c>
      <c r="K255" s="488"/>
      <c r="L255" s="488"/>
      <c r="M255" s="488" t="s">
        <v>4649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2:23" s="4" customFormat="1" ht="30" customHeight="1" thickBot="1">
      <c r="B256" s="488" t="s">
        <v>4650</v>
      </c>
      <c r="C256" s="488" t="s">
        <v>2335</v>
      </c>
      <c r="D256" s="488" t="s">
        <v>4644</v>
      </c>
      <c r="E256" s="488" t="s">
        <v>309</v>
      </c>
      <c r="F256" s="488" t="s">
        <v>32</v>
      </c>
      <c r="G256" s="488">
        <v>4187</v>
      </c>
      <c r="H256" s="488" t="s">
        <v>22</v>
      </c>
      <c r="I256" s="488" t="s">
        <v>22</v>
      </c>
      <c r="J256" s="488" t="s">
        <v>22</v>
      </c>
      <c r="K256" s="488"/>
      <c r="L256" s="488"/>
      <c r="M256" s="488" t="s">
        <v>4651</v>
      </c>
      <c r="N256" s="9" t="s">
        <v>4206</v>
      </c>
      <c r="O256" s="9"/>
      <c r="P256" s="9"/>
      <c r="Q256" s="9"/>
      <c r="R256" s="9"/>
      <c r="S256" s="9"/>
      <c r="T256" s="9"/>
      <c r="U256" s="9"/>
      <c r="V256" s="9"/>
      <c r="W256" s="9"/>
    </row>
    <row r="257" spans="2:23" s="4" customFormat="1" ht="30" customHeight="1" thickTop="1" thickBot="1">
      <c r="B257" s="487" t="s">
        <v>4652</v>
      </c>
      <c r="C257" s="25" t="s">
        <v>4639</v>
      </c>
      <c r="D257" s="824" t="s">
        <v>4653</v>
      </c>
      <c r="E257" s="487" t="s">
        <v>4654</v>
      </c>
      <c r="F257" s="487" t="s">
        <v>32</v>
      </c>
      <c r="G257" s="487">
        <v>1465</v>
      </c>
      <c r="H257" s="487" t="s">
        <v>22</v>
      </c>
      <c r="I257" s="487" t="s">
        <v>22</v>
      </c>
      <c r="J257" s="487" t="s">
        <v>22</v>
      </c>
      <c r="K257" s="487"/>
      <c r="L257" s="487"/>
      <c r="M257" s="487" t="s">
        <v>4655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2:23" s="4" customFormat="1" ht="30" customHeight="1" thickTop="1" thickBot="1">
      <c r="B258" s="488" t="s">
        <v>4656</v>
      </c>
      <c r="C258" s="488"/>
      <c r="D258" s="488" t="s">
        <v>4657</v>
      </c>
      <c r="E258" s="488" t="s">
        <v>87</v>
      </c>
      <c r="F258" s="488" t="s">
        <v>4658</v>
      </c>
      <c r="G258" s="488">
        <v>3416</v>
      </c>
      <c r="H258" s="488" t="s">
        <v>22</v>
      </c>
      <c r="I258" s="488" t="s">
        <v>22</v>
      </c>
      <c r="J258" s="488" t="s">
        <v>22</v>
      </c>
      <c r="K258" s="488"/>
      <c r="L258" s="488"/>
      <c r="M258" s="488" t="s">
        <v>4659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2:23" s="4" customFormat="1" ht="30" customHeight="1" thickTop="1" thickBot="1">
      <c r="B259" s="860" t="s">
        <v>4660</v>
      </c>
      <c r="C259" s="25" t="s">
        <v>4563</v>
      </c>
      <c r="D259" s="860" t="s">
        <v>4657</v>
      </c>
      <c r="E259" s="860" t="s">
        <v>3702</v>
      </c>
      <c r="F259" s="860" t="s">
        <v>2466</v>
      </c>
      <c r="G259" s="860">
        <v>3654</v>
      </c>
      <c r="H259" s="860" t="s">
        <v>22</v>
      </c>
      <c r="I259" s="860" t="s">
        <v>22</v>
      </c>
      <c r="J259" s="860" t="s">
        <v>22</v>
      </c>
      <c r="K259" s="860"/>
      <c r="L259" s="860"/>
      <c r="M259" s="860" t="s">
        <v>4661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2:23" s="4" customFormat="1" ht="30" customHeight="1" thickTop="1">
      <c r="B260" s="860" t="s">
        <v>4662</v>
      </c>
      <c r="C260" s="860"/>
      <c r="D260" s="860" t="s">
        <v>4663</v>
      </c>
      <c r="E260" s="860" t="s">
        <v>153</v>
      </c>
      <c r="F260" s="860" t="s">
        <v>4664</v>
      </c>
      <c r="G260" s="860">
        <v>3829</v>
      </c>
      <c r="H260" s="860" t="s">
        <v>22</v>
      </c>
      <c r="I260" s="860" t="s">
        <v>22</v>
      </c>
      <c r="J260" s="860" t="s">
        <v>22</v>
      </c>
      <c r="K260" s="860"/>
      <c r="L260" s="860"/>
      <c r="M260" s="860" t="s">
        <v>4665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2:23" s="4" customFormat="1" ht="30" customHeight="1">
      <c r="B261" s="488" t="s">
        <v>4666</v>
      </c>
      <c r="C261" s="488"/>
      <c r="D261" s="875" t="s">
        <v>4667</v>
      </c>
      <c r="E261" s="488" t="s">
        <v>309</v>
      </c>
      <c r="F261" s="488" t="s">
        <v>4668</v>
      </c>
      <c r="G261" s="488">
        <v>2313</v>
      </c>
      <c r="H261" s="488" t="s">
        <v>22</v>
      </c>
      <c r="I261" s="488" t="s">
        <v>22</v>
      </c>
      <c r="J261" s="488" t="s">
        <v>22</v>
      </c>
      <c r="K261" s="488"/>
      <c r="L261" s="488"/>
      <c r="M261" s="488" t="s">
        <v>4669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2:23" s="4" customFormat="1" ht="30" customHeight="1" thickBot="1">
      <c r="B262" s="487" t="s">
        <v>4670</v>
      </c>
      <c r="C262" s="487"/>
      <c r="D262" s="487" t="s">
        <v>4667</v>
      </c>
      <c r="E262" s="487" t="s">
        <v>157</v>
      </c>
      <c r="F262" s="487" t="s">
        <v>4671</v>
      </c>
      <c r="G262" s="487">
        <v>3414</v>
      </c>
      <c r="H262" s="487" t="s">
        <v>22</v>
      </c>
      <c r="I262" s="487" t="s">
        <v>22</v>
      </c>
      <c r="J262" s="487" t="s">
        <v>22</v>
      </c>
      <c r="K262" s="487"/>
      <c r="L262" s="487"/>
      <c r="M262" s="487" t="s">
        <v>4672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2:23" s="4" customFormat="1" ht="30" customHeight="1" thickTop="1" thickBot="1">
      <c r="B263" s="487" t="s">
        <v>4673</v>
      </c>
      <c r="C263" s="25" t="s">
        <v>4639</v>
      </c>
      <c r="D263" s="824" t="s">
        <v>4674</v>
      </c>
      <c r="E263" s="487" t="s">
        <v>330</v>
      </c>
      <c r="F263" s="487" t="s">
        <v>4675</v>
      </c>
      <c r="G263" s="487">
        <v>3662</v>
      </c>
      <c r="H263" s="487" t="s">
        <v>22</v>
      </c>
      <c r="I263" s="487" t="s">
        <v>22</v>
      </c>
      <c r="J263" s="487" t="s">
        <v>22</v>
      </c>
      <c r="K263" s="487"/>
      <c r="L263" s="487"/>
      <c r="M263" s="487" t="s">
        <v>45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2:23" s="4" customFormat="1" ht="30" customHeight="1" thickTop="1">
      <c r="B264" s="488" t="s">
        <v>4676</v>
      </c>
      <c r="C264" s="488"/>
      <c r="D264" s="875" t="s">
        <v>4677</v>
      </c>
      <c r="E264" s="488" t="s">
        <v>309</v>
      </c>
      <c r="F264" s="488" t="s">
        <v>366</v>
      </c>
      <c r="G264" s="488"/>
      <c r="H264" s="488" t="s">
        <v>22</v>
      </c>
      <c r="I264" s="488" t="s">
        <v>22</v>
      </c>
      <c r="J264" s="488" t="s">
        <v>22</v>
      </c>
      <c r="K264" s="488"/>
      <c r="L264" s="488"/>
      <c r="M264" s="488" t="s">
        <v>4678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2:23" s="4" customFormat="1" ht="30" customHeight="1">
      <c r="B265" s="487" t="s">
        <v>4679</v>
      </c>
      <c r="C265" s="487"/>
      <c r="D265" s="487" t="s">
        <v>4677</v>
      </c>
      <c r="E265" s="487" t="s">
        <v>4680</v>
      </c>
      <c r="F265" s="487" t="s">
        <v>4681</v>
      </c>
      <c r="G265" s="487">
        <v>4164</v>
      </c>
      <c r="H265" s="487" t="s">
        <v>22</v>
      </c>
      <c r="I265" s="487" t="s">
        <v>22</v>
      </c>
      <c r="J265" s="487" t="s">
        <v>22</v>
      </c>
      <c r="K265" s="487"/>
      <c r="L265" s="487"/>
      <c r="M265" s="487" t="s">
        <v>4682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2:23" s="4" customFormat="1" ht="30" customHeight="1">
      <c r="B266" s="488" t="s">
        <v>4683</v>
      </c>
      <c r="C266" s="488"/>
      <c r="D266" s="488" t="s">
        <v>4684</v>
      </c>
      <c r="E266" s="488" t="s">
        <v>3075</v>
      </c>
      <c r="F266" s="488" t="s">
        <v>3633</v>
      </c>
      <c r="G266" s="488">
        <v>4042</v>
      </c>
      <c r="H266" s="488" t="s">
        <v>22</v>
      </c>
      <c r="I266" s="488" t="s">
        <v>22</v>
      </c>
      <c r="J266" s="488" t="s">
        <v>22</v>
      </c>
      <c r="K266" s="488"/>
      <c r="L266" s="488"/>
      <c r="M266" s="488" t="s">
        <v>4685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2:23" s="4" customFormat="1" ht="30" customHeight="1">
      <c r="B267" s="488" t="s">
        <v>4686</v>
      </c>
      <c r="C267" s="488" t="s">
        <v>2335</v>
      </c>
      <c r="D267" s="488" t="s">
        <v>4684</v>
      </c>
      <c r="E267" s="488" t="s">
        <v>87</v>
      </c>
      <c r="F267" s="488" t="s">
        <v>4687</v>
      </c>
      <c r="G267" s="488">
        <v>4160</v>
      </c>
      <c r="H267" s="488" t="s">
        <v>22</v>
      </c>
      <c r="I267" s="488" t="s">
        <v>22</v>
      </c>
      <c r="J267" s="488" t="s">
        <v>22</v>
      </c>
      <c r="K267" s="488"/>
      <c r="L267" s="488"/>
      <c r="M267" s="488" t="s">
        <v>4688</v>
      </c>
      <c r="N267" s="9" t="s">
        <v>4689</v>
      </c>
      <c r="O267" s="9"/>
      <c r="P267" s="9"/>
      <c r="Q267" s="9"/>
      <c r="R267" s="9"/>
      <c r="S267" s="9"/>
      <c r="T267" s="9"/>
      <c r="U267" s="9"/>
      <c r="V267" s="9"/>
      <c r="W267" s="9"/>
    </row>
    <row r="268" spans="2:23" s="4" customFormat="1" ht="30" customHeight="1">
      <c r="B268" s="488" t="s">
        <v>4690</v>
      </c>
      <c r="C268" s="488"/>
      <c r="D268" s="488" t="s">
        <v>4684</v>
      </c>
      <c r="E268" s="488" t="s">
        <v>4691</v>
      </c>
      <c r="F268" s="488" t="s">
        <v>4692</v>
      </c>
      <c r="G268" s="488">
        <v>4067</v>
      </c>
      <c r="H268" s="488" t="s">
        <v>22</v>
      </c>
      <c r="I268" s="488" t="s">
        <v>22</v>
      </c>
      <c r="J268" s="488" t="s">
        <v>22</v>
      </c>
      <c r="K268" s="488"/>
      <c r="L268" s="488"/>
      <c r="M268" s="488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2:23" s="4" customFormat="1" ht="30" customHeight="1">
      <c r="B269" s="487" t="s">
        <v>4693</v>
      </c>
      <c r="C269" s="487"/>
      <c r="D269" s="487" t="s">
        <v>4694</v>
      </c>
      <c r="E269" s="487" t="s">
        <v>4695</v>
      </c>
      <c r="F269" s="487" t="s">
        <v>4696</v>
      </c>
      <c r="G269" s="487">
        <v>4064</v>
      </c>
      <c r="H269" s="487" t="s">
        <v>22</v>
      </c>
      <c r="I269" s="487" t="s">
        <v>22</v>
      </c>
      <c r="J269" s="487" t="s">
        <v>22</v>
      </c>
      <c r="K269" s="487"/>
      <c r="L269" s="487"/>
      <c r="M269" s="487" t="s">
        <v>4697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2:23" s="4" customFormat="1" ht="30" customHeight="1" thickBot="1">
      <c r="B270" s="487" t="s">
        <v>4698</v>
      </c>
      <c r="C270" s="487"/>
      <c r="D270" s="824" t="s">
        <v>4699</v>
      </c>
      <c r="E270" s="487" t="s">
        <v>203</v>
      </c>
      <c r="F270" s="487" t="s">
        <v>4700</v>
      </c>
      <c r="G270" s="487">
        <v>3897</v>
      </c>
      <c r="H270" s="487" t="s">
        <v>22</v>
      </c>
      <c r="I270" s="487" t="s">
        <v>22</v>
      </c>
      <c r="J270" s="487" t="s">
        <v>22</v>
      </c>
      <c r="K270" s="487"/>
      <c r="L270" s="487"/>
      <c r="M270" s="487" t="s">
        <v>4701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2:23" s="4" customFormat="1" ht="30" customHeight="1" thickTop="1" thickBot="1">
      <c r="B271" s="487" t="s">
        <v>4702</v>
      </c>
      <c r="C271" s="25" t="s">
        <v>4639</v>
      </c>
      <c r="D271" s="824" t="s">
        <v>4699</v>
      </c>
      <c r="E271" s="487" t="s">
        <v>3596</v>
      </c>
      <c r="F271" s="487" t="s">
        <v>4703</v>
      </c>
      <c r="G271" s="487">
        <v>1583</v>
      </c>
      <c r="H271" s="487" t="s">
        <v>22</v>
      </c>
      <c r="I271" s="487" t="s">
        <v>22</v>
      </c>
      <c r="J271" s="487" t="s">
        <v>22</v>
      </c>
      <c r="K271" s="487"/>
      <c r="L271" s="487"/>
      <c r="M271" s="487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2:23" s="4" customFormat="1" ht="30" customHeight="1" thickTop="1">
      <c r="B272" s="487" t="s">
        <v>4704</v>
      </c>
      <c r="C272" s="487" t="s">
        <v>4573</v>
      </c>
      <c r="D272" s="824" t="s">
        <v>4699</v>
      </c>
      <c r="E272" s="487" t="s">
        <v>281</v>
      </c>
      <c r="F272" s="487" t="s">
        <v>4705</v>
      </c>
      <c r="G272" s="487">
        <v>1363</v>
      </c>
      <c r="H272" s="487" t="s">
        <v>22</v>
      </c>
      <c r="I272" s="487" t="s">
        <v>22</v>
      </c>
      <c r="J272" s="487" t="s">
        <v>22</v>
      </c>
      <c r="K272" s="487"/>
      <c r="L272" s="487"/>
      <c r="M272" s="487" t="s">
        <v>4706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2:23" s="4" customFormat="1" ht="30" customHeight="1">
      <c r="B273" s="488" t="s">
        <v>4707</v>
      </c>
      <c r="C273" s="488"/>
      <c r="D273" s="488" t="s">
        <v>4708</v>
      </c>
      <c r="E273" s="488" t="s">
        <v>4709</v>
      </c>
      <c r="F273" s="488" t="s">
        <v>2541</v>
      </c>
      <c r="G273" s="488">
        <v>2857</v>
      </c>
      <c r="H273" s="488" t="s">
        <v>22</v>
      </c>
      <c r="I273" s="488" t="s">
        <v>22</v>
      </c>
      <c r="J273" s="488" t="s">
        <v>22</v>
      </c>
      <c r="K273" s="488"/>
      <c r="L273" s="488"/>
      <c r="M273" s="488" t="s">
        <v>4710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2:23" s="4" customFormat="1" ht="30" customHeight="1">
      <c r="B274" s="860" t="s">
        <v>4711</v>
      </c>
      <c r="C274" s="860"/>
      <c r="D274" s="860" t="s">
        <v>4712</v>
      </c>
      <c r="E274" s="860" t="s">
        <v>3280</v>
      </c>
      <c r="F274" s="860" t="s">
        <v>3519</v>
      </c>
      <c r="G274" s="860">
        <v>4346</v>
      </c>
      <c r="H274" s="860" t="s">
        <v>22</v>
      </c>
      <c r="I274" s="860" t="s">
        <v>22</v>
      </c>
      <c r="J274" s="860" t="s">
        <v>22</v>
      </c>
      <c r="K274" s="860"/>
      <c r="L274" s="860"/>
      <c r="M274" s="860" t="s">
        <v>4713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2:23" s="4" customFormat="1" ht="30" customHeight="1">
      <c r="B275" s="860" t="s">
        <v>4714</v>
      </c>
      <c r="C275" s="860"/>
      <c r="D275" s="860" t="s">
        <v>4708</v>
      </c>
      <c r="E275" s="860" t="s">
        <v>4633</v>
      </c>
      <c r="F275" s="860" t="s">
        <v>3779</v>
      </c>
      <c r="G275" s="860">
        <v>3091</v>
      </c>
      <c r="H275" s="860" t="s">
        <v>22</v>
      </c>
      <c r="I275" s="860" t="s">
        <v>22</v>
      </c>
      <c r="J275" s="860" t="s">
        <v>22</v>
      </c>
      <c r="K275" s="860"/>
      <c r="L275" s="860"/>
      <c r="M275" s="860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2:23" s="4" customFormat="1" ht="30" customHeight="1">
      <c r="B276" s="860" t="s">
        <v>4715</v>
      </c>
      <c r="C276" s="860"/>
      <c r="D276" s="860" t="s">
        <v>4716</v>
      </c>
      <c r="E276" s="860" t="s">
        <v>153</v>
      </c>
      <c r="F276" s="860" t="s">
        <v>4717</v>
      </c>
      <c r="G276" s="860">
        <v>4077</v>
      </c>
      <c r="H276" s="860" t="s">
        <v>22</v>
      </c>
      <c r="I276" s="860" t="s">
        <v>22</v>
      </c>
      <c r="J276" s="860" t="s">
        <v>22</v>
      </c>
      <c r="K276" s="860"/>
      <c r="L276" s="860"/>
      <c r="M276" s="860" t="s">
        <v>4718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2:23" s="4" customFormat="1" ht="30" customHeight="1">
      <c r="B277" s="488" t="s">
        <v>4719</v>
      </c>
      <c r="C277" s="488"/>
      <c r="D277" s="488" t="s">
        <v>4720</v>
      </c>
      <c r="E277" s="488" t="s">
        <v>2836</v>
      </c>
      <c r="F277" s="488"/>
      <c r="G277" s="488"/>
      <c r="H277" s="488"/>
      <c r="I277" s="488"/>
      <c r="J277" s="488"/>
      <c r="K277" s="488"/>
      <c r="L277" s="488"/>
      <c r="M277" s="488" t="s">
        <v>4721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2:23" s="4" customFormat="1" ht="30" customHeight="1">
      <c r="B278" s="487" t="s">
        <v>4722</v>
      </c>
      <c r="C278" s="487"/>
      <c r="D278" s="824" t="s">
        <v>4720</v>
      </c>
      <c r="E278" s="487" t="s">
        <v>3207</v>
      </c>
      <c r="F278" s="487" t="s">
        <v>4723</v>
      </c>
      <c r="G278" s="487">
        <v>3667</v>
      </c>
      <c r="H278" s="487" t="s">
        <v>22</v>
      </c>
      <c r="I278" s="487" t="s">
        <v>22</v>
      </c>
      <c r="J278" s="487" t="s">
        <v>22</v>
      </c>
      <c r="K278" s="487"/>
      <c r="L278" s="487"/>
      <c r="M278" s="487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2:23" s="4" customFormat="1" ht="30" customHeight="1">
      <c r="B279" s="488" t="s">
        <v>4724</v>
      </c>
      <c r="C279" s="488"/>
      <c r="D279" s="488" t="s">
        <v>4725</v>
      </c>
      <c r="E279" s="488" t="s">
        <v>4726</v>
      </c>
      <c r="F279" s="488" t="s">
        <v>2739</v>
      </c>
      <c r="G279" s="488">
        <v>3937</v>
      </c>
      <c r="H279" s="488" t="s">
        <v>22</v>
      </c>
      <c r="I279" s="488" t="s">
        <v>22</v>
      </c>
      <c r="J279" s="488" t="s">
        <v>22</v>
      </c>
      <c r="K279" s="488"/>
      <c r="L279" s="488"/>
      <c r="M279" s="488" t="s">
        <v>4727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2:23" s="4" customFormat="1" ht="30" customHeight="1">
      <c r="B280" s="487" t="s">
        <v>4728</v>
      </c>
      <c r="C280" s="487"/>
      <c r="D280" s="487" t="s">
        <v>4729</v>
      </c>
      <c r="E280" s="487" t="s">
        <v>4730</v>
      </c>
      <c r="F280" s="487"/>
      <c r="G280" s="487" t="s">
        <v>349</v>
      </c>
      <c r="H280" s="487"/>
      <c r="I280" s="487"/>
      <c r="J280" s="487"/>
      <c r="K280" s="487"/>
      <c r="L280" s="487"/>
      <c r="M280" s="487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2:23" s="4" customFormat="1" ht="30" customHeight="1">
      <c r="B281" s="487" t="s">
        <v>4731</v>
      </c>
      <c r="C281" s="487"/>
      <c r="D281" s="824"/>
      <c r="E281" s="487" t="s">
        <v>4732</v>
      </c>
      <c r="F281" s="487" t="s">
        <v>165</v>
      </c>
      <c r="G281" s="487">
        <v>2810</v>
      </c>
      <c r="H281" s="487"/>
      <c r="I281" s="487" t="s">
        <v>4096</v>
      </c>
      <c r="J281" s="487" t="s">
        <v>4096</v>
      </c>
      <c r="K281" s="487" t="s">
        <v>4096</v>
      </c>
      <c r="L281" s="487"/>
      <c r="M281" s="487" t="s">
        <v>4733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2:23" s="4" customFormat="1" ht="30" customHeight="1" thickBot="1">
      <c r="B282" s="488" t="s">
        <v>4734</v>
      </c>
      <c r="C282" s="488"/>
      <c r="D282" s="488"/>
      <c r="E282" s="488" t="s">
        <v>309</v>
      </c>
      <c r="F282" s="488" t="s">
        <v>4222</v>
      </c>
      <c r="G282" s="488"/>
      <c r="H282" s="488" t="s">
        <v>22</v>
      </c>
      <c r="I282" s="488" t="s">
        <v>22</v>
      </c>
      <c r="J282" s="488" t="s">
        <v>22</v>
      </c>
      <c r="K282" s="488" t="s">
        <v>22</v>
      </c>
      <c r="L282" s="488"/>
      <c r="M282" s="488" t="s">
        <v>4735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2:23" s="4" customFormat="1" ht="30" customHeight="1" thickTop="1" thickBot="1">
      <c r="B283" s="25"/>
      <c r="C283" s="25"/>
      <c r="D283" s="25"/>
      <c r="E283" s="25" t="s">
        <v>286</v>
      </c>
      <c r="F283" s="25"/>
      <c r="G283" s="25"/>
      <c r="H283" s="25"/>
      <c r="I283" s="25"/>
      <c r="J283" s="25"/>
      <c r="K283" s="25"/>
      <c r="L283" s="25">
        <v>2011</v>
      </c>
      <c r="M283" s="25"/>
      <c r="N283" s="25"/>
      <c r="O283" s="9"/>
      <c r="P283" s="9"/>
      <c r="Q283" s="9"/>
      <c r="R283" s="9"/>
      <c r="S283" s="9"/>
      <c r="T283" s="9"/>
      <c r="U283" s="9"/>
      <c r="V283" s="9"/>
      <c r="W283" s="9"/>
    </row>
    <row r="284" spans="2:23" s="4" customFormat="1" ht="30" customHeight="1" thickTop="1" thickBot="1">
      <c r="B284" s="860" t="s">
        <v>4736</v>
      </c>
      <c r="C284" s="25" t="s">
        <v>4379</v>
      </c>
      <c r="D284" s="860" t="s">
        <v>4737</v>
      </c>
      <c r="E284" s="860" t="s">
        <v>119</v>
      </c>
      <c r="F284" s="860" t="s">
        <v>4738</v>
      </c>
      <c r="G284" s="860">
        <v>1306</v>
      </c>
      <c r="H284" s="860" t="s">
        <v>22</v>
      </c>
      <c r="I284" s="860" t="s">
        <v>22</v>
      </c>
      <c r="J284" s="860" t="s">
        <v>22</v>
      </c>
      <c r="K284" s="860"/>
      <c r="L284" s="860"/>
      <c r="M284" s="860"/>
      <c r="N284" s="9" t="s">
        <v>4739</v>
      </c>
      <c r="O284" s="9"/>
      <c r="P284" s="9"/>
      <c r="Q284" s="9"/>
      <c r="R284" s="9"/>
      <c r="S284" s="9"/>
      <c r="T284" s="9"/>
      <c r="U284" s="9"/>
      <c r="V284" s="9"/>
      <c r="W284" s="9"/>
    </row>
    <row r="285" spans="2:23" s="4" customFormat="1" ht="30" customHeight="1" thickTop="1">
      <c r="B285" s="488" t="s">
        <v>4740</v>
      </c>
      <c r="C285" s="488"/>
      <c r="D285" s="875" t="s">
        <v>4737</v>
      </c>
      <c r="E285" s="488" t="s">
        <v>3362</v>
      </c>
      <c r="F285" s="488" t="s">
        <v>3838</v>
      </c>
      <c r="G285" s="488"/>
      <c r="H285" s="488"/>
      <c r="I285" s="488"/>
      <c r="J285" s="488"/>
      <c r="K285" s="488"/>
      <c r="L285" s="488"/>
      <c r="M285" s="488" t="s">
        <v>4741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2:23" s="4" customFormat="1" ht="30" customHeight="1">
      <c r="B286" s="860" t="s">
        <v>4742</v>
      </c>
      <c r="C286" s="860"/>
      <c r="D286" s="860" t="s">
        <v>4743</v>
      </c>
      <c r="E286" s="860" t="s">
        <v>81</v>
      </c>
      <c r="F286" s="860" t="s">
        <v>4744</v>
      </c>
      <c r="G286" s="860">
        <v>4352</v>
      </c>
      <c r="H286" s="860" t="s">
        <v>22</v>
      </c>
      <c r="I286" s="860" t="s">
        <v>22</v>
      </c>
      <c r="J286" s="860" t="s">
        <v>22</v>
      </c>
      <c r="K286" s="860"/>
      <c r="L286" s="860"/>
      <c r="M286" s="860" t="s">
        <v>4745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2:23" s="4" customFormat="1" ht="30" customHeight="1" thickBot="1">
      <c r="B287" s="860" t="s">
        <v>4746</v>
      </c>
      <c r="C287" s="860"/>
      <c r="D287" s="860" t="s">
        <v>4743</v>
      </c>
      <c r="E287" s="860" t="s">
        <v>170</v>
      </c>
      <c r="F287" s="860" t="s">
        <v>4747</v>
      </c>
      <c r="G287" s="860">
        <v>4111</v>
      </c>
      <c r="H287" s="860" t="s">
        <v>22</v>
      </c>
      <c r="I287" s="860" t="s">
        <v>22</v>
      </c>
      <c r="J287" s="860" t="s">
        <v>22</v>
      </c>
      <c r="K287" s="860"/>
      <c r="L287" s="860"/>
      <c r="M287" s="860" t="s">
        <v>4748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2:23" s="4" customFormat="1" ht="30" customHeight="1" thickTop="1" thickBot="1">
      <c r="B288" s="860" t="s">
        <v>4749</v>
      </c>
      <c r="C288" s="25" t="s">
        <v>4750</v>
      </c>
      <c r="D288" s="860" t="s">
        <v>4751</v>
      </c>
      <c r="E288" s="860" t="s">
        <v>3473</v>
      </c>
      <c r="F288" s="860" t="s">
        <v>4752</v>
      </c>
      <c r="G288" s="860">
        <v>3663</v>
      </c>
      <c r="H288" s="860" t="s">
        <v>22</v>
      </c>
      <c r="I288" s="860" t="s">
        <v>22</v>
      </c>
      <c r="J288" s="860" t="s">
        <v>22</v>
      </c>
      <c r="K288" s="860"/>
      <c r="L288" s="860"/>
      <c r="M288" s="860" t="s">
        <v>2358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s="4" customFormat="1" ht="30" customHeight="1" thickTop="1">
      <c r="B289" s="488" t="s">
        <v>4753</v>
      </c>
      <c r="C289" s="488"/>
      <c r="D289" s="875" t="s">
        <v>4751</v>
      </c>
      <c r="E289" s="488" t="s">
        <v>3362</v>
      </c>
      <c r="F289" s="488" t="s">
        <v>4391</v>
      </c>
      <c r="G289" s="488"/>
      <c r="H289" s="488" t="s">
        <v>22</v>
      </c>
      <c r="I289" s="488" t="s">
        <v>22</v>
      </c>
      <c r="J289" s="488" t="s">
        <v>22</v>
      </c>
      <c r="K289" s="488"/>
      <c r="L289" s="488"/>
      <c r="M289" s="488" t="s">
        <v>4754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s="4" customFormat="1" ht="30" customHeight="1">
      <c r="B290" s="487" t="s">
        <v>4755</v>
      </c>
      <c r="C290" s="487"/>
      <c r="D290" s="487" t="s">
        <v>4751</v>
      </c>
      <c r="E290" s="487" t="s">
        <v>4756</v>
      </c>
      <c r="F290" s="487" t="s">
        <v>4757</v>
      </c>
      <c r="G290" s="487">
        <v>4021</v>
      </c>
      <c r="H290" s="487" t="s">
        <v>22</v>
      </c>
      <c r="I290" s="487" t="s">
        <v>22</v>
      </c>
      <c r="J290" s="487" t="s">
        <v>22</v>
      </c>
      <c r="K290" s="487"/>
      <c r="L290" s="487"/>
      <c r="M290" s="487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s="4" customFormat="1" ht="30" customHeight="1">
      <c r="B291" s="488" t="s">
        <v>4758</v>
      </c>
      <c r="C291" s="488"/>
      <c r="D291" s="488" t="s">
        <v>4759</v>
      </c>
      <c r="E291" s="488" t="s">
        <v>4760</v>
      </c>
      <c r="F291" s="488" t="s">
        <v>32</v>
      </c>
      <c r="G291" s="488">
        <v>3936</v>
      </c>
      <c r="H291" s="488" t="s">
        <v>22</v>
      </c>
      <c r="I291" s="488" t="s">
        <v>22</v>
      </c>
      <c r="J291" s="488" t="s">
        <v>22</v>
      </c>
      <c r="K291" s="488"/>
      <c r="L291" s="488"/>
      <c r="M291" s="488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s="4" customFormat="1" ht="30" customHeight="1">
      <c r="B292" s="488" t="s">
        <v>4761</v>
      </c>
      <c r="C292" s="488" t="s">
        <v>2335</v>
      </c>
      <c r="D292" s="488" t="s">
        <v>4759</v>
      </c>
      <c r="E292" s="488" t="s">
        <v>87</v>
      </c>
      <c r="F292" s="488" t="s">
        <v>4762</v>
      </c>
      <c r="G292" s="488">
        <v>3896</v>
      </c>
      <c r="H292" s="488" t="s">
        <v>22</v>
      </c>
      <c r="I292" s="488" t="s">
        <v>22</v>
      </c>
      <c r="J292" s="488" t="s">
        <v>22</v>
      </c>
      <c r="K292" s="488"/>
      <c r="L292" s="488"/>
      <c r="M292" s="488"/>
      <c r="N292" s="9" t="s">
        <v>4763</v>
      </c>
      <c r="O292" s="9"/>
      <c r="P292" s="9"/>
      <c r="Q292" s="9"/>
      <c r="R292" s="9"/>
      <c r="S292" s="9"/>
      <c r="T292" s="9"/>
      <c r="U292" s="9"/>
      <c r="V292" s="9"/>
      <c r="W292" s="9"/>
    </row>
    <row r="293" spans="1:23" s="4" customFormat="1" ht="30" customHeight="1">
      <c r="B293" s="487" t="s">
        <v>4764</v>
      </c>
      <c r="C293" s="487"/>
      <c r="D293" s="487" t="s">
        <v>4765</v>
      </c>
      <c r="E293" s="487" t="s">
        <v>2850</v>
      </c>
      <c r="F293" s="487" t="s">
        <v>2053</v>
      </c>
      <c r="G293" s="487">
        <v>4038</v>
      </c>
      <c r="H293" s="487" t="s">
        <v>22</v>
      </c>
      <c r="I293" s="487" t="s">
        <v>22</v>
      </c>
      <c r="J293" s="487" t="s">
        <v>22</v>
      </c>
      <c r="K293" s="487"/>
      <c r="L293" s="487"/>
      <c r="M293" s="487" t="s">
        <v>4766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s="4" customFormat="1" ht="30" customHeight="1">
      <c r="B294" s="488" t="s">
        <v>4767</v>
      </c>
      <c r="C294" s="488"/>
      <c r="D294" s="488" t="s">
        <v>4765</v>
      </c>
      <c r="E294" s="488" t="s">
        <v>87</v>
      </c>
      <c r="F294" s="488" t="s">
        <v>4768</v>
      </c>
      <c r="G294" s="488">
        <v>4000</v>
      </c>
      <c r="H294" s="488" t="s">
        <v>22</v>
      </c>
      <c r="I294" s="488" t="s">
        <v>22</v>
      </c>
      <c r="J294" s="488" t="s">
        <v>22</v>
      </c>
      <c r="K294" s="488"/>
      <c r="L294" s="488"/>
      <c r="M294" s="488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s="4" customFormat="1" ht="30" customHeight="1">
      <c r="B295" s="860" t="s">
        <v>4769</v>
      </c>
      <c r="C295" s="860"/>
      <c r="D295" s="860" t="s">
        <v>4765</v>
      </c>
      <c r="E295" s="860" t="s">
        <v>3706</v>
      </c>
      <c r="F295" s="860" t="s">
        <v>4770</v>
      </c>
      <c r="G295" s="860">
        <v>3857</v>
      </c>
      <c r="H295" s="860" t="s">
        <v>22</v>
      </c>
      <c r="I295" s="860" t="s">
        <v>22</v>
      </c>
      <c r="J295" s="860" t="s">
        <v>22</v>
      </c>
      <c r="K295" s="860"/>
      <c r="L295" s="860"/>
      <c r="M295" s="860" t="s">
        <v>4771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s="4" customFormat="1" ht="30" customHeight="1">
      <c r="B296" s="860" t="s">
        <v>4772</v>
      </c>
      <c r="C296" s="860"/>
      <c r="D296" s="860" t="s">
        <v>4773</v>
      </c>
      <c r="E296" s="860" t="s">
        <v>57</v>
      </c>
      <c r="F296" s="860" t="s">
        <v>4774</v>
      </c>
      <c r="G296" s="860">
        <v>4051</v>
      </c>
      <c r="H296" s="860" t="s">
        <v>22</v>
      </c>
      <c r="I296" s="860" t="s">
        <v>22</v>
      </c>
      <c r="J296" s="860" t="s">
        <v>22</v>
      </c>
      <c r="K296" s="860"/>
      <c r="L296" s="860"/>
      <c r="M296" s="860" t="s">
        <v>4775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s="4" customFormat="1" ht="30" customHeight="1">
      <c r="B297" s="860" t="s">
        <v>4776</v>
      </c>
      <c r="C297" s="860"/>
      <c r="D297" s="860" t="s">
        <v>4777</v>
      </c>
      <c r="E297" s="860" t="s">
        <v>3917</v>
      </c>
      <c r="F297" s="860" t="s">
        <v>3693</v>
      </c>
      <c r="G297" s="860">
        <v>4348</v>
      </c>
      <c r="H297" s="860" t="s">
        <v>22</v>
      </c>
      <c r="I297" s="860" t="s">
        <v>22</v>
      </c>
      <c r="J297" s="860" t="s">
        <v>22</v>
      </c>
      <c r="K297" s="860"/>
      <c r="L297" s="860"/>
      <c r="M297" s="860" t="s">
        <v>4778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s="4" customFormat="1" ht="30" customHeight="1" thickBot="1">
      <c r="B298" s="860" t="s">
        <v>4779</v>
      </c>
      <c r="C298" s="860"/>
      <c r="D298" s="860" t="s">
        <v>4777</v>
      </c>
      <c r="E298" s="860" t="s">
        <v>210</v>
      </c>
      <c r="F298" s="860" t="s">
        <v>4780</v>
      </c>
      <c r="G298" s="860">
        <v>4345</v>
      </c>
      <c r="H298" s="860" t="s">
        <v>22</v>
      </c>
      <c r="I298" s="860" t="s">
        <v>22</v>
      </c>
      <c r="J298" s="860" t="s">
        <v>22</v>
      </c>
      <c r="K298" s="860"/>
      <c r="L298" s="860"/>
      <c r="M298" s="860" t="s">
        <v>4781</v>
      </c>
      <c r="N298" s="9" t="s">
        <v>4782</v>
      </c>
      <c r="O298" s="9"/>
      <c r="P298" s="9"/>
      <c r="Q298" s="9"/>
      <c r="R298" s="9"/>
      <c r="S298" s="9"/>
      <c r="T298" s="9"/>
      <c r="U298" s="9"/>
      <c r="V298" s="9"/>
      <c r="W298" s="9"/>
    </row>
    <row r="299" spans="1:23" s="4" customFormat="1" ht="30" customHeight="1" thickTop="1" thickBot="1">
      <c r="B299" s="860" t="s">
        <v>4783</v>
      </c>
      <c r="C299" s="860" t="s">
        <v>4773</v>
      </c>
      <c r="D299" s="25" t="s">
        <v>3668</v>
      </c>
      <c r="E299" s="860" t="s">
        <v>4784</v>
      </c>
      <c r="F299" s="860" t="s">
        <v>4785</v>
      </c>
      <c r="G299" s="860">
        <v>2486</v>
      </c>
      <c r="H299" s="860"/>
      <c r="I299" s="860"/>
      <c r="J299" s="860"/>
      <c r="K299" s="860"/>
      <c r="L299" s="860"/>
      <c r="M299" s="860" t="s">
        <v>4786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s="4" customFormat="1" ht="30" customHeight="1" thickTop="1">
      <c r="A300" s="4" t="s">
        <v>3216</v>
      </c>
      <c r="B300" s="860" t="s">
        <v>4787</v>
      </c>
      <c r="C300" s="860"/>
      <c r="D300" s="860" t="s">
        <v>4788</v>
      </c>
      <c r="E300" s="860" t="s">
        <v>4789</v>
      </c>
      <c r="F300" s="860" t="s">
        <v>4790</v>
      </c>
      <c r="G300" s="860">
        <v>4432</v>
      </c>
      <c r="H300" s="860" t="s">
        <v>22</v>
      </c>
      <c r="I300" s="860" t="s">
        <v>22</v>
      </c>
      <c r="J300" s="860" t="s">
        <v>22</v>
      </c>
      <c r="K300" s="860"/>
      <c r="L300" s="860"/>
      <c r="M300" s="860" t="s">
        <v>4791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s="4" customFormat="1" ht="30" customHeight="1">
      <c r="A301" s="4" t="s">
        <v>3216</v>
      </c>
      <c r="B301" s="487" t="s">
        <v>4792</v>
      </c>
      <c r="C301" s="487"/>
      <c r="D301" s="487" t="s">
        <v>4788</v>
      </c>
      <c r="E301" s="487" t="s">
        <v>330</v>
      </c>
      <c r="F301" s="487" t="s">
        <v>2054</v>
      </c>
      <c r="G301" s="487">
        <v>4037</v>
      </c>
      <c r="H301" s="487" t="s">
        <v>22</v>
      </c>
      <c r="I301" s="487" t="s">
        <v>22</v>
      </c>
      <c r="J301" s="487" t="s">
        <v>22</v>
      </c>
      <c r="K301" s="487"/>
      <c r="L301" s="487"/>
      <c r="M301" s="487" t="s">
        <v>4793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s="4" customFormat="1" ht="30" customHeight="1">
      <c r="A302" s="4" t="s">
        <v>3216</v>
      </c>
      <c r="B302" s="488" t="s">
        <v>4794</v>
      </c>
      <c r="C302" s="488"/>
      <c r="D302" s="875" t="s">
        <v>4795</v>
      </c>
      <c r="E302" s="488" t="s">
        <v>309</v>
      </c>
      <c r="F302" s="488" t="s">
        <v>3700</v>
      </c>
      <c r="G302" s="488">
        <v>4186</v>
      </c>
      <c r="H302" s="488" t="s">
        <v>22</v>
      </c>
      <c r="I302" s="488" t="s">
        <v>22</v>
      </c>
      <c r="J302" s="488" t="s">
        <v>22</v>
      </c>
      <c r="K302" s="488"/>
      <c r="L302" s="488"/>
      <c r="M302" s="488" t="s">
        <v>4796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s="4" customFormat="1" ht="30" customHeight="1">
      <c r="A303" s="4" t="s">
        <v>3216</v>
      </c>
      <c r="B303" s="488" t="s">
        <v>4797</v>
      </c>
      <c r="C303" s="488"/>
      <c r="D303" s="875" t="s">
        <v>4798</v>
      </c>
      <c r="E303" s="488" t="s">
        <v>87</v>
      </c>
      <c r="F303" s="488" t="s">
        <v>4799</v>
      </c>
      <c r="G303" s="488">
        <v>3259</v>
      </c>
      <c r="H303" s="488" t="s">
        <v>22</v>
      </c>
      <c r="I303" s="488" t="s">
        <v>22</v>
      </c>
      <c r="J303" s="488" t="s">
        <v>22</v>
      </c>
      <c r="K303" s="488"/>
      <c r="L303" s="488"/>
      <c r="M303" s="488" t="s">
        <v>4800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s="4" customFormat="1" ht="30" customHeight="1">
      <c r="A304" s="4" t="s">
        <v>3216</v>
      </c>
      <c r="B304" s="488" t="s">
        <v>4801</v>
      </c>
      <c r="C304" s="488"/>
      <c r="D304" s="488" t="s">
        <v>4802</v>
      </c>
      <c r="E304" s="488" t="s">
        <v>2399</v>
      </c>
      <c r="F304" s="488" t="s">
        <v>32</v>
      </c>
      <c r="G304" s="488">
        <v>2422</v>
      </c>
      <c r="H304" s="488" t="s">
        <v>22</v>
      </c>
      <c r="I304" s="488" t="s">
        <v>22</v>
      </c>
      <c r="J304" s="488" t="s">
        <v>22</v>
      </c>
      <c r="K304" s="488"/>
      <c r="L304" s="488"/>
      <c r="M304" s="488" t="s">
        <v>4803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s="4" customFormat="1" ht="30" customHeight="1">
      <c r="A305" s="4" t="s">
        <v>3216</v>
      </c>
      <c r="B305" s="860" t="s">
        <v>4804</v>
      </c>
      <c r="C305" s="860"/>
      <c r="D305" s="860" t="s">
        <v>4805</v>
      </c>
      <c r="E305" s="860" t="s">
        <v>4806</v>
      </c>
      <c r="F305" s="860" t="s">
        <v>4807</v>
      </c>
      <c r="G305" s="860">
        <v>4433</v>
      </c>
      <c r="H305" s="860" t="s">
        <v>22</v>
      </c>
      <c r="I305" s="860"/>
      <c r="J305" s="860" t="s">
        <v>22</v>
      </c>
      <c r="K305" s="860"/>
      <c r="L305" s="860"/>
      <c r="M305" s="860" t="s">
        <v>4808</v>
      </c>
      <c r="N305" s="9" t="s">
        <v>4809</v>
      </c>
      <c r="O305" s="9"/>
      <c r="P305" s="9"/>
      <c r="Q305" s="9"/>
      <c r="R305" s="9"/>
      <c r="S305" s="9"/>
      <c r="T305" s="9"/>
      <c r="U305" s="9"/>
      <c r="V305" s="9"/>
      <c r="W305" s="9"/>
    </row>
    <row r="306" spans="1:23" s="4" customFormat="1" ht="30" customHeight="1">
      <c r="A306" s="4" t="s">
        <v>3216</v>
      </c>
      <c r="B306" s="488" t="s">
        <v>4810</v>
      </c>
      <c r="C306" s="488"/>
      <c r="D306" s="488" t="s">
        <v>4811</v>
      </c>
      <c r="E306" s="488" t="s">
        <v>4812</v>
      </c>
      <c r="F306" s="488" t="s">
        <v>4813</v>
      </c>
      <c r="G306" s="488">
        <v>4156</v>
      </c>
      <c r="H306" s="488" t="s">
        <v>22</v>
      </c>
      <c r="I306" s="488"/>
      <c r="J306" s="488" t="s">
        <v>22</v>
      </c>
      <c r="K306" s="488"/>
      <c r="L306" s="488"/>
      <c r="M306" s="488" t="s">
        <v>4814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s="4" customFormat="1" ht="30" customHeight="1">
      <c r="A307" s="4" t="s">
        <v>3216</v>
      </c>
      <c r="B307" s="487" t="s">
        <v>4815</v>
      </c>
      <c r="C307" s="874" t="s">
        <v>4816</v>
      </c>
      <c r="D307" s="487"/>
      <c r="E307" s="487" t="s">
        <v>3207</v>
      </c>
      <c r="F307" s="487" t="s">
        <v>4817</v>
      </c>
      <c r="G307" s="487">
        <v>1449</v>
      </c>
      <c r="H307" s="487"/>
      <c r="I307" s="487"/>
      <c r="J307" s="487"/>
      <c r="K307" s="487"/>
      <c r="L307" s="487"/>
      <c r="M307" s="487" t="s">
        <v>45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s="4" customFormat="1" ht="30" customHeight="1">
      <c r="A308" s="4" t="s">
        <v>3216</v>
      </c>
      <c r="B308" s="860" t="s">
        <v>4818</v>
      </c>
      <c r="C308" s="860"/>
      <c r="D308" s="860" t="s">
        <v>4819</v>
      </c>
      <c r="E308" s="860" t="s">
        <v>3715</v>
      </c>
      <c r="F308" s="860" t="s">
        <v>3716</v>
      </c>
      <c r="G308" s="860">
        <v>4430</v>
      </c>
      <c r="H308" s="860"/>
      <c r="I308" s="860"/>
      <c r="J308" s="860"/>
      <c r="K308" s="860"/>
      <c r="L308" s="860"/>
      <c r="M308" s="860" t="s">
        <v>4820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s="4" customFormat="1" ht="30" customHeight="1">
      <c r="A309" s="4" t="s">
        <v>3216</v>
      </c>
      <c r="B309" s="860" t="s">
        <v>4821</v>
      </c>
      <c r="C309" s="860"/>
      <c r="D309" s="860" t="s">
        <v>4822</v>
      </c>
      <c r="E309" s="860" t="s">
        <v>3712</v>
      </c>
      <c r="F309" s="860" t="s">
        <v>3713</v>
      </c>
      <c r="G309" s="860">
        <v>4268</v>
      </c>
      <c r="H309" s="860"/>
      <c r="I309" s="860"/>
      <c r="J309" s="860"/>
      <c r="K309" s="860"/>
      <c r="L309" s="860"/>
      <c r="M309" s="860" t="s">
        <v>4823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s="4" customFormat="1" ht="30" customHeight="1">
      <c r="A310" s="4" t="s">
        <v>3216</v>
      </c>
      <c r="B310" s="487" t="s">
        <v>4824</v>
      </c>
      <c r="C310" s="487"/>
      <c r="D310" s="487" t="s">
        <v>4825</v>
      </c>
      <c r="E310" s="487" t="s">
        <v>3286</v>
      </c>
      <c r="F310" s="487" t="s">
        <v>4826</v>
      </c>
      <c r="G310" s="487">
        <v>3253</v>
      </c>
      <c r="H310" s="487"/>
      <c r="I310" s="487"/>
      <c r="J310" s="487"/>
      <c r="K310" s="487"/>
      <c r="L310" s="487"/>
      <c r="M310" s="487" t="s">
        <v>4827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s="4" customFormat="1" ht="30" customHeight="1" thickBot="1">
      <c r="B311" s="488" t="s">
        <v>4828</v>
      </c>
      <c r="C311" s="488"/>
      <c r="D311" s="44" t="s">
        <v>4829</v>
      </c>
      <c r="E311" s="488" t="s">
        <v>2834</v>
      </c>
      <c r="F311" s="488" t="s">
        <v>2530</v>
      </c>
      <c r="G311" s="488">
        <v>2554</v>
      </c>
      <c r="H311" s="488"/>
      <c r="I311" s="488"/>
      <c r="J311" s="488"/>
      <c r="K311" s="488"/>
      <c r="L311" s="488"/>
      <c r="M311" s="488" t="s">
        <v>4830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s="4" customFormat="1" ht="30" customHeight="1" thickTop="1" thickBot="1">
      <c r="B312" s="25"/>
      <c r="C312" s="25"/>
      <c r="D312" s="39"/>
      <c r="E312" s="25">
        <v>2012</v>
      </c>
      <c r="F312" s="25"/>
      <c r="G312" s="25"/>
      <c r="H312" s="25"/>
      <c r="I312" s="25"/>
      <c r="J312" s="25"/>
      <c r="K312" s="25"/>
      <c r="L312" s="25">
        <v>2011</v>
      </c>
      <c r="M312" s="25"/>
      <c r="N312" s="25"/>
      <c r="O312" s="9"/>
      <c r="P312" s="9"/>
      <c r="Q312" s="9"/>
      <c r="R312" s="9"/>
      <c r="S312" s="9"/>
      <c r="T312" s="9"/>
      <c r="U312" s="9"/>
      <c r="V312" s="9"/>
      <c r="W312" s="9"/>
    </row>
    <row r="313" spans="1:23" s="4" customFormat="1" ht="30" customHeight="1" thickTop="1">
      <c r="B313" s="487" t="s">
        <v>4831</v>
      </c>
      <c r="C313" s="487"/>
      <c r="D313" s="487" t="s">
        <v>4788</v>
      </c>
      <c r="E313" s="487" t="s">
        <v>330</v>
      </c>
      <c r="F313" s="487" t="s">
        <v>3437</v>
      </c>
      <c r="G313" s="487">
        <v>3261</v>
      </c>
      <c r="H313" s="487"/>
      <c r="I313" s="487"/>
      <c r="J313" s="487"/>
      <c r="K313" s="487"/>
      <c r="L313" s="487"/>
      <c r="M313" s="487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s="4" customFormat="1" ht="30" customHeight="1">
      <c r="B314" s="488" t="s">
        <v>4832</v>
      </c>
      <c r="C314" s="488"/>
      <c r="D314" s="875">
        <v>40909</v>
      </c>
      <c r="E314" s="488" t="s">
        <v>2905</v>
      </c>
      <c r="F314" s="488" t="s">
        <v>32</v>
      </c>
      <c r="G314" s="488">
        <v>3215</v>
      </c>
      <c r="H314" s="488"/>
      <c r="I314" s="488"/>
      <c r="J314" s="488"/>
      <c r="K314" s="488"/>
      <c r="L314" s="488"/>
      <c r="M314" s="488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s="4" customFormat="1" ht="30" customHeight="1">
      <c r="B315" s="488" t="s">
        <v>4833</v>
      </c>
      <c r="C315" s="488"/>
      <c r="D315" s="875"/>
      <c r="E315" s="488" t="s">
        <v>4834</v>
      </c>
      <c r="F315" s="488" t="s">
        <v>154</v>
      </c>
      <c r="G315" s="488"/>
      <c r="H315" s="488"/>
      <c r="I315" s="488"/>
      <c r="J315" s="488"/>
      <c r="K315" s="488"/>
      <c r="L315" s="488"/>
      <c r="M315" s="488" t="s">
        <v>4835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s="4" customFormat="1" ht="30" customHeight="1">
      <c r="B316" s="487" t="s">
        <v>4836</v>
      </c>
      <c r="C316" s="487"/>
      <c r="D316" s="824" t="s">
        <v>4837</v>
      </c>
      <c r="E316" s="487" t="s">
        <v>330</v>
      </c>
      <c r="F316" s="487" t="s">
        <v>4411</v>
      </c>
      <c r="G316" s="487"/>
      <c r="H316" s="487"/>
      <c r="I316" s="487"/>
      <c r="J316" s="487"/>
      <c r="K316" s="487"/>
      <c r="L316" s="487"/>
      <c r="M316" s="487" t="s">
        <v>4838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s="4" customFormat="1" ht="30" customHeight="1">
      <c r="B317" s="488" t="s">
        <v>4839</v>
      </c>
      <c r="C317" s="488"/>
      <c r="D317" s="875" t="s">
        <v>4840</v>
      </c>
      <c r="E317" s="488" t="s">
        <v>2930</v>
      </c>
      <c r="F317" s="488" t="s">
        <v>4548</v>
      </c>
      <c r="G317" s="488">
        <v>1775</v>
      </c>
      <c r="H317" s="488"/>
      <c r="I317" s="488"/>
      <c r="J317" s="488"/>
      <c r="K317" s="488"/>
      <c r="L317" s="488"/>
      <c r="M317" s="488" t="s">
        <v>4841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s="4" customFormat="1" ht="30" customHeight="1">
      <c r="B318" s="488" t="s">
        <v>4842</v>
      </c>
      <c r="C318" s="488"/>
      <c r="D318" s="875" t="s">
        <v>4843</v>
      </c>
      <c r="E318" s="488" t="s">
        <v>87</v>
      </c>
      <c r="F318" s="488" t="s">
        <v>4844</v>
      </c>
      <c r="G318" s="488">
        <v>2621</v>
      </c>
      <c r="H318" s="488"/>
      <c r="I318" s="488"/>
      <c r="J318" s="488"/>
      <c r="K318" s="488"/>
      <c r="L318" s="488"/>
      <c r="M318" s="488" t="s">
        <v>4845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s="4" customFormat="1" ht="30" customHeight="1">
      <c r="B319" s="860" t="s">
        <v>4846</v>
      </c>
      <c r="C319" s="860"/>
      <c r="D319" s="860" t="s">
        <v>4847</v>
      </c>
      <c r="E319" s="860" t="s">
        <v>4848</v>
      </c>
      <c r="F319" s="860"/>
      <c r="G319" s="860"/>
      <c r="H319" s="860"/>
      <c r="I319" s="860"/>
      <c r="J319" s="860"/>
      <c r="K319" s="860"/>
      <c r="L319" s="860"/>
      <c r="M319" s="860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s="4" customFormat="1" ht="30" customHeight="1">
      <c r="B320" s="488" t="s">
        <v>4849</v>
      </c>
      <c r="C320" s="488" t="s">
        <v>2335</v>
      </c>
      <c r="D320" s="488">
        <v>2012</v>
      </c>
      <c r="E320" s="488" t="s">
        <v>87</v>
      </c>
      <c r="F320" s="488" t="s">
        <v>4850</v>
      </c>
      <c r="G320" s="488">
        <v>3435</v>
      </c>
      <c r="H320" s="488"/>
      <c r="I320" s="488"/>
      <c r="J320" s="488"/>
      <c r="K320" s="488"/>
      <c r="L320" s="488"/>
      <c r="M320" s="488" t="s">
        <v>4851</v>
      </c>
      <c r="N320" s="9" t="s">
        <v>4852</v>
      </c>
      <c r="O320" s="9"/>
      <c r="P320" s="9"/>
      <c r="Q320" s="9"/>
      <c r="R320" s="9"/>
      <c r="S320" s="9"/>
      <c r="T320" s="9"/>
      <c r="U320" s="9"/>
      <c r="V320" s="9"/>
      <c r="W320" s="9"/>
    </row>
    <row r="321" spans="1:23" s="4" customFormat="1" ht="30" customHeight="1">
      <c r="A321" s="4" t="s">
        <v>4853</v>
      </c>
      <c r="B321" s="860" t="s">
        <v>4854</v>
      </c>
      <c r="C321" s="860"/>
      <c r="D321" s="860" t="s">
        <v>4653</v>
      </c>
      <c r="E321" s="860" t="s">
        <v>81</v>
      </c>
      <c r="F321" s="860" t="s">
        <v>4855</v>
      </c>
      <c r="G321" s="860">
        <v>2401</v>
      </c>
      <c r="H321" s="860"/>
      <c r="I321" s="860"/>
      <c r="J321" s="860"/>
      <c r="K321" s="860"/>
      <c r="L321" s="860"/>
      <c r="M321" s="860" t="s">
        <v>4856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s="4" customFormat="1" ht="30" customHeight="1"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s="4" customFormat="1" ht="30" customHeight="1"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s="4" customFormat="1" ht="30" customHeight="1"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s="4" customFormat="1" ht="30" customHeight="1"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s="4" customFormat="1" ht="30" customHeight="1"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s="4" customFormat="1" ht="30" customHeight="1"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s="4" customFormat="1" ht="30" customHeight="1"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s="4" customFormat="1" ht="30" customHeight="1"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s="4" customFormat="1" ht="30" customHeight="1"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s="4" customFormat="1" ht="30" customHeight="1"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s="4" customFormat="1" ht="30" customHeight="1"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s="4" customFormat="1" ht="30" customHeight="1"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s="4" customFormat="1" ht="30" customHeight="1"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s="4" customFormat="1" ht="30" customHeight="1"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s="4" customFormat="1" ht="30" customHeight="1"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3:23" s="4" customFormat="1" ht="30" customHeight="1"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3:23" s="4" customFormat="1" ht="30" customHeight="1"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3:23" s="4" customFormat="1" ht="30" customHeight="1"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3:23" s="4" customFormat="1" ht="30" customHeight="1"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3:23" s="4" customFormat="1" ht="30" customHeight="1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3:23" s="4" customFormat="1" ht="30" customHeight="1"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3:23" s="4" customFormat="1" ht="30" customHeight="1"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3:23" s="4" customFormat="1" ht="30" customHeight="1"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3:23" s="4" customFormat="1" ht="30" customHeight="1"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3:23" s="4" customFormat="1" ht="30" customHeight="1"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3:23" s="4" customFormat="1" ht="30" customHeight="1"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3:23" s="4" customFormat="1" ht="30" customHeight="1"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3:23" s="4" customFormat="1" ht="30" customHeight="1"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3:23" s="4" customFormat="1" ht="30" customHeight="1"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3:23" s="4" customFormat="1" ht="30" customHeight="1"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3:23" s="4" customFormat="1" ht="30" customHeight="1"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3:23" s="4" customFormat="1" ht="30" customHeight="1"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3:23" s="4" customFormat="1" ht="30" customHeight="1"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3:23" s="4" customFormat="1" ht="30" customHeight="1"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3:23" s="4" customFormat="1" ht="30" customHeight="1"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3:23" s="4" customFormat="1" ht="30" customHeight="1"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3:23" s="4" customFormat="1" ht="30" customHeight="1"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3:23" s="4" customFormat="1" ht="30" customHeight="1"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3:23" s="4" customFormat="1" ht="30" customHeight="1"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3:23" s="4" customFormat="1" ht="30" customHeight="1"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3:23" s="4" customFormat="1" ht="30" customHeight="1"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3:23" s="4" customFormat="1" ht="30" customHeight="1"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3:23" s="4" customFormat="1" ht="30" customHeight="1"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3:23" s="4" customFormat="1" ht="30" customHeight="1"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3:23" s="4" customFormat="1" ht="30" customHeight="1"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3:23" s="4" customFormat="1" ht="30" customHeight="1"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3:23" s="4" customFormat="1" ht="30" customHeight="1"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3:23" s="4" customFormat="1" ht="30" customHeight="1"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3:23" s="4" customFormat="1" ht="30" customHeight="1"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3:23" s="4" customFormat="1" ht="30" customHeight="1"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3:23" s="4" customFormat="1" ht="30" customHeight="1"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3:23" s="4" customFormat="1" ht="30" customHeight="1"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3:23" s="4" customFormat="1" ht="30" customHeight="1"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3:23" s="4" customFormat="1" ht="30" customHeight="1"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3:23" s="4" customFormat="1" ht="30" customHeight="1"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3:23" s="4" customFormat="1" ht="30" customHeight="1"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3:23" s="4" customFormat="1" ht="30" customHeight="1"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3:23" s="4" customFormat="1" ht="30" customHeight="1"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3:23" s="4" customFormat="1" ht="30" customHeight="1"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3:23" s="4" customFormat="1" ht="30" customHeight="1"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3:23" s="4" customFormat="1" ht="30" customHeight="1"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3:23" s="4" customFormat="1" ht="30" customHeight="1"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3:23" s="4" customFormat="1" ht="30" customHeight="1"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3:23" s="4" customFormat="1" ht="30" customHeight="1"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3:23" s="4" customFormat="1" ht="30" customHeight="1"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3:23" s="4" customFormat="1" ht="30" customHeight="1"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3:23" s="4" customFormat="1" ht="30" customHeight="1"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3:23" s="4" customFormat="1" ht="30" customHeight="1"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3:23" s="4" customFormat="1" ht="30" customHeight="1"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3:23" s="4" customFormat="1" ht="30" customHeight="1"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3:23" s="4" customFormat="1" ht="30" customHeight="1"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3:23" s="4" customFormat="1" ht="30" customHeight="1"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3:23" s="4" customFormat="1" ht="30" customHeight="1"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3:23" s="4" customFormat="1" ht="30" customHeight="1"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3:23" s="4" customFormat="1" ht="30" customHeight="1"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3:23" s="4" customFormat="1" ht="30" customHeight="1"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3:23" s="4" customFormat="1" ht="30" customHeight="1"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3:23" s="4" customFormat="1" ht="30" customHeight="1"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3:23" s="4" customFormat="1" ht="30" customHeight="1"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3:23" s="4" customFormat="1" ht="30" customHeight="1"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3:23" s="4" customFormat="1" ht="30" customHeight="1"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3:23" s="4" customFormat="1" ht="30" customHeight="1"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3:23" s="4" customFormat="1" ht="30" customHeight="1"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3:23" s="4" customFormat="1" ht="30" customHeight="1"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3:23" s="4" customFormat="1" ht="30" customHeight="1"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3:23" s="4" customFormat="1" ht="30" customHeight="1"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3:23" s="4" customFormat="1" ht="30" customHeight="1"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3:23" s="4" customFormat="1" ht="30" customHeight="1"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3:23" s="4" customFormat="1" ht="30" customHeight="1"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3:23" s="4" customFormat="1" ht="30" customHeight="1"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3:23" s="4" customFormat="1" ht="30" customHeight="1"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3:23" s="4" customFormat="1" ht="30" customHeight="1"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3:23" s="4" customFormat="1" ht="30" customHeight="1"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3:23" s="4" customFormat="1" ht="30" customHeight="1"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3:23" s="4" customFormat="1" ht="30" customHeight="1"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3:23" s="4" customFormat="1" ht="30" customHeight="1"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3:23" s="4" customFormat="1" ht="30" customHeight="1"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3:23" s="4" customFormat="1" ht="30" customHeight="1"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3:23" s="4" customFormat="1" ht="30" customHeight="1"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3:23" s="4" customFormat="1" ht="30" customHeight="1"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3:23" s="4" customFormat="1" ht="30" customHeight="1"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3:23" s="4" customFormat="1" ht="30" customHeight="1"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3:23" s="4" customFormat="1" ht="30" customHeight="1"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3:23" s="4" customFormat="1" ht="30" customHeight="1"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3:23" s="4" customFormat="1" ht="30" customHeight="1"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3:23" s="4" customFormat="1" ht="30" customHeight="1"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3:23" s="4" customFormat="1" ht="30" customHeight="1"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3:23" s="4" customFormat="1" ht="30" customHeight="1"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3:23" s="4" customFormat="1" ht="30" customHeight="1"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3:23" s="4" customFormat="1" ht="30" customHeight="1"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3:23" s="4" customFormat="1" ht="30" customHeight="1"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3:23" s="4" customFormat="1" ht="30" customHeight="1"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3:23" s="4" customFormat="1" ht="30" customHeight="1"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3:23" s="4" customFormat="1" ht="30" customHeight="1"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3:23" s="4" customFormat="1" ht="30" customHeight="1"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3:23" s="4" customFormat="1" ht="30" customHeight="1"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3:23" s="4" customFormat="1" ht="30" customHeight="1"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3:23" s="4" customFormat="1" ht="30" customHeight="1"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3:23" s="4" customFormat="1" ht="30" customHeight="1"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3:23" s="4" customFormat="1" ht="30" customHeight="1"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3:23" s="4" customFormat="1" ht="30" customHeight="1"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3:23" s="4" customFormat="1" ht="30" customHeight="1"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3:23" s="4" customFormat="1" ht="30" customHeight="1"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3:23" s="4" customFormat="1" ht="30" customHeight="1"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3:23" s="4" customFormat="1" ht="30" customHeight="1"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3:23" s="4" customFormat="1" ht="30" customHeight="1"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3:23" s="4" customFormat="1" ht="30" customHeight="1"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3:23" s="4" customFormat="1" ht="30" customHeight="1"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3:23" s="4" customFormat="1" ht="30" customHeight="1"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3:23" s="4" customFormat="1" ht="30" customHeight="1"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3:23" s="4" customFormat="1" ht="30" customHeight="1"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3:23" s="4" customFormat="1" ht="30" customHeight="1"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3:23" s="4" customFormat="1" ht="30" customHeight="1"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3:23" s="4" customFormat="1" ht="30" customHeight="1"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3:23" s="4" customFormat="1" ht="30" customHeight="1"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3:23" s="4" customFormat="1" ht="30" customHeight="1"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3:23" s="4" customFormat="1" ht="30" customHeight="1"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3:23" s="4" customFormat="1" ht="30" customHeight="1"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3:23" s="4" customFormat="1" ht="30" customHeight="1"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3:23" s="4" customFormat="1" ht="30" customHeight="1"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3:23" s="4" customFormat="1" ht="30" customHeight="1"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3:23" s="4" customFormat="1" ht="30" customHeight="1"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3:23" s="4" customFormat="1" ht="30" customHeight="1"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3:23" s="4" customFormat="1" ht="30" customHeight="1"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3:23" s="4" customFormat="1" ht="30" customHeight="1"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3:23" s="4" customFormat="1" ht="30" customHeight="1"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3:23" s="4" customFormat="1" ht="30" customHeight="1"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3:23" s="4" customFormat="1" ht="30" customHeight="1"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3:23" s="4" customFormat="1" ht="30" customHeight="1"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3:23" s="4" customFormat="1" ht="30" customHeight="1"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3:23" s="4" customFormat="1" ht="30" customHeight="1"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3:23" s="4" customFormat="1" ht="30" customHeight="1"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3:23" s="4" customFormat="1" ht="30" customHeight="1"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3:23" s="4" customFormat="1" ht="30" customHeight="1"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3:23" s="4" customFormat="1" ht="30" customHeight="1"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3:23" s="4" customFormat="1" ht="30" customHeight="1"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3:23" s="4" customFormat="1" ht="30" customHeight="1"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3:23" s="4" customFormat="1" ht="30" customHeight="1"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3:23" s="4" customFormat="1" ht="30" customHeight="1"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3:23" s="4" customFormat="1" ht="30" customHeight="1"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3:23" s="4" customFormat="1" ht="30" customHeight="1"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3:23" s="4" customFormat="1" ht="30" customHeight="1"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3:23" s="4" customFormat="1" ht="30" customHeight="1"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3:23" s="4" customFormat="1" ht="30" customHeight="1"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3:23" s="4" customFormat="1" ht="30" customHeight="1"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3:23" s="4" customFormat="1" ht="30" customHeight="1"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3:23" s="4" customFormat="1" ht="30" customHeight="1"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3:23" s="4" customFormat="1" ht="30" customHeight="1"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3:23" s="4" customFormat="1" ht="30" customHeight="1"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3:23" s="4" customFormat="1" ht="30" customHeight="1"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3:23" s="4" customFormat="1" ht="30" customHeight="1"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3:23" s="4" customFormat="1" ht="30" customHeight="1"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3:23" s="4" customFormat="1" ht="30" customHeight="1"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3:23" s="4" customFormat="1" ht="30" customHeight="1"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3:23" s="4" customFormat="1" ht="30" customHeight="1"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3:23" s="4" customFormat="1" ht="30" customHeight="1"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3:23" s="4" customFormat="1" ht="30" customHeight="1"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3:23" s="4" customFormat="1" ht="30" customHeight="1"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3:23" s="4" customFormat="1" ht="30" customHeight="1"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3:23" s="4" customFormat="1" ht="30" customHeight="1"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3:23" s="4" customFormat="1" ht="30" customHeight="1"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3:23" s="4" customFormat="1" ht="30" customHeight="1"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3:23" s="4" customFormat="1" ht="30" customHeight="1"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3:23" s="4" customFormat="1" ht="30" customHeight="1"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3:23" s="4" customFormat="1" ht="30" customHeight="1"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3:23" s="4" customFormat="1" ht="30" customHeight="1"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3:23" s="4" customFormat="1" ht="30" customHeight="1"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3:23" s="4" customFormat="1" ht="30" customHeight="1"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3:23" s="4" customFormat="1" ht="30" customHeight="1"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3:23" s="4" customFormat="1" ht="30" customHeight="1"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3:23" s="4" customFormat="1" ht="30" customHeight="1"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3:23" s="4" customFormat="1" ht="30" customHeight="1"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3:23" s="4" customFormat="1" ht="30" customHeight="1"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3:23" s="4" customFormat="1" ht="30" customHeight="1"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3:23" s="4" customFormat="1" ht="30" customHeight="1"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3:23" s="4" customFormat="1" ht="30" customHeight="1"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3:23" s="4" customFormat="1" ht="30" customHeight="1"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3:23" s="4" customFormat="1" ht="30" customHeight="1"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3:23" s="4" customFormat="1" ht="30" customHeight="1"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3:23" s="4" customFormat="1" ht="30" customHeight="1"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3:23" s="4" customFormat="1" ht="30" customHeight="1"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3:23" s="4" customFormat="1" ht="30" customHeight="1"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3:23" s="4" customFormat="1" ht="30" customHeight="1"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3:23" s="4" customFormat="1" ht="30" customHeight="1"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3:23" s="4" customFormat="1" ht="30" customHeight="1"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3:23" s="4" customFormat="1" ht="30" customHeight="1"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3:23" s="4" customFormat="1" ht="30" customHeight="1"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3:23" s="4" customFormat="1" ht="30" customHeight="1"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3:23" s="4" customFormat="1" ht="30" customHeight="1"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3:23" s="4" customFormat="1" ht="30" customHeight="1"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3:23" s="4" customFormat="1" ht="30" customHeight="1"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3:23" s="4" customFormat="1" ht="30" customHeight="1"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3:23" s="4" customFormat="1" ht="30" customHeight="1"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3:23" s="4" customFormat="1" ht="30" customHeight="1"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3:23" s="4" customFormat="1" ht="30" customHeight="1"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3:23" s="4" customFormat="1" ht="30" customHeight="1"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3:23" s="4" customFormat="1" ht="30" customHeight="1"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3:23" s="4" customFormat="1" ht="30" customHeight="1"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3:23" s="4" customFormat="1" ht="30" customHeight="1"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3:23" s="4" customFormat="1" ht="30" customHeight="1"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3:23" s="4" customFormat="1" ht="30" customHeight="1"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3:23" s="4" customFormat="1" ht="30" customHeight="1"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3:23" s="4" customFormat="1" ht="30" customHeight="1"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3:23" s="4" customFormat="1" ht="30" customHeight="1"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3:23" s="4" customFormat="1" ht="30" customHeight="1"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3:23" s="4" customFormat="1" ht="30" customHeight="1"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3:23" s="4" customFormat="1" ht="30" customHeight="1"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3:23" s="4" customFormat="1" ht="30" customHeight="1"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3:23" s="4" customFormat="1" ht="30" customHeight="1"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3:23" s="4" customFormat="1" ht="30" customHeight="1"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3:23" s="4" customFormat="1" ht="30" customHeight="1"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3:23" s="4" customFormat="1" ht="30" customHeight="1"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3:23" s="4" customFormat="1" ht="30" customHeight="1"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3:23" s="4" customFormat="1" ht="30" customHeight="1"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3:23" s="4" customFormat="1" ht="30" customHeight="1"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3:23" s="4" customFormat="1" ht="30" customHeight="1"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3:23" s="4" customFormat="1" ht="30" customHeight="1"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3:23" s="4" customFormat="1" ht="30" customHeight="1"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3:23" s="4" customFormat="1" ht="30" customHeight="1"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3:23" s="4" customFormat="1" ht="30" customHeight="1"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3:23" s="4" customFormat="1" ht="30" customHeight="1"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3:23" s="4" customFormat="1" ht="30" customHeight="1"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3:23" s="4" customFormat="1" ht="30" customHeight="1"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3:23" s="4" customFormat="1" ht="30" customHeight="1"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3:23" s="4" customFormat="1" ht="30" customHeight="1"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3:23" s="4" customFormat="1" ht="30" customHeight="1"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3:23" s="4" customFormat="1" ht="30" customHeight="1"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3:23" s="4" customFormat="1" ht="30" customHeight="1"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3:23" s="4" customFormat="1" ht="30" customHeight="1"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3:23" s="4" customFormat="1" ht="30" customHeight="1"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3:23" s="4" customFormat="1" ht="30" customHeight="1"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3:23" s="4" customFormat="1" ht="30" customHeight="1"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3:23" s="4" customFormat="1" ht="30" customHeight="1"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3:23" s="4" customFormat="1" ht="30" customHeight="1"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3:23" s="4" customFormat="1" ht="30" customHeight="1"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3:23" s="4" customFormat="1" ht="30" customHeight="1"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3:23" s="4" customFormat="1" ht="30" customHeight="1"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3:23" s="4" customFormat="1" ht="30" customHeight="1"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3:23" s="4" customFormat="1" ht="30" customHeight="1"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3:23" s="4" customFormat="1" ht="30" customHeight="1"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3:23" s="4" customFormat="1" ht="30" customHeight="1"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3:23" s="4" customFormat="1" ht="30" customHeight="1"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3:23" s="4" customFormat="1" ht="30" customHeight="1"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3:23" s="4" customFormat="1" ht="30" customHeight="1"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3:23" s="4" customFormat="1" ht="30" customHeight="1"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3:23" s="4" customFormat="1" ht="30" customHeight="1"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3:23" s="4" customFormat="1" ht="30" customHeight="1"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3:23" s="4" customFormat="1" ht="30" customHeight="1"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3:23" s="4" customFormat="1" ht="30" customHeight="1"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3:23" s="4" customFormat="1" ht="30" customHeight="1"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3:23" s="4" customFormat="1" ht="30" customHeight="1"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3:23" s="4" customFormat="1" ht="30" customHeight="1"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3:23" s="4" customFormat="1" ht="30" customHeight="1"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3:23" s="4" customFormat="1" ht="30" customHeight="1"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3:23" s="4" customFormat="1" ht="30" customHeight="1"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3:23" s="4" customFormat="1" ht="30" customHeight="1"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3:23" s="4" customFormat="1" ht="30" customHeight="1"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3:23" s="4" customFormat="1" ht="30" customHeight="1"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3:23" s="4" customFormat="1" ht="30" customHeight="1"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3:23" s="4" customFormat="1" ht="30" customHeight="1"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3:23" s="4" customFormat="1" ht="30" customHeight="1"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3:23" s="4" customFormat="1" ht="30" customHeight="1"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3:23" s="4" customFormat="1" ht="30" customHeight="1"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3:23" s="4" customFormat="1" ht="30" customHeight="1"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3:23" s="4" customFormat="1" ht="30" customHeight="1"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3:23" s="4" customFormat="1" ht="30" customHeight="1"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3:23" s="4" customFormat="1" ht="30" customHeight="1"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3:23" s="4" customFormat="1" ht="30" customHeight="1"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3:23" s="4" customFormat="1" ht="30" customHeight="1"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3:23" s="4" customFormat="1" ht="30" customHeight="1"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3:23" s="4" customFormat="1" ht="30" customHeight="1"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3:23" s="4" customFormat="1" ht="30" customHeight="1"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3:23" s="4" customFormat="1" ht="30" customHeight="1"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3:23" s="4" customFormat="1" ht="30" customHeight="1"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3:23" s="4" customFormat="1" ht="30" customHeight="1"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3:23" s="4" customFormat="1" ht="30" customHeight="1"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3:23" s="4" customFormat="1" ht="30" customHeight="1"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3:23" s="4" customFormat="1" ht="30" customHeight="1"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3:23" s="4" customFormat="1" ht="30" customHeight="1"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3:23" s="4" customFormat="1" ht="30" customHeight="1"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3:23" s="4" customFormat="1" ht="30" customHeight="1"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3:23" s="4" customFormat="1" ht="30" customHeight="1"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3:23" s="4" customFormat="1" ht="30" customHeight="1"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3:23" s="4" customFormat="1" ht="30" customHeight="1"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3:23" s="4" customFormat="1" ht="30" customHeight="1"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3:23" s="4" customFormat="1" ht="30" customHeight="1"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3:23" s="4" customFormat="1" ht="30" customHeight="1"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3:23" s="4" customFormat="1" ht="30" customHeight="1"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3:23" s="4" customFormat="1" ht="30" customHeight="1"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3:23" s="4" customFormat="1" ht="30" customHeight="1"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3:23" s="4" customFormat="1" ht="30" customHeight="1"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3:23" s="4" customFormat="1" ht="30" customHeight="1"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3:23" s="4" customFormat="1" ht="30" customHeight="1"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3:23" s="4" customFormat="1" ht="30" customHeight="1"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3:23" s="4" customFormat="1" ht="30" customHeight="1"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3:23" s="4" customFormat="1" ht="30" customHeight="1"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3:23" s="4" customFormat="1" ht="30" customHeight="1"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3:23" s="4" customFormat="1" ht="30" customHeight="1"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3:23" s="4" customFormat="1" ht="30" customHeight="1"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3:23" s="4" customFormat="1" ht="30" customHeight="1"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3:23" s="4" customFormat="1" ht="30" customHeight="1"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3:23" s="4" customFormat="1" ht="30" customHeight="1"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3:23" s="4" customFormat="1" ht="30" customHeight="1"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3:23" s="4" customFormat="1" ht="30" customHeight="1"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3:23" s="4" customFormat="1" ht="30" customHeight="1"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3:23" s="4" customFormat="1" ht="30" customHeight="1"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3:23" s="4" customFormat="1" ht="30" customHeight="1"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3:23" s="4" customFormat="1" ht="30" customHeight="1"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3:23" s="4" customFormat="1" ht="30" customHeight="1"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3:23" s="4" customFormat="1" ht="30" customHeight="1"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3:23" s="4" customFormat="1" ht="30" customHeight="1"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3:23" s="4" customFormat="1" ht="30" customHeight="1"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3:23" s="4" customFormat="1" ht="30" customHeight="1"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3:23" s="4" customFormat="1" ht="30" customHeight="1"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3:23" s="4" customFormat="1" ht="30" customHeight="1"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3:23" s="4" customFormat="1" ht="30" customHeight="1"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3:23" s="4" customFormat="1" ht="30" customHeight="1"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3:23" s="4" customFormat="1" ht="30" customHeight="1"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3:23" s="4" customFormat="1" ht="30" customHeight="1"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3:23" s="4" customFormat="1" ht="30" customHeight="1"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3:23" s="4" customFormat="1" ht="30" customHeight="1"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3:23" s="4" customFormat="1" ht="30" customHeight="1"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3:23" s="4" customFormat="1" ht="30" customHeight="1"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3:23" s="4" customFormat="1" ht="30" customHeight="1"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3:23" s="4" customFormat="1" ht="30" customHeight="1"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3:23" s="4" customFormat="1" ht="30" customHeight="1"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3:23" s="4" customFormat="1" ht="30" customHeight="1"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3:23" s="4" customFormat="1" ht="30" customHeight="1"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3:23" s="4" customFormat="1" ht="30" customHeight="1"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3:23" s="4" customFormat="1" ht="30" customHeight="1"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3:23" s="4" customFormat="1" ht="30" customHeight="1"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3:23" s="4" customFormat="1" ht="30" customHeight="1"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3:23" s="4" customFormat="1" ht="30" customHeight="1"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3:23" s="4" customFormat="1" ht="30" customHeight="1"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3:23" s="4" customFormat="1" ht="30" customHeight="1"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3:23" s="4" customFormat="1" ht="30" customHeight="1"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3:23" s="4" customFormat="1" ht="30" customHeight="1"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3:23" s="4" customFormat="1" ht="30" customHeight="1"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3:23" s="4" customFormat="1" ht="30" customHeight="1"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3:23" s="4" customFormat="1" ht="30" customHeight="1"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3:23" s="4" customFormat="1" ht="30" customHeight="1"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3:23" s="4" customFormat="1" ht="30" customHeight="1"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3:23" s="4" customFormat="1" ht="30" customHeight="1"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3:23" s="4" customFormat="1" ht="30" customHeight="1"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3:23" s="4" customFormat="1" ht="30" customHeight="1"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3:23" s="4" customFormat="1" ht="30" customHeight="1"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3:23" s="4" customFormat="1" ht="30" customHeight="1"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3:23" s="4" customFormat="1" ht="30" customHeight="1"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3:23" s="4" customFormat="1" ht="30" customHeight="1"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3:23" s="4" customFormat="1" ht="30" customHeight="1"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3:23" s="4" customFormat="1" ht="30" customHeight="1"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3:23" s="4" customFormat="1" ht="30" customHeight="1"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3:23" s="4" customFormat="1" ht="30" customHeight="1"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3:23" s="4" customFormat="1" ht="30" customHeight="1"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3:23" s="4" customFormat="1" ht="30" customHeight="1"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3:23" s="4" customFormat="1" ht="30" customHeight="1"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3:23" s="4" customFormat="1" ht="30" customHeight="1"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3:23" s="4" customFormat="1" ht="30" customHeight="1"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3:23" s="4" customFormat="1" ht="30" customHeight="1"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3:23" s="4" customFormat="1" ht="30" customHeight="1"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3:23" s="4" customFormat="1" ht="30" customHeight="1"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3:23" s="4" customFormat="1" ht="30" customHeight="1"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3:23" s="4" customFormat="1" ht="30" customHeight="1"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3:23" s="4" customFormat="1" ht="30" customHeight="1"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3:23" s="4" customFormat="1" ht="30" customHeight="1"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3:23" s="4" customFormat="1" ht="30" customHeight="1"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3:23" s="4" customFormat="1" ht="30" customHeight="1"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3:23" s="4" customFormat="1" ht="30" customHeight="1"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3:23" s="4" customFormat="1" ht="30" customHeight="1"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3:23" s="4" customFormat="1" ht="30" customHeight="1"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3:23" s="4" customFormat="1" ht="30" customHeight="1"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3:23" s="4" customFormat="1" ht="30" customHeight="1"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3:23" s="4" customFormat="1" ht="30" customHeight="1"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3:23" s="4" customFormat="1" ht="30" customHeight="1"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3:23" s="4" customFormat="1" ht="30" customHeight="1"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3:23" s="4" customFormat="1" ht="30" customHeight="1"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3:23" s="4" customFormat="1" ht="30" customHeight="1"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3:23" s="4" customFormat="1" ht="30" customHeight="1"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3:23" s="4" customFormat="1" ht="30" customHeight="1"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3:23" s="4" customFormat="1" ht="30" customHeight="1"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3:23" s="4" customFormat="1" ht="30" customHeight="1"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3:23" s="4" customFormat="1" ht="30" customHeight="1"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3:23" s="4" customFormat="1" ht="30" customHeight="1"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3:23" s="4" customFormat="1" ht="30" customHeight="1"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3:23" s="4" customFormat="1" ht="30" customHeight="1"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3:23" s="4" customFormat="1" ht="30" customHeight="1"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3:23" s="4" customFormat="1" ht="30" customHeight="1"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3:23" s="4" customFormat="1" ht="30" customHeight="1"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3:23" s="4" customFormat="1" ht="30" customHeight="1"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3:23" s="4" customFormat="1" ht="30" customHeight="1"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3:23" s="4" customFormat="1" ht="30" customHeight="1"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3:23" s="4" customFormat="1" ht="30" customHeight="1"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3:23" s="4" customFormat="1" ht="30" customHeight="1"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3:23" s="4" customFormat="1" ht="30" customHeight="1"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3:23" s="4" customFormat="1" ht="30" customHeight="1"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3:23" s="4" customFormat="1" ht="30" customHeight="1"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3:23" s="4" customFormat="1" ht="30" customHeight="1"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3:23" s="4" customFormat="1" ht="30" customHeight="1"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3:23" s="4" customFormat="1" ht="30" customHeight="1"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3:23" s="4" customFormat="1" ht="30" customHeight="1"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3:23" s="4" customFormat="1" ht="30" customHeight="1"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3:23" s="4" customFormat="1" ht="30" customHeight="1"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3:23" s="4" customFormat="1" ht="30" customHeight="1"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3:23" s="4" customFormat="1" ht="30" customHeight="1"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3:23" s="4" customFormat="1" ht="30" customHeight="1"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3:23" s="4" customFormat="1" ht="30" customHeight="1"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3:23" s="4" customFormat="1" ht="30" customHeight="1"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3:23" s="4" customFormat="1" ht="30" customHeight="1"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3:23" s="4" customFormat="1" ht="30" customHeight="1"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3:23" s="4" customFormat="1" ht="30" customHeight="1"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3:23" s="4" customFormat="1" ht="30" customHeight="1"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3:23" s="4" customFormat="1" ht="30" customHeight="1"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3:23" s="4" customFormat="1" ht="30" customHeight="1"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3:23" s="4" customFormat="1" ht="30" customHeight="1"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3:23" s="4" customFormat="1" ht="30" customHeight="1"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3:23" s="4" customFormat="1" ht="30" customHeight="1"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3:23" s="4" customFormat="1" ht="30" customHeight="1"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3:23" s="4" customFormat="1" ht="30" customHeight="1"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3:23" s="4" customFormat="1" ht="30" customHeight="1"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3:23" s="4" customFormat="1" ht="30" customHeight="1"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3:23" s="4" customFormat="1" ht="30" customHeight="1"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3:23" s="4" customFormat="1" ht="30" customHeight="1"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3:23" s="4" customFormat="1" ht="30" customHeight="1"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3:23" s="4" customFormat="1" ht="30" customHeight="1"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3:23" s="4" customFormat="1" ht="30" customHeight="1"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3:23" s="4" customFormat="1" ht="30" customHeight="1"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3:23" s="4" customFormat="1" ht="30" customHeight="1"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3:23" s="4" customFormat="1" ht="30" customHeight="1"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3:23" s="4" customFormat="1" ht="30" customHeight="1"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3:23" s="4" customFormat="1" ht="30" customHeight="1"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3:23" s="4" customFormat="1" ht="30" customHeight="1"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3:23" s="4" customFormat="1" ht="30" customHeight="1"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3:23" s="4" customFormat="1" ht="30" customHeight="1"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3:23" s="4" customFormat="1" ht="30" customHeight="1"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3:23" s="4" customFormat="1" ht="30" customHeight="1"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3:23" s="4" customFormat="1" ht="30" customHeight="1"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3:23" s="4" customFormat="1" ht="30" customHeight="1"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3:23" s="4" customFormat="1" ht="30" customHeight="1"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3:23" s="4" customFormat="1" ht="30" customHeight="1"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3:23" s="4" customFormat="1" ht="30" customHeight="1"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3:23" s="4" customFormat="1" ht="30" customHeight="1"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3:23" s="4" customFormat="1" ht="30" customHeight="1"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3:23" s="4" customFormat="1" ht="30" customHeight="1"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3:23" s="4" customFormat="1" ht="30" customHeight="1"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3:23" s="4" customFormat="1" ht="30" customHeight="1"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3:23" s="4" customFormat="1" ht="30" customHeight="1"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3:23" s="4" customFormat="1" ht="30" customHeight="1"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3:23" s="4" customFormat="1" ht="30" customHeight="1"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3:23" s="4" customFormat="1" ht="30" customHeight="1"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3:23" s="4" customFormat="1" ht="30" customHeight="1"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3:23" s="4" customFormat="1" ht="30" customHeight="1"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3:23" s="4" customFormat="1" ht="30" customHeight="1"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3:23" s="4" customFormat="1" ht="30" customHeight="1"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3:23" s="4" customFormat="1" ht="30" customHeight="1"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3:23" s="4" customFormat="1" ht="30" customHeight="1"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3:23" s="4" customFormat="1" ht="30" customHeight="1"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3:23" s="4" customFormat="1" ht="30" customHeight="1"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3:23" s="4" customFormat="1" ht="30" customHeight="1"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3:23" s="4" customFormat="1" ht="30" customHeight="1"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3:23" s="4" customFormat="1" ht="30" customHeight="1"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3:23" s="4" customFormat="1" ht="30" customHeight="1"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3:23" s="4" customFormat="1" ht="30" customHeight="1"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3:23" s="4" customFormat="1" ht="30" customHeight="1"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3:23" s="4" customFormat="1" ht="30" customHeight="1"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3:23" s="4" customFormat="1" ht="30" customHeight="1"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3:23" s="4" customFormat="1" ht="30" customHeight="1"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3:23" s="4" customFormat="1" ht="30" customHeight="1"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3:23" s="4" customFormat="1" ht="30" customHeight="1"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3:23" s="4" customFormat="1" ht="30" customHeight="1"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3:23" s="4" customFormat="1" ht="30" customHeight="1"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3:23" s="4" customFormat="1" ht="30" customHeight="1"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3:23" s="4" customFormat="1" ht="30" customHeight="1"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3:23" s="4" customFormat="1" ht="30" customHeight="1"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3:23" s="4" customFormat="1" ht="30" customHeight="1"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3:23" s="4" customFormat="1" ht="30" customHeight="1"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3:23" s="4" customFormat="1" ht="30" customHeight="1"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3:23" s="4" customFormat="1" ht="30" customHeight="1"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3:23" s="4" customFormat="1" ht="30" customHeight="1"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3:23" s="4" customFormat="1" ht="30" customHeight="1"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3:23" s="4" customFormat="1" ht="30" customHeight="1"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3:23" s="4" customFormat="1" ht="30" customHeight="1"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3:23" s="4" customFormat="1" ht="30" customHeight="1"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3:23" s="4" customFormat="1" ht="30" customHeight="1"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3:23" s="4" customFormat="1" ht="30" customHeight="1"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3:23" s="4" customFormat="1" ht="30" customHeight="1"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3:23" s="4" customFormat="1" ht="30" customHeight="1"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3:23" s="4" customFormat="1" ht="30" customHeight="1"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3:23" s="4" customFormat="1" ht="30" customHeight="1"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3:23" s="4" customFormat="1" ht="30" customHeight="1"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3:23" s="4" customFormat="1" ht="30" customHeight="1"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3:23" s="4" customFormat="1" ht="30" customHeight="1"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3:23" s="4" customFormat="1" ht="30" customHeight="1"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3:23" s="4" customFormat="1" ht="30" customHeight="1"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3:23" s="4" customFormat="1" ht="30" customHeight="1"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3:23" s="4" customFormat="1" ht="30" customHeight="1"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3:23" s="4" customFormat="1" ht="30" customHeight="1"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3:23" s="4" customFormat="1" ht="30" customHeight="1"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3:23" s="4" customFormat="1" ht="30" customHeight="1"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3:23" s="4" customFormat="1" ht="30" customHeight="1"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3:23" s="4" customFormat="1" ht="30" customHeight="1"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3:23" s="4" customFormat="1" ht="30" customHeight="1"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3:23" s="4" customFormat="1" ht="30" customHeight="1"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3:23" s="4" customFormat="1" ht="30" customHeight="1"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3:23" s="4" customFormat="1" ht="30" customHeight="1"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3:23" s="4" customFormat="1" ht="30" customHeight="1"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3:23" s="4" customFormat="1" ht="30" customHeight="1"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3:23" s="4" customFormat="1" ht="30" customHeight="1"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3:23" s="4" customFormat="1" ht="30" customHeight="1"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3:23" s="4" customFormat="1" ht="30" customHeight="1"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3:23" s="4" customFormat="1" ht="30" customHeight="1"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3:23" s="4" customFormat="1" ht="30" customHeight="1"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3:23" s="4" customFormat="1" ht="30" customHeight="1"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3:23" s="4" customFormat="1" ht="30" customHeight="1"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3:23" s="4" customFormat="1" ht="30" customHeight="1"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3:23" s="4" customFormat="1" ht="30" customHeight="1"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3:23" s="4" customFormat="1" ht="30" customHeight="1"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3:23" s="4" customFormat="1" ht="30" customHeight="1"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3:23" s="4" customFormat="1" ht="30" customHeight="1"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3:23" s="4" customFormat="1" ht="30" customHeight="1"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3:23" s="4" customFormat="1" ht="30" customHeight="1"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3:23" s="4" customFormat="1" ht="30" customHeight="1"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3:23" s="4" customFormat="1" ht="30" customHeight="1"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3:23" s="4" customFormat="1" ht="30" customHeight="1"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3:23" s="4" customFormat="1" ht="30" customHeight="1"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3:23" s="4" customFormat="1" ht="30" customHeight="1"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3:23" s="4" customFormat="1" ht="30" customHeight="1"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3:23" s="4" customFormat="1" ht="30" customHeight="1"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3:23" s="4" customFormat="1" ht="30" customHeight="1"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3:23" s="4" customFormat="1" ht="30" customHeight="1"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3:23" s="4" customFormat="1" ht="30" customHeight="1"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3:23" s="4" customFormat="1" ht="30" customHeight="1"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3:23" s="4" customFormat="1" ht="30" customHeight="1"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3:23" s="4" customFormat="1" ht="30" customHeight="1"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3:23" s="4" customFormat="1" ht="30" customHeight="1"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3:23" s="4" customFormat="1" ht="30" customHeight="1"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3:23" s="4" customFormat="1" ht="30" customHeight="1"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3:23" s="4" customFormat="1" ht="30" customHeight="1"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3:23" s="4" customFormat="1" ht="30" customHeight="1"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3:23" s="4" customFormat="1" ht="30" customHeight="1"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3:23" s="4" customFormat="1" ht="30" customHeight="1"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3:23" s="4" customFormat="1" ht="30" customHeight="1"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3:23" s="4" customFormat="1" ht="30" customHeight="1"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3:23" s="4" customFormat="1" ht="30" customHeight="1"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3:23" s="4" customFormat="1" ht="30" customHeight="1"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3:23" s="4" customFormat="1" ht="30" customHeight="1"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3:23" s="4" customFormat="1" ht="30" customHeight="1"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3:23" s="4" customFormat="1" ht="30" customHeight="1"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3:23" s="4" customFormat="1" ht="30" customHeight="1"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3:23" s="4" customFormat="1" ht="30" customHeight="1"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3:23" s="4" customFormat="1" ht="30" customHeight="1"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3:23" s="4" customFormat="1" ht="30" customHeight="1"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3:23" s="4" customFormat="1" ht="30" customHeight="1"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3:23" s="4" customFormat="1" ht="30" customHeight="1"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3:23" s="4" customFormat="1" ht="30" customHeight="1"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3:23" s="4" customFormat="1" ht="30" customHeight="1"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3:23" s="4" customFormat="1" ht="30" customHeight="1"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3:23" s="4" customFormat="1" ht="30" customHeight="1"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3:23" s="4" customFormat="1" ht="30" customHeight="1"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3:23" s="4" customFormat="1" ht="30" customHeight="1"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9"/>
      <c r="O900" s="9"/>
      <c r="P900" s="9"/>
      <c r="Q900" s="9"/>
      <c r="R900" s="9"/>
      <c r="S900" s="9"/>
      <c r="T900" s="9"/>
      <c r="U900" s="9"/>
      <c r="V900" s="9"/>
      <c r="W900" s="9"/>
    </row>
  </sheetData>
  <autoFilter ref="A1:W219"/>
  <phoneticPr fontId="6" type="noConversion"/>
  <pageMargins left="0.27559055118110237" right="0.27559055118110237" top="0.23622047244094491" bottom="0.74803149606299213" header="0.15748031496062992" footer="0.31496062992125984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A1:W442"/>
  <sheetViews>
    <sheetView zoomScale="90" zoomScaleNormal="90" workbookViewId="0">
      <pane ySplit="1" topLeftCell="A34" activePane="bottomLeft" state="frozen"/>
      <selection pane="bottomLeft" activeCell="L37" sqref="L37"/>
    </sheetView>
  </sheetViews>
  <sheetFormatPr defaultRowHeight="15"/>
  <cols>
    <col min="1" max="1" width="12" customWidth="1"/>
    <col min="2" max="2" width="15.140625" customWidth="1"/>
    <col min="3" max="3" width="15.42578125" customWidth="1"/>
    <col min="4" max="4" width="9.5703125" customWidth="1"/>
    <col min="5" max="5" width="2.7109375" customWidth="1"/>
    <col min="6" max="6" width="14.85546875" customWidth="1"/>
    <col min="7" max="7" width="14.5703125" customWidth="1"/>
    <col min="8" max="8" width="19" customWidth="1"/>
    <col min="9" max="9" width="12.5703125" customWidth="1"/>
    <col min="10" max="10" width="10.7109375" customWidth="1"/>
    <col min="11" max="11" width="24.7109375" customWidth="1"/>
    <col min="12" max="12" width="31.140625" customWidth="1"/>
    <col min="13" max="14" width="9.5703125" customWidth="1"/>
    <col min="15" max="15" width="7.140625" customWidth="1"/>
    <col min="16" max="16" width="16.140625" customWidth="1"/>
    <col min="17" max="17" width="3.5703125" customWidth="1"/>
    <col min="18" max="18" width="8.7109375" customWidth="1"/>
    <col min="19" max="19" width="36.85546875" customWidth="1"/>
    <col min="20" max="21" width="7.140625" customWidth="1"/>
    <col min="22" max="22" width="22" customWidth="1"/>
    <col min="23" max="23" width="70.140625" customWidth="1"/>
  </cols>
  <sheetData>
    <row r="1" spans="1:23" ht="120.75" thickTop="1" thickBot="1">
      <c r="A1" t="s">
        <v>2296</v>
      </c>
      <c r="B1" s="546"/>
      <c r="C1" s="498" t="s">
        <v>2297</v>
      </c>
      <c r="D1" s="498" t="s">
        <v>2298</v>
      </c>
      <c r="E1" s="511" t="s">
        <v>3198</v>
      </c>
      <c r="F1" s="12" t="s">
        <v>2299</v>
      </c>
      <c r="G1" s="500" t="s">
        <v>2300</v>
      </c>
      <c r="H1" s="501" t="s">
        <v>2301</v>
      </c>
      <c r="I1" s="12" t="s">
        <v>2302</v>
      </c>
      <c r="J1" s="12" t="s">
        <v>4</v>
      </c>
      <c r="K1" s="96" t="s">
        <v>6</v>
      </c>
      <c r="L1" s="96" t="s">
        <v>7</v>
      </c>
      <c r="M1" s="115" t="s">
        <v>8</v>
      </c>
      <c r="N1" s="115" t="s">
        <v>432</v>
      </c>
      <c r="O1" s="56" t="s">
        <v>2303</v>
      </c>
      <c r="P1" s="56" t="s">
        <v>2306</v>
      </c>
      <c r="Q1" s="56" t="s">
        <v>2305</v>
      </c>
      <c r="R1" s="56" t="s">
        <v>4857</v>
      </c>
      <c r="S1" s="70" t="s">
        <v>2307</v>
      </c>
      <c r="T1" s="67" t="s">
        <v>2308</v>
      </c>
      <c r="U1" s="67" t="s">
        <v>4858</v>
      </c>
      <c r="V1" s="57" t="s">
        <v>2309</v>
      </c>
      <c r="W1" s="69" t="s">
        <v>2310</v>
      </c>
    </row>
    <row r="2" spans="1:23" ht="28.5" customHeight="1" thickTop="1">
      <c r="A2" s="512" t="s">
        <v>2317</v>
      </c>
      <c r="B2" s="546"/>
      <c r="C2" s="513">
        <v>10052</v>
      </c>
      <c r="D2" s="513">
        <v>0</v>
      </c>
      <c r="E2" s="91" t="s">
        <v>3216</v>
      </c>
      <c r="F2" s="475" t="s">
        <v>4859</v>
      </c>
      <c r="G2" s="61" t="s">
        <v>2760</v>
      </c>
      <c r="H2" s="68" t="s">
        <v>2312</v>
      </c>
      <c r="I2" s="544" t="s">
        <v>3668</v>
      </c>
      <c r="J2" s="544" t="s">
        <v>3150</v>
      </c>
      <c r="K2" s="925" t="s">
        <v>2981</v>
      </c>
      <c r="L2" s="925" t="s">
        <v>4860</v>
      </c>
      <c r="M2" s="544">
        <v>1668</v>
      </c>
      <c r="N2" s="544" t="s">
        <v>4861</v>
      </c>
      <c r="O2" s="925"/>
      <c r="P2" s="925"/>
      <c r="Q2" s="925"/>
      <c r="R2" s="925"/>
      <c r="S2" s="925">
        <v>10052</v>
      </c>
      <c r="T2" s="544"/>
      <c r="U2" s="544"/>
      <c r="V2" s="544"/>
      <c r="W2" s="925"/>
    </row>
    <row r="3" spans="1:23" ht="25.5">
      <c r="A3" s="512" t="s">
        <v>2317</v>
      </c>
      <c r="B3" s="512"/>
      <c r="C3" s="513"/>
      <c r="D3" s="513"/>
      <c r="E3" s="91" t="s">
        <v>3216</v>
      </c>
      <c r="F3" s="93"/>
      <c r="G3" s="61" t="s">
        <v>2323</v>
      </c>
      <c r="H3" s="68" t="s">
        <v>2312</v>
      </c>
      <c r="I3" s="532" t="s">
        <v>4862</v>
      </c>
      <c r="J3" s="532" t="s">
        <v>3184</v>
      </c>
      <c r="K3" s="946" t="s">
        <v>87</v>
      </c>
      <c r="L3" s="946" t="s">
        <v>3825</v>
      </c>
      <c r="M3" s="532">
        <v>2111</v>
      </c>
      <c r="N3" s="532"/>
      <c r="O3" s="532"/>
      <c r="P3" s="532"/>
      <c r="Q3" s="532"/>
      <c r="R3" s="532"/>
      <c r="S3" s="946" t="s">
        <v>4863</v>
      </c>
      <c r="T3" s="532"/>
      <c r="U3" s="532"/>
      <c r="V3" s="532"/>
      <c r="W3" s="532"/>
    </row>
    <row r="4" spans="1:23" ht="25.5">
      <c r="A4" s="512" t="s">
        <v>2333</v>
      </c>
      <c r="B4" s="546"/>
      <c r="C4" s="513">
        <v>334842</v>
      </c>
      <c r="D4" s="513">
        <v>8</v>
      </c>
      <c r="E4" s="91" t="s">
        <v>3216</v>
      </c>
      <c r="F4" s="93"/>
      <c r="G4" s="61" t="s">
        <v>2641</v>
      </c>
      <c r="H4" s="68" t="s">
        <v>2312</v>
      </c>
      <c r="I4" s="468" t="s">
        <v>2335</v>
      </c>
      <c r="J4" s="468" t="s">
        <v>3146</v>
      </c>
      <c r="K4" s="469" t="s">
        <v>4864</v>
      </c>
      <c r="L4" s="469" t="s">
        <v>4391</v>
      </c>
      <c r="M4" s="468">
        <v>4219</v>
      </c>
      <c r="N4" s="468" t="s">
        <v>2898</v>
      </c>
      <c r="O4" s="518">
        <v>23.75</v>
      </c>
      <c r="P4" s="468" t="s">
        <v>4865</v>
      </c>
      <c r="Q4" s="468">
        <v>21</v>
      </c>
      <c r="R4" s="468">
        <v>2.5</v>
      </c>
      <c r="S4" s="468" t="s">
        <v>4866</v>
      </c>
      <c r="T4" s="468">
        <v>11</v>
      </c>
      <c r="U4" s="489"/>
      <c r="V4" s="468" t="s">
        <v>2488</v>
      </c>
      <c r="W4" s="468"/>
    </row>
    <row r="5" spans="1:23" ht="47.25" customHeight="1" thickBot="1">
      <c r="A5" s="512" t="s">
        <v>2317</v>
      </c>
      <c r="B5" s="546"/>
      <c r="C5" s="513">
        <v>72465</v>
      </c>
      <c r="D5" s="515" t="s">
        <v>537</v>
      </c>
      <c r="E5" s="91" t="s">
        <v>3216</v>
      </c>
      <c r="F5" s="93"/>
      <c r="G5" s="61" t="s">
        <v>2346</v>
      </c>
      <c r="H5" s="68" t="s">
        <v>2312</v>
      </c>
      <c r="I5" s="590" t="s">
        <v>2358</v>
      </c>
      <c r="J5" s="590" t="s">
        <v>3189</v>
      </c>
      <c r="K5" s="947" t="s">
        <v>2721</v>
      </c>
      <c r="L5" s="947" t="s">
        <v>3619</v>
      </c>
      <c r="M5" s="590">
        <v>3086</v>
      </c>
      <c r="N5" s="590" t="s">
        <v>4861</v>
      </c>
      <c r="O5" s="590"/>
      <c r="P5" s="590"/>
      <c r="Q5" s="590"/>
      <c r="R5" s="590"/>
      <c r="S5" s="544" t="s">
        <v>4867</v>
      </c>
      <c r="T5" s="590"/>
      <c r="U5" s="948"/>
      <c r="V5" s="590" t="s">
        <v>4868</v>
      </c>
      <c r="W5" s="590"/>
    </row>
    <row r="6" spans="1:23" ht="29.25" customHeight="1" thickTop="1">
      <c r="A6" s="512" t="s">
        <v>2362</v>
      </c>
      <c r="B6" s="546"/>
      <c r="C6" s="513">
        <v>132437</v>
      </c>
      <c r="D6" s="513">
        <v>0</v>
      </c>
      <c r="E6" s="91" t="s">
        <v>3216</v>
      </c>
      <c r="F6" s="475" t="s">
        <v>4869</v>
      </c>
      <c r="G6" s="61" t="s">
        <v>2597</v>
      </c>
      <c r="H6" s="68" t="s">
        <v>2312</v>
      </c>
      <c r="I6" s="112" t="s">
        <v>2358</v>
      </c>
      <c r="J6" s="112" t="s">
        <v>3155</v>
      </c>
      <c r="K6" s="133" t="s">
        <v>239</v>
      </c>
      <c r="L6" s="133" t="s">
        <v>4508</v>
      </c>
      <c r="M6" s="112">
        <v>2983</v>
      </c>
      <c r="N6" s="112" t="s">
        <v>4870</v>
      </c>
      <c r="O6" s="112"/>
      <c r="P6" s="112"/>
      <c r="Q6" s="112"/>
      <c r="R6" s="112"/>
      <c r="S6" s="112" t="s">
        <v>68</v>
      </c>
      <c r="T6" s="112"/>
      <c r="U6" s="131"/>
      <c r="V6" s="112" t="s">
        <v>4868</v>
      </c>
      <c r="W6" s="112"/>
    </row>
    <row r="7" spans="1:23" ht="25.5">
      <c r="A7" s="512" t="s">
        <v>2317</v>
      </c>
      <c r="B7" s="546"/>
      <c r="C7" s="513">
        <v>420000</v>
      </c>
      <c r="D7" s="513">
        <v>9</v>
      </c>
      <c r="E7" s="91" t="s">
        <v>3216</v>
      </c>
      <c r="F7" s="93"/>
      <c r="G7" s="61" t="s">
        <v>2416</v>
      </c>
      <c r="H7" s="68" t="s">
        <v>2351</v>
      </c>
      <c r="I7" s="507" t="s">
        <v>2335</v>
      </c>
      <c r="J7" s="507" t="s">
        <v>3790</v>
      </c>
      <c r="K7" s="508" t="s">
        <v>4871</v>
      </c>
      <c r="L7" s="508" t="s">
        <v>47</v>
      </c>
      <c r="M7" s="507">
        <v>4650</v>
      </c>
      <c r="N7" s="507" t="s">
        <v>4872</v>
      </c>
      <c r="O7" s="507"/>
      <c r="P7" s="507"/>
      <c r="Q7" s="507"/>
      <c r="R7" s="507"/>
      <c r="S7" s="507" t="s">
        <v>4873</v>
      </c>
      <c r="T7" s="507"/>
      <c r="U7" s="530">
        <v>1</v>
      </c>
      <c r="V7" s="507" t="s">
        <v>4874</v>
      </c>
      <c r="W7" s="507"/>
    </row>
    <row r="8" spans="1:23" ht="25.5">
      <c r="A8" s="512" t="s">
        <v>2333</v>
      </c>
      <c r="B8" s="546"/>
      <c r="C8" s="513">
        <v>340000</v>
      </c>
      <c r="D8" s="513">
        <v>9</v>
      </c>
      <c r="E8" s="91" t="s">
        <v>3216</v>
      </c>
      <c r="F8" s="93"/>
      <c r="G8" s="61" t="s">
        <v>2393</v>
      </c>
      <c r="H8" s="68" t="s">
        <v>2351</v>
      </c>
      <c r="I8" s="507" t="s">
        <v>2335</v>
      </c>
      <c r="J8" s="507" t="s">
        <v>3160</v>
      </c>
      <c r="K8" s="508" t="s">
        <v>4875</v>
      </c>
      <c r="L8" s="508" t="s">
        <v>4876</v>
      </c>
      <c r="M8" s="507">
        <v>4839</v>
      </c>
      <c r="N8" s="507" t="s">
        <v>4872</v>
      </c>
      <c r="O8" s="507"/>
      <c r="P8" s="507"/>
      <c r="Q8" s="507"/>
      <c r="R8" s="507"/>
      <c r="S8" s="507"/>
      <c r="T8" s="507"/>
      <c r="U8" s="530">
        <v>1</v>
      </c>
      <c r="V8" s="507" t="s">
        <v>4874</v>
      </c>
      <c r="W8" s="507"/>
    </row>
    <row r="9" spans="1:23" ht="26.25" thickBot="1">
      <c r="A9" s="512" t="s">
        <v>2317</v>
      </c>
      <c r="B9" s="546"/>
      <c r="C9" s="513">
        <v>398368</v>
      </c>
      <c r="D9" s="513">
        <v>9</v>
      </c>
      <c r="E9" s="91" t="s">
        <v>3216</v>
      </c>
      <c r="F9" s="93"/>
      <c r="G9" s="61" t="s">
        <v>2323</v>
      </c>
      <c r="H9" s="68" t="s">
        <v>2351</v>
      </c>
      <c r="I9" s="544" t="s">
        <v>2335</v>
      </c>
      <c r="J9" s="544" t="s">
        <v>3151</v>
      </c>
      <c r="K9" s="925" t="s">
        <v>4877</v>
      </c>
      <c r="L9" s="925" t="s">
        <v>2592</v>
      </c>
      <c r="M9" s="544">
        <v>4615</v>
      </c>
      <c r="N9" s="544" t="s">
        <v>4870</v>
      </c>
      <c r="O9" s="544">
        <v>25</v>
      </c>
      <c r="P9" s="925"/>
      <c r="Q9" s="925"/>
      <c r="R9" s="544">
        <v>3.75</v>
      </c>
      <c r="S9" s="544"/>
      <c r="T9" s="544"/>
      <c r="U9" s="925"/>
      <c r="V9" s="544" t="s">
        <v>4878</v>
      </c>
      <c r="W9" s="925"/>
    </row>
    <row r="10" spans="1:23" ht="28.5" customHeight="1" thickTop="1" thickBot="1">
      <c r="A10" s="512" t="s">
        <v>2317</v>
      </c>
      <c r="B10" s="546"/>
      <c r="C10" s="513">
        <v>379992</v>
      </c>
      <c r="D10" s="513">
        <v>8</v>
      </c>
      <c r="E10" s="91" t="s">
        <v>3216</v>
      </c>
      <c r="F10" s="475" t="s">
        <v>4879</v>
      </c>
      <c r="G10" s="61" t="s">
        <v>2323</v>
      </c>
      <c r="H10" s="68" t="s">
        <v>2351</v>
      </c>
      <c r="I10" s="417" t="s">
        <v>2358</v>
      </c>
      <c r="J10" s="417" t="s">
        <v>3154</v>
      </c>
      <c r="K10" s="457" t="s">
        <v>52</v>
      </c>
      <c r="L10" s="457" t="s">
        <v>114</v>
      </c>
      <c r="M10" s="417">
        <v>2204</v>
      </c>
      <c r="N10" s="417" t="s">
        <v>4880</v>
      </c>
      <c r="O10" s="419"/>
      <c r="P10" s="419"/>
      <c r="Q10" s="419"/>
      <c r="R10" s="419"/>
      <c r="S10" s="419" t="s">
        <v>4881</v>
      </c>
      <c r="T10" s="419"/>
      <c r="U10" s="476"/>
      <c r="V10" s="417" t="s">
        <v>4874</v>
      </c>
      <c r="W10" s="419"/>
    </row>
    <row r="11" spans="1:23" ht="28.5" customHeight="1" thickTop="1" thickBot="1">
      <c r="A11" s="512"/>
      <c r="B11" s="512"/>
      <c r="C11" s="513"/>
      <c r="D11" s="513"/>
      <c r="E11" s="91" t="s">
        <v>3216</v>
      </c>
      <c r="F11" s="573"/>
      <c r="G11" s="520" t="s">
        <v>2329</v>
      </c>
      <c r="H11" s="521" t="s">
        <v>2351</v>
      </c>
      <c r="I11" s="523" t="s">
        <v>2358</v>
      </c>
      <c r="J11" s="519" t="s">
        <v>4882</v>
      </c>
      <c r="K11" s="522" t="s">
        <v>4883</v>
      </c>
      <c r="L11" s="522" t="s">
        <v>4884</v>
      </c>
      <c r="M11" s="523">
        <v>2187</v>
      </c>
      <c r="N11" s="523"/>
      <c r="O11" s="522"/>
      <c r="P11" s="522"/>
      <c r="Q11" s="522"/>
      <c r="R11" s="523"/>
      <c r="S11" s="522" t="s">
        <v>4885</v>
      </c>
      <c r="T11" s="91"/>
      <c r="U11" s="91"/>
      <c r="V11" s="515"/>
      <c r="W11" s="513"/>
    </row>
    <row r="12" spans="1:23" ht="27" thickTop="1" thickBot="1">
      <c r="A12" s="512" t="s">
        <v>2317</v>
      </c>
      <c r="B12" s="512"/>
      <c r="C12" s="513">
        <v>80334</v>
      </c>
      <c r="D12" s="513"/>
      <c r="E12" s="91" t="s">
        <v>3216</v>
      </c>
      <c r="F12" s="573"/>
      <c r="G12" s="61" t="s">
        <v>2589</v>
      </c>
      <c r="H12" s="68" t="s">
        <v>2351</v>
      </c>
      <c r="I12" s="528" t="s">
        <v>2358</v>
      </c>
      <c r="J12" s="528" t="s">
        <v>3165</v>
      </c>
      <c r="K12" s="543" t="s">
        <v>3778</v>
      </c>
      <c r="L12" s="543" t="s">
        <v>4886</v>
      </c>
      <c r="M12" s="528">
        <v>1196</v>
      </c>
      <c r="N12" s="528" t="s">
        <v>4887</v>
      </c>
      <c r="O12" s="528"/>
      <c r="P12" s="528"/>
      <c r="Q12" s="528"/>
      <c r="R12" s="528"/>
      <c r="S12" s="528" t="s">
        <v>4881</v>
      </c>
      <c r="T12" s="528"/>
      <c r="U12" s="949"/>
      <c r="V12" s="528"/>
      <c r="W12" s="528"/>
    </row>
    <row r="13" spans="1:23" ht="28.5" customHeight="1" thickTop="1" thickBot="1">
      <c r="A13" s="512" t="s">
        <v>2362</v>
      </c>
      <c r="B13" s="512"/>
      <c r="C13" s="513">
        <v>172969</v>
      </c>
      <c r="D13" s="513">
        <v>0</v>
      </c>
      <c r="E13" s="91" t="s">
        <v>3216</v>
      </c>
      <c r="F13" s="475" t="s">
        <v>4879</v>
      </c>
      <c r="G13" s="61" t="s">
        <v>2481</v>
      </c>
      <c r="H13" s="68" t="s">
        <v>2374</v>
      </c>
      <c r="I13" s="417" t="s">
        <v>2358</v>
      </c>
      <c r="J13" s="417" t="s">
        <v>3148</v>
      </c>
      <c r="K13" s="457" t="s">
        <v>4888</v>
      </c>
      <c r="L13" s="457" t="s">
        <v>4889</v>
      </c>
      <c r="M13" s="417">
        <v>3632</v>
      </c>
      <c r="N13" s="417" t="s">
        <v>4880</v>
      </c>
      <c r="O13" s="417"/>
      <c r="P13" s="417" t="s">
        <v>68</v>
      </c>
      <c r="Q13" s="417"/>
      <c r="R13" s="417"/>
      <c r="S13" s="417" t="s">
        <v>4881</v>
      </c>
      <c r="T13" s="417"/>
      <c r="U13" s="418"/>
      <c r="V13" s="417" t="s">
        <v>4890</v>
      </c>
      <c r="W13" s="417"/>
    </row>
    <row r="14" spans="1:23" ht="44.25" thickTop="1" thickBot="1">
      <c r="A14" s="512" t="s">
        <v>2333</v>
      </c>
      <c r="B14" s="512"/>
      <c r="C14" s="513">
        <v>56435</v>
      </c>
      <c r="D14" s="513">
        <v>3</v>
      </c>
      <c r="E14" s="91" t="s">
        <v>3216</v>
      </c>
      <c r="F14" s="573"/>
      <c r="G14" s="61" t="s">
        <v>2481</v>
      </c>
      <c r="H14" s="68" t="s">
        <v>2374</v>
      </c>
      <c r="I14" s="507" t="s">
        <v>2358</v>
      </c>
      <c r="J14" s="507" t="s">
        <v>4891</v>
      </c>
      <c r="K14" s="508" t="s">
        <v>35</v>
      </c>
      <c r="L14" s="508" t="s">
        <v>165</v>
      </c>
      <c r="M14" s="507">
        <v>2810</v>
      </c>
      <c r="N14" s="507" t="s">
        <v>4872</v>
      </c>
      <c r="O14" s="507"/>
      <c r="P14" s="507"/>
      <c r="Q14" s="507"/>
      <c r="R14" s="507"/>
      <c r="S14" s="507" t="s">
        <v>4892</v>
      </c>
      <c r="T14" s="507"/>
      <c r="U14" s="530"/>
      <c r="V14" s="507" t="s">
        <v>4893</v>
      </c>
      <c r="W14" s="507"/>
    </row>
    <row r="15" spans="1:23" ht="27" thickTop="1" thickBot="1">
      <c r="A15" s="512" t="s">
        <v>4894</v>
      </c>
      <c r="B15" s="512"/>
      <c r="C15" s="513">
        <v>179969</v>
      </c>
      <c r="D15" s="513">
        <v>0</v>
      </c>
      <c r="E15" s="91" t="s">
        <v>3216</v>
      </c>
      <c r="F15" s="475" t="s">
        <v>4895</v>
      </c>
      <c r="G15" s="61" t="s">
        <v>2660</v>
      </c>
      <c r="H15" s="68" t="s">
        <v>2374</v>
      </c>
      <c r="I15" s="468" t="s">
        <v>2358</v>
      </c>
      <c r="J15" s="468" t="s">
        <v>3143</v>
      </c>
      <c r="K15" s="469" t="s">
        <v>4896</v>
      </c>
      <c r="L15" s="469" t="s">
        <v>4897</v>
      </c>
      <c r="M15" s="468">
        <v>2044</v>
      </c>
      <c r="N15" s="468" t="s">
        <v>2898</v>
      </c>
      <c r="O15" s="468"/>
      <c r="P15" s="468"/>
      <c r="Q15" s="468"/>
      <c r="R15" s="468"/>
      <c r="S15" s="468" t="s">
        <v>4881</v>
      </c>
      <c r="T15" s="468"/>
      <c r="U15" s="489"/>
      <c r="V15" s="468" t="s">
        <v>2341</v>
      </c>
      <c r="W15" s="468" t="s">
        <v>2322</v>
      </c>
    </row>
    <row r="16" spans="1:23" ht="28.5" customHeight="1" thickTop="1" thickBot="1">
      <c r="A16" s="512" t="s">
        <v>2317</v>
      </c>
      <c r="B16" s="512"/>
      <c r="C16" s="513">
        <v>251065</v>
      </c>
      <c r="D16" s="513">
        <v>8</v>
      </c>
      <c r="E16" s="72" t="s">
        <v>3216</v>
      </c>
      <c r="F16" s="475" t="s">
        <v>4898</v>
      </c>
      <c r="G16" s="61" t="s">
        <v>2563</v>
      </c>
      <c r="H16" s="68" t="s">
        <v>2374</v>
      </c>
      <c r="I16" s="417" t="s">
        <v>2358</v>
      </c>
      <c r="J16" s="417" t="s">
        <v>3147</v>
      </c>
      <c r="K16" s="457" t="s">
        <v>4899</v>
      </c>
      <c r="L16" s="457" t="s">
        <v>204</v>
      </c>
      <c r="M16" s="417">
        <v>1459</v>
      </c>
      <c r="N16" s="417" t="s">
        <v>4880</v>
      </c>
      <c r="O16" s="417"/>
      <c r="P16" s="419"/>
      <c r="Q16" s="419"/>
      <c r="R16" s="419"/>
      <c r="S16" s="419" t="s">
        <v>4881</v>
      </c>
      <c r="T16" s="419"/>
      <c r="U16" s="476"/>
      <c r="V16" s="417" t="s">
        <v>2488</v>
      </c>
      <c r="W16" s="419"/>
    </row>
    <row r="17" spans="1:23" ht="27" thickTop="1" thickBot="1">
      <c r="A17" s="512" t="s">
        <v>2317</v>
      </c>
      <c r="B17" s="512"/>
      <c r="C17" s="513">
        <v>271329</v>
      </c>
      <c r="D17" s="513">
        <v>8</v>
      </c>
      <c r="E17" s="91" t="s">
        <v>3216</v>
      </c>
      <c r="F17" s="475" t="s">
        <v>4898</v>
      </c>
      <c r="G17" s="61" t="s">
        <v>4900</v>
      </c>
      <c r="H17" s="68" t="s">
        <v>2374</v>
      </c>
      <c r="I17" s="422" t="s">
        <v>2358</v>
      </c>
      <c r="J17" s="422" t="s">
        <v>3149</v>
      </c>
      <c r="K17" s="582" t="s">
        <v>2386</v>
      </c>
      <c r="L17" s="582" t="s">
        <v>4901</v>
      </c>
      <c r="M17" s="422">
        <v>1136</v>
      </c>
      <c r="N17" s="422" t="s">
        <v>4880</v>
      </c>
      <c r="O17" s="422"/>
      <c r="P17" s="422"/>
      <c r="Q17" s="422"/>
      <c r="R17" s="422"/>
      <c r="S17" s="422" t="s">
        <v>4881</v>
      </c>
      <c r="T17" s="422"/>
      <c r="U17" s="580"/>
      <c r="V17" s="422" t="s">
        <v>2488</v>
      </c>
      <c r="W17" s="422"/>
    </row>
    <row r="18" spans="1:23" ht="28.5" customHeight="1" thickTop="1">
      <c r="A18" s="512" t="s">
        <v>2333</v>
      </c>
      <c r="B18" s="512"/>
      <c r="C18" s="513">
        <v>377214</v>
      </c>
      <c r="D18" s="513">
        <v>7</v>
      </c>
      <c r="E18" s="91" t="s">
        <v>3216</v>
      </c>
      <c r="F18" s="475" t="s">
        <v>4895</v>
      </c>
      <c r="G18" s="61" t="s">
        <v>2501</v>
      </c>
      <c r="H18" s="68" t="s">
        <v>2374</v>
      </c>
      <c r="I18" s="468" t="s">
        <v>2358</v>
      </c>
      <c r="J18" s="468" t="s">
        <v>3144</v>
      </c>
      <c r="K18" s="469" t="s">
        <v>4902</v>
      </c>
      <c r="L18" s="469" t="s">
        <v>4903</v>
      </c>
      <c r="M18" s="468">
        <v>1173</v>
      </c>
      <c r="N18" s="468" t="s">
        <v>2898</v>
      </c>
      <c r="O18" s="468"/>
      <c r="P18" s="468"/>
      <c r="Q18" s="468"/>
      <c r="R18" s="468"/>
      <c r="S18" s="468" t="s">
        <v>4881</v>
      </c>
      <c r="T18" s="468"/>
      <c r="U18" s="489"/>
      <c r="V18" s="468" t="s">
        <v>2341</v>
      </c>
      <c r="W18" s="468"/>
    </row>
    <row r="19" spans="1:23" ht="26.25" thickBot="1">
      <c r="A19" s="512" t="s">
        <v>2333</v>
      </c>
      <c r="B19" s="512"/>
      <c r="C19" s="513">
        <v>370000</v>
      </c>
      <c r="D19" s="513">
        <v>8</v>
      </c>
      <c r="E19" s="91" t="s">
        <v>3216</v>
      </c>
      <c r="F19" s="93"/>
      <c r="G19" s="61" t="s">
        <v>2501</v>
      </c>
      <c r="H19" s="68" t="s">
        <v>2374</v>
      </c>
      <c r="I19" s="468" t="s">
        <v>2335</v>
      </c>
      <c r="J19" s="468" t="s">
        <v>3153</v>
      </c>
      <c r="K19" s="469" t="s">
        <v>4904</v>
      </c>
      <c r="L19" s="469" t="s">
        <v>4905</v>
      </c>
      <c r="M19" s="468">
        <v>4453</v>
      </c>
      <c r="N19" s="468" t="s">
        <v>2898</v>
      </c>
      <c r="O19" s="468"/>
      <c r="P19" s="468"/>
      <c r="Q19" s="468"/>
      <c r="R19" s="468"/>
      <c r="S19" s="468"/>
      <c r="T19" s="468"/>
      <c r="U19" s="489"/>
      <c r="V19" s="468" t="s">
        <v>4874</v>
      </c>
      <c r="W19" s="468"/>
    </row>
    <row r="20" spans="1:23" ht="29.25" thickTop="1">
      <c r="A20" s="512" t="s">
        <v>2317</v>
      </c>
      <c r="B20" s="512"/>
      <c r="C20" s="513">
        <v>476250</v>
      </c>
      <c r="D20" s="513">
        <v>8</v>
      </c>
      <c r="E20" s="91" t="s">
        <v>3216</v>
      </c>
      <c r="F20" s="475" t="s">
        <v>4906</v>
      </c>
      <c r="G20" s="61" t="s">
        <v>2397</v>
      </c>
      <c r="H20" s="68" t="s">
        <v>2374</v>
      </c>
      <c r="I20" s="112" t="s">
        <v>2358</v>
      </c>
      <c r="J20" s="112" t="s">
        <v>3159</v>
      </c>
      <c r="K20" s="133" t="s">
        <v>2352</v>
      </c>
      <c r="L20" s="133" t="s">
        <v>3901</v>
      </c>
      <c r="M20" s="112">
        <v>3536</v>
      </c>
      <c r="N20" s="112" t="s">
        <v>4870</v>
      </c>
      <c r="O20" s="112"/>
      <c r="P20" s="112"/>
      <c r="Q20" s="112"/>
      <c r="R20" s="112"/>
      <c r="S20" s="112" t="s">
        <v>4881</v>
      </c>
      <c r="T20" s="112"/>
      <c r="U20" s="131"/>
      <c r="V20" s="112" t="s">
        <v>4907</v>
      </c>
      <c r="W20" s="112"/>
    </row>
    <row r="21" spans="1:23" ht="26.25" thickBot="1">
      <c r="A21" s="512" t="s">
        <v>2317</v>
      </c>
      <c r="B21" s="512"/>
      <c r="C21" s="513">
        <v>370000</v>
      </c>
      <c r="D21" s="513">
        <v>8</v>
      </c>
      <c r="E21" s="91" t="s">
        <v>3216</v>
      </c>
      <c r="F21" s="93"/>
      <c r="G21" s="61" t="s">
        <v>2423</v>
      </c>
      <c r="H21" s="68" t="s">
        <v>2374</v>
      </c>
      <c r="I21" s="417" t="s">
        <v>2335</v>
      </c>
      <c r="J21" s="417" t="s">
        <v>4908</v>
      </c>
      <c r="K21" s="457" t="s">
        <v>2386</v>
      </c>
      <c r="L21" s="457" t="s">
        <v>4909</v>
      </c>
      <c r="M21" s="417">
        <v>4643</v>
      </c>
      <c r="N21" s="417" t="s">
        <v>4880</v>
      </c>
      <c r="O21" s="419"/>
      <c r="P21" s="419"/>
      <c r="Q21" s="419"/>
      <c r="R21" s="419"/>
      <c r="S21" s="417" t="s">
        <v>4910</v>
      </c>
      <c r="T21" s="419"/>
      <c r="U21" s="476"/>
      <c r="V21" s="417" t="s">
        <v>4874</v>
      </c>
      <c r="W21" s="419"/>
    </row>
    <row r="22" spans="1:23" ht="28.5" customHeight="1" thickTop="1" thickBot="1">
      <c r="A22" s="512" t="s">
        <v>2317</v>
      </c>
      <c r="B22" s="512"/>
      <c r="C22" s="513">
        <v>141882</v>
      </c>
      <c r="D22" s="513">
        <v>0</v>
      </c>
      <c r="E22" s="91" t="s">
        <v>3216</v>
      </c>
      <c r="F22" s="475" t="s">
        <v>4911</v>
      </c>
      <c r="G22" s="61" t="s">
        <v>2423</v>
      </c>
      <c r="H22" s="68" t="s">
        <v>2374</v>
      </c>
      <c r="I22" s="112" t="s">
        <v>2358</v>
      </c>
      <c r="J22" s="112" t="s">
        <v>3157</v>
      </c>
      <c r="K22" s="133" t="s">
        <v>2399</v>
      </c>
      <c r="L22" s="133" t="s">
        <v>32</v>
      </c>
      <c r="M22" s="112">
        <v>4380</v>
      </c>
      <c r="N22" s="112" t="s">
        <v>4870</v>
      </c>
      <c r="O22" s="112"/>
      <c r="P22" s="112"/>
      <c r="Q22" s="112"/>
      <c r="R22" s="112"/>
      <c r="S22" s="112" t="s">
        <v>4881</v>
      </c>
      <c r="T22" s="112"/>
      <c r="U22" s="131"/>
      <c r="V22" s="112" t="s">
        <v>4912</v>
      </c>
      <c r="W22" s="112"/>
    </row>
    <row r="23" spans="1:23" ht="28.5" customHeight="1" thickTop="1">
      <c r="A23" s="512" t="s">
        <v>2362</v>
      </c>
      <c r="B23" s="512"/>
      <c r="C23" s="513">
        <v>270510</v>
      </c>
      <c r="D23" s="513">
        <v>8</v>
      </c>
      <c r="E23" s="91" t="s">
        <v>3216</v>
      </c>
      <c r="F23" s="475" t="s">
        <v>4913</v>
      </c>
      <c r="G23" s="61" t="s">
        <v>2329</v>
      </c>
      <c r="H23" s="68" t="s">
        <v>2374</v>
      </c>
      <c r="I23" s="112" t="s">
        <v>2358</v>
      </c>
      <c r="J23" s="112" t="s">
        <v>3158</v>
      </c>
      <c r="K23" s="133" t="s">
        <v>4914</v>
      </c>
      <c r="L23" s="133" t="s">
        <v>4915</v>
      </c>
      <c r="M23" s="112">
        <v>1036</v>
      </c>
      <c r="N23" s="112" t="s">
        <v>4870</v>
      </c>
      <c r="O23" s="112"/>
      <c r="P23" s="112"/>
      <c r="Q23" s="112"/>
      <c r="R23" s="112"/>
      <c r="S23" s="112" t="s">
        <v>4881</v>
      </c>
      <c r="T23" s="112"/>
      <c r="U23" s="131"/>
      <c r="V23" s="112" t="s">
        <v>4890</v>
      </c>
      <c r="W23" s="112"/>
    </row>
    <row r="24" spans="1:23" ht="25.5">
      <c r="A24" s="512" t="s">
        <v>2333</v>
      </c>
      <c r="B24" s="512"/>
      <c r="C24" s="513">
        <v>340000</v>
      </c>
      <c r="D24" s="513">
        <v>8</v>
      </c>
      <c r="E24" s="91" t="s">
        <v>3216</v>
      </c>
      <c r="F24" s="93"/>
      <c r="G24" s="61" t="s">
        <v>2329</v>
      </c>
      <c r="H24" s="68" t="s">
        <v>2374</v>
      </c>
      <c r="I24" s="468" t="s">
        <v>2335</v>
      </c>
      <c r="J24" s="468" t="s">
        <v>3152</v>
      </c>
      <c r="K24" s="469" t="s">
        <v>4916</v>
      </c>
      <c r="L24" s="469" t="s">
        <v>4917</v>
      </c>
      <c r="M24" s="468">
        <v>4693</v>
      </c>
      <c r="N24" s="468" t="s">
        <v>2898</v>
      </c>
      <c r="O24" s="468"/>
      <c r="P24" s="468"/>
      <c r="Q24" s="468"/>
      <c r="R24" s="468"/>
      <c r="S24" s="468"/>
      <c r="T24" s="468"/>
      <c r="U24" s="489"/>
      <c r="V24" s="468" t="s">
        <v>4874</v>
      </c>
      <c r="W24" s="468"/>
    </row>
    <row r="25" spans="1:23" ht="25.5">
      <c r="A25" s="512" t="s">
        <v>4894</v>
      </c>
      <c r="B25" s="512"/>
      <c r="C25" s="513">
        <v>340000</v>
      </c>
      <c r="D25" s="513">
        <v>8</v>
      </c>
      <c r="E25" s="91" t="s">
        <v>3216</v>
      </c>
      <c r="F25" s="93"/>
      <c r="G25" s="61" t="s">
        <v>2408</v>
      </c>
      <c r="H25" s="68" t="s">
        <v>2374</v>
      </c>
      <c r="I25" s="468" t="s">
        <v>2335</v>
      </c>
      <c r="J25" s="468" t="s">
        <v>3145</v>
      </c>
      <c r="K25" s="469" t="s">
        <v>2583</v>
      </c>
      <c r="L25" s="469" t="s">
        <v>4918</v>
      </c>
      <c r="M25" s="468">
        <v>5133</v>
      </c>
      <c r="N25" s="468" t="s">
        <v>2898</v>
      </c>
      <c r="O25" s="468"/>
      <c r="P25" s="468"/>
      <c r="Q25" s="468"/>
      <c r="R25" s="468"/>
      <c r="S25" s="468"/>
      <c r="T25" s="468"/>
      <c r="U25" s="489"/>
      <c r="V25" s="468" t="s">
        <v>4919</v>
      </c>
      <c r="W25" s="468"/>
    </row>
    <row r="26" spans="1:23" ht="25.5">
      <c r="A26" s="512" t="s">
        <v>2317</v>
      </c>
      <c r="B26" s="512"/>
      <c r="C26" s="513">
        <v>501944</v>
      </c>
      <c r="D26" s="513">
        <v>12</v>
      </c>
      <c r="E26" s="91" t="s">
        <v>3216</v>
      </c>
      <c r="F26" s="93" t="s">
        <v>1194</v>
      </c>
      <c r="G26" s="61" t="s">
        <v>2589</v>
      </c>
      <c r="H26" s="68" t="s">
        <v>2374</v>
      </c>
      <c r="I26" s="525" t="s">
        <v>2335</v>
      </c>
      <c r="J26" s="516" t="s">
        <v>3163</v>
      </c>
      <c r="K26" s="542" t="s">
        <v>57</v>
      </c>
      <c r="L26" s="542" t="s">
        <v>4920</v>
      </c>
      <c r="M26" s="525">
        <v>4546</v>
      </c>
      <c r="N26" s="525" t="s">
        <v>4921</v>
      </c>
      <c r="O26" s="525">
        <v>28</v>
      </c>
      <c r="P26" s="525" t="s">
        <v>4922</v>
      </c>
      <c r="Q26" s="526"/>
      <c r="R26" s="525">
        <v>35</v>
      </c>
      <c r="S26" s="525" t="s">
        <v>4910</v>
      </c>
      <c r="T26" s="527">
        <v>10</v>
      </c>
      <c r="U26" s="517">
        <v>1</v>
      </c>
      <c r="V26" s="537" t="s">
        <v>4907</v>
      </c>
      <c r="W26" s="517"/>
    </row>
    <row r="27" spans="1:23" ht="25.5">
      <c r="A27" s="512" t="s">
        <v>2333</v>
      </c>
      <c r="B27" s="512"/>
      <c r="C27" s="513">
        <v>415588</v>
      </c>
      <c r="D27" s="513">
        <v>8</v>
      </c>
      <c r="E27" s="91" t="s">
        <v>3216</v>
      </c>
      <c r="F27" s="93"/>
      <c r="G27" s="61" t="s">
        <v>2589</v>
      </c>
      <c r="H27" s="68" t="s">
        <v>2374</v>
      </c>
      <c r="I27" s="525" t="s">
        <v>2335</v>
      </c>
      <c r="J27" s="525" t="s">
        <v>4923</v>
      </c>
      <c r="K27" s="526" t="s">
        <v>210</v>
      </c>
      <c r="L27" s="526" t="s">
        <v>4924</v>
      </c>
      <c r="M27" s="525">
        <v>4531</v>
      </c>
      <c r="N27" s="525" t="s">
        <v>4921</v>
      </c>
      <c r="O27" s="526"/>
      <c r="P27" s="526"/>
      <c r="Q27" s="526"/>
      <c r="R27" s="526"/>
      <c r="S27" s="525" t="s">
        <v>4910</v>
      </c>
      <c r="T27" s="525">
        <v>12</v>
      </c>
      <c r="U27" s="526">
        <v>1</v>
      </c>
      <c r="V27" s="525" t="s">
        <v>2488</v>
      </c>
      <c r="W27" s="526"/>
    </row>
    <row r="28" spans="1:23" ht="25.5">
      <c r="A28" s="512" t="s">
        <v>2317</v>
      </c>
      <c r="B28" s="512"/>
      <c r="C28" s="513">
        <v>369768</v>
      </c>
      <c r="D28" s="513">
        <v>8</v>
      </c>
      <c r="E28" s="91" t="s">
        <v>3216</v>
      </c>
      <c r="F28" s="93"/>
      <c r="G28" s="61" t="s">
        <v>2411</v>
      </c>
      <c r="H28" s="68" t="s">
        <v>2374</v>
      </c>
      <c r="I28" s="417" t="s">
        <v>2335</v>
      </c>
      <c r="J28" s="417" t="s">
        <v>3791</v>
      </c>
      <c r="K28" s="457" t="s">
        <v>4925</v>
      </c>
      <c r="L28" s="457" t="s">
        <v>4926</v>
      </c>
      <c r="M28" s="417">
        <v>4811</v>
      </c>
      <c r="N28" s="417" t="s">
        <v>4880</v>
      </c>
      <c r="O28" s="457"/>
      <c r="P28" s="457"/>
      <c r="Q28" s="457"/>
      <c r="R28" s="417">
        <v>0</v>
      </c>
      <c r="S28" s="417" t="s">
        <v>4927</v>
      </c>
      <c r="T28" s="417"/>
      <c r="U28" s="418"/>
      <c r="V28" s="417" t="s">
        <v>2488</v>
      </c>
      <c r="W28" s="457"/>
    </row>
    <row r="29" spans="1:23" ht="25.5">
      <c r="A29" s="512" t="s">
        <v>2317</v>
      </c>
      <c r="B29" s="512"/>
      <c r="C29" s="513">
        <v>356649</v>
      </c>
      <c r="D29" s="513">
        <v>8</v>
      </c>
      <c r="E29" s="91" t="s">
        <v>3216</v>
      </c>
      <c r="F29" s="93"/>
      <c r="G29" s="520" t="s">
        <v>2346</v>
      </c>
      <c r="H29" s="521" t="s">
        <v>2374</v>
      </c>
      <c r="I29" s="507" t="s">
        <v>2335</v>
      </c>
      <c r="J29" s="507" t="s">
        <v>4928</v>
      </c>
      <c r="K29" s="508" t="s">
        <v>2354</v>
      </c>
      <c r="L29" s="508" t="s">
        <v>4929</v>
      </c>
      <c r="M29" s="507">
        <v>4879</v>
      </c>
      <c r="N29" s="507" t="s">
        <v>4872</v>
      </c>
      <c r="O29" s="507"/>
      <c r="P29" s="507"/>
      <c r="Q29" s="507"/>
      <c r="R29" s="507"/>
      <c r="S29" s="507" t="s">
        <v>4930</v>
      </c>
      <c r="T29" s="507"/>
      <c r="U29" s="530">
        <v>1</v>
      </c>
      <c r="V29" s="507" t="s">
        <v>2488</v>
      </c>
      <c r="W29" s="507"/>
    </row>
    <row r="30" spans="1:23" ht="28.5" customHeight="1" thickBot="1">
      <c r="A30" s="512" t="s">
        <v>2317</v>
      </c>
      <c r="B30" s="512"/>
      <c r="C30" s="524">
        <v>228984</v>
      </c>
      <c r="D30" s="524">
        <v>0</v>
      </c>
      <c r="E30" s="91" t="s">
        <v>3216</v>
      </c>
      <c r="F30" s="93"/>
      <c r="G30" s="61" t="s">
        <v>2475</v>
      </c>
      <c r="H30" s="68" t="s">
        <v>2417</v>
      </c>
      <c r="I30" s="112" t="s">
        <v>2358</v>
      </c>
      <c r="J30" s="112" t="s">
        <v>4931</v>
      </c>
      <c r="K30" s="133" t="s">
        <v>309</v>
      </c>
      <c r="L30" s="133" t="s">
        <v>4668</v>
      </c>
      <c r="M30" s="112">
        <v>2313</v>
      </c>
      <c r="N30" s="112" t="s">
        <v>4870</v>
      </c>
      <c r="O30" s="112"/>
      <c r="P30" s="112"/>
      <c r="Q30" s="112"/>
      <c r="R30" s="112"/>
      <c r="S30" s="112" t="s">
        <v>4932</v>
      </c>
      <c r="T30" s="112"/>
      <c r="U30" s="131"/>
      <c r="V30" s="112" t="s">
        <v>4933</v>
      </c>
      <c r="W30" s="112"/>
    </row>
    <row r="31" spans="1:23" ht="26.25" thickTop="1">
      <c r="A31" s="512" t="s">
        <v>2333</v>
      </c>
      <c r="B31" s="512"/>
      <c r="C31" s="513">
        <v>332563</v>
      </c>
      <c r="D31" s="513">
        <v>9</v>
      </c>
      <c r="E31" s="91" t="s">
        <v>3216</v>
      </c>
      <c r="F31" s="475" t="s">
        <v>4911</v>
      </c>
      <c r="G31" s="61" t="s">
        <v>2431</v>
      </c>
      <c r="H31" s="68" t="s">
        <v>2417</v>
      </c>
      <c r="I31" s="528" t="s">
        <v>2358</v>
      </c>
      <c r="J31" s="949" t="s">
        <v>3162</v>
      </c>
      <c r="K31" s="543" t="s">
        <v>81</v>
      </c>
      <c r="L31" s="543" t="s">
        <v>4934</v>
      </c>
      <c r="M31" s="528">
        <v>1234</v>
      </c>
      <c r="N31" s="528" t="s">
        <v>4887</v>
      </c>
      <c r="O31" s="528"/>
      <c r="P31" s="528"/>
      <c r="Q31" s="528"/>
      <c r="R31" s="528" t="s">
        <v>4935</v>
      </c>
      <c r="S31" s="528">
        <v>8</v>
      </c>
      <c r="T31" s="528"/>
      <c r="U31" s="949"/>
      <c r="V31" s="528" t="s">
        <v>2488</v>
      </c>
      <c r="W31" s="528"/>
    </row>
    <row r="32" spans="1:23" ht="25.5">
      <c r="A32" s="512" t="s">
        <v>2317</v>
      </c>
      <c r="B32" s="512"/>
      <c r="C32" s="513">
        <v>399267</v>
      </c>
      <c r="D32" s="513">
        <v>9</v>
      </c>
      <c r="E32" s="91" t="s">
        <v>3216</v>
      </c>
      <c r="F32" s="93" t="s">
        <v>1659</v>
      </c>
      <c r="G32" s="61" t="s">
        <v>2431</v>
      </c>
      <c r="H32" s="68" t="s">
        <v>2417</v>
      </c>
      <c r="I32" s="528" t="s">
        <v>2335</v>
      </c>
      <c r="J32" s="949" t="s">
        <v>3164</v>
      </c>
      <c r="K32" s="543" t="s">
        <v>3415</v>
      </c>
      <c r="L32" s="543" t="s">
        <v>2530</v>
      </c>
      <c r="M32" s="528">
        <v>4919</v>
      </c>
      <c r="N32" s="528" t="s">
        <v>4887</v>
      </c>
      <c r="O32" s="528">
        <v>23.25</v>
      </c>
      <c r="P32" s="528" t="s">
        <v>4936</v>
      </c>
      <c r="Q32" s="528"/>
      <c r="R32" s="528"/>
      <c r="S32" s="528" t="s">
        <v>4937</v>
      </c>
      <c r="T32" s="528">
        <v>10</v>
      </c>
      <c r="U32" s="949">
        <v>1</v>
      </c>
      <c r="V32" s="528" t="s">
        <v>4874</v>
      </c>
      <c r="W32" s="528"/>
    </row>
    <row r="33" spans="1:23" ht="25.5" customHeight="1">
      <c r="A33" s="512" t="s">
        <v>2362</v>
      </c>
      <c r="B33" s="512"/>
      <c r="C33" s="513">
        <v>415516</v>
      </c>
      <c r="D33" s="513">
        <v>9</v>
      </c>
      <c r="E33" s="91" t="s">
        <v>3216</v>
      </c>
      <c r="F33" s="93"/>
      <c r="G33" s="520" t="s">
        <v>2431</v>
      </c>
      <c r="H33" s="521" t="s">
        <v>2417</v>
      </c>
      <c r="I33" s="528" t="s">
        <v>2335</v>
      </c>
      <c r="J33" s="949" t="s">
        <v>4938</v>
      </c>
      <c r="K33" s="543" t="s">
        <v>4939</v>
      </c>
      <c r="L33" s="543" t="s">
        <v>1540</v>
      </c>
      <c r="M33" s="528">
        <v>4956</v>
      </c>
      <c r="N33" s="528" t="s">
        <v>4887</v>
      </c>
      <c r="O33" s="528">
        <v>25</v>
      </c>
      <c r="P33" s="528" t="s">
        <v>4940</v>
      </c>
      <c r="Q33" s="528"/>
      <c r="R33" s="528"/>
      <c r="S33" s="528" t="s">
        <v>4941</v>
      </c>
      <c r="T33" s="528">
        <v>14</v>
      </c>
      <c r="U33" s="949">
        <v>1</v>
      </c>
      <c r="V33" s="528" t="s">
        <v>4874</v>
      </c>
      <c r="W33" s="528"/>
    </row>
    <row r="34" spans="1:23" ht="25.5">
      <c r="A34" s="512" t="s">
        <v>2333</v>
      </c>
      <c r="B34" s="512"/>
      <c r="C34" s="513">
        <v>370000</v>
      </c>
      <c r="D34" s="513">
        <v>8</v>
      </c>
      <c r="E34" s="91" t="s">
        <v>3216</v>
      </c>
      <c r="F34" s="93"/>
      <c r="G34" s="520" t="s">
        <v>2664</v>
      </c>
      <c r="H34" s="521" t="s">
        <v>2417</v>
      </c>
      <c r="I34" s="525" t="s">
        <v>2335</v>
      </c>
      <c r="J34" s="526" t="s">
        <v>4942</v>
      </c>
      <c r="K34" s="526" t="s">
        <v>3444</v>
      </c>
      <c r="L34" s="526" t="s">
        <v>4943</v>
      </c>
      <c r="M34" s="525">
        <v>4620</v>
      </c>
      <c r="N34" s="525" t="s">
        <v>4921</v>
      </c>
      <c r="O34" s="525">
        <v>25</v>
      </c>
      <c r="P34" s="525" t="s">
        <v>3223</v>
      </c>
      <c r="Q34" s="525"/>
      <c r="R34" s="525">
        <v>3.75</v>
      </c>
      <c r="S34" s="525" t="s">
        <v>4910</v>
      </c>
      <c r="T34" s="525">
        <v>10</v>
      </c>
      <c r="U34" s="526">
        <v>1</v>
      </c>
      <c r="V34" s="525" t="s">
        <v>4874</v>
      </c>
      <c r="W34" s="526"/>
    </row>
    <row r="35" spans="1:23" ht="25.5">
      <c r="A35" s="512" t="s">
        <v>2333</v>
      </c>
      <c r="B35" s="512"/>
      <c r="C35" s="513">
        <v>406405</v>
      </c>
      <c r="D35" s="513">
        <v>8</v>
      </c>
      <c r="E35" s="91" t="s">
        <v>3216</v>
      </c>
      <c r="F35" s="93"/>
      <c r="G35" s="520" t="s">
        <v>2397</v>
      </c>
      <c r="H35" s="521" t="s">
        <v>2417</v>
      </c>
      <c r="I35" s="525" t="s">
        <v>2335</v>
      </c>
      <c r="J35" s="526" t="s">
        <v>4944</v>
      </c>
      <c r="K35" s="526" t="s">
        <v>4945</v>
      </c>
      <c r="L35" s="526" t="s">
        <v>4946</v>
      </c>
      <c r="M35" s="525">
        <v>3249</v>
      </c>
      <c r="N35" s="525" t="s">
        <v>4921</v>
      </c>
      <c r="O35" s="950">
        <v>23.75</v>
      </c>
      <c r="P35" s="525"/>
      <c r="Q35" s="525"/>
      <c r="R35" s="525"/>
      <c r="S35" s="525" t="s">
        <v>4947</v>
      </c>
      <c r="T35" s="525">
        <v>14</v>
      </c>
      <c r="U35" s="526">
        <v>1</v>
      </c>
      <c r="V35" s="525" t="s">
        <v>4874</v>
      </c>
      <c r="W35" s="526"/>
    </row>
    <row r="36" spans="1:23" ht="25.5" customHeight="1">
      <c r="A36" s="512" t="s">
        <v>2333</v>
      </c>
      <c r="B36" s="512"/>
      <c r="C36" s="513">
        <v>448208</v>
      </c>
      <c r="D36" s="513">
        <v>9</v>
      </c>
      <c r="E36" s="91" t="s">
        <v>3216</v>
      </c>
      <c r="F36" s="93"/>
      <c r="G36" s="520" t="s">
        <v>2501</v>
      </c>
      <c r="H36" s="521" t="s">
        <v>2432</v>
      </c>
      <c r="I36" s="525" t="s">
        <v>2335</v>
      </c>
      <c r="J36" s="526" t="s">
        <v>4948</v>
      </c>
      <c r="K36" s="526" t="s">
        <v>4949</v>
      </c>
      <c r="L36" s="526" t="s">
        <v>4950</v>
      </c>
      <c r="M36" s="525">
        <v>3207</v>
      </c>
      <c r="N36" s="525" t="s">
        <v>4921</v>
      </c>
      <c r="O36" s="525">
        <v>26.25</v>
      </c>
      <c r="P36" s="525" t="s">
        <v>4951</v>
      </c>
      <c r="Q36" s="525"/>
      <c r="R36" s="525">
        <v>3.75</v>
      </c>
      <c r="S36" s="525" t="s">
        <v>4952</v>
      </c>
      <c r="T36" s="525">
        <v>12</v>
      </c>
      <c r="U36" s="526">
        <v>4</v>
      </c>
      <c r="V36" s="525" t="s">
        <v>4874</v>
      </c>
      <c r="W36" s="526"/>
    </row>
    <row r="37" spans="1:23" ht="25.5">
      <c r="A37" s="512" t="s">
        <v>2317</v>
      </c>
      <c r="B37" s="512"/>
      <c r="C37" s="513">
        <v>419598</v>
      </c>
      <c r="D37" s="513">
        <v>8</v>
      </c>
      <c r="E37" s="91" t="s">
        <v>3216</v>
      </c>
      <c r="F37" s="93"/>
      <c r="G37" s="520" t="s">
        <v>2501</v>
      </c>
      <c r="H37" s="521" t="s">
        <v>2432</v>
      </c>
      <c r="I37" s="525" t="s">
        <v>2335</v>
      </c>
      <c r="J37" s="526" t="s">
        <v>4953</v>
      </c>
      <c r="K37" s="526" t="s">
        <v>2977</v>
      </c>
      <c r="L37" s="526" t="s">
        <v>2952</v>
      </c>
      <c r="M37" s="525">
        <v>4712</v>
      </c>
      <c r="N37" s="525" t="s">
        <v>4921</v>
      </c>
      <c r="O37" s="525">
        <v>25</v>
      </c>
      <c r="P37" s="525" t="s">
        <v>4954</v>
      </c>
      <c r="Q37" s="525"/>
      <c r="R37" s="525">
        <v>2.5</v>
      </c>
      <c r="S37" s="525" t="s">
        <v>4910</v>
      </c>
      <c r="T37" s="525">
        <v>11</v>
      </c>
      <c r="U37" s="526">
        <v>3</v>
      </c>
      <c r="V37" s="525" t="s">
        <v>4874</v>
      </c>
      <c r="W37" s="526"/>
    </row>
    <row r="38" spans="1:23" ht="25.5">
      <c r="A38" s="512" t="s">
        <v>2362</v>
      </c>
      <c r="B38" s="512"/>
      <c r="C38" s="513">
        <v>392488</v>
      </c>
      <c r="D38" s="513">
        <v>8</v>
      </c>
      <c r="E38" s="91" t="s">
        <v>3216</v>
      </c>
      <c r="F38" s="93"/>
      <c r="G38" s="520" t="s">
        <v>2393</v>
      </c>
      <c r="H38" s="521" t="s">
        <v>2432</v>
      </c>
      <c r="I38" s="417" t="s">
        <v>2335</v>
      </c>
      <c r="J38" s="418" t="s">
        <v>4955</v>
      </c>
      <c r="K38" s="457" t="s">
        <v>2386</v>
      </c>
      <c r="L38" s="457" t="s">
        <v>2667</v>
      </c>
      <c r="M38" s="417">
        <v>5103</v>
      </c>
      <c r="N38" s="417" t="s">
        <v>4880</v>
      </c>
      <c r="O38" s="417">
        <v>25</v>
      </c>
      <c r="P38" s="417" t="s">
        <v>4956</v>
      </c>
      <c r="Q38" s="417"/>
      <c r="R38" s="417">
        <v>2.5</v>
      </c>
      <c r="S38" s="417" t="s">
        <v>4910</v>
      </c>
      <c r="T38" s="419">
        <v>12</v>
      </c>
      <c r="U38" s="476"/>
      <c r="V38" s="417" t="s">
        <v>4874</v>
      </c>
      <c r="W38" s="419"/>
    </row>
    <row r="39" spans="1:23" ht="25.5">
      <c r="A39" s="512" t="s">
        <v>2333</v>
      </c>
      <c r="B39" s="512"/>
      <c r="C39" s="513">
        <v>422883</v>
      </c>
      <c r="D39" s="513">
        <v>8</v>
      </c>
      <c r="E39" s="91" t="s">
        <v>3216</v>
      </c>
      <c r="F39" s="93"/>
      <c r="G39" s="520" t="s">
        <v>2574</v>
      </c>
      <c r="H39" s="521" t="s">
        <v>2432</v>
      </c>
      <c r="I39" s="507" t="s">
        <v>2335</v>
      </c>
      <c r="J39" s="530" t="s">
        <v>4957</v>
      </c>
      <c r="K39" s="508" t="s">
        <v>4958</v>
      </c>
      <c r="L39" s="508" t="s">
        <v>4959</v>
      </c>
      <c r="M39" s="507">
        <v>4941</v>
      </c>
      <c r="N39" s="507" t="s">
        <v>4872</v>
      </c>
      <c r="O39" s="507">
        <v>26.25</v>
      </c>
      <c r="P39" s="507" t="s">
        <v>4960</v>
      </c>
      <c r="Q39" s="507">
        <v>21</v>
      </c>
      <c r="R39" s="507">
        <v>2.5</v>
      </c>
      <c r="S39" s="507" t="s">
        <v>4910</v>
      </c>
      <c r="T39" s="507">
        <v>10</v>
      </c>
      <c r="U39" s="530">
        <v>4</v>
      </c>
      <c r="V39" s="507" t="s">
        <v>4874</v>
      </c>
      <c r="W39" s="507"/>
    </row>
    <row r="40" spans="1:23" s="64" customFormat="1" ht="30" customHeight="1" thickBot="1">
      <c r="A40" s="512" t="s">
        <v>2317</v>
      </c>
      <c r="B40" s="512"/>
      <c r="C40" s="513">
        <v>350880</v>
      </c>
      <c r="D40" s="513">
        <v>7</v>
      </c>
      <c r="E40" s="95" t="s">
        <v>3216</v>
      </c>
      <c r="F40" s="474"/>
      <c r="G40" s="520" t="s">
        <v>2329</v>
      </c>
      <c r="H40" s="529" t="s">
        <v>2432</v>
      </c>
      <c r="I40" s="112" t="s">
        <v>2335</v>
      </c>
      <c r="J40" s="131" t="s">
        <v>3794</v>
      </c>
      <c r="K40" s="133" t="s">
        <v>4961</v>
      </c>
      <c r="L40" s="133" t="s">
        <v>2530</v>
      </c>
      <c r="M40" s="112">
        <v>4630</v>
      </c>
      <c r="N40" s="112" t="s">
        <v>4870</v>
      </c>
      <c r="O40" s="112">
        <v>20</v>
      </c>
      <c r="P40" s="112" t="s">
        <v>4962</v>
      </c>
      <c r="Q40" s="112">
        <v>16</v>
      </c>
      <c r="R40" s="112">
        <v>2.5</v>
      </c>
      <c r="S40" s="112" t="s">
        <v>4963</v>
      </c>
      <c r="T40" s="432">
        <v>9</v>
      </c>
      <c r="U40" s="531"/>
      <c r="V40" s="432" t="s">
        <v>2488</v>
      </c>
      <c r="W40" s="432"/>
    </row>
    <row r="41" spans="1:23" ht="28.5" customHeight="1" thickTop="1">
      <c r="A41" s="512"/>
      <c r="B41" s="512"/>
      <c r="C41" s="513"/>
      <c r="D41" s="513"/>
      <c r="E41" s="91" t="s">
        <v>3216</v>
      </c>
      <c r="F41" s="573"/>
      <c r="G41" s="520" t="s">
        <v>2641</v>
      </c>
      <c r="H41" s="521" t="s">
        <v>2432</v>
      </c>
      <c r="I41" s="585" t="s">
        <v>2358</v>
      </c>
      <c r="J41" s="587" t="s">
        <v>4964</v>
      </c>
      <c r="K41" s="588" t="s">
        <v>87</v>
      </c>
      <c r="L41" s="588" t="s">
        <v>4615</v>
      </c>
      <c r="M41" s="585"/>
      <c r="N41" s="585"/>
      <c r="O41" s="588"/>
      <c r="P41" s="588"/>
      <c r="Q41" s="588"/>
      <c r="R41" s="585"/>
      <c r="S41" s="588" t="s">
        <v>4965</v>
      </c>
      <c r="T41" s="570"/>
      <c r="U41" s="570"/>
      <c r="V41" s="592"/>
      <c r="W41" s="592"/>
    </row>
    <row r="42" spans="1:23" ht="26.25" thickBot="1">
      <c r="A42" s="512" t="s">
        <v>2317</v>
      </c>
      <c r="B42" s="512"/>
      <c r="C42" s="513">
        <v>28000</v>
      </c>
      <c r="D42" s="513">
        <v>0</v>
      </c>
      <c r="E42" s="91" t="s">
        <v>3216</v>
      </c>
      <c r="F42" s="93"/>
      <c r="G42" s="520" t="s">
        <v>2342</v>
      </c>
      <c r="H42" s="521" t="s">
        <v>2432</v>
      </c>
      <c r="I42" s="532" t="s">
        <v>2313</v>
      </c>
      <c r="J42" s="532" t="s">
        <v>4966</v>
      </c>
      <c r="K42" s="946" t="s">
        <v>87</v>
      </c>
      <c r="L42" s="946" t="s">
        <v>3905</v>
      </c>
      <c r="M42" s="532">
        <v>3210</v>
      </c>
      <c r="N42" s="532"/>
      <c r="O42" s="532"/>
      <c r="P42" s="532"/>
      <c r="Q42" s="532"/>
      <c r="R42" s="532"/>
      <c r="S42" s="532" t="s">
        <v>4967</v>
      </c>
      <c r="T42" s="532"/>
      <c r="U42" s="532"/>
      <c r="V42" s="532"/>
      <c r="W42" s="532"/>
    </row>
    <row r="43" spans="1:23" ht="26.25" thickTop="1">
      <c r="A43" s="512" t="s">
        <v>2317</v>
      </c>
      <c r="B43" s="512"/>
      <c r="C43" s="513">
        <v>150526</v>
      </c>
      <c r="D43" s="513">
        <v>9</v>
      </c>
      <c r="E43" s="91" t="s">
        <v>3216</v>
      </c>
      <c r="F43" s="475" t="s">
        <v>4968</v>
      </c>
      <c r="G43" s="520" t="s">
        <v>2346</v>
      </c>
      <c r="H43" s="521" t="s">
        <v>2432</v>
      </c>
      <c r="I43" s="112" t="s">
        <v>2358</v>
      </c>
      <c r="J43" s="131" t="s">
        <v>4969</v>
      </c>
      <c r="K43" s="133" t="s">
        <v>239</v>
      </c>
      <c r="L43" s="133" t="s">
        <v>2330</v>
      </c>
      <c r="M43" s="112">
        <v>2590</v>
      </c>
      <c r="N43" s="112" t="s">
        <v>4870</v>
      </c>
      <c r="O43" s="112"/>
      <c r="P43" s="112"/>
      <c r="Q43" s="112"/>
      <c r="R43" s="112"/>
      <c r="S43" s="112" t="s">
        <v>4881</v>
      </c>
      <c r="T43" s="112"/>
      <c r="U43" s="131"/>
      <c r="V43" s="112" t="s">
        <v>4970</v>
      </c>
      <c r="W43" s="112"/>
    </row>
    <row r="44" spans="1:23" ht="25.5">
      <c r="A44" s="512" t="s">
        <v>2333</v>
      </c>
      <c r="B44" s="512"/>
      <c r="C44" s="513">
        <v>370000</v>
      </c>
      <c r="D44" s="513">
        <v>9</v>
      </c>
      <c r="E44" s="91" t="s">
        <v>3216</v>
      </c>
      <c r="F44" s="93"/>
      <c r="G44" s="520" t="s">
        <v>2346</v>
      </c>
      <c r="H44" s="521" t="s">
        <v>2432</v>
      </c>
      <c r="I44" s="507" t="s">
        <v>2335</v>
      </c>
      <c r="J44" s="530" t="s">
        <v>4971</v>
      </c>
      <c r="K44" s="508" t="s">
        <v>4972</v>
      </c>
      <c r="L44" s="508" t="s">
        <v>4973</v>
      </c>
      <c r="M44" s="507">
        <v>5183</v>
      </c>
      <c r="N44" s="507" t="s">
        <v>4872</v>
      </c>
      <c r="O44" s="507"/>
      <c r="P44" s="507"/>
      <c r="Q44" s="507"/>
      <c r="R44" s="507"/>
      <c r="S44" s="507">
        <v>14</v>
      </c>
      <c r="T44" s="507">
        <v>1</v>
      </c>
      <c r="U44" s="530"/>
      <c r="V44" s="507" t="s">
        <v>4874</v>
      </c>
      <c r="W44" s="507"/>
    </row>
    <row r="45" spans="1:23" ht="25.5">
      <c r="A45" s="512" t="s">
        <v>2362</v>
      </c>
      <c r="B45" s="512"/>
      <c r="C45" s="513">
        <v>400000</v>
      </c>
      <c r="D45" s="513">
        <v>9</v>
      </c>
      <c r="E45" s="91" t="s">
        <v>3216</v>
      </c>
      <c r="F45" s="93"/>
      <c r="G45" s="520" t="s">
        <v>2470</v>
      </c>
      <c r="H45" s="521" t="s">
        <v>2471</v>
      </c>
      <c r="I45" s="507" t="s">
        <v>2335</v>
      </c>
      <c r="J45" s="530" t="s">
        <v>4974</v>
      </c>
      <c r="K45" s="508" t="s">
        <v>4975</v>
      </c>
      <c r="L45" s="508" t="s">
        <v>4976</v>
      </c>
      <c r="M45" s="507">
        <v>4918</v>
      </c>
      <c r="N45" s="507" t="s">
        <v>4872</v>
      </c>
      <c r="O45" s="507"/>
      <c r="P45" s="507"/>
      <c r="Q45" s="507"/>
      <c r="R45" s="507"/>
      <c r="S45" s="507">
        <v>14</v>
      </c>
      <c r="T45" s="507">
        <v>1</v>
      </c>
      <c r="U45" s="530"/>
      <c r="V45" s="507" t="s">
        <v>4874</v>
      </c>
      <c r="W45" s="507"/>
    </row>
    <row r="46" spans="1:23" ht="25.5">
      <c r="A46" s="512" t="s">
        <v>2317</v>
      </c>
      <c r="B46" s="512"/>
      <c r="C46" s="513">
        <v>393943</v>
      </c>
      <c r="D46" s="513">
        <v>9</v>
      </c>
      <c r="E46" s="91" t="s">
        <v>3216</v>
      </c>
      <c r="F46" s="572" t="s">
        <v>4977</v>
      </c>
      <c r="G46" s="520" t="s">
        <v>2660</v>
      </c>
      <c r="H46" s="521" t="s">
        <v>2471</v>
      </c>
      <c r="I46" s="586" t="s">
        <v>2358</v>
      </c>
      <c r="J46" s="591" t="s">
        <v>4978</v>
      </c>
      <c r="K46" s="589" t="s">
        <v>3286</v>
      </c>
      <c r="L46" s="589" t="s">
        <v>27</v>
      </c>
      <c r="M46" s="586">
        <v>1482</v>
      </c>
      <c r="N46" s="586" t="s">
        <v>4872</v>
      </c>
      <c r="O46" s="586"/>
      <c r="P46" s="586" t="s">
        <v>4979</v>
      </c>
      <c r="Q46" s="586"/>
      <c r="R46" s="586"/>
      <c r="S46" s="586">
        <v>12</v>
      </c>
      <c r="T46" s="586">
        <v>1</v>
      </c>
      <c r="U46" s="591"/>
      <c r="V46" s="586" t="s">
        <v>4874</v>
      </c>
      <c r="W46" s="586"/>
    </row>
    <row r="47" spans="1:23" ht="25.5">
      <c r="A47" s="512" t="s">
        <v>2333</v>
      </c>
      <c r="B47" s="512"/>
      <c r="C47" s="513">
        <v>374590</v>
      </c>
      <c r="D47" s="513">
        <v>9</v>
      </c>
      <c r="E47" s="91" t="s">
        <v>3216</v>
      </c>
      <c r="F47" s="93"/>
      <c r="G47" s="520" t="s">
        <v>2563</v>
      </c>
      <c r="H47" s="521" t="s">
        <v>2471</v>
      </c>
      <c r="I47" s="417" t="s">
        <v>2335</v>
      </c>
      <c r="J47" s="457" t="s">
        <v>4980</v>
      </c>
      <c r="K47" s="457" t="s">
        <v>203</v>
      </c>
      <c r="L47" s="457" t="s">
        <v>4981</v>
      </c>
      <c r="M47" s="417">
        <v>5132</v>
      </c>
      <c r="N47" s="417" t="s">
        <v>4880</v>
      </c>
      <c r="O47" s="457"/>
      <c r="P47" s="457"/>
      <c r="Q47" s="457"/>
      <c r="R47" s="457"/>
      <c r="S47" s="417">
        <v>12</v>
      </c>
      <c r="T47" s="457"/>
      <c r="U47" s="418"/>
      <c r="V47" s="417" t="s">
        <v>4874</v>
      </c>
      <c r="W47" s="457"/>
    </row>
    <row r="48" spans="1:23" ht="25.5">
      <c r="A48" s="512" t="s">
        <v>2317</v>
      </c>
      <c r="B48" s="512"/>
      <c r="C48" s="513">
        <v>357280</v>
      </c>
      <c r="D48" s="513">
        <v>9</v>
      </c>
      <c r="E48" s="91" t="s">
        <v>3216</v>
      </c>
      <c r="F48" s="93"/>
      <c r="G48" s="520" t="s">
        <v>2664</v>
      </c>
      <c r="H48" s="521" t="s">
        <v>2471</v>
      </c>
      <c r="I48" s="417" t="s">
        <v>2335</v>
      </c>
      <c r="J48" s="457" t="s">
        <v>4982</v>
      </c>
      <c r="K48" s="457" t="s">
        <v>2386</v>
      </c>
      <c r="L48" s="457" t="s">
        <v>4983</v>
      </c>
      <c r="M48" s="417">
        <v>5139</v>
      </c>
      <c r="N48" s="417" t="s">
        <v>4880</v>
      </c>
      <c r="O48" s="457"/>
      <c r="P48" s="457"/>
      <c r="Q48" s="457"/>
      <c r="R48" s="457"/>
      <c r="S48" s="417">
        <v>12</v>
      </c>
      <c r="T48" s="457"/>
      <c r="U48" s="418"/>
      <c r="V48" s="417" t="s">
        <v>2488</v>
      </c>
      <c r="W48" s="457"/>
    </row>
    <row r="49" spans="1:23" ht="25.5">
      <c r="A49" s="512" t="s">
        <v>2317</v>
      </c>
      <c r="B49" s="512"/>
      <c r="C49" s="513">
        <v>428808</v>
      </c>
      <c r="D49" s="513">
        <v>9</v>
      </c>
      <c r="E49" s="91" t="s">
        <v>3216</v>
      </c>
      <c r="F49" s="93"/>
      <c r="G49" s="520" t="s">
        <v>2393</v>
      </c>
      <c r="H49" s="521" t="s">
        <v>2471</v>
      </c>
      <c r="I49" s="507" t="s">
        <v>2335</v>
      </c>
      <c r="J49" s="530" t="s">
        <v>4984</v>
      </c>
      <c r="K49" s="508" t="s">
        <v>2354</v>
      </c>
      <c r="L49" s="508" t="s">
        <v>4985</v>
      </c>
      <c r="M49" s="507">
        <v>4864</v>
      </c>
      <c r="N49" s="507" t="s">
        <v>4872</v>
      </c>
      <c r="O49" s="507"/>
      <c r="P49" s="507"/>
      <c r="Q49" s="507"/>
      <c r="R49" s="507"/>
      <c r="S49" s="507">
        <v>14</v>
      </c>
      <c r="T49" s="507">
        <v>1</v>
      </c>
      <c r="U49" s="530"/>
      <c r="V49" s="507" t="s">
        <v>4874</v>
      </c>
      <c r="W49" s="507"/>
    </row>
    <row r="50" spans="1:23" ht="28.5" customHeight="1">
      <c r="A50" s="512" t="s">
        <v>2333</v>
      </c>
      <c r="B50" s="512"/>
      <c r="C50" s="513">
        <v>247521</v>
      </c>
      <c r="D50" s="513">
        <v>0</v>
      </c>
      <c r="E50" s="91" t="s">
        <v>3216</v>
      </c>
      <c r="F50" s="572" t="s">
        <v>4968</v>
      </c>
      <c r="G50" s="520" t="s">
        <v>2501</v>
      </c>
      <c r="H50" s="521" t="s">
        <v>2471</v>
      </c>
      <c r="I50" s="586" t="s">
        <v>2358</v>
      </c>
      <c r="J50" s="591" t="s">
        <v>4986</v>
      </c>
      <c r="K50" s="589" t="s">
        <v>2820</v>
      </c>
      <c r="L50" s="589" t="s">
        <v>4987</v>
      </c>
      <c r="M50" s="586">
        <v>1168</v>
      </c>
      <c r="N50" s="586" t="s">
        <v>4872</v>
      </c>
      <c r="O50" s="586"/>
      <c r="P50" s="586"/>
      <c r="Q50" s="586"/>
      <c r="R50" s="586"/>
      <c r="S50" s="586"/>
      <c r="T50" s="586">
        <v>1</v>
      </c>
      <c r="U50" s="591"/>
      <c r="V50" s="586" t="s">
        <v>4874</v>
      </c>
      <c r="W50" s="586"/>
    </row>
    <row r="51" spans="1:23" ht="28.5" customHeight="1">
      <c r="A51" s="512" t="s">
        <v>2317</v>
      </c>
      <c r="B51" s="512"/>
      <c r="C51" s="513">
        <v>459403</v>
      </c>
      <c r="D51" s="513">
        <v>9</v>
      </c>
      <c r="E51" s="91" t="s">
        <v>3216</v>
      </c>
      <c r="F51" s="572" t="s">
        <v>4988</v>
      </c>
      <c r="G51" s="520" t="s">
        <v>2403</v>
      </c>
      <c r="H51" s="521" t="s">
        <v>2471</v>
      </c>
      <c r="I51" s="507" t="s">
        <v>2358</v>
      </c>
      <c r="J51" s="530" t="s">
        <v>4989</v>
      </c>
      <c r="K51" s="508" t="s">
        <v>4834</v>
      </c>
      <c r="L51" s="508" t="s">
        <v>154</v>
      </c>
      <c r="M51" s="507">
        <v>1507</v>
      </c>
      <c r="N51" s="507" t="s">
        <v>4872</v>
      </c>
      <c r="O51" s="507"/>
      <c r="P51" s="507"/>
      <c r="Q51" s="507"/>
      <c r="R51" s="507"/>
      <c r="S51" s="507"/>
      <c r="T51" s="507">
        <v>1</v>
      </c>
      <c r="U51" s="530"/>
      <c r="V51" s="507" t="s">
        <v>4878</v>
      </c>
      <c r="W51" s="507"/>
    </row>
    <row r="52" spans="1:23" ht="25.5">
      <c r="A52" s="512" t="s">
        <v>2317</v>
      </c>
      <c r="B52" s="512"/>
      <c r="C52" s="513">
        <v>428534</v>
      </c>
      <c r="D52" s="513">
        <v>10</v>
      </c>
      <c r="E52" s="91" t="s">
        <v>3216</v>
      </c>
      <c r="F52" s="93"/>
      <c r="G52" s="520" t="s">
        <v>2403</v>
      </c>
      <c r="H52" s="521" t="s">
        <v>2471</v>
      </c>
      <c r="I52" s="532" t="s">
        <v>2335</v>
      </c>
      <c r="J52" s="951" t="s">
        <v>4990</v>
      </c>
      <c r="K52" s="946" t="s">
        <v>87</v>
      </c>
      <c r="L52" s="946" t="s">
        <v>4991</v>
      </c>
      <c r="M52" s="532">
        <v>4905</v>
      </c>
      <c r="N52" s="532" t="s">
        <v>4861</v>
      </c>
      <c r="O52" s="532">
        <v>30</v>
      </c>
      <c r="P52" s="532">
        <v>24</v>
      </c>
      <c r="Q52" s="532">
        <v>24</v>
      </c>
      <c r="R52" s="532">
        <v>2.5</v>
      </c>
      <c r="S52" s="532" t="s">
        <v>4992</v>
      </c>
      <c r="T52" s="532">
        <v>1</v>
      </c>
      <c r="U52" s="951"/>
      <c r="V52" s="532" t="s">
        <v>4874</v>
      </c>
      <c r="W52" s="532"/>
    </row>
    <row r="53" spans="1:23" ht="25.5">
      <c r="A53" s="512" t="s">
        <v>2362</v>
      </c>
      <c r="B53" s="512"/>
      <c r="C53" s="513">
        <v>395558</v>
      </c>
      <c r="D53" s="513">
        <v>9</v>
      </c>
      <c r="E53" s="91" t="s">
        <v>3216</v>
      </c>
      <c r="F53" s="93"/>
      <c r="G53" s="520" t="s">
        <v>2403</v>
      </c>
      <c r="H53" s="521" t="s">
        <v>2471</v>
      </c>
      <c r="I53" s="417" t="s">
        <v>2335</v>
      </c>
      <c r="J53" s="457" t="s">
        <v>4993</v>
      </c>
      <c r="K53" s="457" t="s">
        <v>4994</v>
      </c>
      <c r="L53" s="457" t="s">
        <v>27</v>
      </c>
      <c r="M53" s="417">
        <v>5104</v>
      </c>
      <c r="N53" s="417" t="s">
        <v>4880</v>
      </c>
      <c r="O53" s="457">
        <v>26.25</v>
      </c>
      <c r="P53" s="417" t="s">
        <v>4995</v>
      </c>
      <c r="Q53" s="457">
        <v>21</v>
      </c>
      <c r="R53" s="417">
        <v>2.5</v>
      </c>
      <c r="S53" s="417">
        <v>14</v>
      </c>
      <c r="T53" s="457"/>
      <c r="U53" s="418"/>
      <c r="V53" s="417" t="s">
        <v>4874</v>
      </c>
      <c r="W53" s="457"/>
    </row>
    <row r="54" spans="1:23" ht="25.5">
      <c r="A54" s="512" t="s">
        <v>2333</v>
      </c>
      <c r="B54" s="512"/>
      <c r="C54" s="513">
        <v>356948</v>
      </c>
      <c r="D54" s="513">
        <v>8</v>
      </c>
      <c r="E54" s="91" t="s">
        <v>3216</v>
      </c>
      <c r="F54" s="93"/>
      <c r="G54" s="520" t="s">
        <v>2403</v>
      </c>
      <c r="H54" s="521" t="s">
        <v>2471</v>
      </c>
      <c r="I54" s="417" t="s">
        <v>2335</v>
      </c>
      <c r="J54" s="457" t="s">
        <v>4996</v>
      </c>
      <c r="K54" s="457" t="s">
        <v>4997</v>
      </c>
      <c r="L54" s="457" t="s">
        <v>4998</v>
      </c>
      <c r="M54" s="417">
        <v>4872</v>
      </c>
      <c r="N54" s="417" t="s">
        <v>4880</v>
      </c>
      <c r="O54" s="457"/>
      <c r="P54" s="457"/>
      <c r="Q54" s="457"/>
      <c r="R54" s="457"/>
      <c r="S54" s="417">
        <v>14</v>
      </c>
      <c r="T54" s="457"/>
      <c r="U54" s="418"/>
      <c r="V54" s="417" t="s">
        <v>2488</v>
      </c>
      <c r="W54" s="457"/>
    </row>
    <row r="55" spans="1:23" ht="25.5">
      <c r="A55" s="512" t="s">
        <v>2317</v>
      </c>
      <c r="B55" s="512"/>
      <c r="C55" s="513">
        <v>347696</v>
      </c>
      <c r="D55" s="513">
        <v>7</v>
      </c>
      <c r="E55" s="91" t="s">
        <v>3216</v>
      </c>
      <c r="F55" s="93"/>
      <c r="G55" s="520" t="s">
        <v>2408</v>
      </c>
      <c r="H55" s="521" t="s">
        <v>2471</v>
      </c>
      <c r="I55" s="417" t="s">
        <v>2335</v>
      </c>
      <c r="J55" s="417" t="s">
        <v>4999</v>
      </c>
      <c r="K55" s="457" t="s">
        <v>2386</v>
      </c>
      <c r="L55" s="457" t="s">
        <v>5000</v>
      </c>
      <c r="M55" s="457"/>
      <c r="N55" s="417" t="s">
        <v>4880</v>
      </c>
      <c r="O55" s="417">
        <v>20</v>
      </c>
      <c r="P55" s="417" t="s">
        <v>5001</v>
      </c>
      <c r="Q55" s="417">
        <v>16</v>
      </c>
      <c r="R55" s="417">
        <v>2.5</v>
      </c>
      <c r="S55" s="417">
        <v>12</v>
      </c>
      <c r="T55" s="457"/>
      <c r="U55" s="418"/>
      <c r="V55" s="417" t="s">
        <v>2488</v>
      </c>
      <c r="W55" s="457"/>
    </row>
    <row r="56" spans="1:23" ht="25.5">
      <c r="A56" s="512" t="s">
        <v>2362</v>
      </c>
      <c r="B56" s="512"/>
      <c r="C56" s="513">
        <v>348378</v>
      </c>
      <c r="D56" s="513">
        <v>8</v>
      </c>
      <c r="E56" s="91" t="s">
        <v>3216</v>
      </c>
      <c r="F56" s="93"/>
      <c r="G56" s="520" t="s">
        <v>2408</v>
      </c>
      <c r="H56" s="521" t="s">
        <v>2471</v>
      </c>
      <c r="I56" s="417" t="s">
        <v>2335</v>
      </c>
      <c r="J56" s="417" t="s">
        <v>5002</v>
      </c>
      <c r="K56" s="457" t="s">
        <v>244</v>
      </c>
      <c r="L56" s="457" t="s">
        <v>5003</v>
      </c>
      <c r="M56" s="457"/>
      <c r="N56" s="417" t="s">
        <v>4880</v>
      </c>
      <c r="O56" s="417">
        <v>22.5</v>
      </c>
      <c r="P56" s="417" t="s">
        <v>5004</v>
      </c>
      <c r="Q56" s="417">
        <v>18</v>
      </c>
      <c r="R56" s="417">
        <v>2.5</v>
      </c>
      <c r="S56" s="417">
        <v>14</v>
      </c>
      <c r="T56" s="457"/>
      <c r="U56" s="418"/>
      <c r="V56" s="417" t="s">
        <v>2488</v>
      </c>
      <c r="W56" s="457"/>
    </row>
    <row r="57" spans="1:23" ht="28.5" customHeight="1">
      <c r="A57" s="512" t="s">
        <v>2333</v>
      </c>
      <c r="B57" s="512"/>
      <c r="C57" s="513">
        <v>72715</v>
      </c>
      <c r="D57" s="513">
        <v>0</v>
      </c>
      <c r="E57" s="91" t="s">
        <v>3216</v>
      </c>
      <c r="F57" s="95"/>
      <c r="G57" s="520" t="s">
        <v>2334</v>
      </c>
      <c r="H57" s="521" t="s">
        <v>2471</v>
      </c>
      <c r="I57" s="528" t="s">
        <v>2358</v>
      </c>
      <c r="J57" s="528" t="s">
        <v>5005</v>
      </c>
      <c r="K57" s="543" t="s">
        <v>140</v>
      </c>
      <c r="L57" s="543" t="s">
        <v>74</v>
      </c>
      <c r="M57" s="528"/>
      <c r="N57" s="528" t="s">
        <v>4887</v>
      </c>
      <c r="O57" s="528"/>
      <c r="P57" s="528"/>
      <c r="Q57" s="528"/>
      <c r="R57" s="528"/>
      <c r="S57" s="528"/>
      <c r="T57" s="528"/>
      <c r="U57" s="949"/>
      <c r="V57" s="528" t="s">
        <v>3216</v>
      </c>
      <c r="W57" s="528"/>
    </row>
    <row r="58" spans="1:23" ht="25.5">
      <c r="A58" s="512" t="s">
        <v>2333</v>
      </c>
      <c r="B58" s="512"/>
      <c r="C58" s="513">
        <v>353380</v>
      </c>
      <c r="D58" s="513">
        <v>7</v>
      </c>
      <c r="E58" s="91" t="s">
        <v>3216</v>
      </c>
      <c r="F58" s="93"/>
      <c r="G58" s="520" t="s">
        <v>2589</v>
      </c>
      <c r="H58" s="521" t="s">
        <v>2471</v>
      </c>
      <c r="I58" s="540" t="s">
        <v>2335</v>
      </c>
      <c r="J58" s="540" t="s">
        <v>5006</v>
      </c>
      <c r="K58" s="541" t="s">
        <v>309</v>
      </c>
      <c r="L58" s="541" t="s">
        <v>5007</v>
      </c>
      <c r="M58" s="540">
        <v>4991</v>
      </c>
      <c r="N58" s="540" t="s">
        <v>4870</v>
      </c>
      <c r="O58" s="540">
        <v>20</v>
      </c>
      <c r="P58" s="540" t="s">
        <v>5008</v>
      </c>
      <c r="Q58" s="540">
        <v>16</v>
      </c>
      <c r="R58" s="540">
        <v>2.5</v>
      </c>
      <c r="S58" s="540">
        <v>12</v>
      </c>
      <c r="T58" s="540"/>
      <c r="U58" s="545"/>
      <c r="V58" s="432" t="s">
        <v>2488</v>
      </c>
      <c r="W58" s="535"/>
    </row>
    <row r="59" spans="1:23" ht="28.5" customHeight="1">
      <c r="A59" s="512" t="s">
        <v>2317</v>
      </c>
      <c r="B59" s="512"/>
      <c r="C59" s="513">
        <v>228109</v>
      </c>
      <c r="D59" s="513">
        <v>0</v>
      </c>
      <c r="E59" s="91" t="s">
        <v>3216</v>
      </c>
      <c r="F59" s="572" t="s">
        <v>5009</v>
      </c>
      <c r="G59" s="520" t="s">
        <v>2589</v>
      </c>
      <c r="H59" s="521" t="s">
        <v>2471</v>
      </c>
      <c r="I59" s="432" t="s">
        <v>2358</v>
      </c>
      <c r="J59" s="432" t="s">
        <v>5010</v>
      </c>
      <c r="K59" s="514" t="s">
        <v>239</v>
      </c>
      <c r="L59" s="514" t="s">
        <v>2343</v>
      </c>
      <c r="M59" s="432">
        <v>1939</v>
      </c>
      <c r="N59" s="432" t="s">
        <v>4870</v>
      </c>
      <c r="O59" s="432">
        <v>22.5</v>
      </c>
      <c r="P59" s="432" t="s">
        <v>68</v>
      </c>
      <c r="Q59" s="432"/>
      <c r="R59" s="432">
        <v>2.5</v>
      </c>
      <c r="S59" s="432" t="s">
        <v>5011</v>
      </c>
      <c r="T59" s="432"/>
      <c r="U59" s="531"/>
      <c r="V59" s="432" t="s">
        <v>2488</v>
      </c>
      <c r="W59" s="432"/>
    </row>
    <row r="60" spans="1:23" ht="25.5">
      <c r="A60" s="512" t="s">
        <v>2317</v>
      </c>
      <c r="B60" s="512"/>
      <c r="C60" s="513">
        <v>401200</v>
      </c>
      <c r="D60" s="513">
        <v>8</v>
      </c>
      <c r="E60" s="91" t="s">
        <v>3216</v>
      </c>
      <c r="F60" s="93"/>
      <c r="G60" s="520" t="s">
        <v>2589</v>
      </c>
      <c r="H60" s="521" t="s">
        <v>2471</v>
      </c>
      <c r="I60" s="540" t="s">
        <v>2335</v>
      </c>
      <c r="J60" s="540" t="s">
        <v>5012</v>
      </c>
      <c r="K60" s="541" t="s">
        <v>2612</v>
      </c>
      <c r="L60" s="541" t="s">
        <v>3633</v>
      </c>
      <c r="M60" s="540">
        <v>4940</v>
      </c>
      <c r="N60" s="540" t="s">
        <v>4870</v>
      </c>
      <c r="O60" s="540">
        <v>26.25</v>
      </c>
      <c r="P60" s="540" t="s">
        <v>3492</v>
      </c>
      <c r="Q60" s="540">
        <v>21</v>
      </c>
      <c r="R60" s="540">
        <v>2.5</v>
      </c>
      <c r="S60" s="540">
        <v>14</v>
      </c>
      <c r="T60" s="540"/>
      <c r="U60" s="545"/>
      <c r="V60" s="540" t="s">
        <v>4874</v>
      </c>
      <c r="W60" s="535"/>
    </row>
    <row r="61" spans="1:23" ht="26.25" thickBot="1">
      <c r="A61" s="512"/>
      <c r="B61" s="512"/>
      <c r="C61" s="513"/>
      <c r="D61" s="513"/>
      <c r="E61" s="91" t="s">
        <v>3216</v>
      </c>
      <c r="F61" s="93"/>
      <c r="G61" s="520" t="s">
        <v>2501</v>
      </c>
      <c r="H61" s="521" t="s">
        <v>2471</v>
      </c>
      <c r="I61" s="523" t="s">
        <v>2358</v>
      </c>
      <c r="J61" s="519" t="s">
        <v>5013</v>
      </c>
      <c r="K61" s="522" t="s">
        <v>87</v>
      </c>
      <c r="L61" s="522" t="s">
        <v>3748</v>
      </c>
      <c r="M61" s="523">
        <v>4129</v>
      </c>
      <c r="N61" s="523"/>
      <c r="O61" s="522"/>
      <c r="P61" s="522"/>
      <c r="Q61" s="522"/>
      <c r="R61" s="523"/>
      <c r="S61" s="522" t="s">
        <v>5014</v>
      </c>
      <c r="T61" s="512"/>
      <c r="U61" s="512"/>
      <c r="V61" s="513"/>
      <c r="W61" s="513"/>
    </row>
    <row r="62" spans="1:23" ht="29.25" thickTop="1">
      <c r="A62" s="512" t="s">
        <v>2333</v>
      </c>
      <c r="B62" s="512"/>
      <c r="C62" s="513">
        <v>177167</v>
      </c>
      <c r="D62" s="513">
        <v>3</v>
      </c>
      <c r="E62" s="91" t="s">
        <v>3216</v>
      </c>
      <c r="F62" s="573"/>
      <c r="G62" s="520" t="s">
        <v>2431</v>
      </c>
      <c r="H62" s="521" t="s">
        <v>2556</v>
      </c>
      <c r="I62" s="525" t="s">
        <v>2358</v>
      </c>
      <c r="J62" s="525" t="s">
        <v>5015</v>
      </c>
      <c r="K62" s="542" t="s">
        <v>5016</v>
      </c>
      <c r="L62" s="542" t="s">
        <v>5017</v>
      </c>
      <c r="M62" s="525">
        <v>2942</v>
      </c>
      <c r="N62" s="525" t="s">
        <v>4921</v>
      </c>
      <c r="O62" s="525">
        <v>7.5</v>
      </c>
      <c r="P62" s="525">
        <v>6</v>
      </c>
      <c r="Q62" s="525"/>
      <c r="R62" s="525">
        <v>2.5</v>
      </c>
      <c r="S62" s="525" t="s">
        <v>5018</v>
      </c>
      <c r="T62" s="525"/>
      <c r="U62" s="526"/>
      <c r="V62" s="525" t="s">
        <v>5019</v>
      </c>
      <c r="W62" s="525"/>
    </row>
    <row r="63" spans="1:23" ht="25.5">
      <c r="A63" s="512" t="s">
        <v>2333</v>
      </c>
      <c r="B63" s="512"/>
      <c r="C63" s="513">
        <v>314922</v>
      </c>
      <c r="D63" s="513">
        <v>7</v>
      </c>
      <c r="E63" s="91" t="s">
        <v>3216</v>
      </c>
      <c r="F63" s="93"/>
      <c r="G63" s="520" t="s">
        <v>2431</v>
      </c>
      <c r="H63" s="521" t="s">
        <v>2556</v>
      </c>
      <c r="I63" s="528" t="s">
        <v>2335</v>
      </c>
      <c r="J63" s="528" t="s">
        <v>5020</v>
      </c>
      <c r="K63" s="543" t="s">
        <v>5021</v>
      </c>
      <c r="L63" s="543"/>
      <c r="M63" s="528">
        <v>5459</v>
      </c>
      <c r="N63" s="528" t="s">
        <v>4887</v>
      </c>
      <c r="O63" s="528">
        <v>20</v>
      </c>
      <c r="P63" s="528" t="s">
        <v>4952</v>
      </c>
      <c r="Q63" s="528">
        <v>16</v>
      </c>
      <c r="R63" s="528">
        <v>2.5</v>
      </c>
      <c r="S63" s="528" t="s">
        <v>5022</v>
      </c>
      <c r="T63" s="528"/>
      <c r="U63" s="949"/>
      <c r="V63" s="528" t="s">
        <v>2488</v>
      </c>
      <c r="W63" s="528"/>
    </row>
    <row r="64" spans="1:23" ht="25.5">
      <c r="A64" s="512" t="s">
        <v>2368</v>
      </c>
      <c r="B64" s="512"/>
      <c r="C64" s="513">
        <v>18000</v>
      </c>
      <c r="D64" s="513"/>
      <c r="E64" s="91" t="s">
        <v>3216</v>
      </c>
      <c r="F64" s="93"/>
      <c r="G64" s="520" t="s">
        <v>2664</v>
      </c>
      <c r="H64" s="521" t="s">
        <v>2556</v>
      </c>
      <c r="I64" s="468" t="s">
        <v>2313</v>
      </c>
      <c r="J64" s="469" t="s">
        <v>5023</v>
      </c>
      <c r="K64" s="469" t="s">
        <v>5024</v>
      </c>
      <c r="L64" s="469" t="s">
        <v>4313</v>
      </c>
      <c r="M64" s="468">
        <v>2008</v>
      </c>
      <c r="N64" s="468"/>
      <c r="O64" s="468"/>
      <c r="P64" s="468"/>
      <c r="Q64" s="468"/>
      <c r="R64" s="468"/>
      <c r="S64" s="468" t="s">
        <v>3121</v>
      </c>
      <c r="T64" s="468"/>
      <c r="U64" s="468"/>
      <c r="V64" s="468" t="s">
        <v>3216</v>
      </c>
      <c r="W64" s="468"/>
    </row>
    <row r="65" spans="1:23" ht="25.5">
      <c r="A65" s="512" t="s">
        <v>2317</v>
      </c>
      <c r="B65" s="512"/>
      <c r="C65" s="513">
        <v>431643</v>
      </c>
      <c r="D65" s="513">
        <v>9</v>
      </c>
      <c r="E65" s="91" t="s">
        <v>3216</v>
      </c>
      <c r="F65" s="93"/>
      <c r="G65" s="520" t="s">
        <v>2397</v>
      </c>
      <c r="H65" s="521" t="s">
        <v>2556</v>
      </c>
      <c r="I65" s="528" t="s">
        <v>2335</v>
      </c>
      <c r="J65" s="543" t="s">
        <v>5025</v>
      </c>
      <c r="K65" s="543" t="s">
        <v>5026</v>
      </c>
      <c r="L65" s="543" t="s">
        <v>5027</v>
      </c>
      <c r="M65" s="528">
        <v>5370</v>
      </c>
      <c r="N65" s="528" t="s">
        <v>4887</v>
      </c>
      <c r="O65" s="528">
        <v>26.25</v>
      </c>
      <c r="P65" s="528" t="s">
        <v>5028</v>
      </c>
      <c r="Q65" s="528">
        <v>21</v>
      </c>
      <c r="R65" s="528">
        <v>2.5</v>
      </c>
      <c r="S65" s="528">
        <v>14</v>
      </c>
      <c r="T65" s="543"/>
      <c r="U65" s="949">
        <v>1</v>
      </c>
      <c r="V65" s="528" t="s">
        <v>4874</v>
      </c>
      <c r="W65" s="543"/>
    </row>
    <row r="66" spans="1:23" ht="25.5">
      <c r="A66" s="512" t="s">
        <v>2317</v>
      </c>
      <c r="B66" s="512"/>
      <c r="C66" s="513">
        <v>370590</v>
      </c>
      <c r="D66" s="513">
        <v>8</v>
      </c>
      <c r="E66" s="91" t="s">
        <v>3216</v>
      </c>
      <c r="F66" s="93"/>
      <c r="G66" s="520" t="s">
        <v>2403</v>
      </c>
      <c r="H66" s="521" t="s">
        <v>2556</v>
      </c>
      <c r="I66" s="540" t="s">
        <v>2335</v>
      </c>
      <c r="J66" s="540" t="s">
        <v>5029</v>
      </c>
      <c r="K66" s="541" t="s">
        <v>2859</v>
      </c>
      <c r="L66" s="541" t="s">
        <v>5030</v>
      </c>
      <c r="M66" s="540">
        <v>5468</v>
      </c>
      <c r="N66" s="540" t="s">
        <v>4870</v>
      </c>
      <c r="O66" s="540">
        <v>23.75</v>
      </c>
      <c r="P66" s="540" t="s">
        <v>4865</v>
      </c>
      <c r="Q66" s="540">
        <v>19</v>
      </c>
      <c r="R66" s="540">
        <v>2.5</v>
      </c>
      <c r="S66" s="540">
        <v>12</v>
      </c>
      <c r="T66" s="540"/>
      <c r="U66" s="545"/>
      <c r="V66" s="432" t="s">
        <v>2488</v>
      </c>
      <c r="W66" s="535"/>
    </row>
    <row r="67" spans="1:23" ht="25.5">
      <c r="A67" s="512" t="s">
        <v>2317</v>
      </c>
      <c r="B67" s="512"/>
      <c r="C67" s="513">
        <v>51155</v>
      </c>
      <c r="D67" s="513">
        <v>0</v>
      </c>
      <c r="E67" s="91" t="s">
        <v>3216</v>
      </c>
      <c r="F67" s="93"/>
      <c r="G67" s="520" t="s">
        <v>2423</v>
      </c>
      <c r="H67" s="521" t="s">
        <v>2556</v>
      </c>
      <c r="I67" s="528" t="s">
        <v>2358</v>
      </c>
      <c r="J67" s="528" t="s">
        <v>5031</v>
      </c>
      <c r="K67" s="543" t="s">
        <v>3715</v>
      </c>
      <c r="L67" s="543" t="s">
        <v>50</v>
      </c>
      <c r="M67" s="528">
        <v>1472</v>
      </c>
      <c r="N67" s="528" t="s">
        <v>4887</v>
      </c>
      <c r="O67" s="528"/>
      <c r="P67" s="528"/>
      <c r="Q67" s="528"/>
      <c r="R67" s="528"/>
      <c r="S67" s="528"/>
      <c r="T67" s="528"/>
      <c r="U67" s="949">
        <v>1</v>
      </c>
      <c r="V67" s="528" t="s">
        <v>3216</v>
      </c>
      <c r="W67" s="528"/>
    </row>
    <row r="68" spans="1:23" ht="25.5">
      <c r="A68" s="512" t="s">
        <v>2317</v>
      </c>
      <c r="B68" s="512"/>
      <c r="C68" s="513">
        <v>400000</v>
      </c>
      <c r="D68" s="513">
        <v>8</v>
      </c>
      <c r="E68" s="91" t="s">
        <v>3216</v>
      </c>
      <c r="F68" s="93"/>
      <c r="G68" s="520" t="s">
        <v>2641</v>
      </c>
      <c r="H68" s="521" t="s">
        <v>2556</v>
      </c>
      <c r="I68" s="540" t="s">
        <v>2335</v>
      </c>
      <c r="J68" s="540" t="s">
        <v>5032</v>
      </c>
      <c r="K68" s="541" t="s">
        <v>5033</v>
      </c>
      <c r="L68" s="541" t="s">
        <v>5034</v>
      </c>
      <c r="M68" s="540">
        <v>5583</v>
      </c>
      <c r="N68" s="540" t="s">
        <v>4870</v>
      </c>
      <c r="O68" s="540">
        <v>26.25</v>
      </c>
      <c r="P68" s="540" t="s">
        <v>5035</v>
      </c>
      <c r="Q68" s="540">
        <v>21</v>
      </c>
      <c r="R68" s="540">
        <v>2.5</v>
      </c>
      <c r="S68" s="540">
        <v>14</v>
      </c>
      <c r="T68" s="540"/>
      <c r="U68" s="545"/>
      <c r="V68" s="540"/>
      <c r="W68" s="540"/>
    </row>
    <row r="69" spans="1:23" ht="26.25" thickBot="1">
      <c r="A69" s="512" t="s">
        <v>2317</v>
      </c>
      <c r="B69" s="512"/>
      <c r="C69" s="513">
        <v>370000</v>
      </c>
      <c r="D69" s="513">
        <v>8</v>
      </c>
      <c r="E69" s="91"/>
      <c r="F69" s="93"/>
      <c r="G69" s="520" t="s">
        <v>2660</v>
      </c>
      <c r="H69" s="521" t="s">
        <v>5036</v>
      </c>
      <c r="I69" s="528" t="s">
        <v>2335</v>
      </c>
      <c r="J69" s="528" t="s">
        <v>5037</v>
      </c>
      <c r="K69" s="543" t="s">
        <v>5038</v>
      </c>
      <c r="L69" s="543" t="s">
        <v>5039</v>
      </c>
      <c r="M69" s="528">
        <v>5303</v>
      </c>
      <c r="N69" s="528" t="s">
        <v>4887</v>
      </c>
      <c r="O69" s="528">
        <v>25</v>
      </c>
      <c r="P69" s="528" t="s">
        <v>5040</v>
      </c>
      <c r="Q69" s="528">
        <v>20</v>
      </c>
      <c r="R69" s="528">
        <v>2.5</v>
      </c>
      <c r="S69" s="528">
        <v>16</v>
      </c>
      <c r="T69" s="528"/>
      <c r="U69" s="949">
        <v>1</v>
      </c>
      <c r="V69" s="528"/>
      <c r="W69" s="528"/>
    </row>
    <row r="70" spans="1:23" ht="26.25" thickTop="1">
      <c r="A70" s="473"/>
      <c r="B70" s="473"/>
      <c r="C70" s="513">
        <v>180000</v>
      </c>
      <c r="D70" s="473"/>
      <c r="E70" s="143" t="s">
        <v>3216</v>
      </c>
      <c r="F70" s="569"/>
      <c r="G70" s="520" t="s">
        <v>2431</v>
      </c>
      <c r="H70" s="521" t="s">
        <v>2614</v>
      </c>
      <c r="I70" s="523" t="s">
        <v>2358</v>
      </c>
      <c r="J70" s="519" t="s">
        <v>5041</v>
      </c>
      <c r="K70" s="522" t="s">
        <v>2428</v>
      </c>
      <c r="L70" s="522"/>
      <c r="M70" s="523"/>
      <c r="N70" s="523"/>
      <c r="O70" s="473"/>
      <c r="P70" s="473"/>
      <c r="Q70" s="473"/>
      <c r="R70" s="473"/>
      <c r="S70" s="522" t="s">
        <v>5042</v>
      </c>
      <c r="T70" s="473"/>
      <c r="U70" s="473"/>
      <c r="V70" s="473"/>
      <c r="W70" s="473"/>
    </row>
    <row r="71" spans="1:23" ht="31.5" customHeight="1" thickBot="1">
      <c r="A71" s="512" t="s">
        <v>2362</v>
      </c>
      <c r="B71" s="512"/>
      <c r="C71" s="513">
        <v>525000</v>
      </c>
      <c r="D71" s="513">
        <v>8</v>
      </c>
      <c r="E71" s="91"/>
      <c r="F71" s="93"/>
      <c r="G71" s="520" t="s">
        <v>2384</v>
      </c>
      <c r="H71" s="534" t="s">
        <v>2614</v>
      </c>
      <c r="I71" s="535" t="s">
        <v>5043</v>
      </c>
      <c r="J71" s="533" t="s">
        <v>5044</v>
      </c>
      <c r="K71" s="536" t="s">
        <v>3682</v>
      </c>
      <c r="L71" s="536" t="s">
        <v>5045</v>
      </c>
      <c r="M71" s="535">
        <v>4883</v>
      </c>
      <c r="N71" s="535" t="s">
        <v>4870</v>
      </c>
      <c r="O71" s="535">
        <v>25</v>
      </c>
      <c r="P71" s="535" t="s">
        <v>5046</v>
      </c>
      <c r="Q71" s="535">
        <v>20</v>
      </c>
      <c r="R71" s="535">
        <v>2.5</v>
      </c>
      <c r="S71" s="535" t="s">
        <v>5047</v>
      </c>
      <c r="T71" s="432"/>
      <c r="U71" s="432"/>
      <c r="V71" s="432" t="s">
        <v>5048</v>
      </c>
      <c r="W71" s="432"/>
    </row>
    <row r="72" spans="1:23" ht="27" thickTop="1" thickBot="1">
      <c r="A72" s="512" t="s">
        <v>2333</v>
      </c>
      <c r="B72" s="512"/>
      <c r="C72" s="513">
        <v>271612</v>
      </c>
      <c r="D72" s="513">
        <v>0</v>
      </c>
      <c r="E72" s="91"/>
      <c r="F72" s="475" t="s">
        <v>5049</v>
      </c>
      <c r="G72" s="520" t="s">
        <v>2384</v>
      </c>
      <c r="H72" s="521" t="s">
        <v>2614</v>
      </c>
      <c r="I72" s="528" t="s">
        <v>2358</v>
      </c>
      <c r="J72" s="528" t="s">
        <v>5050</v>
      </c>
      <c r="K72" s="543" t="s">
        <v>3439</v>
      </c>
      <c r="L72" s="543" t="s">
        <v>47</v>
      </c>
      <c r="M72" s="528">
        <v>2799</v>
      </c>
      <c r="N72" s="528" t="s">
        <v>4887</v>
      </c>
      <c r="O72" s="528">
        <v>23.75</v>
      </c>
      <c r="P72" s="528" t="s">
        <v>68</v>
      </c>
      <c r="Q72" s="528">
        <v>19</v>
      </c>
      <c r="R72" s="528" t="s">
        <v>5051</v>
      </c>
      <c r="S72" s="528" t="s">
        <v>5052</v>
      </c>
      <c r="T72" s="528"/>
      <c r="U72" s="949"/>
      <c r="V72" s="528" t="s">
        <v>5053</v>
      </c>
      <c r="W72" s="528"/>
    </row>
    <row r="73" spans="1:23" ht="30" thickTop="1" thickBot="1">
      <c r="A73" s="512" t="s">
        <v>2333</v>
      </c>
      <c r="B73" s="512"/>
      <c r="C73" s="513">
        <v>217559</v>
      </c>
      <c r="D73" s="513">
        <v>1</v>
      </c>
      <c r="E73" s="91"/>
      <c r="F73" s="475" t="s">
        <v>5054</v>
      </c>
      <c r="G73" s="520" t="s">
        <v>2384</v>
      </c>
      <c r="H73" s="521" t="s">
        <v>2614</v>
      </c>
      <c r="I73" s="525" t="s">
        <v>2358</v>
      </c>
      <c r="J73" s="525" t="s">
        <v>5055</v>
      </c>
      <c r="K73" s="542" t="s">
        <v>57</v>
      </c>
      <c r="L73" s="542" t="s">
        <v>5056</v>
      </c>
      <c r="M73" s="525">
        <v>5300</v>
      </c>
      <c r="N73" s="525" t="s">
        <v>4921</v>
      </c>
      <c r="O73" s="525"/>
      <c r="P73" s="525" t="s">
        <v>5057</v>
      </c>
      <c r="Q73" s="525"/>
      <c r="R73" s="525"/>
      <c r="S73" s="525">
        <v>0</v>
      </c>
      <c r="T73" s="525"/>
      <c r="U73" s="526"/>
      <c r="V73" s="525" t="s">
        <v>5058</v>
      </c>
      <c r="W73" s="525"/>
    </row>
    <row r="74" spans="1:23" ht="26.25" thickTop="1">
      <c r="A74" s="512" t="s">
        <v>2317</v>
      </c>
      <c r="B74" s="512"/>
      <c r="C74" s="513">
        <v>294937</v>
      </c>
      <c r="D74" s="513"/>
      <c r="E74" s="91"/>
      <c r="F74" s="475" t="s">
        <v>5059</v>
      </c>
      <c r="G74" s="520" t="s">
        <v>2423</v>
      </c>
      <c r="H74" s="521" t="s">
        <v>2614</v>
      </c>
      <c r="I74" s="507" t="s">
        <v>2358</v>
      </c>
      <c r="J74" s="507" t="s">
        <v>5060</v>
      </c>
      <c r="K74" s="508" t="s">
        <v>273</v>
      </c>
      <c r="L74" s="508" t="s">
        <v>21</v>
      </c>
      <c r="M74" s="507">
        <v>1988</v>
      </c>
      <c r="N74" s="507" t="s">
        <v>4872</v>
      </c>
      <c r="O74" s="507">
        <v>20</v>
      </c>
      <c r="P74" s="507" t="s">
        <v>5061</v>
      </c>
      <c r="Q74" s="507"/>
      <c r="R74" s="507" t="s">
        <v>5062</v>
      </c>
      <c r="S74" s="507">
        <v>10</v>
      </c>
      <c r="T74" s="507">
        <v>10</v>
      </c>
      <c r="U74" s="530">
        <v>2</v>
      </c>
      <c r="V74" s="507" t="s">
        <v>2488</v>
      </c>
      <c r="W74" s="507"/>
    </row>
    <row r="75" spans="1:23" ht="28.5" customHeight="1">
      <c r="A75" s="512" t="s">
        <v>2317</v>
      </c>
      <c r="B75" s="512"/>
      <c r="C75" s="513">
        <v>400000</v>
      </c>
      <c r="D75" s="513">
        <v>8</v>
      </c>
      <c r="E75" s="143"/>
      <c r="F75" s="93"/>
      <c r="G75" s="520">
        <v>18</v>
      </c>
      <c r="H75" s="521" t="s">
        <v>2614</v>
      </c>
      <c r="I75" s="525" t="s">
        <v>2335</v>
      </c>
      <c r="J75" s="525" t="s">
        <v>5063</v>
      </c>
      <c r="K75" s="542" t="s">
        <v>57</v>
      </c>
      <c r="L75" s="542" t="s">
        <v>5064</v>
      </c>
      <c r="M75" s="525">
        <v>3768</v>
      </c>
      <c r="N75" s="525" t="s">
        <v>4921</v>
      </c>
      <c r="O75" s="525">
        <v>26.25</v>
      </c>
      <c r="P75" s="525" t="s">
        <v>5065</v>
      </c>
      <c r="Q75" s="525">
        <v>21</v>
      </c>
      <c r="R75" s="525">
        <v>3.75</v>
      </c>
      <c r="S75" s="525">
        <v>14</v>
      </c>
      <c r="T75" s="525">
        <v>1</v>
      </c>
      <c r="U75" s="526">
        <v>1</v>
      </c>
      <c r="V75" s="525" t="s">
        <v>4878</v>
      </c>
      <c r="W75" s="525"/>
    </row>
    <row r="76" spans="1:23" ht="28.5" customHeight="1">
      <c r="A76" s="512" t="s">
        <v>2333</v>
      </c>
      <c r="B76" s="512"/>
      <c r="C76" s="513">
        <v>350000</v>
      </c>
      <c r="D76" s="513">
        <v>8</v>
      </c>
      <c r="E76" s="473"/>
      <c r="F76" s="93"/>
      <c r="G76" s="520">
        <v>19</v>
      </c>
      <c r="H76" s="521" t="s">
        <v>2614</v>
      </c>
      <c r="I76" s="417" t="s">
        <v>2335</v>
      </c>
      <c r="J76" s="457" t="s">
        <v>5066</v>
      </c>
      <c r="K76" s="457" t="s">
        <v>5067</v>
      </c>
      <c r="L76" s="457" t="s">
        <v>2536</v>
      </c>
      <c r="M76" s="417">
        <v>4897</v>
      </c>
      <c r="N76" s="417" t="s">
        <v>4880</v>
      </c>
      <c r="O76" s="417">
        <v>22.5</v>
      </c>
      <c r="P76" s="417" t="s">
        <v>5068</v>
      </c>
      <c r="Q76" s="457">
        <v>18</v>
      </c>
      <c r="R76" s="417">
        <v>2.5</v>
      </c>
      <c r="S76" s="417">
        <v>12</v>
      </c>
      <c r="T76" s="457"/>
      <c r="U76" s="418"/>
      <c r="V76" s="417" t="s">
        <v>2488</v>
      </c>
      <c r="W76" s="457"/>
    </row>
    <row r="77" spans="1:23" ht="28.5" customHeight="1">
      <c r="A77" s="512" t="s">
        <v>2317</v>
      </c>
      <c r="B77" s="512"/>
      <c r="C77" s="513">
        <v>300000</v>
      </c>
      <c r="D77" s="513">
        <v>6</v>
      </c>
      <c r="E77" s="473"/>
      <c r="F77" s="93"/>
      <c r="G77" s="520" t="s">
        <v>2411</v>
      </c>
      <c r="H77" s="521" t="s">
        <v>2614</v>
      </c>
      <c r="I77" s="525" t="s">
        <v>2335</v>
      </c>
      <c r="J77" s="525" t="s">
        <v>5069</v>
      </c>
      <c r="K77" s="542" t="s">
        <v>2892</v>
      </c>
      <c r="L77" s="542" t="s">
        <v>2879</v>
      </c>
      <c r="M77" s="525">
        <v>4659</v>
      </c>
      <c r="N77" s="525" t="s">
        <v>4921</v>
      </c>
      <c r="O77" s="525">
        <v>20</v>
      </c>
      <c r="P77" s="525" t="s">
        <v>5070</v>
      </c>
      <c r="Q77" s="525">
        <v>16</v>
      </c>
      <c r="R77" s="525">
        <v>2.5</v>
      </c>
      <c r="S77" s="525" t="s">
        <v>5071</v>
      </c>
      <c r="T77" s="525">
        <v>9</v>
      </c>
      <c r="U77" s="526"/>
      <c r="V77" s="525" t="s">
        <v>4890</v>
      </c>
      <c r="W77" s="525"/>
    </row>
    <row r="78" spans="1:23" ht="25.5">
      <c r="A78" s="512" t="s">
        <v>2317</v>
      </c>
      <c r="B78" s="512"/>
      <c r="C78" s="513">
        <v>200000</v>
      </c>
      <c r="D78" s="513">
        <v>9</v>
      </c>
      <c r="E78" s="91"/>
      <c r="F78" s="93"/>
      <c r="G78" s="520" t="s">
        <v>2346</v>
      </c>
      <c r="H78" s="521" t="s">
        <v>2614</v>
      </c>
      <c r="I78" s="432" t="s">
        <v>2335</v>
      </c>
      <c r="J78" s="432" t="s">
        <v>5072</v>
      </c>
      <c r="K78" s="514" t="s">
        <v>5073</v>
      </c>
      <c r="L78" s="514" t="s">
        <v>5074</v>
      </c>
      <c r="M78" s="432">
        <v>4929</v>
      </c>
      <c r="N78" s="432" t="s">
        <v>4870</v>
      </c>
      <c r="O78" s="432">
        <v>26.25</v>
      </c>
      <c r="P78" s="432" t="s">
        <v>3492</v>
      </c>
      <c r="Q78" s="432">
        <v>21</v>
      </c>
      <c r="R78" s="432">
        <v>5</v>
      </c>
      <c r="S78" s="432">
        <v>14</v>
      </c>
      <c r="T78" s="432">
        <v>9</v>
      </c>
      <c r="U78" s="531">
        <v>6</v>
      </c>
      <c r="V78" s="432"/>
      <c r="W78" s="432"/>
    </row>
    <row r="79" spans="1:23" ht="25.5">
      <c r="A79" s="512" t="s">
        <v>2333</v>
      </c>
      <c r="B79" s="512"/>
      <c r="C79" s="513">
        <v>370000</v>
      </c>
      <c r="D79" s="513">
        <v>9</v>
      </c>
      <c r="E79" s="91"/>
      <c r="F79" s="93" t="s">
        <v>5075</v>
      </c>
      <c r="G79" s="520" t="s">
        <v>2555</v>
      </c>
      <c r="H79" s="521" t="s">
        <v>2654</v>
      </c>
      <c r="I79" s="528" t="s">
        <v>2335</v>
      </c>
      <c r="J79" s="528" t="s">
        <v>5076</v>
      </c>
      <c r="K79" s="543" t="s">
        <v>3715</v>
      </c>
      <c r="L79" s="543" t="s">
        <v>5077</v>
      </c>
      <c r="M79" s="528">
        <v>4530</v>
      </c>
      <c r="N79" s="528" t="s">
        <v>4887</v>
      </c>
      <c r="O79" s="528"/>
      <c r="P79" s="528"/>
      <c r="Q79" s="528"/>
      <c r="R79" s="528"/>
      <c r="S79" s="528">
        <v>14</v>
      </c>
      <c r="T79" s="528">
        <v>1</v>
      </c>
      <c r="U79" s="949">
        <v>1</v>
      </c>
      <c r="V79" s="528"/>
      <c r="W79" s="528"/>
    </row>
    <row r="80" spans="1:23" ht="28.5" customHeight="1">
      <c r="A80" s="512" t="s">
        <v>2317</v>
      </c>
      <c r="B80" s="512"/>
      <c r="C80" s="513">
        <v>200000</v>
      </c>
      <c r="D80" s="513">
        <v>8</v>
      </c>
      <c r="E80" s="473"/>
      <c r="F80" s="93"/>
      <c r="G80" s="520" t="s">
        <v>2760</v>
      </c>
      <c r="H80" s="521" t="s">
        <v>2654</v>
      </c>
      <c r="I80" s="417" t="s">
        <v>2335</v>
      </c>
      <c r="J80" s="417" t="s">
        <v>5078</v>
      </c>
      <c r="K80" s="457" t="s">
        <v>2386</v>
      </c>
      <c r="L80" s="457" t="s">
        <v>5079</v>
      </c>
      <c r="M80" s="417">
        <v>4165</v>
      </c>
      <c r="N80" s="417" t="s">
        <v>4880</v>
      </c>
      <c r="O80" s="457"/>
      <c r="P80" s="457"/>
      <c r="Q80" s="457"/>
      <c r="R80" s="457"/>
      <c r="S80" s="417">
        <v>12</v>
      </c>
      <c r="T80" s="457"/>
      <c r="U80" s="418"/>
      <c r="V80" s="457"/>
      <c r="W80" s="457"/>
    </row>
    <row r="81" spans="1:23" ht="28.5" customHeight="1" thickBot="1">
      <c r="A81" s="512" t="s">
        <v>2333</v>
      </c>
      <c r="B81" s="512"/>
      <c r="C81" s="513">
        <v>400000</v>
      </c>
      <c r="D81" s="513">
        <v>9</v>
      </c>
      <c r="E81" s="473"/>
      <c r="F81" s="93" t="s">
        <v>5075</v>
      </c>
      <c r="G81" s="520" t="s">
        <v>2760</v>
      </c>
      <c r="H81" s="521" t="s">
        <v>2654</v>
      </c>
      <c r="I81" s="528" t="s">
        <v>2335</v>
      </c>
      <c r="J81" s="528" t="s">
        <v>5080</v>
      </c>
      <c r="K81" s="543" t="s">
        <v>140</v>
      </c>
      <c r="L81" s="543" t="s">
        <v>154</v>
      </c>
      <c r="M81" s="528">
        <v>5369</v>
      </c>
      <c r="N81" s="528" t="s">
        <v>4887</v>
      </c>
      <c r="O81" s="528">
        <v>26.25</v>
      </c>
      <c r="P81" s="528" t="s">
        <v>5028</v>
      </c>
      <c r="Q81" s="528">
        <v>21</v>
      </c>
      <c r="R81" s="528">
        <v>2.5</v>
      </c>
      <c r="S81" s="528">
        <v>14</v>
      </c>
      <c r="T81" s="528"/>
      <c r="U81" s="949"/>
      <c r="V81" s="528"/>
      <c r="W81" s="528"/>
    </row>
    <row r="82" spans="1:23" ht="26.25" thickTop="1">
      <c r="A82" s="512" t="s">
        <v>2333</v>
      </c>
      <c r="B82" s="512"/>
      <c r="C82" s="513">
        <v>234379</v>
      </c>
      <c r="D82" s="513">
        <v>0</v>
      </c>
      <c r="E82" s="91"/>
      <c r="F82" s="475" t="s">
        <v>5049</v>
      </c>
      <c r="G82" s="520" t="s">
        <v>2760</v>
      </c>
      <c r="H82" s="521" t="s">
        <v>2654</v>
      </c>
      <c r="I82" s="528" t="s">
        <v>2358</v>
      </c>
      <c r="J82" s="528" t="s">
        <v>5081</v>
      </c>
      <c r="K82" s="543" t="s">
        <v>3305</v>
      </c>
      <c r="L82" s="543" t="s">
        <v>4313</v>
      </c>
      <c r="M82" s="528">
        <v>2519</v>
      </c>
      <c r="N82" s="528" t="s">
        <v>4887</v>
      </c>
      <c r="O82" s="528"/>
      <c r="P82" s="528"/>
      <c r="Q82" s="528"/>
      <c r="R82" s="528"/>
      <c r="S82" s="528">
        <v>6</v>
      </c>
      <c r="T82" s="528"/>
      <c r="U82" s="949"/>
      <c r="V82" s="528"/>
      <c r="W82" s="528"/>
    </row>
    <row r="83" spans="1:23" ht="28.5" customHeight="1">
      <c r="A83" s="512" t="s">
        <v>2317</v>
      </c>
      <c r="B83" s="512"/>
      <c r="C83" s="513">
        <v>523763</v>
      </c>
      <c r="D83" s="513">
        <v>9</v>
      </c>
      <c r="E83" s="473"/>
      <c r="F83" s="93" t="s">
        <v>5075</v>
      </c>
      <c r="G83" s="520" t="s">
        <v>2574</v>
      </c>
      <c r="H83" s="521" t="s">
        <v>2654</v>
      </c>
      <c r="I83" s="507" t="s">
        <v>2335</v>
      </c>
      <c r="J83" s="507" t="s">
        <v>5082</v>
      </c>
      <c r="K83" s="508" t="s">
        <v>5083</v>
      </c>
      <c r="L83" s="508" t="s">
        <v>5084</v>
      </c>
      <c r="M83" s="507">
        <v>5315</v>
      </c>
      <c r="N83" s="507" t="s">
        <v>4872</v>
      </c>
      <c r="O83" s="507"/>
      <c r="P83" s="507"/>
      <c r="Q83" s="507"/>
      <c r="R83" s="507"/>
      <c r="S83" s="507">
        <v>14</v>
      </c>
      <c r="T83" s="507"/>
      <c r="U83" s="530"/>
      <c r="V83" s="507"/>
      <c r="W83" s="507"/>
    </row>
    <row r="84" spans="1:23" ht="25.5">
      <c r="A84" s="512" t="s">
        <v>2333</v>
      </c>
      <c r="B84" s="512"/>
      <c r="C84" s="513">
        <v>237489</v>
      </c>
      <c r="D84" s="513">
        <v>0</v>
      </c>
      <c r="E84" s="91"/>
      <c r="F84" s="572" t="s">
        <v>5085</v>
      </c>
      <c r="G84" s="520" t="s">
        <v>2574</v>
      </c>
      <c r="H84" s="521" t="s">
        <v>2654</v>
      </c>
      <c r="I84" s="577" t="s">
        <v>2358</v>
      </c>
      <c r="J84" s="577" t="s">
        <v>5086</v>
      </c>
      <c r="K84" s="581" t="s">
        <v>5087</v>
      </c>
      <c r="L84" s="581" t="s">
        <v>154</v>
      </c>
      <c r="M84" s="577">
        <v>2695</v>
      </c>
      <c r="N84" s="577" t="s">
        <v>4887</v>
      </c>
      <c r="O84" s="577"/>
      <c r="P84" s="577" t="s">
        <v>68</v>
      </c>
      <c r="Q84" s="577"/>
      <c r="R84" s="577"/>
      <c r="S84" s="577">
        <v>6</v>
      </c>
      <c r="T84" s="577"/>
      <c r="U84" s="952"/>
      <c r="V84" s="577"/>
      <c r="W84" s="577"/>
    </row>
    <row r="85" spans="1:23" ht="25.5">
      <c r="A85" s="512" t="s">
        <v>2333</v>
      </c>
      <c r="B85" s="512"/>
      <c r="C85" s="513">
        <v>527823</v>
      </c>
      <c r="D85" s="513">
        <v>9</v>
      </c>
      <c r="E85" s="91"/>
      <c r="F85" s="93"/>
      <c r="G85" s="520" t="s">
        <v>2574</v>
      </c>
      <c r="H85" s="521" t="s">
        <v>2654</v>
      </c>
      <c r="I85" s="525" t="s">
        <v>2335</v>
      </c>
      <c r="J85" s="525" t="s">
        <v>5088</v>
      </c>
      <c r="K85" s="542" t="s">
        <v>5089</v>
      </c>
      <c r="L85" s="542" t="s">
        <v>5090</v>
      </c>
      <c r="M85" s="525">
        <v>4871</v>
      </c>
      <c r="N85" s="525" t="s">
        <v>4921</v>
      </c>
      <c r="O85" s="525"/>
      <c r="P85" s="525"/>
      <c r="Q85" s="525"/>
      <c r="R85" s="525"/>
      <c r="S85" s="525">
        <v>14</v>
      </c>
      <c r="T85" s="525"/>
      <c r="U85" s="526"/>
      <c r="V85" s="525"/>
      <c r="W85" s="525"/>
    </row>
    <row r="86" spans="1:23" ht="25.5">
      <c r="A86" s="512" t="s">
        <v>2317</v>
      </c>
      <c r="B86" s="512"/>
      <c r="C86" s="513">
        <v>465543</v>
      </c>
      <c r="D86" s="513">
        <v>9</v>
      </c>
      <c r="E86" s="91"/>
      <c r="F86" s="93">
        <v>3285</v>
      </c>
      <c r="G86" s="520" t="s">
        <v>2574</v>
      </c>
      <c r="H86" s="521" t="s">
        <v>2654</v>
      </c>
      <c r="I86" s="525" t="s">
        <v>2335</v>
      </c>
      <c r="J86" s="525" t="s">
        <v>5091</v>
      </c>
      <c r="K86" s="542" t="s">
        <v>5092</v>
      </c>
      <c r="L86" s="542" t="s">
        <v>5093</v>
      </c>
      <c r="M86" s="525">
        <v>3832</v>
      </c>
      <c r="N86" s="525" t="s">
        <v>4921</v>
      </c>
      <c r="O86" s="525"/>
      <c r="P86" s="525"/>
      <c r="Q86" s="525"/>
      <c r="R86" s="525"/>
      <c r="S86" s="525">
        <v>14</v>
      </c>
      <c r="T86" s="525"/>
      <c r="U86" s="526"/>
      <c r="V86" s="525"/>
      <c r="W86" s="525"/>
    </row>
    <row r="87" spans="1:23" ht="28.5" customHeight="1" thickBot="1">
      <c r="A87" s="473" t="s">
        <v>2317</v>
      </c>
      <c r="B87" s="473"/>
      <c r="C87" s="513">
        <v>390000</v>
      </c>
      <c r="D87" s="513">
        <v>9</v>
      </c>
      <c r="E87" s="473"/>
      <c r="F87" s="93" t="s">
        <v>5075</v>
      </c>
      <c r="G87" s="520" t="s">
        <v>2641</v>
      </c>
      <c r="H87" s="521" t="s">
        <v>2654</v>
      </c>
      <c r="I87" s="528" t="s">
        <v>2335</v>
      </c>
      <c r="J87" s="949" t="s">
        <v>5094</v>
      </c>
      <c r="K87" s="949" t="s">
        <v>5095</v>
      </c>
      <c r="L87" s="949" t="s">
        <v>3554</v>
      </c>
      <c r="M87" s="528">
        <v>4964</v>
      </c>
      <c r="N87" s="528" t="s">
        <v>4887</v>
      </c>
      <c r="O87" s="949"/>
      <c r="P87" s="949"/>
      <c r="Q87" s="949"/>
      <c r="R87" s="949"/>
      <c r="S87" s="528">
        <v>14</v>
      </c>
      <c r="T87" s="949"/>
      <c r="U87" s="949"/>
      <c r="V87" s="949"/>
      <c r="W87" s="949"/>
    </row>
    <row r="88" spans="1:23" ht="26.25" thickTop="1">
      <c r="A88" s="512" t="s">
        <v>2333</v>
      </c>
      <c r="B88" s="512"/>
      <c r="C88" s="513">
        <v>311349</v>
      </c>
      <c r="D88" s="513">
        <v>0</v>
      </c>
      <c r="E88" s="473"/>
      <c r="F88" s="475" t="s">
        <v>5096</v>
      </c>
      <c r="G88" s="520" t="s">
        <v>2641</v>
      </c>
      <c r="H88" s="521" t="s">
        <v>2654</v>
      </c>
      <c r="I88" s="525" t="s">
        <v>2358</v>
      </c>
      <c r="J88" s="525" t="s">
        <v>5097</v>
      </c>
      <c r="K88" s="542" t="s">
        <v>5098</v>
      </c>
      <c r="L88" s="542" t="s">
        <v>5099</v>
      </c>
      <c r="M88" s="525">
        <v>2115</v>
      </c>
      <c r="N88" s="525" t="s">
        <v>4921</v>
      </c>
      <c r="O88" s="525"/>
      <c r="P88" s="525"/>
      <c r="Q88" s="525"/>
      <c r="R88" s="525"/>
      <c r="S88" s="525" t="s">
        <v>4881</v>
      </c>
      <c r="T88" s="525"/>
      <c r="U88" s="526"/>
      <c r="V88" s="525"/>
      <c r="W88" s="525"/>
    </row>
    <row r="89" spans="1:23" ht="25.5">
      <c r="A89" s="512" t="s">
        <v>2317</v>
      </c>
      <c r="B89" s="512"/>
      <c r="C89" s="513">
        <v>220975</v>
      </c>
      <c r="D89" s="473"/>
      <c r="E89" s="473"/>
      <c r="F89" s="572" t="s">
        <v>5100</v>
      </c>
      <c r="G89" s="520" t="s">
        <v>2641</v>
      </c>
      <c r="H89" s="521" t="s">
        <v>2654</v>
      </c>
      <c r="I89" s="525" t="s">
        <v>2358</v>
      </c>
      <c r="J89" s="525" t="s">
        <v>5101</v>
      </c>
      <c r="K89" s="542" t="s">
        <v>5102</v>
      </c>
      <c r="L89" s="542" t="s">
        <v>74</v>
      </c>
      <c r="M89" s="525">
        <v>2937</v>
      </c>
      <c r="N89" s="525" t="s">
        <v>4921</v>
      </c>
      <c r="O89" s="525">
        <v>20</v>
      </c>
      <c r="P89" s="525" t="s">
        <v>68</v>
      </c>
      <c r="Q89" s="525">
        <v>16</v>
      </c>
      <c r="R89" s="525">
        <v>0</v>
      </c>
      <c r="S89" s="525" t="s">
        <v>5071</v>
      </c>
      <c r="T89" s="525"/>
      <c r="U89" s="526"/>
      <c r="V89" s="525"/>
      <c r="W89" s="525"/>
    </row>
    <row r="90" spans="1:23" ht="28.5" customHeight="1">
      <c r="A90" s="512" t="s">
        <v>2333</v>
      </c>
      <c r="B90" s="512"/>
      <c r="C90" s="513">
        <v>400000</v>
      </c>
      <c r="D90" s="513">
        <v>9</v>
      </c>
      <c r="E90" s="473"/>
      <c r="F90" s="93" t="s">
        <v>5075</v>
      </c>
      <c r="G90" s="520" t="s">
        <v>2641</v>
      </c>
      <c r="H90" s="521" t="s">
        <v>2654</v>
      </c>
      <c r="I90" s="525" t="s">
        <v>2335</v>
      </c>
      <c r="J90" s="525" t="s">
        <v>5103</v>
      </c>
      <c r="K90" s="542" t="s">
        <v>5104</v>
      </c>
      <c r="L90" s="542" t="s">
        <v>5105</v>
      </c>
      <c r="M90" s="525">
        <v>5310</v>
      </c>
      <c r="N90" s="525" t="s">
        <v>4921</v>
      </c>
      <c r="O90" s="525"/>
      <c r="P90" s="525"/>
      <c r="Q90" s="525"/>
      <c r="R90" s="525"/>
      <c r="S90" s="525">
        <v>14</v>
      </c>
      <c r="T90" s="525"/>
      <c r="U90" s="526"/>
      <c r="V90" s="525"/>
      <c r="W90" s="525"/>
    </row>
    <row r="91" spans="1:23" ht="28.5" customHeight="1">
      <c r="A91" s="512" t="s">
        <v>2317</v>
      </c>
      <c r="B91" s="512"/>
      <c r="C91" s="513">
        <v>400000</v>
      </c>
      <c r="D91" s="513">
        <v>9</v>
      </c>
      <c r="E91" s="473"/>
      <c r="F91" s="93" t="s">
        <v>5075</v>
      </c>
      <c r="G91" s="520" t="s">
        <v>2334</v>
      </c>
      <c r="H91" s="521" t="s">
        <v>2654</v>
      </c>
      <c r="I91" s="417" t="s">
        <v>2335</v>
      </c>
      <c r="J91" s="417" t="s">
        <v>5106</v>
      </c>
      <c r="K91" s="457" t="s">
        <v>5107</v>
      </c>
      <c r="L91" s="457" t="s">
        <v>5108</v>
      </c>
      <c r="M91" s="417">
        <v>4986</v>
      </c>
      <c r="N91" s="417" t="s">
        <v>4880</v>
      </c>
      <c r="O91" s="457"/>
      <c r="P91" s="457"/>
      <c r="Q91" s="457"/>
      <c r="R91" s="457"/>
      <c r="S91" s="417">
        <v>14</v>
      </c>
      <c r="T91" s="457"/>
      <c r="U91" s="418"/>
      <c r="V91" s="457"/>
      <c r="W91" s="457"/>
    </row>
    <row r="92" spans="1:23" ht="25.5">
      <c r="A92" s="512" t="s">
        <v>2333</v>
      </c>
      <c r="B92" s="546">
        <f>C92/3.25</f>
        <v>153846.15384615384</v>
      </c>
      <c r="C92" s="513">
        <v>500000</v>
      </c>
      <c r="D92" s="513">
        <v>9</v>
      </c>
      <c r="E92" s="91"/>
      <c r="F92" s="93" t="s">
        <v>5075</v>
      </c>
      <c r="G92" s="520" t="s">
        <v>2597</v>
      </c>
      <c r="H92" s="521" t="s">
        <v>2654</v>
      </c>
      <c r="I92" s="528" t="s">
        <v>2335</v>
      </c>
      <c r="J92" s="528" t="s">
        <v>5109</v>
      </c>
      <c r="K92" s="543" t="s">
        <v>5110</v>
      </c>
      <c r="L92" s="543" t="s">
        <v>2577</v>
      </c>
      <c r="M92" s="528">
        <v>5067</v>
      </c>
      <c r="N92" s="528" t="s">
        <v>4887</v>
      </c>
      <c r="O92" s="528"/>
      <c r="P92" s="528"/>
      <c r="Q92" s="528"/>
      <c r="R92" s="528"/>
      <c r="S92" s="528">
        <v>14</v>
      </c>
      <c r="T92" s="528"/>
      <c r="U92" s="949"/>
      <c r="V92" s="528"/>
      <c r="W92" s="528"/>
    </row>
    <row r="93" spans="1:23" ht="28.5" customHeight="1" thickBot="1">
      <c r="A93" s="512" t="s">
        <v>2317</v>
      </c>
      <c r="B93" s="546">
        <f>C93/3.25</f>
        <v>153846.15384615384</v>
      </c>
      <c r="C93" s="513">
        <v>500000</v>
      </c>
      <c r="D93" s="513">
        <v>8</v>
      </c>
      <c r="E93" s="473"/>
      <c r="F93" s="93" t="s">
        <v>5075</v>
      </c>
      <c r="G93" s="520" t="s">
        <v>2610</v>
      </c>
      <c r="H93" s="521" t="s">
        <v>2654</v>
      </c>
      <c r="I93" s="417" t="s">
        <v>2335</v>
      </c>
      <c r="J93" s="457" t="s">
        <v>5111</v>
      </c>
      <c r="K93" s="457" t="s">
        <v>2519</v>
      </c>
      <c r="L93" s="457" t="s">
        <v>5112</v>
      </c>
      <c r="M93" s="417">
        <v>5140</v>
      </c>
      <c r="N93" s="417" t="s">
        <v>4880</v>
      </c>
      <c r="O93" s="457"/>
      <c r="P93" s="457"/>
      <c r="Q93" s="457"/>
      <c r="R93" s="457"/>
      <c r="S93" s="417">
        <v>12</v>
      </c>
      <c r="T93" s="457"/>
      <c r="U93" s="457"/>
      <c r="V93" s="457"/>
      <c r="W93" s="457"/>
    </row>
    <row r="94" spans="1:23" ht="27" thickTop="1" thickBot="1">
      <c r="A94" s="512" t="s">
        <v>2333</v>
      </c>
      <c r="B94" s="546">
        <f>C94/3.25</f>
        <v>119666.15384615384</v>
      </c>
      <c r="C94" s="513">
        <v>388915</v>
      </c>
      <c r="D94" s="513"/>
      <c r="E94" s="91"/>
      <c r="F94" s="475" t="s">
        <v>5113</v>
      </c>
      <c r="G94" s="520" t="s">
        <v>2461</v>
      </c>
      <c r="H94" s="521" t="s">
        <v>2707</v>
      </c>
      <c r="I94" s="422" t="s">
        <v>2358</v>
      </c>
      <c r="J94" s="422" t="s">
        <v>5114</v>
      </c>
      <c r="K94" s="582" t="s">
        <v>5115</v>
      </c>
      <c r="L94" s="582" t="s">
        <v>211</v>
      </c>
      <c r="M94" s="422">
        <v>1933</v>
      </c>
      <c r="N94" s="422" t="s">
        <v>4880</v>
      </c>
      <c r="O94" s="582"/>
      <c r="P94" s="582"/>
      <c r="Q94" s="582"/>
      <c r="R94" s="582"/>
      <c r="S94" s="422">
        <v>0</v>
      </c>
      <c r="T94" s="582"/>
      <c r="U94" s="580"/>
      <c r="V94" s="422"/>
      <c r="W94" s="582"/>
    </row>
    <row r="95" spans="1:23" ht="26.25" thickTop="1">
      <c r="A95" s="512" t="s">
        <v>2333</v>
      </c>
      <c r="B95" s="546">
        <f>C95/3.25</f>
        <v>104741.84615384616</v>
      </c>
      <c r="C95" s="513">
        <v>340411</v>
      </c>
      <c r="D95" s="513">
        <v>0</v>
      </c>
      <c r="E95" s="91"/>
      <c r="F95" s="475" t="s">
        <v>5116</v>
      </c>
      <c r="G95" s="520" t="s">
        <v>2393</v>
      </c>
      <c r="H95" s="521" t="s">
        <v>2707</v>
      </c>
      <c r="I95" s="577" t="s">
        <v>2358</v>
      </c>
      <c r="J95" s="577" t="s">
        <v>5117</v>
      </c>
      <c r="K95" s="581" t="s">
        <v>3712</v>
      </c>
      <c r="L95" s="581" t="s">
        <v>5118</v>
      </c>
      <c r="M95" s="577">
        <v>1799</v>
      </c>
      <c r="N95" s="577" t="s">
        <v>4887</v>
      </c>
      <c r="O95" s="577"/>
      <c r="P95" s="577"/>
      <c r="Q95" s="577"/>
      <c r="R95" s="577"/>
      <c r="S95" s="577">
        <v>14</v>
      </c>
      <c r="T95" s="577"/>
      <c r="U95" s="952"/>
      <c r="V95" s="577"/>
      <c r="W95" s="577"/>
    </row>
    <row r="96" spans="1:23" ht="26.25" thickBot="1">
      <c r="A96" s="512" t="s">
        <v>2362</v>
      </c>
      <c r="B96" s="546">
        <f>C96/3.25</f>
        <v>128771.69230769231</v>
      </c>
      <c r="C96" s="513">
        <v>418508</v>
      </c>
      <c r="D96" s="513"/>
      <c r="E96" s="91"/>
      <c r="F96" s="584" t="s">
        <v>5085</v>
      </c>
      <c r="G96" s="520" t="s">
        <v>2397</v>
      </c>
      <c r="H96" s="521" t="s">
        <v>2707</v>
      </c>
      <c r="I96" s="576" t="s">
        <v>2358</v>
      </c>
      <c r="J96" s="576" t="s">
        <v>5119</v>
      </c>
      <c r="K96" s="579" t="s">
        <v>210</v>
      </c>
      <c r="L96" s="579" t="s">
        <v>5120</v>
      </c>
      <c r="M96" s="576">
        <v>1396</v>
      </c>
      <c r="N96" s="576" t="s">
        <v>4921</v>
      </c>
      <c r="O96" s="576"/>
      <c r="P96" s="576"/>
      <c r="Q96" s="576"/>
      <c r="R96" s="576"/>
      <c r="S96" s="576">
        <v>0</v>
      </c>
      <c r="T96" s="576"/>
      <c r="U96" s="593"/>
      <c r="V96" s="576"/>
      <c r="W96" s="576"/>
    </row>
    <row r="97" spans="1:23" ht="27" thickTop="1" thickBot="1">
      <c r="A97" s="512"/>
      <c r="B97" s="546"/>
      <c r="C97" s="513">
        <v>200000</v>
      </c>
      <c r="D97" s="513"/>
      <c r="E97" s="91"/>
      <c r="F97" s="573" t="s">
        <v>5085</v>
      </c>
      <c r="G97" s="520" t="s">
        <v>349</v>
      </c>
      <c r="H97" s="521" t="s">
        <v>2707</v>
      </c>
      <c r="I97" s="525" t="s">
        <v>2358</v>
      </c>
      <c r="J97" s="525" t="s">
        <v>5121</v>
      </c>
      <c r="K97" s="542" t="s">
        <v>5122</v>
      </c>
      <c r="L97" s="542" t="s">
        <v>5123</v>
      </c>
      <c r="M97" s="525">
        <v>2521</v>
      </c>
      <c r="N97" s="525" t="s">
        <v>4921</v>
      </c>
      <c r="O97" s="525"/>
      <c r="P97" s="525"/>
      <c r="Q97" s="525"/>
      <c r="R97" s="525"/>
      <c r="S97" s="525">
        <v>6</v>
      </c>
      <c r="T97" s="525"/>
      <c r="U97" s="525"/>
      <c r="V97" s="525"/>
      <c r="W97" s="525"/>
    </row>
    <row r="98" spans="1:23" ht="26.25" thickTop="1">
      <c r="A98" s="512" t="s">
        <v>2317</v>
      </c>
      <c r="B98" s="546">
        <f t="shared" ref="B98:B118" si="0">C98/3.25</f>
        <v>106201.53846153847</v>
      </c>
      <c r="C98" s="513">
        <v>345155</v>
      </c>
      <c r="D98" s="513">
        <v>9</v>
      </c>
      <c r="E98" s="473"/>
      <c r="F98" s="475" t="s">
        <v>5116</v>
      </c>
      <c r="G98" s="520" t="s">
        <v>2481</v>
      </c>
      <c r="H98" s="521" t="s">
        <v>2707</v>
      </c>
      <c r="I98" s="507" t="s">
        <v>2358</v>
      </c>
      <c r="J98" s="507" t="s">
        <v>5124</v>
      </c>
      <c r="K98" s="508" t="s">
        <v>170</v>
      </c>
      <c r="L98" s="508" t="s">
        <v>2343</v>
      </c>
      <c r="M98" s="507">
        <v>1238</v>
      </c>
      <c r="N98" s="507" t="s">
        <v>4872</v>
      </c>
      <c r="O98" s="507"/>
      <c r="P98" s="507"/>
      <c r="Q98" s="507"/>
      <c r="R98" s="507"/>
      <c r="S98" s="507">
        <v>0</v>
      </c>
      <c r="T98" s="507"/>
      <c r="U98" s="530"/>
      <c r="V98" s="507"/>
      <c r="W98" s="507"/>
    </row>
    <row r="99" spans="1:23" ht="26.25" thickBot="1">
      <c r="A99" s="512" t="s">
        <v>2317</v>
      </c>
      <c r="B99" s="546">
        <f t="shared" si="0"/>
        <v>153846.15384615384</v>
      </c>
      <c r="C99" s="513">
        <v>500000</v>
      </c>
      <c r="D99" s="513">
        <v>8</v>
      </c>
      <c r="E99" s="91"/>
      <c r="F99" s="93"/>
      <c r="G99" s="520" t="s">
        <v>2563</v>
      </c>
      <c r="H99" s="521" t="s">
        <v>2707</v>
      </c>
      <c r="I99" s="525" t="s">
        <v>2335</v>
      </c>
      <c r="J99" s="525" t="s">
        <v>5125</v>
      </c>
      <c r="K99" s="542" t="s">
        <v>210</v>
      </c>
      <c r="L99" s="542" t="s">
        <v>5126</v>
      </c>
      <c r="M99" s="525">
        <v>4668</v>
      </c>
      <c r="N99" s="525" t="s">
        <v>4921</v>
      </c>
      <c r="O99" s="525"/>
      <c r="P99" s="525"/>
      <c r="Q99" s="525"/>
      <c r="R99" s="525"/>
      <c r="S99" s="525">
        <v>14</v>
      </c>
      <c r="T99" s="525"/>
      <c r="U99" s="526"/>
      <c r="V99" s="525"/>
      <c r="W99" s="525"/>
    </row>
    <row r="100" spans="1:23" ht="26.25" thickTop="1">
      <c r="A100" s="512" t="s">
        <v>2317</v>
      </c>
      <c r="B100" s="546">
        <f t="shared" si="0"/>
        <v>112400</v>
      </c>
      <c r="C100" s="513">
        <v>365300</v>
      </c>
      <c r="D100" s="513"/>
      <c r="E100" s="91"/>
      <c r="F100" s="475" t="s">
        <v>5113</v>
      </c>
      <c r="G100" s="520" t="s">
        <v>2431</v>
      </c>
      <c r="H100" s="521" t="s">
        <v>2707</v>
      </c>
      <c r="I100" s="432" t="s">
        <v>2358</v>
      </c>
      <c r="J100" s="432" t="s">
        <v>5127</v>
      </c>
      <c r="K100" s="514" t="s">
        <v>3682</v>
      </c>
      <c r="L100" s="514" t="s">
        <v>5128</v>
      </c>
      <c r="M100" s="432">
        <v>1955</v>
      </c>
      <c r="N100" s="432" t="s">
        <v>4870</v>
      </c>
      <c r="O100" s="432"/>
      <c r="P100" s="432"/>
      <c r="Q100" s="432"/>
      <c r="R100" s="432"/>
      <c r="S100" s="432">
        <v>6</v>
      </c>
      <c r="T100" s="432"/>
      <c r="U100" s="531"/>
      <c r="V100" s="432"/>
      <c r="W100" s="432"/>
    </row>
    <row r="101" spans="1:23" ht="26.25" thickBot="1">
      <c r="A101" s="512" t="s">
        <v>2362</v>
      </c>
      <c r="B101" s="546">
        <f t="shared" si="0"/>
        <v>88197.846153846156</v>
      </c>
      <c r="C101" s="513">
        <v>286643</v>
      </c>
      <c r="D101" s="513"/>
      <c r="E101" s="473"/>
      <c r="F101" s="572" t="s">
        <v>5085</v>
      </c>
      <c r="G101" s="520" t="s">
        <v>2431</v>
      </c>
      <c r="H101" s="521" t="s">
        <v>2707</v>
      </c>
      <c r="I101" s="417" t="s">
        <v>2358</v>
      </c>
      <c r="J101" s="457" t="s">
        <v>5129</v>
      </c>
      <c r="K101" s="457" t="s">
        <v>5130</v>
      </c>
      <c r="L101" s="457" t="s">
        <v>5131</v>
      </c>
      <c r="M101" s="417">
        <v>2067</v>
      </c>
      <c r="N101" s="417" t="s">
        <v>4880</v>
      </c>
      <c r="O101" s="457"/>
      <c r="P101" s="457"/>
      <c r="Q101" s="457"/>
      <c r="R101" s="457"/>
      <c r="S101" s="417">
        <v>6</v>
      </c>
      <c r="T101" s="457"/>
      <c r="U101" s="418"/>
      <c r="V101" s="457"/>
      <c r="W101" s="457"/>
    </row>
    <row r="102" spans="1:23" ht="28.5" customHeight="1" thickTop="1">
      <c r="A102" s="473"/>
      <c r="B102" s="546">
        <f t="shared" si="0"/>
        <v>3692.3076923076924</v>
      </c>
      <c r="C102" s="513">
        <v>12000</v>
      </c>
      <c r="D102" s="513"/>
      <c r="E102" s="473"/>
      <c r="F102" s="475" t="s">
        <v>5132</v>
      </c>
      <c r="G102" s="520" t="s">
        <v>2760</v>
      </c>
      <c r="H102" s="521" t="s">
        <v>2707</v>
      </c>
      <c r="I102" s="528" t="s">
        <v>3668</v>
      </c>
      <c r="J102" s="528" t="s">
        <v>5133</v>
      </c>
      <c r="K102" s="543" t="s">
        <v>384</v>
      </c>
      <c r="L102" s="543" t="s">
        <v>36</v>
      </c>
      <c r="M102" s="528"/>
      <c r="N102" s="528" t="s">
        <v>4887</v>
      </c>
      <c r="O102" s="528"/>
      <c r="P102" s="528"/>
      <c r="Q102" s="528"/>
      <c r="R102" s="528"/>
      <c r="S102" s="528">
        <v>14</v>
      </c>
      <c r="T102" s="528"/>
      <c r="U102" s="528"/>
      <c r="V102" s="528"/>
      <c r="W102" s="528"/>
    </row>
    <row r="103" spans="1:23" ht="28.5" customHeight="1" thickBot="1">
      <c r="A103" s="512" t="s">
        <v>2333</v>
      </c>
      <c r="B103" s="546">
        <f t="shared" si="0"/>
        <v>153846.15384615384</v>
      </c>
      <c r="C103" s="513">
        <v>500000</v>
      </c>
      <c r="D103" s="513">
        <v>9</v>
      </c>
      <c r="E103" s="473"/>
      <c r="F103" s="473"/>
      <c r="G103" s="520" t="s">
        <v>2664</v>
      </c>
      <c r="H103" s="521" t="s">
        <v>2707</v>
      </c>
      <c r="I103" s="507" t="s">
        <v>2335</v>
      </c>
      <c r="J103" s="507" t="s">
        <v>5134</v>
      </c>
      <c r="K103" s="508" t="s">
        <v>157</v>
      </c>
      <c r="L103" s="508" t="s">
        <v>5135</v>
      </c>
      <c r="M103" s="507">
        <v>4342</v>
      </c>
      <c r="N103" s="507" t="s">
        <v>4872</v>
      </c>
      <c r="O103" s="507"/>
      <c r="P103" s="507"/>
      <c r="Q103" s="507"/>
      <c r="R103" s="507"/>
      <c r="S103" s="507">
        <v>16</v>
      </c>
      <c r="T103" s="507"/>
      <c r="U103" s="530"/>
      <c r="V103" s="507"/>
      <c r="W103" s="507"/>
    </row>
    <row r="104" spans="1:23" ht="26.25" thickTop="1">
      <c r="A104" s="512" t="s">
        <v>2333</v>
      </c>
      <c r="B104" s="546">
        <f t="shared" si="0"/>
        <v>99437.846153846156</v>
      </c>
      <c r="C104" s="513">
        <v>323173</v>
      </c>
      <c r="D104" s="513"/>
      <c r="E104" s="473"/>
      <c r="F104" s="475" t="s">
        <v>5085</v>
      </c>
      <c r="G104" s="520" t="s">
        <v>2384</v>
      </c>
      <c r="H104" s="521" t="s">
        <v>2707</v>
      </c>
      <c r="I104" s="507" t="s">
        <v>2358</v>
      </c>
      <c r="J104" s="507" t="s">
        <v>5136</v>
      </c>
      <c r="K104" s="508" t="s">
        <v>3856</v>
      </c>
      <c r="L104" s="508" t="s">
        <v>3696</v>
      </c>
      <c r="M104" s="507">
        <v>2131</v>
      </c>
      <c r="N104" s="507" t="s">
        <v>4872</v>
      </c>
      <c r="O104" s="507"/>
      <c r="P104" s="507"/>
      <c r="Q104" s="507"/>
      <c r="R104" s="507"/>
      <c r="S104" s="507">
        <v>0</v>
      </c>
      <c r="T104" s="507"/>
      <c r="U104" s="530"/>
      <c r="V104" s="507"/>
      <c r="W104" s="507"/>
    </row>
    <row r="105" spans="1:23" ht="28.5" customHeight="1">
      <c r="A105" s="512" t="s">
        <v>2317</v>
      </c>
      <c r="B105" s="546">
        <f t="shared" si="0"/>
        <v>153846.15384615384</v>
      </c>
      <c r="C105" s="513">
        <v>500000</v>
      </c>
      <c r="D105" s="513">
        <v>9</v>
      </c>
      <c r="E105" s="473"/>
      <c r="F105" s="473"/>
      <c r="G105" s="520" t="s">
        <v>2393</v>
      </c>
      <c r="H105" s="521" t="s">
        <v>2707</v>
      </c>
      <c r="I105" s="507" t="s">
        <v>2335</v>
      </c>
      <c r="J105" s="507" t="s">
        <v>5137</v>
      </c>
      <c r="K105" s="508" t="s">
        <v>5138</v>
      </c>
      <c r="L105" s="508" t="s">
        <v>5084</v>
      </c>
      <c r="M105" s="507">
        <v>5186</v>
      </c>
      <c r="N105" s="507" t="s">
        <v>4872</v>
      </c>
      <c r="O105" s="507"/>
      <c r="P105" s="507"/>
      <c r="Q105" s="507"/>
      <c r="R105" s="507"/>
      <c r="S105" s="507">
        <v>14</v>
      </c>
      <c r="T105" s="507"/>
      <c r="U105" s="530"/>
      <c r="V105" s="507"/>
      <c r="W105" s="507"/>
    </row>
    <row r="106" spans="1:23" ht="28.5" customHeight="1">
      <c r="A106" s="512" t="s">
        <v>2333</v>
      </c>
      <c r="B106" s="546">
        <f t="shared" si="0"/>
        <v>153846.15384615384</v>
      </c>
      <c r="C106" s="513">
        <v>500000</v>
      </c>
      <c r="D106" s="513">
        <v>9</v>
      </c>
      <c r="E106" s="473"/>
      <c r="F106" s="473"/>
      <c r="G106" s="520" t="s">
        <v>2393</v>
      </c>
      <c r="H106" s="521" t="s">
        <v>2707</v>
      </c>
      <c r="I106" s="525" t="s">
        <v>2335</v>
      </c>
      <c r="J106" s="525" t="s">
        <v>5139</v>
      </c>
      <c r="K106" s="542" t="s">
        <v>5140</v>
      </c>
      <c r="L106" s="542" t="s">
        <v>50</v>
      </c>
      <c r="M106" s="525">
        <v>5311</v>
      </c>
      <c r="N106" s="525" t="s">
        <v>4921</v>
      </c>
      <c r="O106" s="525"/>
      <c r="P106" s="525"/>
      <c r="Q106" s="525"/>
      <c r="R106" s="525"/>
      <c r="S106" s="525">
        <v>14</v>
      </c>
      <c r="T106" s="525"/>
      <c r="U106" s="526"/>
      <c r="V106" s="525"/>
      <c r="W106" s="525"/>
    </row>
    <row r="107" spans="1:23" ht="25.5">
      <c r="A107" s="512" t="s">
        <v>2333</v>
      </c>
      <c r="B107" s="546">
        <f t="shared" si="0"/>
        <v>153846.15384615384</v>
      </c>
      <c r="C107" s="513">
        <v>500000</v>
      </c>
      <c r="D107" s="513">
        <v>9</v>
      </c>
      <c r="E107" s="91"/>
      <c r="F107" s="93"/>
      <c r="G107" s="520" t="s">
        <v>2393</v>
      </c>
      <c r="H107" s="521" t="s">
        <v>2707</v>
      </c>
      <c r="I107" s="525" t="s">
        <v>2335</v>
      </c>
      <c r="J107" s="525" t="s">
        <v>5141</v>
      </c>
      <c r="K107" s="542" t="s">
        <v>5142</v>
      </c>
      <c r="L107" s="542" t="s">
        <v>5143</v>
      </c>
      <c r="M107" s="525">
        <v>5118</v>
      </c>
      <c r="N107" s="525" t="s">
        <v>4921</v>
      </c>
      <c r="O107" s="525"/>
      <c r="P107" s="525"/>
      <c r="Q107" s="525"/>
      <c r="R107" s="525"/>
      <c r="S107" s="525">
        <v>14</v>
      </c>
      <c r="T107" s="525"/>
      <c r="U107" s="526"/>
      <c r="V107" s="525"/>
      <c r="W107" s="525"/>
    </row>
    <row r="108" spans="1:23" ht="28.5" customHeight="1">
      <c r="A108" s="473" t="s">
        <v>2317</v>
      </c>
      <c r="B108" s="546">
        <f t="shared" si="0"/>
        <v>153846.15384615384</v>
      </c>
      <c r="C108" s="513">
        <v>500000</v>
      </c>
      <c r="D108" s="513">
        <v>9</v>
      </c>
      <c r="E108" s="473"/>
      <c r="F108" s="473"/>
      <c r="G108" s="520" t="s">
        <v>2393</v>
      </c>
      <c r="H108" s="521" t="s">
        <v>2707</v>
      </c>
      <c r="I108" s="528" t="s">
        <v>2335</v>
      </c>
      <c r="J108" s="528" t="s">
        <v>5144</v>
      </c>
      <c r="K108" s="543" t="s">
        <v>5145</v>
      </c>
      <c r="L108" s="543" t="s">
        <v>5123</v>
      </c>
      <c r="M108" s="528">
        <v>4613</v>
      </c>
      <c r="N108" s="528" t="s">
        <v>4887</v>
      </c>
      <c r="O108" s="528"/>
      <c r="P108" s="528"/>
      <c r="Q108" s="528"/>
      <c r="R108" s="528"/>
      <c r="S108" s="528">
        <v>14</v>
      </c>
      <c r="T108" s="528"/>
      <c r="U108" s="528"/>
      <c r="V108" s="528"/>
      <c r="W108" s="528"/>
    </row>
    <row r="109" spans="1:23" ht="28.5" customHeight="1" thickBot="1">
      <c r="A109" s="512" t="s">
        <v>2317</v>
      </c>
      <c r="B109" s="546">
        <f t="shared" si="0"/>
        <v>153846.15384615384</v>
      </c>
      <c r="C109" s="513">
        <v>500000</v>
      </c>
      <c r="D109" s="513">
        <v>9</v>
      </c>
      <c r="E109" s="473"/>
      <c r="F109" s="473"/>
      <c r="G109" s="520" t="s">
        <v>2393</v>
      </c>
      <c r="H109" s="521" t="s">
        <v>2707</v>
      </c>
      <c r="I109" s="432" t="s">
        <v>2335</v>
      </c>
      <c r="J109" s="432" t="s">
        <v>5146</v>
      </c>
      <c r="K109" s="514" t="s">
        <v>5147</v>
      </c>
      <c r="L109" s="514" t="s">
        <v>5148</v>
      </c>
      <c r="M109" s="432">
        <v>4545</v>
      </c>
      <c r="N109" s="432" t="s">
        <v>4870</v>
      </c>
      <c r="O109" s="432"/>
      <c r="P109" s="432"/>
      <c r="Q109" s="432"/>
      <c r="R109" s="432"/>
      <c r="S109" s="432">
        <v>14</v>
      </c>
      <c r="T109" s="432"/>
      <c r="U109" s="531"/>
      <c r="V109" s="432"/>
      <c r="W109" s="432"/>
    </row>
    <row r="110" spans="1:23" ht="27" thickTop="1" thickBot="1">
      <c r="A110" s="512" t="s">
        <v>2317</v>
      </c>
      <c r="B110" s="546">
        <f t="shared" si="0"/>
        <v>118486.76923076923</v>
      </c>
      <c r="C110" s="513">
        <v>385082</v>
      </c>
      <c r="D110" s="513">
        <v>6</v>
      </c>
      <c r="E110" s="473"/>
      <c r="F110" s="475" t="s">
        <v>5113</v>
      </c>
      <c r="G110" s="520" t="s">
        <v>2397</v>
      </c>
      <c r="H110" s="521" t="s">
        <v>2707</v>
      </c>
      <c r="I110" s="112" t="s">
        <v>2358</v>
      </c>
      <c r="J110" s="112" t="s">
        <v>5149</v>
      </c>
      <c r="K110" s="133" t="s">
        <v>3974</v>
      </c>
      <c r="L110" s="133" t="s">
        <v>3633</v>
      </c>
      <c r="M110" s="112">
        <v>1167</v>
      </c>
      <c r="N110" s="112" t="s">
        <v>4870</v>
      </c>
      <c r="O110" s="112"/>
      <c r="P110" s="112"/>
      <c r="Q110" s="112"/>
      <c r="R110" s="112"/>
      <c r="S110" s="112">
        <v>0</v>
      </c>
      <c r="T110" s="112"/>
      <c r="U110" s="131"/>
      <c r="V110" s="112"/>
      <c r="W110" s="112"/>
    </row>
    <row r="111" spans="1:23" ht="27" thickTop="1" thickBot="1">
      <c r="A111" s="512" t="s">
        <v>2317</v>
      </c>
      <c r="B111" s="546">
        <f t="shared" si="0"/>
        <v>109230.76923076923</v>
      </c>
      <c r="C111" s="513">
        <v>355000</v>
      </c>
      <c r="D111" s="513"/>
      <c r="E111" s="473"/>
      <c r="F111" s="475" t="s">
        <v>5085</v>
      </c>
      <c r="G111" s="520" t="s">
        <v>2403</v>
      </c>
      <c r="H111" s="521" t="s">
        <v>2707</v>
      </c>
      <c r="I111" s="507" t="s">
        <v>2358</v>
      </c>
      <c r="J111" s="507" t="s">
        <v>5150</v>
      </c>
      <c r="K111" s="508" t="s">
        <v>5151</v>
      </c>
      <c r="L111" s="508" t="s">
        <v>253</v>
      </c>
      <c r="M111" s="507">
        <v>2013</v>
      </c>
      <c r="N111" s="507" t="s">
        <v>4872</v>
      </c>
      <c r="O111" s="507"/>
      <c r="P111" s="507"/>
      <c r="Q111" s="507"/>
      <c r="R111" s="507"/>
      <c r="S111" s="507">
        <v>6</v>
      </c>
      <c r="T111" s="507"/>
      <c r="U111" s="530"/>
      <c r="V111" s="507"/>
      <c r="W111" s="507"/>
    </row>
    <row r="112" spans="1:23" ht="26.25" thickTop="1">
      <c r="A112" s="512" t="s">
        <v>2317</v>
      </c>
      <c r="B112" s="546">
        <f t="shared" si="0"/>
        <v>81896.61538461539</v>
      </c>
      <c r="C112" s="513">
        <v>266164</v>
      </c>
      <c r="D112" s="513"/>
      <c r="E112" s="473"/>
      <c r="F112" s="475" t="s">
        <v>5152</v>
      </c>
      <c r="G112" s="520" t="s">
        <v>2461</v>
      </c>
      <c r="H112" s="521" t="s">
        <v>2707</v>
      </c>
      <c r="I112" s="422" t="s">
        <v>2358</v>
      </c>
      <c r="J112" s="422" t="s">
        <v>5153</v>
      </c>
      <c r="K112" s="582" t="s">
        <v>5154</v>
      </c>
      <c r="L112" s="582" t="s">
        <v>3048</v>
      </c>
      <c r="M112" s="422">
        <v>1720</v>
      </c>
      <c r="N112" s="422" t="s">
        <v>4880</v>
      </c>
      <c r="O112" s="582"/>
      <c r="P112" s="582"/>
      <c r="Q112" s="582"/>
      <c r="R112" s="582"/>
      <c r="S112" s="422">
        <v>6</v>
      </c>
      <c r="T112" s="582"/>
      <c r="U112" s="580"/>
      <c r="V112" s="582"/>
      <c r="W112" s="582"/>
    </row>
    <row r="113" spans="1:23" ht="25.5">
      <c r="A113" s="512" t="s">
        <v>2317</v>
      </c>
      <c r="B113" s="546">
        <f t="shared" si="0"/>
        <v>103485.84615384616</v>
      </c>
      <c r="C113" s="513">
        <v>336329</v>
      </c>
      <c r="D113" s="513">
        <v>9</v>
      </c>
      <c r="E113" s="473"/>
      <c r="F113" s="572" t="s">
        <v>5155</v>
      </c>
      <c r="G113" s="520" t="s">
        <v>2367</v>
      </c>
      <c r="H113" s="521" t="s">
        <v>2707</v>
      </c>
      <c r="I113" s="525" t="s">
        <v>2358</v>
      </c>
      <c r="J113" s="525" t="s">
        <v>5156</v>
      </c>
      <c r="K113" s="542" t="s">
        <v>5157</v>
      </c>
      <c r="L113" s="542" t="s">
        <v>50</v>
      </c>
      <c r="M113" s="525">
        <v>2602</v>
      </c>
      <c r="N113" s="525" t="s">
        <v>4921</v>
      </c>
      <c r="O113" s="525"/>
      <c r="P113" s="525"/>
      <c r="Q113" s="525"/>
      <c r="R113" s="525"/>
      <c r="S113" s="525">
        <v>6</v>
      </c>
      <c r="T113" s="525"/>
      <c r="U113" s="526"/>
      <c r="V113" s="525"/>
      <c r="W113" s="525"/>
    </row>
    <row r="114" spans="1:23" ht="25.5">
      <c r="A114" s="512" t="s">
        <v>2317</v>
      </c>
      <c r="B114" s="546">
        <f t="shared" si="0"/>
        <v>170027.38461538462</v>
      </c>
      <c r="C114" s="513">
        <v>552589</v>
      </c>
      <c r="D114" s="513">
        <v>10</v>
      </c>
      <c r="E114" s="473"/>
      <c r="F114" s="572" t="s">
        <v>5152</v>
      </c>
      <c r="G114" s="520" t="s">
        <v>2423</v>
      </c>
      <c r="H114" s="521" t="s">
        <v>2707</v>
      </c>
      <c r="I114" s="507" t="s">
        <v>2358</v>
      </c>
      <c r="J114" s="507" t="s">
        <v>5158</v>
      </c>
      <c r="K114" s="508" t="s">
        <v>2515</v>
      </c>
      <c r="L114" s="508" t="s">
        <v>47</v>
      </c>
      <c r="M114" s="507">
        <v>3538</v>
      </c>
      <c r="N114" s="507" t="s">
        <v>4872</v>
      </c>
      <c r="O114" s="507"/>
      <c r="P114" s="507"/>
      <c r="Q114" s="507"/>
      <c r="R114" s="507"/>
      <c r="S114" s="507">
        <v>16</v>
      </c>
      <c r="T114" s="507"/>
      <c r="U114" s="530"/>
      <c r="V114" s="507"/>
      <c r="W114" s="507"/>
    </row>
    <row r="115" spans="1:23" ht="28.5" customHeight="1">
      <c r="A115" s="473" t="s">
        <v>2317</v>
      </c>
      <c r="B115" s="546">
        <f t="shared" si="0"/>
        <v>153846.15384615384</v>
      </c>
      <c r="C115" s="513">
        <v>500000</v>
      </c>
      <c r="D115" s="513">
        <v>9</v>
      </c>
      <c r="E115" s="473"/>
      <c r="F115" s="473"/>
      <c r="G115" s="520" t="s">
        <v>2408</v>
      </c>
      <c r="H115" s="521" t="s">
        <v>2707</v>
      </c>
      <c r="I115" s="507" t="s">
        <v>2335</v>
      </c>
      <c r="J115" s="507" t="s">
        <v>5159</v>
      </c>
      <c r="K115" s="508" t="s">
        <v>5160</v>
      </c>
      <c r="L115" s="508" t="s">
        <v>5161</v>
      </c>
      <c r="M115" s="507">
        <v>4638</v>
      </c>
      <c r="N115" s="507" t="s">
        <v>4872</v>
      </c>
      <c r="O115" s="507"/>
      <c r="P115" s="507"/>
      <c r="Q115" s="507"/>
      <c r="R115" s="507"/>
      <c r="S115" s="507">
        <v>14</v>
      </c>
      <c r="T115" s="507"/>
      <c r="U115" s="507"/>
      <c r="V115" s="507"/>
      <c r="W115" s="507"/>
    </row>
    <row r="116" spans="1:23" ht="28.5" customHeight="1">
      <c r="A116" s="512" t="s">
        <v>2317</v>
      </c>
      <c r="B116" s="546">
        <f t="shared" si="0"/>
        <v>153846.15384615384</v>
      </c>
      <c r="C116" s="513">
        <v>500000</v>
      </c>
      <c r="D116" s="513">
        <v>9</v>
      </c>
      <c r="E116" s="473"/>
      <c r="F116" s="473"/>
      <c r="G116" s="520" t="s">
        <v>2408</v>
      </c>
      <c r="H116" s="521" t="s">
        <v>2707</v>
      </c>
      <c r="I116" s="528" t="s">
        <v>2335</v>
      </c>
      <c r="J116" s="528" t="s">
        <v>5162</v>
      </c>
      <c r="K116" s="543" t="s">
        <v>5163</v>
      </c>
      <c r="L116" s="543" t="s">
        <v>98</v>
      </c>
      <c r="M116" s="528">
        <v>5299</v>
      </c>
      <c r="N116" s="528" t="s">
        <v>4887</v>
      </c>
      <c r="O116" s="528"/>
      <c r="P116" s="528"/>
      <c r="Q116" s="528"/>
      <c r="R116" s="528"/>
      <c r="S116" s="528">
        <v>14</v>
      </c>
      <c r="T116" s="528"/>
      <c r="U116" s="949"/>
      <c r="V116" s="528"/>
      <c r="W116" s="528"/>
    </row>
    <row r="117" spans="1:23" ht="28.5" customHeight="1">
      <c r="A117" s="512" t="s">
        <v>2333</v>
      </c>
      <c r="B117" s="546">
        <f t="shared" si="0"/>
        <v>153846.15384615384</v>
      </c>
      <c r="C117" s="513">
        <v>500000</v>
      </c>
      <c r="D117" s="513">
        <v>9</v>
      </c>
      <c r="E117" s="473"/>
      <c r="F117" s="473"/>
      <c r="G117" s="520" t="s">
        <v>2408</v>
      </c>
      <c r="H117" s="521" t="s">
        <v>2707</v>
      </c>
      <c r="I117" s="528" t="s">
        <v>2335</v>
      </c>
      <c r="J117" s="528" t="s">
        <v>5164</v>
      </c>
      <c r="K117" s="543" t="s">
        <v>5165</v>
      </c>
      <c r="L117" s="543" t="s">
        <v>5166</v>
      </c>
      <c r="M117" s="528">
        <v>3828</v>
      </c>
      <c r="N117" s="528" t="s">
        <v>4887</v>
      </c>
      <c r="O117" s="528"/>
      <c r="P117" s="528"/>
      <c r="Q117" s="528"/>
      <c r="R117" s="528"/>
      <c r="S117" s="528">
        <v>14</v>
      </c>
      <c r="T117" s="528"/>
      <c r="U117" s="949"/>
      <c r="V117" s="528"/>
      <c r="W117" s="528"/>
    </row>
    <row r="118" spans="1:23" ht="28.5" customHeight="1" thickBot="1">
      <c r="A118" s="512" t="s">
        <v>2317</v>
      </c>
      <c r="B118" s="546">
        <f t="shared" si="0"/>
        <v>153846.15384615384</v>
      </c>
      <c r="C118" s="513">
        <v>500000</v>
      </c>
      <c r="D118" s="513">
        <v>9</v>
      </c>
      <c r="E118" s="473"/>
      <c r="F118" s="143"/>
      <c r="G118" s="520" t="s">
        <v>2408</v>
      </c>
      <c r="H118" s="521" t="s">
        <v>2707</v>
      </c>
      <c r="I118" s="507" t="s">
        <v>2335</v>
      </c>
      <c r="J118" s="507" t="s">
        <v>5167</v>
      </c>
      <c r="K118" s="508" t="s">
        <v>157</v>
      </c>
      <c r="L118" s="508" t="s">
        <v>5168</v>
      </c>
      <c r="M118" s="507">
        <v>4927</v>
      </c>
      <c r="N118" s="507" t="s">
        <v>4872</v>
      </c>
      <c r="O118" s="507"/>
      <c r="P118" s="507"/>
      <c r="Q118" s="507"/>
      <c r="R118" s="507"/>
      <c r="S118" s="507">
        <v>14</v>
      </c>
      <c r="T118" s="507"/>
      <c r="U118" s="530"/>
      <c r="V118" s="507"/>
      <c r="W118" s="507"/>
    </row>
    <row r="119" spans="1:23" ht="26.25" thickTop="1">
      <c r="A119" s="473"/>
      <c r="B119" s="473"/>
      <c r="C119" s="513"/>
      <c r="D119" s="473"/>
      <c r="E119" s="143"/>
      <c r="F119" s="569"/>
      <c r="G119" s="520" t="s">
        <v>2334</v>
      </c>
      <c r="H119" s="521" t="s">
        <v>2707</v>
      </c>
      <c r="I119" s="523" t="s">
        <v>2358</v>
      </c>
      <c r="J119" s="519" t="s">
        <v>5169</v>
      </c>
      <c r="K119" s="522" t="s">
        <v>87</v>
      </c>
      <c r="L119" s="522" t="s">
        <v>5170</v>
      </c>
      <c r="M119" s="523"/>
      <c r="N119" s="523"/>
      <c r="O119" s="473"/>
      <c r="P119" s="473"/>
      <c r="Q119" s="473"/>
      <c r="R119" s="473"/>
      <c r="S119" s="522"/>
      <c r="T119" s="473"/>
      <c r="U119" s="473"/>
      <c r="V119" s="473"/>
      <c r="W119" s="473"/>
    </row>
    <row r="120" spans="1:23" ht="28.5" customHeight="1" thickBot="1">
      <c r="A120" s="512" t="s">
        <v>2317</v>
      </c>
      <c r="B120" s="546">
        <f>C120/3.25</f>
        <v>153846.15384615384</v>
      </c>
      <c r="C120" s="513">
        <v>500000</v>
      </c>
      <c r="D120" s="513">
        <v>9</v>
      </c>
      <c r="E120" s="473"/>
      <c r="F120" s="93"/>
      <c r="G120" s="520" t="s">
        <v>2346</v>
      </c>
      <c r="H120" s="521" t="s">
        <v>2707</v>
      </c>
      <c r="I120" s="417" t="s">
        <v>2335</v>
      </c>
      <c r="J120" s="417" t="s">
        <v>5171</v>
      </c>
      <c r="K120" s="418" t="s">
        <v>2386</v>
      </c>
      <c r="L120" s="418" t="s">
        <v>5172</v>
      </c>
      <c r="M120" s="417">
        <v>5329</v>
      </c>
      <c r="N120" s="417" t="s">
        <v>4880</v>
      </c>
      <c r="O120" s="418"/>
      <c r="P120" s="418"/>
      <c r="Q120" s="418"/>
      <c r="R120" s="418"/>
      <c r="S120" s="417">
        <v>14</v>
      </c>
      <c r="T120" s="418"/>
      <c r="U120" s="418"/>
      <c r="V120" s="418"/>
      <c r="W120" s="418"/>
    </row>
    <row r="121" spans="1:23" ht="27" thickTop="1" thickBot="1">
      <c r="A121" s="512" t="s">
        <v>2333</v>
      </c>
      <c r="B121" s="546">
        <f>C121/3.25</f>
        <v>73655.38461538461</v>
      </c>
      <c r="C121" s="513">
        <v>239380</v>
      </c>
      <c r="D121" s="513"/>
      <c r="E121" s="91"/>
      <c r="F121" s="475" t="s">
        <v>5113</v>
      </c>
      <c r="G121" s="520" t="s">
        <v>2597</v>
      </c>
      <c r="H121" s="521" t="s">
        <v>2707</v>
      </c>
      <c r="I121" s="422" t="s">
        <v>2358</v>
      </c>
      <c r="J121" s="422" t="s">
        <v>5173</v>
      </c>
      <c r="K121" s="582" t="s">
        <v>5174</v>
      </c>
      <c r="L121" s="582" t="s">
        <v>5175</v>
      </c>
      <c r="M121" s="422">
        <v>2197</v>
      </c>
      <c r="N121" s="422" t="s">
        <v>4880</v>
      </c>
      <c r="O121" s="582"/>
      <c r="P121" s="582"/>
      <c r="Q121" s="582"/>
      <c r="R121" s="582"/>
      <c r="S121" s="422">
        <v>6</v>
      </c>
      <c r="T121" s="582"/>
      <c r="U121" s="580"/>
      <c r="V121" s="422"/>
      <c r="W121" s="582"/>
    </row>
    <row r="122" spans="1:23" ht="27" thickTop="1" thickBot="1">
      <c r="A122" s="473"/>
      <c r="B122" s="473"/>
      <c r="C122" s="513">
        <v>71809</v>
      </c>
      <c r="D122" s="473"/>
      <c r="E122" s="143" t="s">
        <v>3216</v>
      </c>
      <c r="F122" s="569"/>
      <c r="G122" s="520" t="s">
        <v>2610</v>
      </c>
      <c r="H122" s="521" t="s">
        <v>2707</v>
      </c>
      <c r="I122" s="523" t="s">
        <v>2358</v>
      </c>
      <c r="J122" s="519" t="s">
        <v>5176</v>
      </c>
      <c r="K122" s="522" t="s">
        <v>87</v>
      </c>
      <c r="L122" s="522" t="s">
        <v>5177</v>
      </c>
      <c r="M122" s="523"/>
      <c r="N122" s="523"/>
      <c r="O122" s="473"/>
      <c r="P122" s="473"/>
      <c r="Q122" s="473"/>
      <c r="R122" s="473"/>
      <c r="S122" s="522" t="s">
        <v>5178</v>
      </c>
      <c r="T122" s="473"/>
      <c r="U122" s="473"/>
      <c r="V122" s="473"/>
      <c r="W122" s="473"/>
    </row>
    <row r="123" spans="1:23" ht="27" thickTop="1" thickBot="1">
      <c r="A123" s="473"/>
      <c r="B123" s="473"/>
      <c r="C123" s="513">
        <v>52000</v>
      </c>
      <c r="D123" s="473"/>
      <c r="E123" s="473" t="s">
        <v>3216</v>
      </c>
      <c r="F123" s="569"/>
      <c r="G123" s="520" t="s">
        <v>5179</v>
      </c>
      <c r="H123" s="521" t="s">
        <v>2707</v>
      </c>
      <c r="I123" s="523" t="s">
        <v>2358</v>
      </c>
      <c r="J123" s="519" t="s">
        <v>5180</v>
      </c>
      <c r="K123" s="522" t="s">
        <v>5181</v>
      </c>
      <c r="L123" s="522"/>
      <c r="M123" s="523"/>
      <c r="N123" s="523"/>
      <c r="O123" s="473"/>
      <c r="P123" s="473"/>
      <c r="Q123" s="473"/>
      <c r="R123" s="473"/>
      <c r="S123" s="522" t="s">
        <v>5182</v>
      </c>
      <c r="T123" s="473"/>
      <c r="U123" s="473"/>
      <c r="V123" s="473"/>
      <c r="W123" s="473"/>
    </row>
    <row r="124" spans="1:23" ht="28.5" customHeight="1" thickTop="1">
      <c r="A124" s="512" t="s">
        <v>2317</v>
      </c>
      <c r="B124" s="546">
        <f>C124/3.25</f>
        <v>128771.69230769231</v>
      </c>
      <c r="C124" s="513">
        <v>418508</v>
      </c>
      <c r="D124" s="513">
        <v>9</v>
      </c>
      <c r="E124" s="473"/>
      <c r="F124" s="475" t="s">
        <v>5152</v>
      </c>
      <c r="G124" s="520" t="s">
        <v>2475</v>
      </c>
      <c r="H124" s="521" t="s">
        <v>2746</v>
      </c>
      <c r="I124" s="525" t="s">
        <v>2358</v>
      </c>
      <c r="J124" s="525" t="s">
        <v>5183</v>
      </c>
      <c r="K124" s="542" t="s">
        <v>5184</v>
      </c>
      <c r="L124" s="542" t="s">
        <v>5185</v>
      </c>
      <c r="M124" s="525">
        <v>2410</v>
      </c>
      <c r="N124" s="525" t="s">
        <v>4921</v>
      </c>
      <c r="O124" s="525"/>
      <c r="P124" s="525"/>
      <c r="Q124" s="525"/>
      <c r="R124" s="525"/>
      <c r="S124" s="525">
        <v>6</v>
      </c>
      <c r="T124" s="525"/>
      <c r="U124" s="526"/>
      <c r="V124" s="525"/>
      <c r="W124" s="525"/>
    </row>
    <row r="125" spans="1:23" ht="35.25" customHeight="1" thickBot="1">
      <c r="A125" s="512" t="s">
        <v>2333</v>
      </c>
      <c r="B125" s="546">
        <f>C125/3.25</f>
        <v>153846.15384615384</v>
      </c>
      <c r="C125" s="513">
        <v>500000</v>
      </c>
      <c r="D125" s="513">
        <v>9</v>
      </c>
      <c r="E125" s="91"/>
      <c r="F125" s="93"/>
      <c r="G125" s="520" t="s">
        <v>5186</v>
      </c>
      <c r="H125" s="521" t="s">
        <v>2746</v>
      </c>
      <c r="I125" s="528" t="s">
        <v>2335</v>
      </c>
      <c r="J125" s="528" t="s">
        <v>5187</v>
      </c>
      <c r="K125" s="543" t="s">
        <v>5188</v>
      </c>
      <c r="L125" s="543" t="s">
        <v>50</v>
      </c>
      <c r="M125" s="528">
        <v>5450</v>
      </c>
      <c r="N125" s="528" t="s">
        <v>4887</v>
      </c>
      <c r="O125" s="528"/>
      <c r="P125" s="528"/>
      <c r="Q125" s="528"/>
      <c r="R125" s="528"/>
      <c r="S125" s="528">
        <v>14</v>
      </c>
      <c r="T125" s="528"/>
      <c r="U125" s="528"/>
      <c r="V125" s="528"/>
      <c r="W125" s="528"/>
    </row>
    <row r="126" spans="1:23" ht="28.5" customHeight="1" thickTop="1">
      <c r="A126" s="473"/>
      <c r="B126" s="473"/>
      <c r="C126" s="513">
        <v>37000</v>
      </c>
      <c r="D126" s="473"/>
      <c r="E126" s="473" t="s">
        <v>3216</v>
      </c>
      <c r="F126" s="569"/>
      <c r="G126" s="520" t="s">
        <v>2660</v>
      </c>
      <c r="H126" s="521" t="s">
        <v>2746</v>
      </c>
      <c r="I126" s="523" t="s">
        <v>2358</v>
      </c>
      <c r="J126" s="519" t="s">
        <v>5189</v>
      </c>
      <c r="K126" s="522" t="s">
        <v>5190</v>
      </c>
      <c r="L126" s="522" t="s">
        <v>2999</v>
      </c>
      <c r="M126" s="523">
        <v>2749</v>
      </c>
      <c r="N126" s="523"/>
      <c r="O126" s="473"/>
      <c r="P126" s="473"/>
      <c r="Q126" s="473"/>
      <c r="R126" s="473"/>
      <c r="S126" s="522" t="s">
        <v>5191</v>
      </c>
      <c r="T126" s="473"/>
      <c r="U126" s="473"/>
      <c r="V126" s="473"/>
      <c r="W126" s="473"/>
    </row>
    <row r="127" spans="1:23" ht="28.5" customHeight="1" thickBot="1">
      <c r="A127" s="512" t="s">
        <v>2362</v>
      </c>
      <c r="B127" s="546">
        <f t="shared" ref="B127:B135" si="1">C127/3.25</f>
        <v>153846.15384615384</v>
      </c>
      <c r="C127" s="513">
        <v>500000</v>
      </c>
      <c r="D127" s="513">
        <v>9</v>
      </c>
      <c r="E127" s="473"/>
      <c r="F127" s="93"/>
      <c r="G127" s="520" t="s">
        <v>2660</v>
      </c>
      <c r="H127" s="521" t="s">
        <v>2746</v>
      </c>
      <c r="I127" s="417" t="s">
        <v>2335</v>
      </c>
      <c r="J127" s="417" t="s">
        <v>5192</v>
      </c>
      <c r="K127" s="457" t="s">
        <v>4994</v>
      </c>
      <c r="L127" s="457" t="s">
        <v>4981</v>
      </c>
      <c r="M127" s="417">
        <v>4441</v>
      </c>
      <c r="N127" s="417" t="s">
        <v>4880</v>
      </c>
      <c r="O127" s="417"/>
      <c r="P127" s="417"/>
      <c r="Q127" s="417"/>
      <c r="R127" s="417"/>
      <c r="S127" s="417">
        <v>12</v>
      </c>
      <c r="T127" s="417"/>
      <c r="U127" s="417"/>
      <c r="V127" s="417"/>
      <c r="W127" s="417"/>
    </row>
    <row r="128" spans="1:23" ht="28.5" customHeight="1" thickTop="1">
      <c r="A128" s="473" t="s">
        <v>2317</v>
      </c>
      <c r="B128" s="546">
        <f t="shared" si="1"/>
        <v>135698.46153846153</v>
      </c>
      <c r="C128" s="513">
        <v>441020</v>
      </c>
      <c r="D128" s="513">
        <v>9</v>
      </c>
      <c r="E128" s="473"/>
      <c r="F128" s="475" t="s">
        <v>5193</v>
      </c>
      <c r="G128" s="520" t="s">
        <v>2664</v>
      </c>
      <c r="H128" s="521" t="s">
        <v>2746</v>
      </c>
      <c r="I128" s="507" t="s">
        <v>2358</v>
      </c>
      <c r="J128" s="507" t="s">
        <v>5194</v>
      </c>
      <c r="K128" s="508" t="s">
        <v>5195</v>
      </c>
      <c r="L128" s="508" t="s">
        <v>5196</v>
      </c>
      <c r="M128" s="507">
        <v>1682</v>
      </c>
      <c r="N128" s="507" t="s">
        <v>4872</v>
      </c>
      <c r="O128" s="507"/>
      <c r="P128" s="507"/>
      <c r="Q128" s="507"/>
      <c r="R128" s="507"/>
      <c r="S128" s="507" t="s">
        <v>4881</v>
      </c>
      <c r="T128" s="507"/>
      <c r="U128" s="507"/>
      <c r="V128" s="507"/>
      <c r="W128" s="507"/>
    </row>
    <row r="129" spans="1:23" ht="25.5">
      <c r="A129" s="512" t="s">
        <v>2333</v>
      </c>
      <c r="B129" s="546">
        <f t="shared" si="1"/>
        <v>153846.15384615384</v>
      </c>
      <c r="C129" s="513">
        <v>500000</v>
      </c>
      <c r="D129" s="513">
        <v>9</v>
      </c>
      <c r="E129" s="91"/>
      <c r="F129" s="93"/>
      <c r="G129" s="520" t="s">
        <v>2501</v>
      </c>
      <c r="H129" s="521" t="s">
        <v>2746</v>
      </c>
      <c r="I129" s="528" t="s">
        <v>2335</v>
      </c>
      <c r="J129" s="528" t="s">
        <v>5197</v>
      </c>
      <c r="K129" s="543" t="s">
        <v>5198</v>
      </c>
      <c r="L129" s="543" t="s">
        <v>5199</v>
      </c>
      <c r="M129" s="528">
        <v>4625</v>
      </c>
      <c r="N129" s="528" t="s">
        <v>4887</v>
      </c>
      <c r="O129" s="528"/>
      <c r="P129" s="528"/>
      <c r="Q129" s="528"/>
      <c r="R129" s="528"/>
      <c r="S129" s="528">
        <v>6</v>
      </c>
      <c r="T129" s="528"/>
      <c r="U129" s="528"/>
      <c r="V129" s="528"/>
      <c r="W129" s="528"/>
    </row>
    <row r="130" spans="1:23" ht="28.5" customHeight="1" thickBot="1">
      <c r="A130" s="512" t="s">
        <v>2317</v>
      </c>
      <c r="B130" s="546">
        <f t="shared" si="1"/>
        <v>153846.15384615384</v>
      </c>
      <c r="C130" s="513">
        <v>500000</v>
      </c>
      <c r="D130" s="513">
        <v>9</v>
      </c>
      <c r="E130" s="473"/>
      <c r="F130" s="473"/>
      <c r="G130" s="520" t="s">
        <v>2323</v>
      </c>
      <c r="H130" s="521" t="s">
        <v>2746</v>
      </c>
      <c r="I130" s="507" t="s">
        <v>2335</v>
      </c>
      <c r="J130" s="507" t="s">
        <v>5200</v>
      </c>
      <c r="K130" s="508" t="s">
        <v>5201</v>
      </c>
      <c r="L130" s="508" t="s">
        <v>154</v>
      </c>
      <c r="M130" s="507">
        <v>5153</v>
      </c>
      <c r="N130" s="507" t="s">
        <v>4872</v>
      </c>
      <c r="O130" s="507"/>
      <c r="P130" s="507"/>
      <c r="Q130" s="507"/>
      <c r="R130" s="507"/>
      <c r="S130" s="507">
        <v>14</v>
      </c>
      <c r="T130" s="507"/>
      <c r="U130" s="507"/>
      <c r="V130" s="507"/>
      <c r="W130" s="507"/>
    </row>
    <row r="131" spans="1:23" ht="28.5" customHeight="1" thickTop="1" thickBot="1">
      <c r="A131" s="512" t="s">
        <v>2317</v>
      </c>
      <c r="B131" s="546">
        <f t="shared" si="1"/>
        <v>144104</v>
      </c>
      <c r="C131" s="513">
        <v>468338</v>
      </c>
      <c r="D131" s="513">
        <v>9</v>
      </c>
      <c r="E131" s="143"/>
      <c r="F131" s="475" t="s">
        <v>5202</v>
      </c>
      <c r="G131" s="520" t="s">
        <v>2423</v>
      </c>
      <c r="H131" s="521" t="s">
        <v>2746</v>
      </c>
      <c r="I131" s="417" t="s">
        <v>2358</v>
      </c>
      <c r="J131" s="457" t="s">
        <v>5203</v>
      </c>
      <c r="K131" s="457" t="s">
        <v>5204</v>
      </c>
      <c r="L131" s="457" t="s">
        <v>5205</v>
      </c>
      <c r="M131" s="417">
        <v>1052</v>
      </c>
      <c r="N131" s="417" t="s">
        <v>4880</v>
      </c>
      <c r="O131" s="457"/>
      <c r="P131" s="457"/>
      <c r="Q131" s="457"/>
      <c r="R131" s="457"/>
      <c r="S131" s="417">
        <v>6</v>
      </c>
      <c r="T131" s="457"/>
      <c r="U131" s="418"/>
      <c r="V131" s="457"/>
      <c r="W131" s="457"/>
    </row>
    <row r="132" spans="1:23" ht="26.25" thickTop="1">
      <c r="A132" s="512" t="s">
        <v>2333</v>
      </c>
      <c r="B132" s="546">
        <f t="shared" si="1"/>
        <v>143664</v>
      </c>
      <c r="C132" s="513">
        <v>466908</v>
      </c>
      <c r="D132" s="513">
        <v>9</v>
      </c>
      <c r="E132" s="473"/>
      <c r="F132" s="475" t="s">
        <v>5206</v>
      </c>
      <c r="G132" s="520" t="s">
        <v>2423</v>
      </c>
      <c r="H132" s="521" t="s">
        <v>2746</v>
      </c>
      <c r="I132" s="417" t="s">
        <v>2358</v>
      </c>
      <c r="J132" s="417" t="s">
        <v>5207</v>
      </c>
      <c r="K132" s="457" t="s">
        <v>5208</v>
      </c>
      <c r="L132" s="457" t="s">
        <v>5209</v>
      </c>
      <c r="M132" s="417">
        <v>1620</v>
      </c>
      <c r="N132" s="417" t="s">
        <v>4880</v>
      </c>
      <c r="O132" s="457"/>
      <c r="P132" s="457"/>
      <c r="Q132" s="457"/>
      <c r="R132" s="457"/>
      <c r="S132" s="417">
        <v>6</v>
      </c>
      <c r="T132" s="457"/>
      <c r="U132" s="418"/>
      <c r="V132" s="457"/>
      <c r="W132" s="457"/>
    </row>
    <row r="133" spans="1:23" ht="26.25" thickBot="1">
      <c r="A133" s="512" t="s">
        <v>2333</v>
      </c>
      <c r="B133" s="546">
        <f t="shared" si="1"/>
        <v>147692.30769230769</v>
      </c>
      <c r="C133" s="513">
        <v>480000</v>
      </c>
      <c r="D133" s="513">
        <v>9</v>
      </c>
      <c r="E133" s="91"/>
      <c r="F133" s="93"/>
      <c r="G133" s="520" t="s">
        <v>2408</v>
      </c>
      <c r="H133" s="521" t="s">
        <v>2746</v>
      </c>
      <c r="I133" s="525" t="s">
        <v>2335</v>
      </c>
      <c r="J133" s="525" t="s">
        <v>5210</v>
      </c>
      <c r="K133" s="542" t="s">
        <v>4321</v>
      </c>
      <c r="L133" s="542" t="s">
        <v>2722</v>
      </c>
      <c r="M133" s="525">
        <v>5553</v>
      </c>
      <c r="N133" s="525" t="s">
        <v>4921</v>
      </c>
      <c r="O133" s="525"/>
      <c r="P133" s="525" t="s">
        <v>5211</v>
      </c>
      <c r="Q133" s="525">
        <v>19</v>
      </c>
      <c r="R133" s="525">
        <v>5</v>
      </c>
      <c r="S133" s="525">
        <v>16</v>
      </c>
      <c r="T133" s="525"/>
      <c r="U133" s="526"/>
      <c r="V133" s="525"/>
      <c r="W133" s="525"/>
    </row>
    <row r="134" spans="1:23" ht="28.5" customHeight="1" thickTop="1">
      <c r="A134" s="512" t="s">
        <v>2333</v>
      </c>
      <c r="B134" s="546">
        <f t="shared" si="1"/>
        <v>122784.92307692308</v>
      </c>
      <c r="C134" s="513">
        <v>399051</v>
      </c>
      <c r="D134" s="513">
        <v>6</v>
      </c>
      <c r="E134" s="91"/>
      <c r="F134" s="475" t="s">
        <v>5152</v>
      </c>
      <c r="G134" s="520" t="s">
        <v>2411</v>
      </c>
      <c r="H134" s="521" t="s">
        <v>5212</v>
      </c>
      <c r="I134" s="525" t="s">
        <v>2358</v>
      </c>
      <c r="J134" s="525" t="s">
        <v>5213</v>
      </c>
      <c r="K134" s="542" t="s">
        <v>57</v>
      </c>
      <c r="L134" s="542" t="s">
        <v>5214</v>
      </c>
      <c r="M134" s="525">
        <v>1696</v>
      </c>
      <c r="N134" s="525" t="s">
        <v>4921</v>
      </c>
      <c r="O134" s="525"/>
      <c r="P134" s="525"/>
      <c r="Q134" s="525"/>
      <c r="R134" s="525"/>
      <c r="S134" s="525">
        <v>6</v>
      </c>
      <c r="T134" s="525"/>
      <c r="U134" s="526"/>
      <c r="V134" s="525"/>
      <c r="W134" s="525"/>
    </row>
    <row r="135" spans="1:23" ht="28.5" customHeight="1">
      <c r="A135" s="512" t="s">
        <v>2333</v>
      </c>
      <c r="B135" s="546">
        <f t="shared" si="1"/>
        <v>153846.15384615384</v>
      </c>
      <c r="C135" s="513">
        <v>500000</v>
      </c>
      <c r="D135" s="513">
        <v>9</v>
      </c>
      <c r="E135" s="473"/>
      <c r="F135" s="473"/>
      <c r="G135" s="520" t="s">
        <v>2574</v>
      </c>
      <c r="H135" s="521" t="s">
        <v>2815</v>
      </c>
      <c r="I135" s="528" t="s">
        <v>2335</v>
      </c>
      <c r="J135" s="528" t="s">
        <v>5215</v>
      </c>
      <c r="K135" s="543" t="s">
        <v>140</v>
      </c>
      <c r="L135" s="543" t="s">
        <v>2879</v>
      </c>
      <c r="M135" s="528">
        <v>4957</v>
      </c>
      <c r="N135" s="528" t="s">
        <v>4887</v>
      </c>
      <c r="O135" s="528"/>
      <c r="P135" s="528"/>
      <c r="Q135" s="528"/>
      <c r="R135" s="528"/>
      <c r="S135" s="528">
        <v>14</v>
      </c>
      <c r="T135" s="528"/>
      <c r="U135" s="528"/>
      <c r="V135" s="528"/>
      <c r="W135" s="528"/>
    </row>
    <row r="136" spans="1:23" ht="28.5" customHeight="1">
      <c r="A136" s="512" t="s">
        <v>2362</v>
      </c>
      <c r="B136" s="546">
        <v>149000</v>
      </c>
      <c r="C136" s="513">
        <v>480000</v>
      </c>
      <c r="D136" s="513">
        <v>9</v>
      </c>
      <c r="E136" s="473"/>
      <c r="F136" s="473"/>
      <c r="G136" s="520" t="s">
        <v>2574</v>
      </c>
      <c r="H136" s="521" t="s">
        <v>2815</v>
      </c>
      <c r="I136" s="552" t="s">
        <v>2335</v>
      </c>
      <c r="J136" s="553" t="s">
        <v>5216</v>
      </c>
      <c r="K136" s="554" t="s">
        <v>5217</v>
      </c>
      <c r="L136" s="554" t="s">
        <v>5218</v>
      </c>
      <c r="M136" s="552">
        <v>4795</v>
      </c>
      <c r="N136" s="552" t="s">
        <v>5219</v>
      </c>
      <c r="O136" s="555"/>
      <c r="P136" s="555"/>
      <c r="Q136" s="555"/>
      <c r="R136" s="555"/>
      <c r="S136" s="556">
        <v>14</v>
      </c>
      <c r="T136" s="555"/>
      <c r="U136" s="555"/>
      <c r="V136" s="555"/>
      <c r="W136" s="555"/>
    </row>
    <row r="137" spans="1:23" ht="25.5">
      <c r="A137" s="512" t="s">
        <v>2317</v>
      </c>
      <c r="B137" s="546">
        <f>C137/3.25</f>
        <v>153846.15384615384</v>
      </c>
      <c r="C137" s="513">
        <v>500000</v>
      </c>
      <c r="D137" s="513">
        <v>9</v>
      </c>
      <c r="E137" s="91"/>
      <c r="F137" s="93"/>
      <c r="G137" s="520" t="s">
        <v>2403</v>
      </c>
      <c r="H137" s="521" t="s">
        <v>2815</v>
      </c>
      <c r="I137" s="432" t="s">
        <v>2335</v>
      </c>
      <c r="J137" s="432" t="s">
        <v>5220</v>
      </c>
      <c r="K137" s="514" t="s">
        <v>239</v>
      </c>
      <c r="L137" s="514" t="s">
        <v>5221</v>
      </c>
      <c r="M137" s="432">
        <v>5391</v>
      </c>
      <c r="N137" s="432" t="s">
        <v>4870</v>
      </c>
      <c r="O137" s="432"/>
      <c r="P137" s="432"/>
      <c r="Q137" s="432"/>
      <c r="R137" s="432"/>
      <c r="S137" s="432">
        <v>14</v>
      </c>
      <c r="T137" s="432"/>
      <c r="U137" s="531"/>
      <c r="V137" s="432"/>
      <c r="W137" s="432"/>
    </row>
    <row r="138" spans="1:23" ht="28.5" customHeight="1">
      <c r="A138" s="512" t="s">
        <v>2317</v>
      </c>
      <c r="B138" s="546">
        <f>C138/3.25</f>
        <v>153846.15384615384</v>
      </c>
      <c r="C138" s="513">
        <v>500000</v>
      </c>
      <c r="D138" s="513">
        <v>9</v>
      </c>
      <c r="E138" s="473"/>
      <c r="F138" s="473"/>
      <c r="G138" s="520" t="s">
        <v>2423</v>
      </c>
      <c r="H138" s="521" t="s">
        <v>2815</v>
      </c>
      <c r="I138" s="528" t="s">
        <v>2335</v>
      </c>
      <c r="J138" s="528" t="s">
        <v>5222</v>
      </c>
      <c r="K138" s="543" t="s">
        <v>232</v>
      </c>
      <c r="L138" s="543" t="s">
        <v>4946</v>
      </c>
      <c r="M138" s="528">
        <v>5449</v>
      </c>
      <c r="N138" s="528" t="s">
        <v>4887</v>
      </c>
      <c r="O138" s="528"/>
      <c r="P138" s="528"/>
      <c r="Q138" s="528"/>
      <c r="R138" s="528"/>
      <c r="S138" s="528">
        <v>14</v>
      </c>
      <c r="T138" s="528"/>
      <c r="U138" s="528"/>
      <c r="V138" s="528"/>
      <c r="W138" s="528"/>
    </row>
    <row r="139" spans="1:23" ht="28.5" customHeight="1">
      <c r="A139" s="512" t="s">
        <v>2317</v>
      </c>
      <c r="B139" s="546">
        <f>C139/3.25</f>
        <v>153846.15384615384</v>
      </c>
      <c r="C139" s="513">
        <v>500000</v>
      </c>
      <c r="D139" s="513">
        <v>9</v>
      </c>
      <c r="E139" s="473"/>
      <c r="F139" s="473"/>
      <c r="G139" s="520" t="s">
        <v>2423</v>
      </c>
      <c r="H139" s="521" t="s">
        <v>2815</v>
      </c>
      <c r="I139" s="432" t="s">
        <v>2335</v>
      </c>
      <c r="J139" s="432" t="s">
        <v>5223</v>
      </c>
      <c r="K139" s="514" t="s">
        <v>5224</v>
      </c>
      <c r="L139" s="514" t="s">
        <v>5225</v>
      </c>
      <c r="M139" s="432">
        <v>4894</v>
      </c>
      <c r="N139" s="432" t="s">
        <v>4870</v>
      </c>
      <c r="O139" s="432"/>
      <c r="P139" s="432"/>
      <c r="Q139" s="432"/>
      <c r="R139" s="432"/>
      <c r="S139" s="432">
        <v>14</v>
      </c>
      <c r="T139" s="432"/>
      <c r="U139" s="432"/>
      <c r="V139" s="432"/>
      <c r="W139" s="432"/>
    </row>
    <row r="140" spans="1:23" ht="25.5">
      <c r="A140" s="512"/>
      <c r="B140" s="512"/>
      <c r="C140" s="513">
        <v>9975</v>
      </c>
      <c r="D140" s="513"/>
      <c r="E140" s="91" t="s">
        <v>3216</v>
      </c>
      <c r="F140" s="93"/>
      <c r="G140" s="61" t="s">
        <v>2431</v>
      </c>
      <c r="H140" s="68" t="s">
        <v>2312</v>
      </c>
      <c r="I140" s="523" t="s">
        <v>2894</v>
      </c>
      <c r="J140" s="95" t="s">
        <v>3180</v>
      </c>
      <c r="K140" s="522" t="s">
        <v>2583</v>
      </c>
      <c r="L140" s="522" t="s">
        <v>5226</v>
      </c>
      <c r="M140" s="523">
        <v>4454</v>
      </c>
      <c r="N140" s="523"/>
      <c r="O140" s="522"/>
      <c r="P140" s="522"/>
      <c r="Q140" s="522"/>
      <c r="R140" s="523"/>
      <c r="S140" s="522" t="s">
        <v>2899</v>
      </c>
      <c r="T140" s="91"/>
      <c r="U140" s="91"/>
      <c r="V140" s="515"/>
      <c r="W140" s="512"/>
    </row>
    <row r="141" spans="1:23" ht="25.5">
      <c r="A141" s="512"/>
      <c r="B141" s="512"/>
      <c r="C141" s="513">
        <v>9975</v>
      </c>
      <c r="D141" s="513"/>
      <c r="E141" s="91" t="s">
        <v>3216</v>
      </c>
      <c r="F141" s="93"/>
      <c r="G141" s="61" t="s">
        <v>2760</v>
      </c>
      <c r="H141" s="68" t="s">
        <v>2312</v>
      </c>
      <c r="I141" s="523" t="s">
        <v>2894</v>
      </c>
      <c r="J141" s="95" t="s">
        <v>3181</v>
      </c>
      <c r="K141" s="522" t="s">
        <v>2337</v>
      </c>
      <c r="L141" s="522" t="s">
        <v>2395</v>
      </c>
      <c r="M141" s="523">
        <v>4686</v>
      </c>
      <c r="N141" s="523"/>
      <c r="O141" s="522"/>
      <c r="P141" s="522"/>
      <c r="Q141" s="522"/>
      <c r="R141" s="523"/>
      <c r="S141" s="522" t="s">
        <v>2899</v>
      </c>
      <c r="T141" s="91"/>
      <c r="U141" s="91"/>
      <c r="V141" s="515"/>
      <c r="W141" s="512"/>
    </row>
    <row r="142" spans="1:23" ht="25.5">
      <c r="A142" s="473" t="s">
        <v>5227</v>
      </c>
      <c r="B142" s="473"/>
      <c r="C142" s="513">
        <v>1400</v>
      </c>
      <c r="D142" s="473"/>
      <c r="E142" s="143" t="s">
        <v>3216</v>
      </c>
      <c r="F142" s="93"/>
      <c r="G142" s="61">
        <v>9</v>
      </c>
      <c r="H142" s="68" t="s">
        <v>2312</v>
      </c>
      <c r="I142" s="532" t="s">
        <v>4862</v>
      </c>
      <c r="J142" s="532" t="s">
        <v>3156</v>
      </c>
      <c r="K142" s="946" t="s">
        <v>87</v>
      </c>
      <c r="L142" s="946" t="s">
        <v>5228</v>
      </c>
      <c r="M142" s="532">
        <v>5286</v>
      </c>
      <c r="N142" s="532"/>
      <c r="O142" s="532"/>
      <c r="P142" s="532"/>
      <c r="Q142" s="532"/>
      <c r="R142" s="532"/>
      <c r="S142" s="946" t="s">
        <v>5229</v>
      </c>
      <c r="T142" s="532"/>
      <c r="U142" s="532"/>
      <c r="V142" s="532"/>
      <c r="W142" s="532"/>
    </row>
    <row r="143" spans="1:23" ht="25.5">
      <c r="A143" s="512"/>
      <c r="B143" s="512"/>
      <c r="C143" s="513">
        <v>9975</v>
      </c>
      <c r="D143" s="513"/>
      <c r="E143" s="91" t="s">
        <v>3216</v>
      </c>
      <c r="F143" s="93"/>
      <c r="G143" s="61" t="s">
        <v>2664</v>
      </c>
      <c r="H143" s="68" t="s">
        <v>2312</v>
      </c>
      <c r="I143" s="523" t="s">
        <v>2894</v>
      </c>
      <c r="J143" s="95" t="s">
        <v>3182</v>
      </c>
      <c r="K143" s="522" t="s">
        <v>2677</v>
      </c>
      <c r="L143" s="522" t="s">
        <v>2678</v>
      </c>
      <c r="M143" s="523">
        <v>4466</v>
      </c>
      <c r="N143" s="523"/>
      <c r="O143" s="522"/>
      <c r="P143" s="522"/>
      <c r="Q143" s="522"/>
      <c r="R143" s="523"/>
      <c r="S143" s="522" t="s">
        <v>2899</v>
      </c>
      <c r="T143" s="91"/>
      <c r="U143" s="91"/>
      <c r="V143" s="515"/>
      <c r="W143" s="512"/>
    </row>
    <row r="144" spans="1:23" ht="25.5">
      <c r="A144" s="512"/>
      <c r="B144" s="512"/>
      <c r="C144" s="513">
        <v>9975</v>
      </c>
      <c r="D144" s="513"/>
      <c r="E144" s="91" t="s">
        <v>3216</v>
      </c>
      <c r="F144" s="93"/>
      <c r="G144" s="61" t="s">
        <v>2664</v>
      </c>
      <c r="H144" s="68" t="s">
        <v>2312</v>
      </c>
      <c r="I144" s="523" t="s">
        <v>2894</v>
      </c>
      <c r="J144" s="95" t="s">
        <v>3183</v>
      </c>
      <c r="K144" s="522" t="s">
        <v>2810</v>
      </c>
      <c r="L144" s="522" t="s">
        <v>2811</v>
      </c>
      <c r="M144" s="523">
        <v>4144</v>
      </c>
      <c r="N144" s="523"/>
      <c r="O144" s="522"/>
      <c r="P144" s="522"/>
      <c r="Q144" s="522"/>
      <c r="R144" s="523"/>
      <c r="S144" s="522" t="s">
        <v>2899</v>
      </c>
      <c r="T144" s="91"/>
      <c r="U144" s="91"/>
      <c r="V144" s="515"/>
      <c r="W144" s="512"/>
    </row>
    <row r="145" spans="1:23" ht="25.5">
      <c r="A145" s="512"/>
      <c r="B145" s="512"/>
      <c r="C145" s="513">
        <v>9975</v>
      </c>
      <c r="D145" s="513"/>
      <c r="E145" s="91" t="s">
        <v>3216</v>
      </c>
      <c r="F145" s="93"/>
      <c r="G145" s="61" t="s">
        <v>2574</v>
      </c>
      <c r="H145" s="68" t="s">
        <v>2312</v>
      </c>
      <c r="I145" s="523" t="s">
        <v>2894</v>
      </c>
      <c r="J145" s="95" t="s">
        <v>3185</v>
      </c>
      <c r="K145" s="522" t="s">
        <v>5230</v>
      </c>
      <c r="L145" s="522" t="s">
        <v>5123</v>
      </c>
      <c r="M145" s="523">
        <v>4765</v>
      </c>
      <c r="N145" s="523"/>
      <c r="O145" s="522"/>
      <c r="P145" s="522"/>
      <c r="Q145" s="522"/>
      <c r="R145" s="523"/>
      <c r="S145" s="522" t="s">
        <v>2899</v>
      </c>
      <c r="T145" s="91"/>
      <c r="U145" s="91"/>
      <c r="V145" s="515"/>
      <c r="W145" s="512"/>
    </row>
    <row r="146" spans="1:23" ht="25.5">
      <c r="A146" s="512"/>
      <c r="B146" s="512"/>
      <c r="C146" s="513">
        <v>9975</v>
      </c>
      <c r="D146" s="513"/>
      <c r="E146" s="91" t="s">
        <v>3216</v>
      </c>
      <c r="F146" s="93"/>
      <c r="G146" s="61" t="s">
        <v>2403</v>
      </c>
      <c r="H146" s="68" t="s">
        <v>2312</v>
      </c>
      <c r="I146" s="523" t="s">
        <v>2894</v>
      </c>
      <c r="J146" s="95" t="s">
        <v>3186</v>
      </c>
      <c r="K146" s="522" t="s">
        <v>5231</v>
      </c>
      <c r="L146" s="522" t="s">
        <v>2799</v>
      </c>
      <c r="M146" s="523">
        <v>4409</v>
      </c>
      <c r="N146" s="523"/>
      <c r="O146" s="522"/>
      <c r="P146" s="522"/>
      <c r="Q146" s="522"/>
      <c r="R146" s="523"/>
      <c r="S146" s="522" t="s">
        <v>2899</v>
      </c>
      <c r="T146" s="91"/>
      <c r="U146" s="91"/>
      <c r="V146" s="515"/>
      <c r="W146" s="512"/>
    </row>
    <row r="147" spans="1:23" ht="25.5">
      <c r="A147" s="512"/>
      <c r="B147" s="512"/>
      <c r="C147" s="513">
        <v>9975</v>
      </c>
      <c r="D147" s="513"/>
      <c r="E147" s="91" t="s">
        <v>3216</v>
      </c>
      <c r="F147" s="93"/>
      <c r="G147" s="61" t="s">
        <v>2323</v>
      </c>
      <c r="H147" s="68" t="s">
        <v>2312</v>
      </c>
      <c r="I147" s="523" t="s">
        <v>2894</v>
      </c>
      <c r="J147" s="95" t="s">
        <v>3187</v>
      </c>
      <c r="K147" s="522" t="s">
        <v>5232</v>
      </c>
      <c r="L147" s="522" t="s">
        <v>2712</v>
      </c>
      <c r="M147" s="523">
        <v>4641</v>
      </c>
      <c r="N147" s="523"/>
      <c r="O147" s="522"/>
      <c r="P147" s="522"/>
      <c r="Q147" s="522"/>
      <c r="R147" s="523"/>
      <c r="S147" s="522" t="s">
        <v>2899</v>
      </c>
      <c r="T147" s="91"/>
      <c r="U147" s="91"/>
      <c r="V147" s="515"/>
      <c r="W147" s="512"/>
    </row>
    <row r="148" spans="1:23" ht="25.5">
      <c r="A148" s="512"/>
      <c r="B148" s="512"/>
      <c r="C148" s="513"/>
      <c r="D148" s="513"/>
      <c r="E148" s="91" t="s">
        <v>3216</v>
      </c>
      <c r="F148" s="93"/>
      <c r="G148" s="61" t="s">
        <v>2334</v>
      </c>
      <c r="H148" s="68" t="s">
        <v>2312</v>
      </c>
      <c r="I148" s="532" t="s">
        <v>4862</v>
      </c>
      <c r="J148" s="532" t="s">
        <v>3194</v>
      </c>
      <c r="K148" s="946" t="s">
        <v>87</v>
      </c>
      <c r="L148" s="946" t="s">
        <v>2726</v>
      </c>
      <c r="M148" s="532">
        <v>2235</v>
      </c>
      <c r="N148" s="532"/>
      <c r="O148" s="532"/>
      <c r="P148" s="532"/>
      <c r="Q148" s="532"/>
      <c r="R148" s="532"/>
      <c r="S148" s="946" t="s">
        <v>5233</v>
      </c>
      <c r="T148" s="532"/>
      <c r="U148" s="532"/>
      <c r="V148" s="532"/>
      <c r="W148" s="532"/>
    </row>
    <row r="149" spans="1:23" ht="25.5">
      <c r="A149" s="512"/>
      <c r="B149" s="512"/>
      <c r="C149" s="513">
        <v>6250</v>
      </c>
      <c r="D149" s="513"/>
      <c r="E149" s="91" t="s">
        <v>3216</v>
      </c>
      <c r="F149" s="93"/>
      <c r="G149" s="61" t="s">
        <v>2346</v>
      </c>
      <c r="H149" s="68" t="s">
        <v>2312</v>
      </c>
      <c r="I149" s="523" t="s">
        <v>2313</v>
      </c>
      <c r="J149" s="95" t="s">
        <v>3188</v>
      </c>
      <c r="K149" s="522" t="s">
        <v>87</v>
      </c>
      <c r="L149" s="522" t="s">
        <v>3689</v>
      </c>
      <c r="M149" s="523">
        <v>3896</v>
      </c>
      <c r="N149" s="523"/>
      <c r="O149" s="522"/>
      <c r="P149" s="522"/>
      <c r="Q149" s="522"/>
      <c r="R149" s="523"/>
      <c r="S149" s="522" t="s">
        <v>5234</v>
      </c>
      <c r="T149" s="91"/>
      <c r="U149" s="91"/>
      <c r="V149" s="515"/>
      <c r="W149" s="512"/>
    </row>
    <row r="150" spans="1:23" ht="25.5">
      <c r="A150" s="512"/>
      <c r="B150" s="512"/>
      <c r="C150" s="513">
        <v>8000</v>
      </c>
      <c r="D150" s="513"/>
      <c r="E150" s="91" t="s">
        <v>3216</v>
      </c>
      <c r="F150" s="93"/>
      <c r="G150" s="61" t="s">
        <v>2597</v>
      </c>
      <c r="H150" s="68" t="s">
        <v>2312</v>
      </c>
      <c r="I150" s="523" t="s">
        <v>2313</v>
      </c>
      <c r="J150" s="95" t="s">
        <v>3190</v>
      </c>
      <c r="K150" s="522" t="s">
        <v>5235</v>
      </c>
      <c r="L150" s="522"/>
      <c r="M150" s="523"/>
      <c r="N150" s="523"/>
      <c r="O150" s="522"/>
      <c r="P150" s="522"/>
      <c r="Q150" s="522"/>
      <c r="R150" s="523"/>
      <c r="S150" s="522" t="s">
        <v>5236</v>
      </c>
      <c r="T150" s="91"/>
      <c r="U150" s="91"/>
      <c r="V150" s="515"/>
      <c r="W150" s="512"/>
    </row>
    <row r="151" spans="1:23" ht="25.5">
      <c r="A151" s="512"/>
      <c r="B151" s="512"/>
      <c r="C151" s="513">
        <v>9975</v>
      </c>
      <c r="D151" s="513"/>
      <c r="E151" s="91" t="s">
        <v>3216</v>
      </c>
      <c r="F151" s="93"/>
      <c r="G151" s="61" t="s">
        <v>2641</v>
      </c>
      <c r="H151" s="68" t="s">
        <v>2312</v>
      </c>
      <c r="I151" s="523" t="s">
        <v>2894</v>
      </c>
      <c r="J151" s="95" t="s">
        <v>3191</v>
      </c>
      <c r="K151" s="522" t="s">
        <v>87</v>
      </c>
      <c r="L151" s="522" t="s">
        <v>5237</v>
      </c>
      <c r="M151" s="523">
        <v>1333</v>
      </c>
      <c r="N151" s="523"/>
      <c r="O151" s="522"/>
      <c r="P151" s="522"/>
      <c r="Q151" s="522"/>
      <c r="R151" s="523"/>
      <c r="S151" s="522" t="s">
        <v>2899</v>
      </c>
      <c r="T151" s="91"/>
      <c r="U151" s="91"/>
      <c r="V151" s="515"/>
      <c r="W151" s="512"/>
    </row>
    <row r="152" spans="1:23" ht="25.5">
      <c r="A152" s="512"/>
      <c r="B152" s="512"/>
      <c r="C152" s="513">
        <v>9975</v>
      </c>
      <c r="D152" s="513"/>
      <c r="E152" s="91" t="s">
        <v>3216</v>
      </c>
      <c r="F152" s="93"/>
      <c r="G152" s="61" t="s">
        <v>2641</v>
      </c>
      <c r="H152" s="68" t="s">
        <v>2312</v>
      </c>
      <c r="I152" s="523" t="s">
        <v>2894</v>
      </c>
      <c r="J152" s="95" t="s">
        <v>3192</v>
      </c>
      <c r="K152" s="522" t="s">
        <v>87</v>
      </c>
      <c r="L152" s="522" t="s">
        <v>2696</v>
      </c>
      <c r="M152" s="523">
        <v>4777</v>
      </c>
      <c r="N152" s="523"/>
      <c r="O152" s="522"/>
      <c r="P152" s="522"/>
      <c r="Q152" s="522"/>
      <c r="R152" s="523"/>
      <c r="S152" s="522" t="s">
        <v>2899</v>
      </c>
      <c r="T152" s="91"/>
      <c r="U152" s="91"/>
      <c r="V152" s="515"/>
      <c r="W152" s="512"/>
    </row>
    <row r="153" spans="1:23" ht="25.5">
      <c r="A153" s="512"/>
      <c r="B153" s="512"/>
      <c r="C153" s="513">
        <v>9975</v>
      </c>
      <c r="D153" s="513"/>
      <c r="E153" s="91" t="s">
        <v>3216</v>
      </c>
      <c r="F153" s="93"/>
      <c r="G153" s="61" t="s">
        <v>2334</v>
      </c>
      <c r="H153" s="68" t="s">
        <v>2312</v>
      </c>
      <c r="I153" s="523" t="s">
        <v>2894</v>
      </c>
      <c r="J153" s="95" t="s">
        <v>3193</v>
      </c>
      <c r="K153" s="522" t="s">
        <v>87</v>
      </c>
      <c r="L153" s="522" t="s">
        <v>2790</v>
      </c>
      <c r="M153" s="523">
        <v>4884</v>
      </c>
      <c r="N153" s="523"/>
      <c r="O153" s="522"/>
      <c r="P153" s="522"/>
      <c r="Q153" s="522"/>
      <c r="R153" s="523"/>
      <c r="S153" s="522" t="s">
        <v>2899</v>
      </c>
      <c r="T153" s="91"/>
      <c r="U153" s="91"/>
      <c r="V153" s="515"/>
      <c r="W153" s="512"/>
    </row>
    <row r="154" spans="1:23" ht="25.5">
      <c r="A154" s="512"/>
      <c r="B154" s="512"/>
      <c r="C154" s="513">
        <v>9975</v>
      </c>
      <c r="D154" s="513"/>
      <c r="E154" s="91" t="s">
        <v>3216</v>
      </c>
      <c r="F154" s="93"/>
      <c r="G154" s="61" t="s">
        <v>2367</v>
      </c>
      <c r="H154" s="68" t="s">
        <v>2312</v>
      </c>
      <c r="I154" s="523" t="s">
        <v>2894</v>
      </c>
      <c r="J154" s="95" t="s">
        <v>3179</v>
      </c>
      <c r="K154" s="522" t="s">
        <v>315</v>
      </c>
      <c r="L154" s="522" t="s">
        <v>2862</v>
      </c>
      <c r="M154" s="523">
        <v>4341</v>
      </c>
      <c r="N154" s="523"/>
      <c r="O154" s="522"/>
      <c r="P154" s="522"/>
      <c r="Q154" s="522"/>
      <c r="R154" s="523"/>
      <c r="S154" s="522" t="s">
        <v>2899</v>
      </c>
      <c r="T154" s="91"/>
      <c r="U154" s="91"/>
      <c r="V154" s="515"/>
      <c r="W154" s="512"/>
    </row>
    <row r="155" spans="1:23" ht="25.5">
      <c r="A155" s="512"/>
      <c r="B155" s="512"/>
      <c r="C155" s="513">
        <v>9975</v>
      </c>
      <c r="D155" s="513"/>
      <c r="E155" s="91" t="s">
        <v>3216</v>
      </c>
      <c r="F155" s="93"/>
      <c r="G155" s="61" t="s">
        <v>2346</v>
      </c>
      <c r="H155" s="68" t="s">
        <v>2312</v>
      </c>
      <c r="I155" s="523" t="s">
        <v>2894</v>
      </c>
      <c r="J155" s="95" t="s">
        <v>3178</v>
      </c>
      <c r="K155" s="522" t="s">
        <v>4020</v>
      </c>
      <c r="L155" s="522" t="s">
        <v>32</v>
      </c>
      <c r="M155" s="523">
        <v>1956</v>
      </c>
      <c r="N155" s="523"/>
      <c r="O155" s="522"/>
      <c r="P155" s="522"/>
      <c r="Q155" s="522"/>
      <c r="R155" s="523"/>
      <c r="S155" s="522" t="s">
        <v>2899</v>
      </c>
      <c r="T155" s="91"/>
      <c r="U155" s="91"/>
      <c r="V155" s="515"/>
      <c r="W155" s="512"/>
    </row>
    <row r="156" spans="1:23" ht="25.5">
      <c r="A156" s="512"/>
      <c r="B156" s="512"/>
      <c r="C156" s="513">
        <v>9975</v>
      </c>
      <c r="D156" s="513"/>
      <c r="E156" s="91" t="s">
        <v>3216</v>
      </c>
      <c r="F156" s="93"/>
      <c r="G156" s="61" t="s">
        <v>2597</v>
      </c>
      <c r="H156" s="68" t="s">
        <v>2312</v>
      </c>
      <c r="I156" s="523" t="s">
        <v>2894</v>
      </c>
      <c r="J156" s="95" t="s">
        <v>3177</v>
      </c>
      <c r="K156" s="522" t="s">
        <v>2631</v>
      </c>
      <c r="L156" s="522" t="s">
        <v>5238</v>
      </c>
      <c r="M156" s="523">
        <v>4544</v>
      </c>
      <c r="N156" s="523"/>
      <c r="O156" s="522"/>
      <c r="P156" s="522"/>
      <c r="Q156" s="522"/>
      <c r="R156" s="523"/>
      <c r="S156" s="522" t="s">
        <v>2899</v>
      </c>
      <c r="T156" s="91"/>
      <c r="U156" s="91"/>
      <c r="V156" s="515"/>
      <c r="W156" s="512"/>
    </row>
    <row r="157" spans="1:23" ht="25.5">
      <c r="A157" s="512"/>
      <c r="B157" s="512"/>
      <c r="C157" s="513">
        <v>9975</v>
      </c>
      <c r="D157" s="513"/>
      <c r="E157" s="91" t="s">
        <v>3216</v>
      </c>
      <c r="F157" s="93"/>
      <c r="G157" s="61" t="s">
        <v>2610</v>
      </c>
      <c r="H157" s="68" t="s">
        <v>2312</v>
      </c>
      <c r="I157" s="523" t="s">
        <v>2894</v>
      </c>
      <c r="J157" s="95" t="s">
        <v>3169</v>
      </c>
      <c r="K157" s="522" t="s">
        <v>2868</v>
      </c>
      <c r="L157" s="522" t="s">
        <v>32</v>
      </c>
      <c r="M157" s="523">
        <v>4698</v>
      </c>
      <c r="N157" s="523"/>
      <c r="O157" s="522"/>
      <c r="P157" s="522"/>
      <c r="Q157" s="522"/>
      <c r="R157" s="523"/>
      <c r="S157" s="522" t="s">
        <v>2899</v>
      </c>
      <c r="T157" s="91"/>
      <c r="U157" s="91"/>
      <c r="V157" s="515"/>
      <c r="W157" s="512"/>
    </row>
    <row r="158" spans="1:23" ht="25.5">
      <c r="A158" s="512"/>
      <c r="B158" s="512"/>
      <c r="C158" s="513">
        <v>9975</v>
      </c>
      <c r="D158" s="513"/>
      <c r="E158" s="91" t="s">
        <v>3216</v>
      </c>
      <c r="F158" s="93"/>
      <c r="G158" s="61" t="s">
        <v>2610</v>
      </c>
      <c r="H158" s="68" t="s">
        <v>2312</v>
      </c>
      <c r="I158" s="523" t="s">
        <v>2894</v>
      </c>
      <c r="J158" s="95" t="s">
        <v>3176</v>
      </c>
      <c r="K158" s="522" t="s">
        <v>2808</v>
      </c>
      <c r="L158" s="522" t="s">
        <v>2541</v>
      </c>
      <c r="M158" s="523">
        <v>4789</v>
      </c>
      <c r="N158" s="523"/>
      <c r="O158" s="522"/>
      <c r="P158" s="522"/>
      <c r="Q158" s="522"/>
      <c r="R158" s="523"/>
      <c r="S158" s="522" t="s">
        <v>2899</v>
      </c>
      <c r="T158" s="91"/>
      <c r="U158" s="91"/>
      <c r="V158" s="515"/>
      <c r="W158" s="512"/>
    </row>
    <row r="159" spans="1:23" ht="25.5">
      <c r="A159" s="512"/>
      <c r="B159" s="512"/>
      <c r="C159" s="513"/>
      <c r="D159" s="513"/>
      <c r="E159" s="91" t="s">
        <v>3216</v>
      </c>
      <c r="F159" s="93"/>
      <c r="G159" s="520" t="s">
        <v>2475</v>
      </c>
      <c r="H159" s="521" t="s">
        <v>2351</v>
      </c>
      <c r="I159" s="523" t="s">
        <v>2313</v>
      </c>
      <c r="J159" s="519" t="s">
        <v>5239</v>
      </c>
      <c r="K159" s="522" t="s">
        <v>4032</v>
      </c>
      <c r="L159" s="522" t="s">
        <v>5240</v>
      </c>
      <c r="M159" s="523">
        <v>2894</v>
      </c>
      <c r="N159" s="523"/>
      <c r="O159" s="522"/>
      <c r="P159" s="522"/>
      <c r="Q159" s="522"/>
      <c r="R159" s="523"/>
      <c r="S159" s="522" t="s">
        <v>5241</v>
      </c>
      <c r="T159" s="91"/>
      <c r="U159" s="91"/>
      <c r="V159" s="515"/>
      <c r="W159" s="513"/>
    </row>
    <row r="160" spans="1:23" ht="25.5">
      <c r="A160" s="512"/>
      <c r="B160" s="512"/>
      <c r="C160" s="513">
        <v>9975</v>
      </c>
      <c r="D160" s="513"/>
      <c r="E160" s="91" t="s">
        <v>3216</v>
      </c>
      <c r="F160" s="93"/>
      <c r="G160" s="61" t="s">
        <v>2660</v>
      </c>
      <c r="H160" s="68" t="s">
        <v>2351</v>
      </c>
      <c r="I160" s="523" t="s">
        <v>2894</v>
      </c>
      <c r="J160" s="95" t="s">
        <v>3173</v>
      </c>
      <c r="K160" s="522" t="s">
        <v>5242</v>
      </c>
      <c r="L160" s="522" t="s">
        <v>2851</v>
      </c>
      <c r="M160" s="523">
        <v>4909</v>
      </c>
      <c r="N160" s="523" t="s">
        <v>4872</v>
      </c>
      <c r="O160" s="522"/>
      <c r="P160" s="522"/>
      <c r="Q160" s="522"/>
      <c r="R160" s="523"/>
      <c r="S160" s="522" t="s">
        <v>2899</v>
      </c>
      <c r="T160" s="91"/>
      <c r="U160" s="91"/>
      <c r="V160" s="515"/>
      <c r="W160" s="512"/>
    </row>
    <row r="161" spans="1:23" ht="25.5">
      <c r="A161" s="512"/>
      <c r="B161" s="512"/>
      <c r="C161" s="513"/>
      <c r="D161" s="513"/>
      <c r="E161" s="91" t="s">
        <v>3216</v>
      </c>
      <c r="F161" s="93"/>
      <c r="G161" s="61" t="s">
        <v>2397</v>
      </c>
      <c r="H161" s="68" t="s">
        <v>2351</v>
      </c>
      <c r="I161" s="523" t="s">
        <v>4862</v>
      </c>
      <c r="J161" s="523" t="s">
        <v>3161</v>
      </c>
      <c r="K161" s="539" t="s">
        <v>5243</v>
      </c>
      <c r="L161" s="539" t="s">
        <v>5244</v>
      </c>
      <c r="M161" s="523"/>
      <c r="N161" s="523"/>
      <c r="O161" s="523"/>
      <c r="P161" s="523"/>
      <c r="Q161" s="523"/>
      <c r="R161" s="523"/>
      <c r="S161" s="539" t="s">
        <v>5245</v>
      </c>
      <c r="T161" s="523"/>
      <c r="U161" s="523"/>
      <c r="V161" s="523" t="s">
        <v>4893</v>
      </c>
      <c r="W161" s="523"/>
    </row>
    <row r="162" spans="1:23" ht="25.5">
      <c r="A162" s="512"/>
      <c r="B162" s="512"/>
      <c r="C162" s="513">
        <v>9975</v>
      </c>
      <c r="D162" s="513"/>
      <c r="E162" s="91" t="s">
        <v>3216</v>
      </c>
      <c r="F162" s="93"/>
      <c r="G162" s="61" t="s">
        <v>2563</v>
      </c>
      <c r="H162" s="68" t="s">
        <v>2351</v>
      </c>
      <c r="I162" s="523" t="s">
        <v>2894</v>
      </c>
      <c r="J162" s="95" t="s">
        <v>3174</v>
      </c>
      <c r="K162" s="522" t="s">
        <v>2354</v>
      </c>
      <c r="L162" s="522" t="s">
        <v>2780</v>
      </c>
      <c r="M162" s="523">
        <v>4942</v>
      </c>
      <c r="N162" s="523" t="s">
        <v>4872</v>
      </c>
      <c r="O162" s="522"/>
      <c r="P162" s="522"/>
      <c r="Q162" s="522"/>
      <c r="R162" s="523"/>
      <c r="S162" s="522" t="s">
        <v>2899</v>
      </c>
      <c r="T162" s="91"/>
      <c r="U162" s="91"/>
      <c r="V162" s="515"/>
      <c r="W162" s="512"/>
    </row>
    <row r="163" spans="1:23" ht="25.5">
      <c r="A163" s="512"/>
      <c r="B163" s="512"/>
      <c r="C163" s="513"/>
      <c r="D163" s="513"/>
      <c r="E163" s="91" t="s">
        <v>3216</v>
      </c>
      <c r="F163" s="93"/>
      <c r="G163" s="520" t="s">
        <v>2563</v>
      </c>
      <c r="H163" s="521" t="s">
        <v>2351</v>
      </c>
      <c r="I163" s="523" t="s">
        <v>2313</v>
      </c>
      <c r="J163" s="519" t="s">
        <v>5246</v>
      </c>
      <c r="K163" s="522" t="s">
        <v>252</v>
      </c>
      <c r="L163" s="522" t="s">
        <v>253</v>
      </c>
      <c r="M163" s="523">
        <v>3807</v>
      </c>
      <c r="N163" s="523"/>
      <c r="O163" s="522"/>
      <c r="P163" s="522"/>
      <c r="Q163" s="522"/>
      <c r="R163" s="523"/>
      <c r="S163" s="522" t="s">
        <v>5247</v>
      </c>
      <c r="T163" s="91"/>
      <c r="U163" s="91"/>
      <c r="V163" s="515"/>
      <c r="W163" s="513"/>
    </row>
    <row r="164" spans="1:23" ht="25.5">
      <c r="A164" s="512"/>
      <c r="B164" s="512"/>
      <c r="C164" s="513">
        <v>9975</v>
      </c>
      <c r="D164" s="513"/>
      <c r="E164" s="91" t="s">
        <v>3216</v>
      </c>
      <c r="F164" s="93"/>
      <c r="G164" s="61" t="s">
        <v>2416</v>
      </c>
      <c r="H164" s="68" t="s">
        <v>2351</v>
      </c>
      <c r="I164" s="523" t="s">
        <v>2894</v>
      </c>
      <c r="J164" s="95" t="s">
        <v>3175</v>
      </c>
      <c r="K164" s="522" t="s">
        <v>2981</v>
      </c>
      <c r="L164" s="522" t="s">
        <v>2883</v>
      </c>
      <c r="M164" s="523">
        <v>5148</v>
      </c>
      <c r="N164" s="523"/>
      <c r="O164" s="522"/>
      <c r="P164" s="522"/>
      <c r="Q164" s="522"/>
      <c r="R164" s="523"/>
      <c r="S164" s="522" t="s">
        <v>2899</v>
      </c>
      <c r="T164" s="91"/>
      <c r="U164" s="91"/>
      <c r="V164" s="515"/>
      <c r="W164" s="512"/>
    </row>
    <row r="165" spans="1:23" ht="25.5">
      <c r="A165" s="512"/>
      <c r="B165" s="512"/>
      <c r="C165" s="513">
        <v>9975</v>
      </c>
      <c r="D165" s="513"/>
      <c r="E165" s="91" t="s">
        <v>3216</v>
      </c>
      <c r="F165" s="93"/>
      <c r="G165" s="61" t="s">
        <v>2384</v>
      </c>
      <c r="H165" s="68" t="s">
        <v>2351</v>
      </c>
      <c r="I165" s="523" t="s">
        <v>2894</v>
      </c>
      <c r="J165" s="95" t="s">
        <v>3170</v>
      </c>
      <c r="K165" s="522" t="s">
        <v>2981</v>
      </c>
      <c r="L165" s="522" t="s">
        <v>5248</v>
      </c>
      <c r="M165" s="523">
        <v>4896</v>
      </c>
      <c r="N165" s="523"/>
      <c r="O165" s="522"/>
      <c r="P165" s="522"/>
      <c r="Q165" s="522"/>
      <c r="R165" s="523"/>
      <c r="S165" s="522" t="s">
        <v>2899</v>
      </c>
      <c r="T165" s="91"/>
      <c r="U165" s="91"/>
      <c r="V165" s="515"/>
      <c r="W165" s="512"/>
    </row>
    <row r="166" spans="1:23" ht="25.5">
      <c r="A166" s="512"/>
      <c r="B166" s="512"/>
      <c r="C166" s="513">
        <v>9975</v>
      </c>
      <c r="D166" s="513"/>
      <c r="E166" s="91" t="s">
        <v>3216</v>
      </c>
      <c r="F166" s="93"/>
      <c r="G166" s="61" t="s">
        <v>2384</v>
      </c>
      <c r="H166" s="68" t="s">
        <v>2351</v>
      </c>
      <c r="I166" s="523" t="s">
        <v>2894</v>
      </c>
      <c r="J166" s="95" t="s">
        <v>3171</v>
      </c>
      <c r="K166" s="522" t="s">
        <v>2871</v>
      </c>
      <c r="L166" s="522" t="s">
        <v>2541</v>
      </c>
      <c r="M166" s="523">
        <v>4264</v>
      </c>
      <c r="N166" s="523"/>
      <c r="O166" s="522"/>
      <c r="P166" s="522"/>
      <c r="Q166" s="522"/>
      <c r="R166" s="523"/>
      <c r="S166" s="522" t="s">
        <v>2899</v>
      </c>
      <c r="T166" s="91"/>
      <c r="U166" s="91"/>
      <c r="V166" s="515"/>
      <c r="W166" s="512"/>
    </row>
    <row r="167" spans="1:23" ht="25.5">
      <c r="A167" s="512"/>
      <c r="B167" s="512"/>
      <c r="C167" s="513">
        <v>9975</v>
      </c>
      <c r="D167" s="513"/>
      <c r="E167" s="91" t="s">
        <v>3216</v>
      </c>
      <c r="F167" s="93"/>
      <c r="G167" s="61" t="s">
        <v>2501</v>
      </c>
      <c r="H167" s="68" t="s">
        <v>2351</v>
      </c>
      <c r="I167" s="523" t="s">
        <v>2894</v>
      </c>
      <c r="J167" s="95" t="s">
        <v>3172</v>
      </c>
      <c r="K167" s="522" t="s">
        <v>2836</v>
      </c>
      <c r="L167" s="522" t="s">
        <v>130</v>
      </c>
      <c r="M167" s="523">
        <v>4185</v>
      </c>
      <c r="N167" s="523"/>
      <c r="O167" s="522"/>
      <c r="P167" s="522"/>
      <c r="Q167" s="522"/>
      <c r="R167" s="523"/>
      <c r="S167" s="522" t="s">
        <v>2899</v>
      </c>
      <c r="T167" s="91"/>
      <c r="U167" s="91"/>
      <c r="V167" s="515"/>
      <c r="W167" s="512"/>
    </row>
    <row r="168" spans="1:23" ht="25.5">
      <c r="A168" s="512"/>
      <c r="B168" s="512"/>
      <c r="C168" s="513">
        <v>9975</v>
      </c>
      <c r="D168" s="513"/>
      <c r="E168" s="91" t="s">
        <v>3216</v>
      </c>
      <c r="F168" s="93"/>
      <c r="G168" s="61" t="s">
        <v>2329</v>
      </c>
      <c r="H168" s="68" t="s">
        <v>2351</v>
      </c>
      <c r="I168" s="523" t="s">
        <v>2894</v>
      </c>
      <c r="J168" s="95" t="s">
        <v>3166</v>
      </c>
      <c r="K168" s="522" t="s">
        <v>140</v>
      </c>
      <c r="L168" s="522" t="s">
        <v>3377</v>
      </c>
      <c r="M168" s="523">
        <v>1331</v>
      </c>
      <c r="N168" s="523"/>
      <c r="O168" s="522"/>
      <c r="P168" s="522"/>
      <c r="Q168" s="522"/>
      <c r="R168" s="523"/>
      <c r="S168" s="522" t="s">
        <v>2899</v>
      </c>
      <c r="T168" s="91"/>
      <c r="U168" s="91"/>
      <c r="V168" s="515"/>
      <c r="W168" s="512"/>
    </row>
    <row r="169" spans="1:23" ht="25.5">
      <c r="A169" s="512"/>
      <c r="B169" s="512"/>
      <c r="C169" s="513">
        <v>9975</v>
      </c>
      <c r="D169" s="513"/>
      <c r="E169" s="91" t="s">
        <v>3216</v>
      </c>
      <c r="F169" s="93"/>
      <c r="G169" s="520" t="s">
        <v>2589</v>
      </c>
      <c r="H169" s="521" t="s">
        <v>2351</v>
      </c>
      <c r="I169" s="523" t="s">
        <v>2894</v>
      </c>
      <c r="J169" s="519" t="s">
        <v>5249</v>
      </c>
      <c r="K169" s="522" t="s">
        <v>107</v>
      </c>
      <c r="L169" s="522" t="s">
        <v>2864</v>
      </c>
      <c r="M169" s="523">
        <v>4912</v>
      </c>
      <c r="N169" s="523"/>
      <c r="O169" s="522"/>
      <c r="P169" s="522"/>
      <c r="Q169" s="522"/>
      <c r="R169" s="523"/>
      <c r="S169" s="522" t="s">
        <v>2899</v>
      </c>
      <c r="T169" s="91"/>
      <c r="U169" s="91"/>
      <c r="V169" s="515"/>
      <c r="W169" s="513"/>
    </row>
    <row r="170" spans="1:23" ht="25.5">
      <c r="A170" s="512"/>
      <c r="B170" s="512"/>
      <c r="C170" s="513">
        <v>9975</v>
      </c>
      <c r="D170" s="513"/>
      <c r="E170" s="91" t="s">
        <v>3216</v>
      </c>
      <c r="F170" s="93"/>
      <c r="G170" s="520" t="s">
        <v>2411</v>
      </c>
      <c r="H170" s="521" t="s">
        <v>2351</v>
      </c>
      <c r="I170" s="523" t="s">
        <v>2894</v>
      </c>
      <c r="J170" s="519" t="s">
        <v>5250</v>
      </c>
      <c r="K170" s="522" t="s">
        <v>107</v>
      </c>
      <c r="L170" s="522" t="s">
        <v>2692</v>
      </c>
      <c r="M170" s="523">
        <v>4535</v>
      </c>
      <c r="N170" s="523"/>
      <c r="O170" s="522"/>
      <c r="P170" s="522"/>
      <c r="Q170" s="522"/>
      <c r="R170" s="523"/>
      <c r="S170" s="522" t="s">
        <v>2899</v>
      </c>
      <c r="T170" s="91"/>
      <c r="U170" s="91"/>
      <c r="V170" s="515"/>
      <c r="W170" s="513"/>
    </row>
    <row r="171" spans="1:23" ht="25.5">
      <c r="A171" s="512"/>
      <c r="B171" s="512"/>
      <c r="C171" s="513">
        <v>9975</v>
      </c>
      <c r="D171" s="513"/>
      <c r="E171" s="91" t="s">
        <v>3216</v>
      </c>
      <c r="F171" s="93"/>
      <c r="G171" s="520" t="s">
        <v>2411</v>
      </c>
      <c r="H171" s="521" t="s">
        <v>2351</v>
      </c>
      <c r="I171" s="523" t="s">
        <v>2894</v>
      </c>
      <c r="J171" s="519" t="s">
        <v>5251</v>
      </c>
      <c r="K171" s="522" t="s">
        <v>107</v>
      </c>
      <c r="L171" s="522" t="s">
        <v>5252</v>
      </c>
      <c r="M171" s="523">
        <v>4844</v>
      </c>
      <c r="N171" s="523"/>
      <c r="O171" s="522"/>
      <c r="P171" s="522"/>
      <c r="Q171" s="522"/>
      <c r="R171" s="523"/>
      <c r="S171" s="522" t="s">
        <v>2899</v>
      </c>
      <c r="T171" s="91"/>
      <c r="U171" s="91"/>
      <c r="V171" s="515"/>
      <c r="W171" s="513"/>
    </row>
    <row r="172" spans="1:23" ht="25.5">
      <c r="A172" s="512"/>
      <c r="B172" s="512"/>
      <c r="C172" s="513">
        <v>9975</v>
      </c>
      <c r="D172" s="513"/>
      <c r="E172" s="91" t="s">
        <v>3216</v>
      </c>
      <c r="F172" s="93"/>
      <c r="G172" s="520" t="s">
        <v>2342</v>
      </c>
      <c r="H172" s="521" t="s">
        <v>2351</v>
      </c>
      <c r="I172" s="523" t="s">
        <v>2894</v>
      </c>
      <c r="J172" s="519" t="s">
        <v>5253</v>
      </c>
      <c r="K172" s="522" t="s">
        <v>107</v>
      </c>
      <c r="L172" s="522" t="s">
        <v>5254</v>
      </c>
      <c r="M172" s="523">
        <v>4536</v>
      </c>
      <c r="N172" s="523"/>
      <c r="O172" s="522"/>
      <c r="P172" s="522"/>
      <c r="Q172" s="522"/>
      <c r="R172" s="523"/>
      <c r="S172" s="522" t="s">
        <v>2899</v>
      </c>
      <c r="T172" s="91"/>
      <c r="U172" s="91"/>
      <c r="V172" s="515"/>
      <c r="W172" s="513"/>
    </row>
    <row r="173" spans="1:23" ht="25.5">
      <c r="A173" s="512"/>
      <c r="B173" s="512"/>
      <c r="C173" s="513"/>
      <c r="D173" s="513"/>
      <c r="E173" s="91" t="s">
        <v>3216</v>
      </c>
      <c r="F173" s="93"/>
      <c r="G173" s="61" t="s">
        <v>2346</v>
      </c>
      <c r="H173" s="68" t="s">
        <v>509</v>
      </c>
      <c r="I173" s="523" t="s">
        <v>2313</v>
      </c>
      <c r="J173" s="95" t="s">
        <v>3167</v>
      </c>
      <c r="K173" s="522" t="s">
        <v>5255</v>
      </c>
      <c r="L173" s="522" t="s">
        <v>2941</v>
      </c>
      <c r="M173" s="523">
        <v>1209</v>
      </c>
      <c r="N173" s="523"/>
      <c r="O173" s="522"/>
      <c r="P173" s="522"/>
      <c r="Q173" s="522"/>
      <c r="R173" s="523"/>
      <c r="S173" s="522" t="s">
        <v>5256</v>
      </c>
      <c r="T173" s="91"/>
      <c r="U173" s="91"/>
      <c r="V173" s="513"/>
      <c r="W173" s="512"/>
    </row>
    <row r="174" spans="1:23" ht="25.5">
      <c r="A174" s="512"/>
      <c r="B174" s="512"/>
      <c r="C174" s="513"/>
      <c r="D174" s="513"/>
      <c r="E174" s="91" t="s">
        <v>3216</v>
      </c>
      <c r="F174" s="93"/>
      <c r="G174" s="61" t="s">
        <v>2475</v>
      </c>
      <c r="H174" s="68" t="s">
        <v>2374</v>
      </c>
      <c r="I174" s="523" t="s">
        <v>2313</v>
      </c>
      <c r="J174" s="95" t="s">
        <v>3168</v>
      </c>
      <c r="K174" s="522" t="s">
        <v>3917</v>
      </c>
      <c r="L174" s="522" t="s">
        <v>98</v>
      </c>
      <c r="M174" s="523">
        <v>2094</v>
      </c>
      <c r="N174" s="523"/>
      <c r="O174" s="522"/>
      <c r="P174" s="522"/>
      <c r="Q174" s="522"/>
      <c r="R174" s="523"/>
      <c r="S174" s="522" t="s">
        <v>5234</v>
      </c>
      <c r="T174" s="91"/>
      <c r="U174" s="91"/>
      <c r="V174" s="513"/>
      <c r="W174" s="512"/>
    </row>
    <row r="175" spans="1:23" ht="25.5">
      <c r="A175" s="512"/>
      <c r="B175" s="512"/>
      <c r="C175" s="513"/>
      <c r="D175" s="513"/>
      <c r="E175" s="91" t="s">
        <v>3216</v>
      </c>
      <c r="F175" s="93"/>
      <c r="G175" s="520" t="s">
        <v>2481</v>
      </c>
      <c r="H175" s="521" t="s">
        <v>2374</v>
      </c>
      <c r="I175" s="523" t="s">
        <v>4862</v>
      </c>
      <c r="J175" s="519" t="s">
        <v>5257</v>
      </c>
      <c r="K175" s="522" t="s">
        <v>5258</v>
      </c>
      <c r="L175" s="522" t="s">
        <v>2722</v>
      </c>
      <c r="M175" s="523">
        <v>1929</v>
      </c>
      <c r="N175" s="523"/>
      <c r="O175" s="522"/>
      <c r="P175" s="522"/>
      <c r="Q175" s="522"/>
      <c r="R175" s="523"/>
      <c r="S175" s="522" t="s">
        <v>5259</v>
      </c>
      <c r="T175" s="91"/>
      <c r="U175" s="91"/>
      <c r="V175" s="513"/>
      <c r="W175" s="513"/>
    </row>
    <row r="176" spans="1:23" ht="25.5">
      <c r="A176" s="512"/>
      <c r="B176" s="512"/>
      <c r="C176" s="513">
        <v>9975</v>
      </c>
      <c r="D176" s="513"/>
      <c r="E176" s="91" t="s">
        <v>3216</v>
      </c>
      <c r="F176" s="93"/>
      <c r="G176" s="520" t="s">
        <v>2481</v>
      </c>
      <c r="H176" s="521" t="s">
        <v>2374</v>
      </c>
      <c r="I176" s="523" t="s">
        <v>2894</v>
      </c>
      <c r="J176" s="519" t="s">
        <v>5260</v>
      </c>
      <c r="K176" s="522" t="s">
        <v>2767</v>
      </c>
      <c r="L176" s="522" t="s">
        <v>5261</v>
      </c>
      <c r="M176" s="523">
        <v>4097</v>
      </c>
      <c r="N176" s="523"/>
      <c r="O176" s="522"/>
      <c r="P176" s="522"/>
      <c r="Q176" s="522"/>
      <c r="R176" s="523"/>
      <c r="S176" s="522" t="s">
        <v>2899</v>
      </c>
      <c r="T176" s="91"/>
      <c r="U176" s="91"/>
      <c r="V176" s="513"/>
      <c r="W176" s="513"/>
    </row>
    <row r="177" spans="1:23" ht="25.5">
      <c r="A177" s="512"/>
      <c r="B177" s="512"/>
      <c r="C177" s="513">
        <v>9975</v>
      </c>
      <c r="D177" s="513"/>
      <c r="E177" s="91" t="s">
        <v>3216</v>
      </c>
      <c r="F177" s="93"/>
      <c r="G177" s="520" t="s">
        <v>2660</v>
      </c>
      <c r="H177" s="521" t="s">
        <v>2374</v>
      </c>
      <c r="I177" s="523" t="s">
        <v>2894</v>
      </c>
      <c r="J177" s="519" t="s">
        <v>5262</v>
      </c>
      <c r="K177" s="522" t="s">
        <v>2845</v>
      </c>
      <c r="L177" s="522" t="s">
        <v>2818</v>
      </c>
      <c r="M177" s="523">
        <v>4889</v>
      </c>
      <c r="N177" s="523"/>
      <c r="O177" s="522"/>
      <c r="P177" s="522"/>
      <c r="Q177" s="522"/>
      <c r="R177" s="523"/>
      <c r="S177" s="522" t="s">
        <v>2899</v>
      </c>
      <c r="T177" s="91"/>
      <c r="U177" s="91"/>
      <c r="V177" s="513"/>
      <c r="W177" s="513"/>
    </row>
    <row r="178" spans="1:23" ht="25.5">
      <c r="A178" s="512"/>
      <c r="B178" s="512"/>
      <c r="C178" s="513">
        <v>9975</v>
      </c>
      <c r="D178" s="513"/>
      <c r="E178" s="91" t="s">
        <v>3216</v>
      </c>
      <c r="F178" s="93"/>
      <c r="G178" s="520" t="s">
        <v>2660</v>
      </c>
      <c r="H178" s="521" t="s">
        <v>2374</v>
      </c>
      <c r="I178" s="523" t="s">
        <v>2894</v>
      </c>
      <c r="J178" s="519" t="s">
        <v>5263</v>
      </c>
      <c r="K178" s="522" t="s">
        <v>5264</v>
      </c>
      <c r="L178" s="522" t="s">
        <v>5265</v>
      </c>
      <c r="M178" s="523">
        <v>4219</v>
      </c>
      <c r="N178" s="523"/>
      <c r="O178" s="522"/>
      <c r="P178" s="522"/>
      <c r="Q178" s="522"/>
      <c r="R178" s="523"/>
      <c r="S178" s="522" t="s">
        <v>2899</v>
      </c>
      <c r="T178" s="91"/>
      <c r="U178" s="91"/>
      <c r="V178" s="513"/>
      <c r="W178" s="513"/>
    </row>
    <row r="179" spans="1:23" ht="25.5">
      <c r="A179" s="512"/>
      <c r="B179" s="512"/>
      <c r="C179" s="513"/>
      <c r="D179" s="513"/>
      <c r="E179" s="91" t="s">
        <v>3216</v>
      </c>
      <c r="F179" s="93"/>
      <c r="G179" s="520" t="s">
        <v>2416</v>
      </c>
      <c r="H179" s="521" t="s">
        <v>2374</v>
      </c>
      <c r="I179" s="523" t="s">
        <v>2313</v>
      </c>
      <c r="J179" s="519" t="s">
        <v>5266</v>
      </c>
      <c r="K179" s="522" t="s">
        <v>57</v>
      </c>
      <c r="L179" s="522" t="s">
        <v>5267</v>
      </c>
      <c r="M179" s="523">
        <v>4531</v>
      </c>
      <c r="N179" s="523"/>
      <c r="O179" s="522"/>
      <c r="P179" s="522"/>
      <c r="Q179" s="522"/>
      <c r="R179" s="523"/>
      <c r="S179" s="522" t="s">
        <v>5268</v>
      </c>
      <c r="T179" s="91"/>
      <c r="U179" s="91"/>
      <c r="V179" s="513"/>
      <c r="W179" s="513"/>
    </row>
    <row r="180" spans="1:23" ht="25.5">
      <c r="A180" s="512"/>
      <c r="B180" s="512"/>
      <c r="C180" s="513">
        <v>9975</v>
      </c>
      <c r="D180" s="513"/>
      <c r="E180" s="91" t="s">
        <v>3216</v>
      </c>
      <c r="F180" s="93"/>
      <c r="G180" s="520" t="s">
        <v>2384</v>
      </c>
      <c r="H180" s="521" t="s">
        <v>2374</v>
      </c>
      <c r="I180" s="523" t="s">
        <v>2894</v>
      </c>
      <c r="J180" s="519" t="s">
        <v>5269</v>
      </c>
      <c r="K180" s="522" t="s">
        <v>5270</v>
      </c>
      <c r="L180" s="522" t="s">
        <v>5271</v>
      </c>
      <c r="M180" s="523">
        <v>2671</v>
      </c>
      <c r="N180" s="523"/>
      <c r="O180" s="522"/>
      <c r="P180" s="522"/>
      <c r="Q180" s="522"/>
      <c r="R180" s="523"/>
      <c r="S180" s="522" t="s">
        <v>2899</v>
      </c>
      <c r="T180" s="91"/>
      <c r="U180" s="91"/>
      <c r="V180" s="513"/>
      <c r="W180" s="524"/>
    </row>
    <row r="181" spans="1:23" ht="25.5">
      <c r="A181" s="512"/>
      <c r="B181" s="512"/>
      <c r="C181" s="513">
        <v>9975</v>
      </c>
      <c r="D181" s="513"/>
      <c r="E181" s="91" t="s">
        <v>3216</v>
      </c>
      <c r="F181" s="93"/>
      <c r="G181" s="520" t="s">
        <v>2384</v>
      </c>
      <c r="H181" s="521" t="s">
        <v>2374</v>
      </c>
      <c r="I181" s="523" t="s">
        <v>2894</v>
      </c>
      <c r="J181" s="519" t="s">
        <v>5272</v>
      </c>
      <c r="K181" s="522" t="s">
        <v>5273</v>
      </c>
      <c r="L181" s="522" t="s">
        <v>2694</v>
      </c>
      <c r="M181" s="523">
        <v>4890</v>
      </c>
      <c r="N181" s="523"/>
      <c r="O181" s="522"/>
      <c r="P181" s="522"/>
      <c r="Q181" s="522"/>
      <c r="R181" s="523"/>
      <c r="S181" s="522" t="s">
        <v>2899</v>
      </c>
      <c r="T181" s="91"/>
      <c r="U181" s="91"/>
      <c r="V181" s="513"/>
      <c r="W181" s="513"/>
    </row>
    <row r="182" spans="1:23" ht="28.5">
      <c r="A182" s="512"/>
      <c r="B182" s="512"/>
      <c r="C182" s="513"/>
      <c r="D182" s="513"/>
      <c r="E182" s="91" t="s">
        <v>3216</v>
      </c>
      <c r="F182" s="93"/>
      <c r="G182" s="520" t="s">
        <v>2384</v>
      </c>
      <c r="H182" s="521" t="s">
        <v>2374</v>
      </c>
      <c r="I182" s="523" t="s">
        <v>4862</v>
      </c>
      <c r="J182" s="519" t="s">
        <v>5274</v>
      </c>
      <c r="K182" s="522" t="s">
        <v>87</v>
      </c>
      <c r="L182" s="522" t="s">
        <v>2843</v>
      </c>
      <c r="M182" s="523"/>
      <c r="N182" s="523"/>
      <c r="O182" s="522"/>
      <c r="P182" s="522"/>
      <c r="Q182" s="522"/>
      <c r="R182" s="523"/>
      <c r="S182" s="522" t="s">
        <v>5275</v>
      </c>
      <c r="T182" s="91"/>
      <c r="U182" s="91"/>
      <c r="V182" s="513"/>
      <c r="W182" s="513"/>
    </row>
    <row r="183" spans="1:23" ht="25.5">
      <c r="A183" s="512"/>
      <c r="B183" s="512"/>
      <c r="C183" s="513">
        <v>9975</v>
      </c>
      <c r="D183" s="513"/>
      <c r="E183" s="91" t="s">
        <v>3216</v>
      </c>
      <c r="F183" s="93"/>
      <c r="G183" s="520" t="s">
        <v>2501</v>
      </c>
      <c r="H183" s="521" t="s">
        <v>2374</v>
      </c>
      <c r="I183" s="523" t="s">
        <v>2894</v>
      </c>
      <c r="J183" s="519" t="s">
        <v>5276</v>
      </c>
      <c r="K183" s="522" t="s">
        <v>2834</v>
      </c>
      <c r="L183" s="522" t="s">
        <v>32</v>
      </c>
      <c r="M183" s="523">
        <v>4399</v>
      </c>
      <c r="N183" s="523"/>
      <c r="O183" s="522"/>
      <c r="P183" s="522"/>
      <c r="Q183" s="522"/>
      <c r="R183" s="523"/>
      <c r="S183" s="522" t="s">
        <v>2899</v>
      </c>
      <c r="T183" s="91"/>
      <c r="U183" s="91"/>
      <c r="V183" s="513"/>
      <c r="W183" s="513"/>
    </row>
    <row r="184" spans="1:23" ht="25.5">
      <c r="A184" s="512"/>
      <c r="B184" s="512"/>
      <c r="C184" s="513">
        <v>9975</v>
      </c>
      <c r="D184" s="513"/>
      <c r="E184" s="91" t="s">
        <v>3216</v>
      </c>
      <c r="F184" s="93"/>
      <c r="G184" s="520" t="s">
        <v>5277</v>
      </c>
      <c r="H184" s="521" t="s">
        <v>2374</v>
      </c>
      <c r="I184" s="523" t="s">
        <v>2894</v>
      </c>
      <c r="J184" s="519" t="s">
        <v>5278</v>
      </c>
      <c r="K184" s="522" t="s">
        <v>2859</v>
      </c>
      <c r="L184" s="522" t="s">
        <v>2457</v>
      </c>
      <c r="M184" s="523">
        <v>4882</v>
      </c>
      <c r="N184" s="523"/>
      <c r="O184" s="522"/>
      <c r="P184" s="522"/>
      <c r="Q184" s="522"/>
      <c r="R184" s="523"/>
      <c r="S184" s="522" t="s">
        <v>2899</v>
      </c>
      <c r="T184" s="91"/>
      <c r="U184" s="91"/>
      <c r="V184" s="513"/>
      <c r="W184" s="513"/>
    </row>
    <row r="185" spans="1:23" ht="25.5">
      <c r="A185" s="512"/>
      <c r="B185" s="512"/>
      <c r="C185" s="513"/>
      <c r="D185" s="513"/>
      <c r="E185" s="91" t="s">
        <v>3216</v>
      </c>
      <c r="F185" s="93"/>
      <c r="G185" s="520" t="s">
        <v>2393</v>
      </c>
      <c r="H185" s="521" t="s">
        <v>2374</v>
      </c>
      <c r="I185" s="523" t="s">
        <v>2313</v>
      </c>
      <c r="J185" s="519" t="s">
        <v>5279</v>
      </c>
      <c r="K185" s="522" t="s">
        <v>3402</v>
      </c>
      <c r="L185" s="522" t="s">
        <v>2530</v>
      </c>
      <c r="M185" s="523">
        <v>1999</v>
      </c>
      <c r="N185" s="523"/>
      <c r="O185" s="522"/>
      <c r="P185" s="522"/>
      <c r="Q185" s="522"/>
      <c r="R185" s="523"/>
      <c r="S185" s="522" t="s">
        <v>5280</v>
      </c>
      <c r="T185" s="91"/>
      <c r="U185" s="91"/>
      <c r="V185" s="513"/>
      <c r="W185" s="513"/>
    </row>
    <row r="186" spans="1:23" ht="25.5">
      <c r="A186" s="512"/>
      <c r="B186" s="512"/>
      <c r="C186" s="513"/>
      <c r="D186" s="513"/>
      <c r="E186" s="91" t="s">
        <v>3216</v>
      </c>
      <c r="F186" s="93"/>
      <c r="G186" s="520" t="s">
        <v>2323</v>
      </c>
      <c r="H186" s="521" t="s">
        <v>2374</v>
      </c>
      <c r="I186" s="523" t="s">
        <v>2313</v>
      </c>
      <c r="J186" s="519" t="s">
        <v>5281</v>
      </c>
      <c r="K186" s="522" t="s">
        <v>81</v>
      </c>
      <c r="L186" s="522" t="s">
        <v>5282</v>
      </c>
      <c r="M186" s="523">
        <v>2417</v>
      </c>
      <c r="N186" s="523"/>
      <c r="O186" s="522"/>
      <c r="P186" s="522"/>
      <c r="Q186" s="522"/>
      <c r="R186" s="523"/>
      <c r="S186" s="522" t="s">
        <v>5234</v>
      </c>
      <c r="T186" s="91"/>
      <c r="U186" s="91"/>
      <c r="V186" s="513"/>
      <c r="W186" s="513"/>
    </row>
    <row r="187" spans="1:23" ht="25.5">
      <c r="A187" s="512"/>
      <c r="B187" s="512"/>
      <c r="C187" s="513">
        <v>9975</v>
      </c>
      <c r="D187" s="513"/>
      <c r="E187" s="91" t="s">
        <v>3216</v>
      </c>
      <c r="F187" s="93"/>
      <c r="G187" s="520" t="s">
        <v>2423</v>
      </c>
      <c r="H187" s="521" t="s">
        <v>2374</v>
      </c>
      <c r="I187" s="523" t="s">
        <v>2894</v>
      </c>
      <c r="J187" s="519" t="s">
        <v>5283</v>
      </c>
      <c r="K187" s="522" t="s">
        <v>2561</v>
      </c>
      <c r="L187" s="522" t="s">
        <v>5284</v>
      </c>
      <c r="M187" s="523">
        <v>4335</v>
      </c>
      <c r="N187" s="523"/>
      <c r="O187" s="522"/>
      <c r="P187" s="522"/>
      <c r="Q187" s="522"/>
      <c r="R187" s="523"/>
      <c r="S187" s="522" t="s">
        <v>2899</v>
      </c>
      <c r="T187" s="91"/>
      <c r="U187" s="91"/>
      <c r="V187" s="513"/>
      <c r="W187" s="513"/>
    </row>
    <row r="188" spans="1:23" ht="25.5">
      <c r="A188" s="512"/>
      <c r="B188" s="512"/>
      <c r="C188" s="513">
        <v>9975</v>
      </c>
      <c r="D188" s="513"/>
      <c r="E188" s="91" t="s">
        <v>3216</v>
      </c>
      <c r="F188" s="93"/>
      <c r="G188" s="520" t="s">
        <v>2329</v>
      </c>
      <c r="H188" s="521" t="s">
        <v>2374</v>
      </c>
      <c r="I188" s="523" t="s">
        <v>2894</v>
      </c>
      <c r="J188" s="519" t="s">
        <v>5285</v>
      </c>
      <c r="K188" s="522" t="s">
        <v>3398</v>
      </c>
      <c r="L188" s="522" t="s">
        <v>2736</v>
      </c>
      <c r="M188" s="523">
        <v>4492</v>
      </c>
      <c r="N188" s="523"/>
      <c r="O188" s="522"/>
      <c r="P188" s="522"/>
      <c r="Q188" s="522"/>
      <c r="R188" s="523"/>
      <c r="S188" s="522" t="s">
        <v>2899</v>
      </c>
      <c r="T188" s="91"/>
      <c r="U188" s="91"/>
      <c r="V188" s="513"/>
      <c r="W188" s="513"/>
    </row>
    <row r="189" spans="1:23" ht="25.5">
      <c r="A189" s="512"/>
      <c r="B189" s="512"/>
      <c r="C189" s="513">
        <v>9975</v>
      </c>
      <c r="D189" s="513"/>
      <c r="E189" s="91" t="s">
        <v>3216</v>
      </c>
      <c r="F189" s="93"/>
      <c r="G189" s="520" t="s">
        <v>2329</v>
      </c>
      <c r="H189" s="521" t="s">
        <v>2374</v>
      </c>
      <c r="I189" s="523" t="s">
        <v>2894</v>
      </c>
      <c r="J189" s="519" t="s">
        <v>5286</v>
      </c>
      <c r="K189" s="522" t="s">
        <v>2687</v>
      </c>
      <c r="L189" s="522" t="s">
        <v>2688</v>
      </c>
      <c r="M189" s="523">
        <v>4852</v>
      </c>
      <c r="N189" s="523"/>
      <c r="O189" s="522"/>
      <c r="P189" s="522"/>
      <c r="Q189" s="522"/>
      <c r="R189" s="523"/>
      <c r="S189" s="522" t="s">
        <v>2899</v>
      </c>
      <c r="T189" s="91"/>
      <c r="U189" s="91"/>
      <c r="V189" s="513"/>
      <c r="W189" s="513"/>
    </row>
    <row r="190" spans="1:23" ht="25.5">
      <c r="A190" s="512"/>
      <c r="B190" s="512"/>
      <c r="C190" s="513">
        <v>9975</v>
      </c>
      <c r="D190" s="513"/>
      <c r="E190" s="91" t="s">
        <v>3216</v>
      </c>
      <c r="F190" s="93"/>
      <c r="G190" s="520" t="s">
        <v>2408</v>
      </c>
      <c r="H190" s="521" t="s">
        <v>2374</v>
      </c>
      <c r="I190" s="523" t="s">
        <v>2894</v>
      </c>
      <c r="J190" s="519" t="s">
        <v>5287</v>
      </c>
      <c r="K190" s="522" t="s">
        <v>2681</v>
      </c>
      <c r="L190" s="522" t="s">
        <v>5288</v>
      </c>
      <c r="M190" s="523">
        <v>4579</v>
      </c>
      <c r="N190" s="523"/>
      <c r="O190" s="522"/>
      <c r="P190" s="522"/>
      <c r="Q190" s="522"/>
      <c r="R190" s="523"/>
      <c r="S190" s="522" t="s">
        <v>2899</v>
      </c>
      <c r="T190" s="91"/>
      <c r="U190" s="91"/>
      <c r="V190" s="513"/>
      <c r="W190" s="513"/>
    </row>
    <row r="191" spans="1:23" ht="25.5">
      <c r="A191" s="512"/>
      <c r="B191" s="512"/>
      <c r="C191" s="513"/>
      <c r="D191" s="513"/>
      <c r="E191" s="91" t="s">
        <v>3216</v>
      </c>
      <c r="F191" s="93"/>
      <c r="G191" s="520"/>
      <c r="H191" s="521" t="s">
        <v>2374</v>
      </c>
      <c r="I191" s="523" t="s">
        <v>881</v>
      </c>
      <c r="J191" s="519" t="s">
        <v>5289</v>
      </c>
      <c r="K191" s="522" t="s">
        <v>5290</v>
      </c>
      <c r="L191" s="522" t="s">
        <v>881</v>
      </c>
      <c r="M191" s="523"/>
      <c r="N191" s="523"/>
      <c r="O191" s="522"/>
      <c r="P191" s="522"/>
      <c r="Q191" s="522"/>
      <c r="R191" s="523"/>
      <c r="S191" s="522" t="s">
        <v>5291</v>
      </c>
      <c r="T191" s="91"/>
      <c r="U191" s="91"/>
      <c r="V191" s="513"/>
      <c r="W191" s="513"/>
    </row>
    <row r="192" spans="1:23" ht="25.5">
      <c r="A192" s="512"/>
      <c r="B192" s="512"/>
      <c r="C192" s="513"/>
      <c r="D192" s="513"/>
      <c r="E192" s="91" t="s">
        <v>3216</v>
      </c>
      <c r="F192" s="93"/>
      <c r="G192" s="520"/>
      <c r="H192" s="521" t="s">
        <v>2374</v>
      </c>
      <c r="I192" s="523" t="s">
        <v>4862</v>
      </c>
      <c r="J192" s="519" t="s">
        <v>5292</v>
      </c>
      <c r="K192" s="522" t="s">
        <v>2428</v>
      </c>
      <c r="L192" s="522" t="s">
        <v>5293</v>
      </c>
      <c r="M192" s="523"/>
      <c r="N192" s="523"/>
      <c r="O192" s="522"/>
      <c r="P192" s="522"/>
      <c r="Q192" s="522"/>
      <c r="R192" s="523"/>
      <c r="S192" s="522"/>
      <c r="T192" s="91"/>
      <c r="U192" s="91"/>
      <c r="V192" s="513"/>
      <c r="W192" s="513"/>
    </row>
    <row r="193" spans="1:23" ht="25.5">
      <c r="A193" s="512"/>
      <c r="B193" s="512"/>
      <c r="C193" s="513"/>
      <c r="D193" s="513"/>
      <c r="E193" s="91" t="s">
        <v>3216</v>
      </c>
      <c r="F193" s="93"/>
      <c r="G193" s="520" t="s">
        <v>2411</v>
      </c>
      <c r="H193" s="521" t="s">
        <v>580</v>
      </c>
      <c r="I193" s="523" t="s">
        <v>45</v>
      </c>
      <c r="J193" s="519" t="s">
        <v>5294</v>
      </c>
      <c r="K193" s="522" t="s">
        <v>153</v>
      </c>
      <c r="L193" s="522" t="s">
        <v>39</v>
      </c>
      <c r="M193" s="523">
        <v>1301</v>
      </c>
      <c r="N193" s="523"/>
      <c r="O193" s="522"/>
      <c r="P193" s="522"/>
      <c r="Q193" s="522"/>
      <c r="R193" s="523"/>
      <c r="S193" s="522" t="s">
        <v>5295</v>
      </c>
      <c r="T193" s="91"/>
      <c r="U193" s="91"/>
      <c r="V193" s="513"/>
      <c r="W193" s="513"/>
    </row>
    <row r="194" spans="1:23" ht="25.5">
      <c r="A194" s="512"/>
      <c r="B194" s="512"/>
      <c r="C194" s="513">
        <v>9975</v>
      </c>
      <c r="D194" s="513"/>
      <c r="E194" s="91" t="s">
        <v>3216</v>
      </c>
      <c r="F194" s="93"/>
      <c r="G194" s="520" t="s">
        <v>2342</v>
      </c>
      <c r="H194" s="521" t="s">
        <v>2374</v>
      </c>
      <c r="I194" s="523" t="s">
        <v>2894</v>
      </c>
      <c r="J194" s="519" t="s">
        <v>5296</v>
      </c>
      <c r="K194" s="522" t="s">
        <v>157</v>
      </c>
      <c r="L194" s="522" t="s">
        <v>2762</v>
      </c>
      <c r="M194" s="523">
        <v>4878</v>
      </c>
      <c r="N194" s="523" t="s">
        <v>4872</v>
      </c>
      <c r="O194" s="522"/>
      <c r="P194" s="522"/>
      <c r="Q194" s="522"/>
      <c r="R194" s="523"/>
      <c r="S194" s="522" t="s">
        <v>2899</v>
      </c>
      <c r="T194" s="91"/>
      <c r="U194" s="91"/>
      <c r="V194" s="513"/>
      <c r="W194" s="513"/>
    </row>
    <row r="195" spans="1:23" ht="25.5">
      <c r="A195" s="512"/>
      <c r="B195" s="512"/>
      <c r="C195" s="513">
        <v>9975</v>
      </c>
      <c r="D195" s="513"/>
      <c r="E195" s="91" t="s">
        <v>3216</v>
      </c>
      <c r="F195" s="93"/>
      <c r="G195" s="520" t="s">
        <v>2367</v>
      </c>
      <c r="H195" s="521" t="s">
        <v>2374</v>
      </c>
      <c r="I195" s="523" t="s">
        <v>2894</v>
      </c>
      <c r="J195" s="519" t="s">
        <v>5297</v>
      </c>
      <c r="K195" s="522" t="s">
        <v>157</v>
      </c>
      <c r="L195" s="522" t="s">
        <v>2877</v>
      </c>
      <c r="M195" s="523">
        <v>4908</v>
      </c>
      <c r="N195" s="523" t="s">
        <v>4872</v>
      </c>
      <c r="O195" s="522"/>
      <c r="P195" s="522"/>
      <c r="Q195" s="522"/>
      <c r="R195" s="523"/>
      <c r="S195" s="522" t="s">
        <v>2899</v>
      </c>
      <c r="T195" s="91"/>
      <c r="U195" s="91"/>
      <c r="V195" s="513"/>
      <c r="W195" s="513"/>
    </row>
    <row r="196" spans="1:23" ht="25.5">
      <c r="A196" s="512"/>
      <c r="B196" s="512"/>
      <c r="C196" s="513"/>
      <c r="D196" s="513"/>
      <c r="E196" s="91" t="s">
        <v>3216</v>
      </c>
      <c r="F196" s="93"/>
      <c r="G196" s="520" t="s">
        <v>2367</v>
      </c>
      <c r="H196" s="521" t="s">
        <v>2374</v>
      </c>
      <c r="I196" s="523" t="s">
        <v>2313</v>
      </c>
      <c r="J196" s="519" t="s">
        <v>5298</v>
      </c>
      <c r="K196" s="522" t="s">
        <v>5299</v>
      </c>
      <c r="L196" s="522" t="s">
        <v>5300</v>
      </c>
      <c r="M196" s="523"/>
      <c r="N196" s="523"/>
      <c r="O196" s="522"/>
      <c r="P196" s="522"/>
      <c r="Q196" s="522"/>
      <c r="R196" s="523"/>
      <c r="S196" s="522" t="s">
        <v>5300</v>
      </c>
      <c r="T196" s="91"/>
      <c r="U196" s="91"/>
      <c r="V196" s="513"/>
      <c r="W196" s="513"/>
    </row>
    <row r="197" spans="1:23" ht="25.5">
      <c r="A197" s="512"/>
      <c r="B197" s="512"/>
      <c r="C197" s="513">
        <v>9975</v>
      </c>
      <c r="D197" s="513"/>
      <c r="E197" s="91" t="s">
        <v>3216</v>
      </c>
      <c r="F197" s="93"/>
      <c r="G197" s="520" t="s">
        <v>2346</v>
      </c>
      <c r="H197" s="521" t="s">
        <v>2374</v>
      </c>
      <c r="I197" s="523" t="s">
        <v>2894</v>
      </c>
      <c r="J197" s="519" t="s">
        <v>5301</v>
      </c>
      <c r="K197" s="522" t="s">
        <v>2773</v>
      </c>
      <c r="L197" s="522" t="s">
        <v>154</v>
      </c>
      <c r="M197" s="523">
        <v>4639</v>
      </c>
      <c r="N197" s="523" t="s">
        <v>4872</v>
      </c>
      <c r="O197" s="522"/>
      <c r="P197" s="522"/>
      <c r="Q197" s="522"/>
      <c r="R197" s="523"/>
      <c r="S197" s="522" t="s">
        <v>2899</v>
      </c>
      <c r="T197" s="91"/>
      <c r="U197" s="91"/>
      <c r="V197" s="513"/>
      <c r="W197" s="513"/>
    </row>
    <row r="198" spans="1:23" ht="25.5">
      <c r="A198" s="512"/>
      <c r="B198" s="512"/>
      <c r="C198" s="513">
        <v>9975</v>
      </c>
      <c r="D198" s="513"/>
      <c r="E198" s="91" t="s">
        <v>3216</v>
      </c>
      <c r="F198" s="93"/>
      <c r="G198" s="520" t="s">
        <v>2555</v>
      </c>
      <c r="H198" s="521" t="s">
        <v>643</v>
      </c>
      <c r="I198" s="523" t="s">
        <v>2894</v>
      </c>
      <c r="J198" s="519" t="s">
        <v>5302</v>
      </c>
      <c r="K198" s="522" t="s">
        <v>2386</v>
      </c>
      <c r="L198" s="522" t="s">
        <v>2853</v>
      </c>
      <c r="M198" s="523">
        <v>4671</v>
      </c>
      <c r="N198" s="523"/>
      <c r="O198" s="522"/>
      <c r="P198" s="522"/>
      <c r="Q198" s="522"/>
      <c r="R198" s="523"/>
      <c r="S198" s="522" t="s">
        <v>2899</v>
      </c>
      <c r="T198" s="91"/>
      <c r="U198" s="91"/>
      <c r="V198" s="513"/>
      <c r="W198" s="513"/>
    </row>
    <row r="199" spans="1:23" ht="25.5">
      <c r="A199" s="512"/>
      <c r="B199" s="512"/>
      <c r="C199" s="513">
        <v>9975</v>
      </c>
      <c r="D199" s="513"/>
      <c r="E199" s="91" t="s">
        <v>3216</v>
      </c>
      <c r="F199" s="93"/>
      <c r="G199" s="520" t="s">
        <v>2470</v>
      </c>
      <c r="H199" s="521" t="s">
        <v>643</v>
      </c>
      <c r="I199" s="523" t="s">
        <v>2894</v>
      </c>
      <c r="J199" s="519" t="s">
        <v>5303</v>
      </c>
      <c r="K199" s="522" t="s">
        <v>2477</v>
      </c>
      <c r="L199" s="522" t="s">
        <v>2478</v>
      </c>
      <c r="M199" s="523">
        <v>4167</v>
      </c>
      <c r="N199" s="523"/>
      <c r="O199" s="522"/>
      <c r="P199" s="522"/>
      <c r="Q199" s="522"/>
      <c r="R199" s="523"/>
      <c r="S199" s="522" t="s">
        <v>2899</v>
      </c>
      <c r="T199" s="91"/>
      <c r="U199" s="91"/>
      <c r="V199" s="513"/>
      <c r="W199" s="513"/>
    </row>
    <row r="200" spans="1:23" ht="25.5">
      <c r="A200" s="512"/>
      <c r="B200" s="512"/>
      <c r="C200" s="513">
        <v>9975</v>
      </c>
      <c r="D200" s="513"/>
      <c r="E200" s="91" t="s">
        <v>3216</v>
      </c>
      <c r="F200" s="93"/>
      <c r="G200" s="520" t="s">
        <v>2475</v>
      </c>
      <c r="H200" s="521" t="s">
        <v>643</v>
      </c>
      <c r="I200" s="523" t="s">
        <v>2894</v>
      </c>
      <c r="J200" s="519" t="s">
        <v>5304</v>
      </c>
      <c r="K200" s="522" t="s">
        <v>5305</v>
      </c>
      <c r="L200" s="522" t="s">
        <v>5306</v>
      </c>
      <c r="M200" s="523">
        <v>4932</v>
      </c>
      <c r="N200" s="523"/>
      <c r="O200" s="522"/>
      <c r="P200" s="522"/>
      <c r="Q200" s="522"/>
      <c r="R200" s="523"/>
      <c r="S200" s="522" t="s">
        <v>2899</v>
      </c>
      <c r="T200" s="91"/>
      <c r="U200" s="91"/>
      <c r="V200" s="513"/>
      <c r="W200" s="513"/>
    </row>
    <row r="201" spans="1:23" ht="25.5">
      <c r="A201" s="512"/>
      <c r="B201" s="512"/>
      <c r="C201" s="513">
        <v>9975</v>
      </c>
      <c r="D201" s="513"/>
      <c r="E201" s="91" t="s">
        <v>3216</v>
      </c>
      <c r="F201" s="93"/>
      <c r="G201" s="520" t="s">
        <v>2475</v>
      </c>
      <c r="H201" s="521" t="s">
        <v>643</v>
      </c>
      <c r="I201" s="523" t="s">
        <v>2894</v>
      </c>
      <c r="J201" s="519" t="s">
        <v>5307</v>
      </c>
      <c r="K201" s="522" t="s">
        <v>5308</v>
      </c>
      <c r="L201" s="522" t="s">
        <v>2818</v>
      </c>
      <c r="M201" s="523">
        <v>5146</v>
      </c>
      <c r="N201" s="523"/>
      <c r="O201" s="522"/>
      <c r="P201" s="522"/>
      <c r="Q201" s="522"/>
      <c r="R201" s="523"/>
      <c r="S201" s="522" t="s">
        <v>2899</v>
      </c>
      <c r="T201" s="91"/>
      <c r="U201" s="91"/>
      <c r="V201" s="513"/>
      <c r="W201" s="513"/>
    </row>
    <row r="202" spans="1:23" ht="25.5">
      <c r="A202" s="512"/>
      <c r="B202" s="512"/>
      <c r="C202" s="513"/>
      <c r="D202" s="513"/>
      <c r="E202" s="91" t="s">
        <v>3216</v>
      </c>
      <c r="F202" s="93"/>
      <c r="G202" s="520" t="s">
        <v>2664</v>
      </c>
      <c r="H202" s="521" t="s">
        <v>2417</v>
      </c>
      <c r="I202" s="523" t="s">
        <v>2313</v>
      </c>
      <c r="J202" s="519" t="s">
        <v>5309</v>
      </c>
      <c r="K202" s="522" t="s">
        <v>5310</v>
      </c>
      <c r="L202" s="522" t="s">
        <v>5311</v>
      </c>
      <c r="M202" s="523">
        <v>4697</v>
      </c>
      <c r="N202" s="523"/>
      <c r="O202" s="522"/>
      <c r="P202" s="522"/>
      <c r="Q202" s="522"/>
      <c r="R202" s="523"/>
      <c r="S202" s="522" t="s">
        <v>5312</v>
      </c>
      <c r="T202" s="91"/>
      <c r="U202" s="91"/>
      <c r="V202" s="513"/>
      <c r="W202" s="513"/>
    </row>
    <row r="203" spans="1:23" ht="25.5">
      <c r="A203" s="512"/>
      <c r="B203" s="512"/>
      <c r="C203" s="513"/>
      <c r="D203" s="513"/>
      <c r="E203" s="91" t="s">
        <v>3216</v>
      </c>
      <c r="F203" s="93"/>
      <c r="G203" s="520" t="s">
        <v>2416</v>
      </c>
      <c r="H203" s="521" t="s">
        <v>643</v>
      </c>
      <c r="I203" s="523" t="s">
        <v>2313</v>
      </c>
      <c r="J203" s="519" t="s">
        <v>5313</v>
      </c>
      <c r="K203" s="522" t="s">
        <v>5314</v>
      </c>
      <c r="L203" s="522" t="s">
        <v>5315</v>
      </c>
      <c r="M203" s="523"/>
      <c r="N203" s="523"/>
      <c r="O203" s="522"/>
      <c r="P203" s="522"/>
      <c r="Q203" s="522"/>
      <c r="R203" s="523"/>
      <c r="S203" s="522" t="s">
        <v>5315</v>
      </c>
      <c r="T203" s="91"/>
      <c r="U203" s="91"/>
      <c r="V203" s="513"/>
      <c r="W203" s="513"/>
    </row>
    <row r="204" spans="1:23" ht="25.5">
      <c r="A204" s="512"/>
      <c r="B204" s="512"/>
      <c r="C204" s="513"/>
      <c r="D204" s="513"/>
      <c r="E204" s="91" t="s">
        <v>3216</v>
      </c>
      <c r="F204" s="93"/>
      <c r="G204" s="520" t="s">
        <v>2641</v>
      </c>
      <c r="H204" s="521" t="s">
        <v>643</v>
      </c>
      <c r="I204" s="523" t="s">
        <v>2313</v>
      </c>
      <c r="J204" s="519" t="s">
        <v>5316</v>
      </c>
      <c r="K204" s="522" t="s">
        <v>210</v>
      </c>
      <c r="L204" s="522" t="s">
        <v>5317</v>
      </c>
      <c r="M204" s="523">
        <v>1666</v>
      </c>
      <c r="N204" s="523"/>
      <c r="O204" s="522"/>
      <c r="P204" s="522"/>
      <c r="Q204" s="522"/>
      <c r="R204" s="523"/>
      <c r="S204" s="522" t="s">
        <v>5256</v>
      </c>
      <c r="T204" s="91"/>
      <c r="U204" s="91"/>
      <c r="V204" s="513"/>
      <c r="W204" s="513"/>
    </row>
    <row r="205" spans="1:23" ht="25.5">
      <c r="A205" s="512"/>
      <c r="B205" s="512"/>
      <c r="C205" s="513"/>
      <c r="D205" s="513"/>
      <c r="E205" s="91" t="s">
        <v>3216</v>
      </c>
      <c r="F205" s="93"/>
      <c r="G205" s="520" t="s">
        <v>2574</v>
      </c>
      <c r="H205" s="521" t="s">
        <v>643</v>
      </c>
      <c r="I205" s="523" t="s">
        <v>2313</v>
      </c>
      <c r="J205" s="519" t="s">
        <v>5318</v>
      </c>
      <c r="K205" s="522" t="s">
        <v>2981</v>
      </c>
      <c r="L205" s="522" t="s">
        <v>2830</v>
      </c>
      <c r="M205" s="523">
        <v>4011</v>
      </c>
      <c r="N205" s="523"/>
      <c r="O205" s="522"/>
      <c r="P205" s="522"/>
      <c r="Q205" s="522"/>
      <c r="R205" s="523"/>
      <c r="S205" s="522" t="s">
        <v>5319</v>
      </c>
      <c r="T205" s="91"/>
      <c r="U205" s="91"/>
      <c r="V205" s="513"/>
      <c r="W205" s="513"/>
    </row>
    <row r="206" spans="1:23" ht="25.5">
      <c r="A206" s="512"/>
      <c r="B206" s="512"/>
      <c r="C206" s="513">
        <v>9975</v>
      </c>
      <c r="D206" s="513"/>
      <c r="E206" s="91" t="s">
        <v>3216</v>
      </c>
      <c r="F206" s="93"/>
      <c r="G206" s="520" t="s">
        <v>2384</v>
      </c>
      <c r="H206" s="521" t="s">
        <v>643</v>
      </c>
      <c r="I206" s="523" t="s">
        <v>2894</v>
      </c>
      <c r="J206" s="519" t="s">
        <v>5320</v>
      </c>
      <c r="K206" s="522" t="s">
        <v>5321</v>
      </c>
      <c r="L206" s="522" t="s">
        <v>2754</v>
      </c>
      <c r="M206" s="523">
        <v>5083</v>
      </c>
      <c r="N206" s="523"/>
      <c r="O206" s="522"/>
      <c r="P206" s="522"/>
      <c r="Q206" s="522"/>
      <c r="R206" s="523"/>
      <c r="S206" s="522" t="s">
        <v>2899</v>
      </c>
      <c r="T206" s="91"/>
      <c r="U206" s="91"/>
      <c r="V206" s="513"/>
      <c r="W206" s="513"/>
    </row>
    <row r="207" spans="1:23" ht="25.5">
      <c r="A207" s="512"/>
      <c r="B207" s="512"/>
      <c r="C207" s="513">
        <v>9975</v>
      </c>
      <c r="D207" s="513"/>
      <c r="E207" s="91" t="s">
        <v>3216</v>
      </c>
      <c r="F207" s="93"/>
      <c r="G207" s="520" t="s">
        <v>2416</v>
      </c>
      <c r="H207" s="521" t="s">
        <v>643</v>
      </c>
      <c r="I207" s="523" t="s">
        <v>2894</v>
      </c>
      <c r="J207" s="519" t="s">
        <v>5322</v>
      </c>
      <c r="K207" s="522" t="s">
        <v>2764</v>
      </c>
      <c r="L207" s="522" t="s">
        <v>2765</v>
      </c>
      <c r="M207" s="523">
        <v>4648</v>
      </c>
      <c r="N207" s="523"/>
      <c r="O207" s="522"/>
      <c r="P207" s="522"/>
      <c r="Q207" s="522"/>
      <c r="R207" s="523"/>
      <c r="S207" s="522" t="s">
        <v>2899</v>
      </c>
      <c r="T207" s="91"/>
      <c r="U207" s="91"/>
      <c r="V207" s="513"/>
      <c r="W207" s="513"/>
    </row>
    <row r="208" spans="1:23" ht="25.5">
      <c r="A208" s="512"/>
      <c r="B208" s="512"/>
      <c r="C208" s="513">
        <v>9975</v>
      </c>
      <c r="D208" s="513"/>
      <c r="E208" s="91" t="s">
        <v>3216</v>
      </c>
      <c r="F208" s="93"/>
      <c r="G208" s="520" t="s">
        <v>2416</v>
      </c>
      <c r="H208" s="521" t="s">
        <v>643</v>
      </c>
      <c r="I208" s="523" t="s">
        <v>2894</v>
      </c>
      <c r="J208" s="519" t="s">
        <v>5323</v>
      </c>
      <c r="K208" s="522" t="s">
        <v>2770</v>
      </c>
      <c r="L208" s="522" t="s">
        <v>2771</v>
      </c>
      <c r="M208" s="523">
        <v>4914</v>
      </c>
      <c r="N208" s="523"/>
      <c r="O208" s="522"/>
      <c r="P208" s="522"/>
      <c r="Q208" s="522"/>
      <c r="R208" s="523"/>
      <c r="S208" s="522" t="s">
        <v>2899</v>
      </c>
      <c r="T208" s="91"/>
      <c r="U208" s="91"/>
      <c r="V208" s="513"/>
      <c r="W208" s="513"/>
    </row>
    <row r="209" spans="1:23" ht="25.5">
      <c r="A209" s="512"/>
      <c r="B209" s="512"/>
      <c r="C209" s="513">
        <v>9975</v>
      </c>
      <c r="D209" s="513"/>
      <c r="E209" s="91" t="s">
        <v>3216</v>
      </c>
      <c r="F209" s="93"/>
      <c r="G209" s="520" t="s">
        <v>2664</v>
      </c>
      <c r="H209" s="521" t="s">
        <v>643</v>
      </c>
      <c r="I209" s="523" t="s">
        <v>2894</v>
      </c>
      <c r="J209" s="519" t="s">
        <v>5324</v>
      </c>
      <c r="K209" s="522" t="s">
        <v>2751</v>
      </c>
      <c r="L209" s="522" t="s">
        <v>36</v>
      </c>
      <c r="M209" s="523">
        <v>4979</v>
      </c>
      <c r="N209" s="523"/>
      <c r="O209" s="522"/>
      <c r="P209" s="522"/>
      <c r="Q209" s="522"/>
      <c r="R209" s="523"/>
      <c r="S209" s="522" t="s">
        <v>2899</v>
      </c>
      <c r="T209" s="91"/>
      <c r="U209" s="91"/>
      <c r="V209" s="513"/>
      <c r="W209" s="513"/>
    </row>
    <row r="210" spans="1:23" ht="25.5">
      <c r="A210" s="512"/>
      <c r="B210" s="512"/>
      <c r="C210" s="513">
        <v>9975</v>
      </c>
      <c r="D210" s="513"/>
      <c r="E210" s="91" t="s">
        <v>3216</v>
      </c>
      <c r="F210" s="93"/>
      <c r="G210" s="520" t="s">
        <v>2760</v>
      </c>
      <c r="H210" s="521" t="s">
        <v>643</v>
      </c>
      <c r="I210" s="523" t="s">
        <v>2894</v>
      </c>
      <c r="J210" s="519" t="s">
        <v>5325</v>
      </c>
      <c r="K210" s="522" t="s">
        <v>5326</v>
      </c>
      <c r="L210" s="522" t="s">
        <v>2754</v>
      </c>
      <c r="M210" s="523">
        <v>4812</v>
      </c>
      <c r="N210" s="523"/>
      <c r="O210" s="522"/>
      <c r="P210" s="522"/>
      <c r="Q210" s="522"/>
      <c r="R210" s="523"/>
      <c r="S210" s="522" t="s">
        <v>2899</v>
      </c>
      <c r="T210" s="91"/>
      <c r="U210" s="91"/>
      <c r="V210" s="513"/>
      <c r="W210" s="513"/>
    </row>
    <row r="211" spans="1:23" ht="25.5">
      <c r="A211" s="512"/>
      <c r="B211" s="512"/>
      <c r="C211" s="513"/>
      <c r="D211" s="513"/>
      <c r="E211" s="91" t="s">
        <v>3216</v>
      </c>
      <c r="F211" s="93"/>
      <c r="G211" s="520" t="s">
        <v>2403</v>
      </c>
      <c r="H211" s="521" t="s">
        <v>643</v>
      </c>
      <c r="I211" s="523" t="s">
        <v>4862</v>
      </c>
      <c r="J211" s="519" t="s">
        <v>5327</v>
      </c>
      <c r="K211" s="522" t="s">
        <v>2767</v>
      </c>
      <c r="L211" s="522" t="s">
        <v>5328</v>
      </c>
      <c r="M211" s="523">
        <v>4729</v>
      </c>
      <c r="N211" s="523"/>
      <c r="O211" s="522"/>
      <c r="P211" s="522"/>
      <c r="Q211" s="522"/>
      <c r="R211" s="523"/>
      <c r="S211" s="522" t="s">
        <v>4735</v>
      </c>
      <c r="T211" s="91"/>
      <c r="U211" s="91"/>
      <c r="V211" s="513"/>
      <c r="W211" s="513"/>
    </row>
    <row r="212" spans="1:23" ht="25.5">
      <c r="A212" s="512"/>
      <c r="B212" s="512"/>
      <c r="C212" s="513"/>
      <c r="D212" s="513"/>
      <c r="E212" s="91" t="s">
        <v>3216</v>
      </c>
      <c r="F212" s="93"/>
      <c r="G212" s="520" t="s">
        <v>2641</v>
      </c>
      <c r="H212" s="521" t="s">
        <v>643</v>
      </c>
      <c r="I212" s="523" t="s">
        <v>4862</v>
      </c>
      <c r="J212" s="519" t="s">
        <v>5329</v>
      </c>
      <c r="K212" s="522" t="s">
        <v>35</v>
      </c>
      <c r="L212" s="522" t="s">
        <v>36</v>
      </c>
      <c r="M212" s="523"/>
      <c r="N212" s="523"/>
      <c r="O212" s="522"/>
      <c r="P212" s="522"/>
      <c r="Q212" s="522"/>
      <c r="R212" s="523"/>
      <c r="S212" s="522" t="s">
        <v>5330</v>
      </c>
      <c r="T212" s="91"/>
      <c r="U212" s="91"/>
      <c r="V212" s="513"/>
      <c r="W212" s="513"/>
    </row>
    <row r="213" spans="1:23" ht="25.5">
      <c r="A213" s="512"/>
      <c r="B213" s="512"/>
      <c r="C213" s="513">
        <v>9921</v>
      </c>
      <c r="D213" s="513"/>
      <c r="E213" s="91" t="s">
        <v>3216</v>
      </c>
      <c r="F213" s="93"/>
      <c r="G213" s="520" t="s">
        <v>2589</v>
      </c>
      <c r="H213" s="521" t="s">
        <v>643</v>
      </c>
      <c r="I213" s="523" t="s">
        <v>2313</v>
      </c>
      <c r="J213" s="519" t="s">
        <v>5331</v>
      </c>
      <c r="K213" s="522" t="s">
        <v>3286</v>
      </c>
      <c r="L213" s="522" t="s">
        <v>2466</v>
      </c>
      <c r="M213" s="523">
        <v>4763</v>
      </c>
      <c r="N213" s="523"/>
      <c r="O213" s="522"/>
      <c r="P213" s="522"/>
      <c r="Q213" s="522"/>
      <c r="R213" s="523"/>
      <c r="S213" s="522" t="s">
        <v>5332</v>
      </c>
      <c r="T213" s="91"/>
      <c r="U213" s="91"/>
      <c r="V213" s="513"/>
      <c r="W213" s="513"/>
    </row>
    <row r="214" spans="1:23" ht="25.5">
      <c r="A214" s="512"/>
      <c r="B214" s="512"/>
      <c r="C214" s="513">
        <v>6525</v>
      </c>
      <c r="D214" s="513"/>
      <c r="E214" s="91" t="s">
        <v>3216</v>
      </c>
      <c r="F214" s="93"/>
      <c r="G214" s="520" t="s">
        <v>2589</v>
      </c>
      <c r="H214" s="521" t="s">
        <v>643</v>
      </c>
      <c r="I214" s="523" t="s">
        <v>2313</v>
      </c>
      <c r="J214" s="519" t="s">
        <v>5333</v>
      </c>
      <c r="K214" s="522" t="s">
        <v>5334</v>
      </c>
      <c r="L214" s="522" t="s">
        <v>5335</v>
      </c>
      <c r="M214" s="523">
        <v>1704</v>
      </c>
      <c r="N214" s="523"/>
      <c r="O214" s="522"/>
      <c r="P214" s="522"/>
      <c r="Q214" s="522"/>
      <c r="R214" s="523"/>
      <c r="S214" s="522" t="s">
        <v>5336</v>
      </c>
      <c r="T214" s="91"/>
      <c r="U214" s="91"/>
      <c r="V214" s="513"/>
      <c r="W214" s="513"/>
    </row>
    <row r="215" spans="1:23" ht="25.5">
      <c r="A215" s="512"/>
      <c r="B215" s="512"/>
      <c r="C215" s="513">
        <v>9975</v>
      </c>
      <c r="D215" s="513"/>
      <c r="E215" s="91" t="s">
        <v>3216</v>
      </c>
      <c r="F215" s="93"/>
      <c r="G215" s="520" t="s">
        <v>2589</v>
      </c>
      <c r="H215" s="521" t="s">
        <v>643</v>
      </c>
      <c r="I215" s="523" t="s">
        <v>2894</v>
      </c>
      <c r="J215" s="519" t="s">
        <v>5337</v>
      </c>
      <c r="K215" s="522" t="s">
        <v>2874</v>
      </c>
      <c r="L215" s="522" t="s">
        <v>2875</v>
      </c>
      <c r="M215" s="523">
        <v>4960</v>
      </c>
      <c r="N215" s="523"/>
      <c r="O215" s="522"/>
      <c r="P215" s="522"/>
      <c r="Q215" s="522"/>
      <c r="R215" s="523"/>
      <c r="S215" s="522" t="s">
        <v>2899</v>
      </c>
      <c r="T215" s="91"/>
      <c r="U215" s="91"/>
      <c r="V215" s="513"/>
      <c r="W215" s="513"/>
    </row>
    <row r="216" spans="1:23" ht="25.5">
      <c r="A216" s="512"/>
      <c r="B216" s="512"/>
      <c r="C216" s="513"/>
      <c r="D216" s="513"/>
      <c r="E216" s="91" t="s">
        <v>3216</v>
      </c>
      <c r="F216" s="93"/>
      <c r="G216" s="520" t="s">
        <v>2589</v>
      </c>
      <c r="H216" s="521" t="s">
        <v>643</v>
      </c>
      <c r="I216" s="523" t="s">
        <v>4862</v>
      </c>
      <c r="J216" s="519" t="s">
        <v>5338</v>
      </c>
      <c r="K216" s="522" t="s">
        <v>4975</v>
      </c>
      <c r="L216" s="522" t="s">
        <v>98</v>
      </c>
      <c r="M216" s="523"/>
      <c r="N216" s="523"/>
      <c r="O216" s="522"/>
      <c r="P216" s="522"/>
      <c r="Q216" s="522"/>
      <c r="R216" s="523"/>
      <c r="S216" s="522" t="s">
        <v>5330</v>
      </c>
      <c r="T216" s="91"/>
      <c r="U216" s="91"/>
      <c r="V216" s="513"/>
      <c r="W216" s="513"/>
    </row>
    <row r="217" spans="1:23" ht="25.5">
      <c r="A217" s="512"/>
      <c r="B217" s="512"/>
      <c r="C217" s="513">
        <v>9975</v>
      </c>
      <c r="D217" s="513"/>
      <c r="E217" s="91" t="s">
        <v>3216</v>
      </c>
      <c r="F217" s="93"/>
      <c r="G217" s="520" t="s">
        <v>2411</v>
      </c>
      <c r="H217" s="521" t="s">
        <v>643</v>
      </c>
      <c r="I217" s="523" t="s">
        <v>2894</v>
      </c>
      <c r="J217" s="519" t="s">
        <v>5339</v>
      </c>
      <c r="K217" s="522" t="s">
        <v>2857</v>
      </c>
      <c r="L217" s="522" t="s">
        <v>2541</v>
      </c>
      <c r="M217" s="523">
        <v>4992</v>
      </c>
      <c r="N217" s="523"/>
      <c r="O217" s="522"/>
      <c r="P217" s="522"/>
      <c r="Q217" s="522"/>
      <c r="R217" s="523"/>
      <c r="S217" s="522" t="s">
        <v>2899</v>
      </c>
      <c r="T217" s="91"/>
      <c r="U217" s="91"/>
      <c r="V217" s="513"/>
      <c r="W217" s="513"/>
    </row>
    <row r="218" spans="1:23" ht="25.5">
      <c r="A218" s="512"/>
      <c r="B218" s="512"/>
      <c r="C218" s="513"/>
      <c r="D218" s="513"/>
      <c r="E218" s="91" t="s">
        <v>3216</v>
      </c>
      <c r="F218" s="93"/>
      <c r="G218" s="520" t="s">
        <v>2346</v>
      </c>
      <c r="H218" s="521" t="s">
        <v>643</v>
      </c>
      <c r="I218" s="523" t="s">
        <v>2313</v>
      </c>
      <c r="J218" s="519" t="s">
        <v>5340</v>
      </c>
      <c r="K218" s="522" t="s">
        <v>2905</v>
      </c>
      <c r="L218" s="522" t="s">
        <v>32</v>
      </c>
      <c r="M218" s="523">
        <v>3215</v>
      </c>
      <c r="N218" s="523"/>
      <c r="O218" s="522"/>
      <c r="P218" s="522"/>
      <c r="Q218" s="522"/>
      <c r="R218" s="523"/>
      <c r="S218" s="522" t="s">
        <v>5241</v>
      </c>
      <c r="T218" s="91"/>
      <c r="U218" s="91"/>
      <c r="V218" s="513"/>
      <c r="W218" s="513"/>
    </row>
    <row r="219" spans="1:23" ht="25.5">
      <c r="A219" s="512"/>
      <c r="B219" s="512"/>
      <c r="C219" s="513"/>
      <c r="D219" s="513"/>
      <c r="E219" s="91" t="s">
        <v>3216</v>
      </c>
      <c r="F219" s="93"/>
      <c r="G219" s="520" t="s">
        <v>2346</v>
      </c>
      <c r="H219" s="521" t="s">
        <v>643</v>
      </c>
      <c r="I219" s="523" t="s">
        <v>4862</v>
      </c>
      <c r="J219" s="519" t="s">
        <v>5341</v>
      </c>
      <c r="K219" s="522" t="s">
        <v>81</v>
      </c>
      <c r="L219" s="522" t="s">
        <v>53</v>
      </c>
      <c r="M219" s="523">
        <v>1278</v>
      </c>
      <c r="N219" s="523"/>
      <c r="O219" s="522"/>
      <c r="P219" s="522"/>
      <c r="Q219" s="522"/>
      <c r="R219" s="523"/>
      <c r="S219" s="522" t="s">
        <v>5342</v>
      </c>
      <c r="T219" s="91"/>
      <c r="U219" s="91"/>
      <c r="V219" s="513"/>
      <c r="W219" s="513"/>
    </row>
    <row r="220" spans="1:23" ht="25.5">
      <c r="A220" s="512"/>
      <c r="B220" s="512"/>
      <c r="C220" s="513">
        <v>9975</v>
      </c>
      <c r="D220" s="513"/>
      <c r="E220" s="91" t="s">
        <v>3216</v>
      </c>
      <c r="F220" s="93"/>
      <c r="G220" s="520" t="s">
        <v>2597</v>
      </c>
      <c r="H220" s="521" t="s">
        <v>643</v>
      </c>
      <c r="I220" s="523" t="s">
        <v>2894</v>
      </c>
      <c r="J220" s="519" t="s">
        <v>5343</v>
      </c>
      <c r="K220" s="522" t="s">
        <v>57</v>
      </c>
      <c r="L220" s="522" t="s">
        <v>5344</v>
      </c>
      <c r="M220" s="523">
        <v>4620</v>
      </c>
      <c r="N220" s="523"/>
      <c r="O220" s="522"/>
      <c r="P220" s="522"/>
      <c r="Q220" s="522"/>
      <c r="R220" s="523"/>
      <c r="S220" s="522" t="s">
        <v>2899</v>
      </c>
      <c r="T220" s="91"/>
      <c r="U220" s="91"/>
      <c r="V220" s="513"/>
      <c r="W220" s="513"/>
    </row>
    <row r="221" spans="1:23" ht="25.5">
      <c r="A221" s="512"/>
      <c r="B221" s="512"/>
      <c r="C221" s="513"/>
      <c r="D221" s="513"/>
      <c r="E221" s="91" t="s">
        <v>3216</v>
      </c>
      <c r="F221" s="93"/>
      <c r="G221" s="520" t="s">
        <v>2597</v>
      </c>
      <c r="H221" s="521" t="s">
        <v>643</v>
      </c>
      <c r="I221" s="523" t="s">
        <v>4862</v>
      </c>
      <c r="J221" s="519" t="s">
        <v>5345</v>
      </c>
      <c r="K221" s="522" t="s">
        <v>2428</v>
      </c>
      <c r="L221" s="522"/>
      <c r="M221" s="523"/>
      <c r="N221" s="523"/>
      <c r="O221" s="522"/>
      <c r="P221" s="522"/>
      <c r="Q221" s="522"/>
      <c r="R221" s="523"/>
      <c r="S221" s="522" t="s">
        <v>5293</v>
      </c>
      <c r="T221" s="512"/>
      <c r="U221" s="512"/>
      <c r="V221" s="513"/>
      <c r="W221" s="513"/>
    </row>
    <row r="222" spans="1:23" ht="25.5">
      <c r="A222" s="512"/>
      <c r="B222" s="512"/>
      <c r="C222" s="513">
        <v>9975</v>
      </c>
      <c r="D222" s="513"/>
      <c r="E222" s="91" t="s">
        <v>3216</v>
      </c>
      <c r="F222" s="93"/>
      <c r="G222" s="520" t="s">
        <v>2610</v>
      </c>
      <c r="H222" s="521" t="s">
        <v>643</v>
      </c>
      <c r="I222" s="523" t="s">
        <v>2894</v>
      </c>
      <c r="J222" s="519" t="s">
        <v>5346</v>
      </c>
      <c r="K222" s="522" t="s">
        <v>3724</v>
      </c>
      <c r="L222" s="522" t="s">
        <v>4934</v>
      </c>
      <c r="M222" s="523">
        <v>1234</v>
      </c>
      <c r="N222" s="523"/>
      <c r="O222" s="522"/>
      <c r="P222" s="522"/>
      <c r="Q222" s="522"/>
      <c r="R222" s="523"/>
      <c r="S222" s="522" t="s">
        <v>2899</v>
      </c>
      <c r="T222" s="91"/>
      <c r="U222" s="91"/>
      <c r="V222" s="513"/>
      <c r="W222" s="513"/>
    </row>
    <row r="223" spans="1:23" ht="25.5">
      <c r="A223" s="512"/>
      <c r="B223" s="512"/>
      <c r="C223" s="513"/>
      <c r="D223" s="513"/>
      <c r="E223" s="91" t="s">
        <v>3216</v>
      </c>
      <c r="F223" s="93"/>
      <c r="G223" s="520" t="s">
        <v>2610</v>
      </c>
      <c r="H223" s="521" t="s">
        <v>643</v>
      </c>
      <c r="I223" s="523" t="s">
        <v>2313</v>
      </c>
      <c r="J223" s="519" t="s">
        <v>5347</v>
      </c>
      <c r="K223" s="522" t="s">
        <v>5273</v>
      </c>
      <c r="L223" s="522" t="s">
        <v>190</v>
      </c>
      <c r="M223" s="523"/>
      <c r="N223" s="523"/>
      <c r="O223" s="522"/>
      <c r="P223" s="522"/>
      <c r="Q223" s="522"/>
      <c r="R223" s="523"/>
      <c r="S223" s="522" t="s">
        <v>5336</v>
      </c>
      <c r="T223" s="91"/>
      <c r="U223" s="91"/>
      <c r="V223" s="513"/>
      <c r="W223" s="513"/>
    </row>
    <row r="224" spans="1:23" ht="25.5">
      <c r="A224" s="512"/>
      <c r="B224" s="512"/>
      <c r="C224" s="513"/>
      <c r="D224" s="513"/>
      <c r="E224" s="91" t="s">
        <v>3216</v>
      </c>
      <c r="F224" s="93"/>
      <c r="G224" s="520" t="s">
        <v>2610</v>
      </c>
      <c r="H224" s="521" t="s">
        <v>643</v>
      </c>
      <c r="I224" s="523" t="s">
        <v>2313</v>
      </c>
      <c r="J224" s="519" t="s">
        <v>5348</v>
      </c>
      <c r="K224" s="522" t="s">
        <v>3912</v>
      </c>
      <c r="L224" s="522" t="s">
        <v>53</v>
      </c>
      <c r="M224" s="523">
        <v>3671</v>
      </c>
      <c r="N224" s="523"/>
      <c r="O224" s="522"/>
      <c r="P224" s="522"/>
      <c r="Q224" s="522"/>
      <c r="R224" s="523"/>
      <c r="S224" s="522" t="s">
        <v>5256</v>
      </c>
      <c r="T224" s="91"/>
      <c r="U224" s="91"/>
      <c r="V224" s="513"/>
      <c r="W224" s="513"/>
    </row>
    <row r="225" spans="1:23" ht="25.5">
      <c r="A225" s="512"/>
      <c r="B225" s="512"/>
      <c r="C225" s="513"/>
      <c r="D225" s="513"/>
      <c r="E225" s="91" t="s">
        <v>3216</v>
      </c>
      <c r="F225" s="93"/>
      <c r="G225" s="520" t="s">
        <v>2563</v>
      </c>
      <c r="H225" s="521" t="s">
        <v>2432</v>
      </c>
      <c r="I225" s="523" t="s">
        <v>2313</v>
      </c>
      <c r="J225" s="519" t="s">
        <v>5349</v>
      </c>
      <c r="K225" s="522" t="s">
        <v>5350</v>
      </c>
      <c r="L225" s="522"/>
      <c r="M225" s="523"/>
      <c r="N225" s="523"/>
      <c r="O225" s="522"/>
      <c r="P225" s="522"/>
      <c r="Q225" s="522"/>
      <c r="R225" s="523"/>
      <c r="S225" s="522" t="s">
        <v>5351</v>
      </c>
      <c r="T225" s="91"/>
      <c r="U225" s="91"/>
      <c r="V225" s="513"/>
      <c r="W225" s="513"/>
    </row>
    <row r="226" spans="1:23" ht="25.5">
      <c r="A226" s="512"/>
      <c r="B226" s="512"/>
      <c r="C226" s="513"/>
      <c r="D226" s="513"/>
      <c r="E226" s="91" t="s">
        <v>3216</v>
      </c>
      <c r="F226" s="93"/>
      <c r="G226" s="520" t="s">
        <v>2563</v>
      </c>
      <c r="H226" s="521" t="s">
        <v>2432</v>
      </c>
      <c r="I226" s="523" t="s">
        <v>4862</v>
      </c>
      <c r="J226" s="519" t="s">
        <v>5352</v>
      </c>
      <c r="K226" s="522" t="s">
        <v>5314</v>
      </c>
      <c r="L226" s="522"/>
      <c r="M226" s="523"/>
      <c r="N226" s="523"/>
      <c r="O226" s="522"/>
      <c r="P226" s="522"/>
      <c r="Q226" s="522"/>
      <c r="R226" s="523"/>
      <c r="S226" s="522" t="s">
        <v>5293</v>
      </c>
      <c r="T226" s="512"/>
      <c r="U226" s="512"/>
      <c r="V226" s="513"/>
      <c r="W226" s="513"/>
    </row>
    <row r="227" spans="1:23" ht="25.5">
      <c r="A227" s="512"/>
      <c r="B227" s="512"/>
      <c r="C227" s="513">
        <v>9975</v>
      </c>
      <c r="D227" s="513"/>
      <c r="E227" s="91" t="s">
        <v>3216</v>
      </c>
      <c r="F227" s="93"/>
      <c r="G227" s="520" t="s">
        <v>2563</v>
      </c>
      <c r="H227" s="521" t="s">
        <v>2432</v>
      </c>
      <c r="I227" s="523" t="s">
        <v>2894</v>
      </c>
      <c r="J227" s="519" t="s">
        <v>5353</v>
      </c>
      <c r="K227" s="522" t="s">
        <v>87</v>
      </c>
      <c r="L227" s="522" t="s">
        <v>5354</v>
      </c>
      <c r="M227" s="523">
        <v>4582</v>
      </c>
      <c r="N227" s="523"/>
      <c r="O227" s="522"/>
      <c r="P227" s="522"/>
      <c r="Q227" s="522"/>
      <c r="R227" s="523"/>
      <c r="S227" s="522" t="s">
        <v>2899</v>
      </c>
      <c r="T227" s="512"/>
      <c r="U227" s="512"/>
      <c r="V227" s="513"/>
      <c r="W227" s="513"/>
    </row>
    <row r="228" spans="1:23" ht="25.5">
      <c r="A228" s="512"/>
      <c r="B228" s="512"/>
      <c r="C228" s="513">
        <v>9975</v>
      </c>
      <c r="D228" s="513"/>
      <c r="E228" s="91" t="s">
        <v>3216</v>
      </c>
      <c r="F228" s="93"/>
      <c r="G228" s="520" t="s">
        <v>2431</v>
      </c>
      <c r="H228" s="521" t="s">
        <v>2432</v>
      </c>
      <c r="I228" s="523" t="s">
        <v>2894</v>
      </c>
      <c r="J228" s="519" t="s">
        <v>5355</v>
      </c>
      <c r="K228" s="522" t="s">
        <v>5356</v>
      </c>
      <c r="L228" s="522" t="s">
        <v>2777</v>
      </c>
      <c r="M228" s="523">
        <v>4552</v>
      </c>
      <c r="N228" s="523"/>
      <c r="O228" s="522"/>
      <c r="P228" s="522"/>
      <c r="Q228" s="522"/>
      <c r="R228" s="523"/>
      <c r="S228" s="522" t="s">
        <v>2899</v>
      </c>
      <c r="T228" s="512"/>
      <c r="U228" s="512"/>
      <c r="V228" s="513"/>
      <c r="W228" s="513"/>
    </row>
    <row r="229" spans="1:23" ht="25.5">
      <c r="A229" s="512"/>
      <c r="B229" s="512"/>
      <c r="C229" s="513">
        <v>9975</v>
      </c>
      <c r="D229" s="513"/>
      <c r="E229" s="91" t="s">
        <v>3216</v>
      </c>
      <c r="F229" s="93"/>
      <c r="G229" s="520" t="s">
        <v>2431</v>
      </c>
      <c r="H229" s="521" t="s">
        <v>2432</v>
      </c>
      <c r="I229" s="523" t="s">
        <v>2894</v>
      </c>
      <c r="J229" s="519" t="s">
        <v>5357</v>
      </c>
      <c r="K229" s="522" t="s">
        <v>87</v>
      </c>
      <c r="L229" s="522" t="s">
        <v>5358</v>
      </c>
      <c r="M229" s="523">
        <v>4902</v>
      </c>
      <c r="N229" s="523"/>
      <c r="O229" s="522"/>
      <c r="P229" s="522"/>
      <c r="Q229" s="522"/>
      <c r="R229" s="523"/>
      <c r="S229" s="522" t="s">
        <v>2899</v>
      </c>
      <c r="T229" s="512"/>
      <c r="U229" s="512"/>
      <c r="V229" s="513"/>
      <c r="W229" s="513"/>
    </row>
    <row r="230" spans="1:23" ht="25.5">
      <c r="A230" s="512"/>
      <c r="B230" s="512"/>
      <c r="C230" s="513">
        <v>9975</v>
      </c>
      <c r="D230" s="513"/>
      <c r="E230" s="91" t="s">
        <v>3216</v>
      </c>
      <c r="F230" s="93"/>
      <c r="G230" s="520" t="s">
        <v>2760</v>
      </c>
      <c r="H230" s="521" t="s">
        <v>2432</v>
      </c>
      <c r="I230" s="523" t="s">
        <v>2894</v>
      </c>
      <c r="J230" s="519" t="s">
        <v>5359</v>
      </c>
      <c r="K230" s="522" t="s">
        <v>87</v>
      </c>
      <c r="L230" s="522" t="s">
        <v>2866</v>
      </c>
      <c r="M230" s="523">
        <v>4379</v>
      </c>
      <c r="N230" s="523"/>
      <c r="O230" s="522"/>
      <c r="P230" s="522"/>
      <c r="Q230" s="522"/>
      <c r="R230" s="523"/>
      <c r="S230" s="522" t="s">
        <v>2899</v>
      </c>
      <c r="T230" s="512"/>
      <c r="U230" s="512"/>
      <c r="V230" s="513"/>
      <c r="W230" s="513"/>
    </row>
    <row r="231" spans="1:23" ht="25.5">
      <c r="A231" s="512"/>
      <c r="B231" s="512"/>
      <c r="C231" s="513"/>
      <c r="D231" s="513"/>
      <c r="E231" s="91" t="s">
        <v>3216</v>
      </c>
      <c r="F231" s="93"/>
      <c r="G231" s="520" t="s">
        <v>2664</v>
      </c>
      <c r="H231" s="521" t="s">
        <v>2432</v>
      </c>
      <c r="I231" s="523" t="s">
        <v>2313</v>
      </c>
      <c r="J231" s="519" t="s">
        <v>5360</v>
      </c>
      <c r="K231" s="522" t="s">
        <v>5361</v>
      </c>
      <c r="L231" s="522" t="s">
        <v>5123</v>
      </c>
      <c r="M231" s="523">
        <v>1960</v>
      </c>
      <c r="N231" s="523"/>
      <c r="O231" s="522"/>
      <c r="P231" s="522"/>
      <c r="Q231" s="522"/>
      <c r="R231" s="523"/>
      <c r="S231" s="522" t="s">
        <v>3121</v>
      </c>
      <c r="T231" s="512"/>
      <c r="U231" s="512"/>
      <c r="V231" s="513"/>
      <c r="W231" s="513"/>
    </row>
    <row r="232" spans="1:23" ht="25.5">
      <c r="A232" s="512"/>
      <c r="B232" s="512"/>
      <c r="C232" s="513"/>
      <c r="D232" s="513"/>
      <c r="E232" s="91" t="s">
        <v>3216</v>
      </c>
      <c r="F232" s="93"/>
      <c r="G232" s="520" t="s">
        <v>2664</v>
      </c>
      <c r="H232" s="521" t="s">
        <v>2432</v>
      </c>
      <c r="I232" s="523" t="s">
        <v>4862</v>
      </c>
      <c r="J232" s="519" t="s">
        <v>5362</v>
      </c>
      <c r="K232" s="522" t="s">
        <v>5299</v>
      </c>
      <c r="L232" s="522"/>
      <c r="M232" s="523"/>
      <c r="N232" s="523"/>
      <c r="O232" s="522"/>
      <c r="P232" s="522"/>
      <c r="Q232" s="522"/>
      <c r="R232" s="523"/>
      <c r="S232" s="522" t="s">
        <v>5363</v>
      </c>
      <c r="T232" s="512"/>
      <c r="U232" s="512"/>
      <c r="V232" s="513"/>
      <c r="W232" s="513"/>
    </row>
    <row r="233" spans="1:23" ht="25.5">
      <c r="A233" s="512"/>
      <c r="B233" s="512"/>
      <c r="C233" s="513"/>
      <c r="D233" s="513"/>
      <c r="E233" s="91" t="s">
        <v>3216</v>
      </c>
      <c r="F233" s="93"/>
      <c r="G233" s="520" t="s">
        <v>2501</v>
      </c>
      <c r="H233" s="521" t="s">
        <v>2432</v>
      </c>
      <c r="I233" s="523" t="s">
        <v>4862</v>
      </c>
      <c r="J233" s="519" t="s">
        <v>5364</v>
      </c>
      <c r="K233" s="522" t="s">
        <v>273</v>
      </c>
      <c r="L233" s="522" t="s">
        <v>5365</v>
      </c>
      <c r="M233" s="523">
        <v>2576</v>
      </c>
      <c r="N233" s="523"/>
      <c r="O233" s="522"/>
      <c r="P233" s="522"/>
      <c r="Q233" s="522"/>
      <c r="R233" s="523"/>
      <c r="S233" s="522" t="s">
        <v>5330</v>
      </c>
      <c r="T233" s="91"/>
      <c r="U233" s="91"/>
      <c r="V233" s="513"/>
      <c r="W233" s="513"/>
    </row>
    <row r="234" spans="1:23" ht="25.5">
      <c r="A234" s="512"/>
      <c r="B234" s="512"/>
      <c r="C234" s="513"/>
      <c r="D234" s="513"/>
      <c r="E234" s="91" t="s">
        <v>3216</v>
      </c>
      <c r="F234" s="93"/>
      <c r="G234" s="520" t="s">
        <v>2393</v>
      </c>
      <c r="H234" s="521" t="s">
        <v>2432</v>
      </c>
      <c r="I234" s="523" t="s">
        <v>2313</v>
      </c>
      <c r="J234" s="519" t="s">
        <v>5366</v>
      </c>
      <c r="K234" s="522" t="s">
        <v>2523</v>
      </c>
      <c r="L234" s="522" t="s">
        <v>5367</v>
      </c>
      <c r="M234" s="523">
        <v>2943</v>
      </c>
      <c r="N234" s="523"/>
      <c r="O234" s="522"/>
      <c r="P234" s="522"/>
      <c r="Q234" s="522"/>
      <c r="R234" s="523"/>
      <c r="S234" s="522" t="s">
        <v>5368</v>
      </c>
      <c r="T234" s="512"/>
      <c r="U234" s="512"/>
      <c r="V234" s="513"/>
      <c r="W234" s="513"/>
    </row>
    <row r="235" spans="1:23" ht="25.5">
      <c r="A235" s="512"/>
      <c r="B235" s="512"/>
      <c r="C235" s="513"/>
      <c r="D235" s="513"/>
      <c r="E235" s="91" t="s">
        <v>3216</v>
      </c>
      <c r="F235" s="93"/>
      <c r="G235" s="520" t="s">
        <v>2393</v>
      </c>
      <c r="H235" s="521" t="s">
        <v>2432</v>
      </c>
      <c r="I235" s="523" t="s">
        <v>4862</v>
      </c>
      <c r="J235" s="519" t="s">
        <v>5369</v>
      </c>
      <c r="K235" s="522" t="s">
        <v>273</v>
      </c>
      <c r="L235" s="522" t="s">
        <v>5370</v>
      </c>
      <c r="M235" s="523"/>
      <c r="N235" s="523"/>
      <c r="O235" s="522"/>
      <c r="P235" s="522"/>
      <c r="Q235" s="522"/>
      <c r="R235" s="523"/>
      <c r="S235" s="522" t="s">
        <v>5330</v>
      </c>
      <c r="T235" s="512"/>
      <c r="U235" s="512"/>
      <c r="V235" s="513"/>
      <c r="W235" s="513"/>
    </row>
    <row r="236" spans="1:23" ht="25.5">
      <c r="A236" s="512"/>
      <c r="B236" s="512"/>
      <c r="C236" s="513">
        <v>9975</v>
      </c>
      <c r="D236" s="513"/>
      <c r="E236" s="91" t="s">
        <v>3216</v>
      </c>
      <c r="F236" s="93"/>
      <c r="G236" s="520" t="s">
        <v>2397</v>
      </c>
      <c r="H236" s="521" t="s">
        <v>2432</v>
      </c>
      <c r="I236" s="523" t="s">
        <v>2894</v>
      </c>
      <c r="J236" s="519" t="s">
        <v>5371</v>
      </c>
      <c r="K236" s="522" t="s">
        <v>4904</v>
      </c>
      <c r="L236" s="522" t="s">
        <v>4905</v>
      </c>
      <c r="M236" s="523">
        <v>4453</v>
      </c>
      <c r="N236" s="523"/>
      <c r="O236" s="522"/>
      <c r="P236" s="522"/>
      <c r="Q236" s="522"/>
      <c r="R236" s="523"/>
      <c r="S236" s="522" t="s">
        <v>2899</v>
      </c>
      <c r="T236" s="512"/>
      <c r="U236" s="512"/>
      <c r="V236" s="513"/>
      <c r="W236" s="513"/>
    </row>
    <row r="237" spans="1:23" ht="25.5">
      <c r="A237" s="512"/>
      <c r="B237" s="512"/>
      <c r="C237" s="513"/>
      <c r="D237" s="513"/>
      <c r="E237" s="91" t="s">
        <v>3216</v>
      </c>
      <c r="F237" s="93"/>
      <c r="G237" s="520" t="s">
        <v>2397</v>
      </c>
      <c r="H237" s="521" t="s">
        <v>2432</v>
      </c>
      <c r="I237" s="523" t="s">
        <v>4862</v>
      </c>
      <c r="J237" s="519" t="s">
        <v>5372</v>
      </c>
      <c r="K237" s="522" t="s">
        <v>281</v>
      </c>
      <c r="L237" s="522" t="s">
        <v>154</v>
      </c>
      <c r="M237" s="523"/>
      <c r="N237" s="523"/>
      <c r="O237" s="522"/>
      <c r="P237" s="522"/>
      <c r="Q237" s="522"/>
      <c r="R237" s="523"/>
      <c r="S237" s="522" t="s">
        <v>5330</v>
      </c>
      <c r="T237" s="512"/>
      <c r="U237" s="512"/>
      <c r="V237" s="513"/>
      <c r="W237" s="513"/>
    </row>
    <row r="238" spans="1:23" ht="25.5">
      <c r="A238" s="512"/>
      <c r="B238" s="512"/>
      <c r="C238" s="513">
        <v>9975</v>
      </c>
      <c r="D238" s="513"/>
      <c r="E238" s="91" t="s">
        <v>3216</v>
      </c>
      <c r="F238" s="93"/>
      <c r="G238" s="520" t="s">
        <v>2574</v>
      </c>
      <c r="H238" s="521" t="s">
        <v>2432</v>
      </c>
      <c r="I238" s="523" t="s">
        <v>2894</v>
      </c>
      <c r="J238" s="519" t="s">
        <v>5373</v>
      </c>
      <c r="K238" s="522" t="s">
        <v>4916</v>
      </c>
      <c r="L238" s="522" t="s">
        <v>5374</v>
      </c>
      <c r="M238" s="523">
        <v>4693</v>
      </c>
      <c r="N238" s="523"/>
      <c r="O238" s="522"/>
      <c r="P238" s="522"/>
      <c r="Q238" s="522"/>
      <c r="R238" s="523"/>
      <c r="S238" s="522" t="s">
        <v>2899</v>
      </c>
      <c r="T238" s="512"/>
      <c r="U238" s="512"/>
      <c r="V238" s="513"/>
      <c r="W238" s="513"/>
    </row>
    <row r="239" spans="1:23" ht="25.5">
      <c r="A239" s="512"/>
      <c r="B239" s="512"/>
      <c r="C239" s="513">
        <v>9975</v>
      </c>
      <c r="D239" s="513"/>
      <c r="E239" s="91" t="s">
        <v>3216</v>
      </c>
      <c r="F239" s="93"/>
      <c r="G239" s="520" t="s">
        <v>2574</v>
      </c>
      <c r="H239" s="521" t="s">
        <v>2432</v>
      </c>
      <c r="I239" s="523" t="s">
        <v>2894</v>
      </c>
      <c r="J239" s="519" t="s">
        <v>5375</v>
      </c>
      <c r="K239" s="522" t="s">
        <v>4902</v>
      </c>
      <c r="L239" s="522" t="s">
        <v>5376</v>
      </c>
      <c r="M239" s="523">
        <v>1173</v>
      </c>
      <c r="N239" s="523"/>
      <c r="O239" s="522"/>
      <c r="P239" s="522"/>
      <c r="Q239" s="522"/>
      <c r="R239" s="523"/>
      <c r="S239" s="522" t="s">
        <v>2899</v>
      </c>
      <c r="T239" s="512"/>
      <c r="U239" s="512"/>
      <c r="V239" s="513"/>
      <c r="W239" s="513"/>
    </row>
    <row r="240" spans="1:23" ht="25.5">
      <c r="A240" s="512"/>
      <c r="B240" s="512"/>
      <c r="C240" s="513"/>
      <c r="D240" s="513"/>
      <c r="E240" s="91" t="s">
        <v>3216</v>
      </c>
      <c r="F240" s="93"/>
      <c r="G240" s="520" t="s">
        <v>2574</v>
      </c>
      <c r="H240" s="521" t="s">
        <v>2432</v>
      </c>
      <c r="I240" s="523" t="s">
        <v>4862</v>
      </c>
      <c r="J240" s="519" t="s">
        <v>5377</v>
      </c>
      <c r="K240" s="522" t="s">
        <v>281</v>
      </c>
      <c r="L240" s="522" t="s">
        <v>5123</v>
      </c>
      <c r="M240" s="523"/>
      <c r="N240" s="523"/>
      <c r="O240" s="522"/>
      <c r="P240" s="522"/>
      <c r="Q240" s="522"/>
      <c r="R240" s="523"/>
      <c r="S240" s="522" t="s">
        <v>5330</v>
      </c>
      <c r="T240" s="512"/>
      <c r="U240" s="512"/>
      <c r="V240" s="513"/>
      <c r="W240" s="513"/>
    </row>
    <row r="241" spans="1:23" ht="25.5">
      <c r="A241" s="512"/>
      <c r="B241" s="512"/>
      <c r="C241" s="513"/>
      <c r="D241" s="513"/>
      <c r="E241" s="91" t="s">
        <v>3216</v>
      </c>
      <c r="F241" s="93"/>
      <c r="G241" s="520" t="s">
        <v>2393</v>
      </c>
      <c r="H241" s="521" t="s">
        <v>2432</v>
      </c>
      <c r="I241" s="523" t="s">
        <v>2313</v>
      </c>
      <c r="J241" s="519" t="s">
        <v>5378</v>
      </c>
      <c r="K241" s="522" t="s">
        <v>87</v>
      </c>
      <c r="L241" s="522" t="s">
        <v>4447</v>
      </c>
      <c r="M241" s="523"/>
      <c r="N241" s="523"/>
      <c r="O241" s="522"/>
      <c r="P241" s="522"/>
      <c r="Q241" s="522"/>
      <c r="R241" s="523"/>
      <c r="S241" s="522" t="s">
        <v>5379</v>
      </c>
      <c r="T241" s="512"/>
      <c r="U241" s="512"/>
      <c r="V241" s="513"/>
      <c r="W241" s="513"/>
    </row>
    <row r="242" spans="1:23" ht="25.5">
      <c r="A242" s="512"/>
      <c r="B242" s="512"/>
      <c r="C242" s="513"/>
      <c r="D242" s="513"/>
      <c r="E242" s="91" t="s">
        <v>3216</v>
      </c>
      <c r="F242" s="93"/>
      <c r="G242" s="520" t="s">
        <v>2403</v>
      </c>
      <c r="H242" s="521" t="s">
        <v>2432</v>
      </c>
      <c r="I242" s="523" t="s">
        <v>2313</v>
      </c>
      <c r="J242" s="519" t="s">
        <v>5380</v>
      </c>
      <c r="K242" s="522" t="s">
        <v>3080</v>
      </c>
      <c r="L242" s="522" t="s">
        <v>5381</v>
      </c>
      <c r="M242" s="523"/>
      <c r="N242" s="523"/>
      <c r="O242" s="522"/>
      <c r="P242" s="522"/>
      <c r="Q242" s="522"/>
      <c r="R242" s="523"/>
      <c r="S242" s="522" t="s">
        <v>5382</v>
      </c>
      <c r="T242" s="512"/>
      <c r="U242" s="512"/>
      <c r="V242" s="513"/>
      <c r="W242" s="513"/>
    </row>
    <row r="243" spans="1:23" ht="25.5">
      <c r="A243" s="512"/>
      <c r="B243" s="512"/>
      <c r="C243" s="513"/>
      <c r="D243" s="513"/>
      <c r="E243" s="91" t="s">
        <v>3216</v>
      </c>
      <c r="F243" s="93"/>
      <c r="G243" s="520" t="s">
        <v>2403</v>
      </c>
      <c r="H243" s="521" t="s">
        <v>5383</v>
      </c>
      <c r="I243" s="523" t="s">
        <v>2313</v>
      </c>
      <c r="J243" s="519" t="s">
        <v>5384</v>
      </c>
      <c r="K243" s="522" t="s">
        <v>5385</v>
      </c>
      <c r="L243" s="522"/>
      <c r="M243" s="523"/>
      <c r="N243" s="523"/>
      <c r="O243" s="522"/>
      <c r="P243" s="522"/>
      <c r="Q243" s="522"/>
      <c r="R243" s="523"/>
      <c r="S243" s="470" t="s">
        <v>5386</v>
      </c>
      <c r="T243" s="512"/>
      <c r="U243" s="512"/>
      <c r="V243" s="513"/>
      <c r="W243" s="513"/>
    </row>
    <row r="244" spans="1:23" ht="25.5">
      <c r="A244" s="512"/>
      <c r="B244" s="512"/>
      <c r="C244" s="513">
        <v>9975</v>
      </c>
      <c r="D244" s="513"/>
      <c r="E244" s="91" t="s">
        <v>3216</v>
      </c>
      <c r="F244" s="93"/>
      <c r="G244" s="520" t="s">
        <v>2408</v>
      </c>
      <c r="H244" s="521" t="s">
        <v>2432</v>
      </c>
      <c r="I244" s="523" t="s">
        <v>2894</v>
      </c>
      <c r="J244" s="519" t="s">
        <v>5387</v>
      </c>
      <c r="K244" s="522" t="s">
        <v>365</v>
      </c>
      <c r="L244" s="522" t="s">
        <v>32</v>
      </c>
      <c r="M244" s="523">
        <v>5209</v>
      </c>
      <c r="N244" s="523" t="s">
        <v>4872</v>
      </c>
      <c r="O244" s="522"/>
      <c r="P244" s="522"/>
      <c r="Q244" s="522"/>
      <c r="R244" s="523"/>
      <c r="S244" s="522" t="s">
        <v>2899</v>
      </c>
      <c r="T244" s="512"/>
      <c r="U244" s="512"/>
      <c r="V244" s="513"/>
      <c r="W244" s="513"/>
    </row>
    <row r="245" spans="1:23" ht="25.5">
      <c r="A245" s="512"/>
      <c r="B245" s="512"/>
      <c r="C245" s="513">
        <v>9975</v>
      </c>
      <c r="D245" s="513"/>
      <c r="E245" s="91" t="s">
        <v>3216</v>
      </c>
      <c r="F245" s="93"/>
      <c r="G245" s="520" t="s">
        <v>2461</v>
      </c>
      <c r="H245" s="521" t="s">
        <v>2432</v>
      </c>
      <c r="I245" s="523" t="s">
        <v>2894</v>
      </c>
      <c r="J245" s="519" t="s">
        <v>5388</v>
      </c>
      <c r="K245" s="522" t="s">
        <v>2820</v>
      </c>
      <c r="L245" s="522" t="s">
        <v>154</v>
      </c>
      <c r="M245" s="523">
        <v>4560</v>
      </c>
      <c r="N245" s="523" t="s">
        <v>4872</v>
      </c>
      <c r="O245" s="522"/>
      <c r="P245" s="522"/>
      <c r="Q245" s="522"/>
      <c r="R245" s="523"/>
      <c r="S245" s="522" t="s">
        <v>2899</v>
      </c>
      <c r="T245" s="512"/>
      <c r="U245" s="512"/>
      <c r="V245" s="513"/>
      <c r="W245" s="513"/>
    </row>
    <row r="246" spans="1:23" ht="25.5">
      <c r="A246" s="512"/>
      <c r="B246" s="512"/>
      <c r="C246" s="513">
        <v>9975</v>
      </c>
      <c r="D246" s="513"/>
      <c r="E246" s="91" t="s">
        <v>3216</v>
      </c>
      <c r="F246" s="93"/>
      <c r="G246" s="520" t="s">
        <v>2461</v>
      </c>
      <c r="H246" s="521" t="s">
        <v>2432</v>
      </c>
      <c r="I246" s="523" t="s">
        <v>2894</v>
      </c>
      <c r="J246" s="519" t="s">
        <v>5389</v>
      </c>
      <c r="K246" s="522" t="s">
        <v>149</v>
      </c>
      <c r="L246" s="522" t="s">
        <v>2439</v>
      </c>
      <c r="M246" s="523">
        <v>1760</v>
      </c>
      <c r="N246" s="523"/>
      <c r="O246" s="522"/>
      <c r="P246" s="522"/>
      <c r="Q246" s="522"/>
      <c r="R246" s="523"/>
      <c r="S246" s="522" t="s">
        <v>2899</v>
      </c>
      <c r="T246" s="512"/>
      <c r="U246" s="512"/>
      <c r="V246" s="513"/>
      <c r="W246" s="513"/>
    </row>
    <row r="247" spans="1:23" ht="25.5">
      <c r="A247" s="512"/>
      <c r="B247" s="512"/>
      <c r="C247" s="513"/>
      <c r="D247" s="513"/>
      <c r="E247" s="91" t="s">
        <v>3216</v>
      </c>
      <c r="F247" s="93"/>
      <c r="G247" s="520" t="s">
        <v>2461</v>
      </c>
      <c r="H247" s="521" t="s">
        <v>2432</v>
      </c>
      <c r="I247" s="523" t="s">
        <v>2313</v>
      </c>
      <c r="J247" s="519" t="s">
        <v>5390</v>
      </c>
      <c r="K247" s="66" t="s">
        <v>119</v>
      </c>
      <c r="L247" s="66" t="s">
        <v>3779</v>
      </c>
      <c r="M247" s="95">
        <v>1722</v>
      </c>
      <c r="N247" s="95"/>
      <c r="O247" s="522"/>
      <c r="P247" s="522"/>
      <c r="Q247" s="522"/>
      <c r="R247" s="523"/>
      <c r="S247" s="522" t="s">
        <v>3038</v>
      </c>
      <c r="T247" s="512"/>
      <c r="U247" s="512"/>
      <c r="V247" s="513"/>
      <c r="W247" s="513"/>
    </row>
    <row r="248" spans="1:23" ht="25.5">
      <c r="A248" s="512"/>
      <c r="B248" s="512"/>
      <c r="C248" s="513"/>
      <c r="D248" s="513"/>
      <c r="E248" s="91" t="s">
        <v>3216</v>
      </c>
      <c r="F248" s="93"/>
      <c r="G248" s="520" t="s">
        <v>2461</v>
      </c>
      <c r="H248" s="521" t="s">
        <v>2432</v>
      </c>
      <c r="I248" s="523" t="s">
        <v>2313</v>
      </c>
      <c r="J248" s="519" t="s">
        <v>5263</v>
      </c>
      <c r="K248" s="522" t="s">
        <v>57</v>
      </c>
      <c r="L248" s="522" t="s">
        <v>3926</v>
      </c>
      <c r="M248" s="523"/>
      <c r="N248" s="523"/>
      <c r="O248" s="522"/>
      <c r="P248" s="522"/>
      <c r="Q248" s="522"/>
      <c r="R248" s="523"/>
      <c r="S248" s="522" t="s">
        <v>5391</v>
      </c>
      <c r="T248" s="512"/>
      <c r="U248" s="512"/>
      <c r="V248" s="513"/>
      <c r="W248" s="513"/>
    </row>
    <row r="249" spans="1:23" ht="25.5">
      <c r="A249" s="512"/>
      <c r="B249" s="512"/>
      <c r="C249" s="513">
        <v>9975</v>
      </c>
      <c r="D249" s="513"/>
      <c r="E249" s="91" t="s">
        <v>3216</v>
      </c>
      <c r="F249" s="93"/>
      <c r="G249" s="520" t="s">
        <v>2641</v>
      </c>
      <c r="H249" s="521" t="s">
        <v>2432</v>
      </c>
      <c r="I249" s="523" t="s">
        <v>2894</v>
      </c>
      <c r="J249" s="519" t="s">
        <v>5392</v>
      </c>
      <c r="K249" s="522" t="s">
        <v>5393</v>
      </c>
      <c r="L249" s="522" t="s">
        <v>47</v>
      </c>
      <c r="M249" s="523">
        <v>4640</v>
      </c>
      <c r="N249" s="523" t="s">
        <v>4872</v>
      </c>
      <c r="O249" s="522"/>
      <c r="P249" s="522"/>
      <c r="Q249" s="522"/>
      <c r="R249" s="523"/>
      <c r="S249" s="522" t="s">
        <v>2899</v>
      </c>
      <c r="T249" s="512"/>
      <c r="U249" s="512"/>
      <c r="V249" s="513"/>
      <c r="W249" s="513"/>
    </row>
    <row r="250" spans="1:23" ht="25.5">
      <c r="A250" s="512"/>
      <c r="B250" s="512"/>
      <c r="C250" s="513">
        <v>9975</v>
      </c>
      <c r="D250" s="513"/>
      <c r="E250" s="91" t="s">
        <v>3216</v>
      </c>
      <c r="F250" s="93"/>
      <c r="G250" s="520" t="s">
        <v>2367</v>
      </c>
      <c r="H250" s="521" t="s">
        <v>5394</v>
      </c>
      <c r="I250" s="523" t="s">
        <v>2894</v>
      </c>
      <c r="J250" s="519" t="s">
        <v>5395</v>
      </c>
      <c r="K250" s="522" t="s">
        <v>157</v>
      </c>
      <c r="L250" s="522" t="s">
        <v>4929</v>
      </c>
      <c r="M250" s="523">
        <v>4879</v>
      </c>
      <c r="N250" s="523" t="s">
        <v>4872</v>
      </c>
      <c r="O250" s="522"/>
      <c r="P250" s="522"/>
      <c r="Q250" s="522"/>
      <c r="R250" s="523"/>
      <c r="S250" s="522" t="s">
        <v>2899</v>
      </c>
      <c r="T250" s="512"/>
      <c r="U250" s="512"/>
      <c r="V250" s="513"/>
      <c r="W250" s="513"/>
    </row>
    <row r="251" spans="1:23" ht="25.5">
      <c r="A251" s="512"/>
      <c r="B251" s="512"/>
      <c r="C251" s="513">
        <v>9975</v>
      </c>
      <c r="D251" s="513"/>
      <c r="E251" s="91" t="s">
        <v>3216</v>
      </c>
      <c r="F251" s="93"/>
      <c r="G251" s="520" t="s">
        <v>2346</v>
      </c>
      <c r="H251" s="521" t="s">
        <v>2432</v>
      </c>
      <c r="I251" s="523" t="s">
        <v>2894</v>
      </c>
      <c r="J251" s="519" t="s">
        <v>5396</v>
      </c>
      <c r="K251" s="522" t="s">
        <v>2616</v>
      </c>
      <c r="L251" s="522" t="s">
        <v>5397</v>
      </c>
      <c r="M251" s="523">
        <v>4537</v>
      </c>
      <c r="N251" s="523"/>
      <c r="O251" s="522"/>
      <c r="P251" s="522"/>
      <c r="Q251" s="522"/>
      <c r="R251" s="523"/>
      <c r="S251" s="522" t="s">
        <v>2899</v>
      </c>
      <c r="T251" s="512"/>
      <c r="U251" s="512"/>
      <c r="V251" s="513"/>
      <c r="W251" s="513"/>
    </row>
    <row r="252" spans="1:23" ht="25.5">
      <c r="A252" s="512"/>
      <c r="B252" s="512"/>
      <c r="C252" s="513">
        <v>9975</v>
      </c>
      <c r="D252" s="513"/>
      <c r="E252" s="91" t="s">
        <v>3216</v>
      </c>
      <c r="F252" s="93"/>
      <c r="G252" s="520" t="s">
        <v>2597</v>
      </c>
      <c r="H252" s="521" t="s">
        <v>2432</v>
      </c>
      <c r="I252" s="523" t="s">
        <v>2894</v>
      </c>
      <c r="J252" s="519" t="s">
        <v>5398</v>
      </c>
      <c r="K252" s="522" t="s">
        <v>2721</v>
      </c>
      <c r="L252" s="522" t="s">
        <v>2722</v>
      </c>
      <c r="M252" s="523">
        <v>1732</v>
      </c>
      <c r="N252" s="523"/>
      <c r="O252" s="522"/>
      <c r="P252" s="522"/>
      <c r="Q252" s="522"/>
      <c r="R252" s="523"/>
      <c r="S252" s="522" t="s">
        <v>2899</v>
      </c>
      <c r="T252" s="512"/>
      <c r="U252" s="512"/>
      <c r="V252" s="513"/>
      <c r="W252" s="513"/>
    </row>
    <row r="253" spans="1:23" ht="25.5">
      <c r="A253" s="512"/>
      <c r="B253" s="512"/>
      <c r="C253" s="513">
        <v>99360</v>
      </c>
      <c r="D253" s="513"/>
      <c r="E253" s="91" t="s">
        <v>3216</v>
      </c>
      <c r="F253" s="93"/>
      <c r="G253" s="520" t="s">
        <v>2610</v>
      </c>
      <c r="H253" s="521" t="s">
        <v>2432</v>
      </c>
      <c r="I253" s="523" t="s">
        <v>2313</v>
      </c>
      <c r="J253" s="519" t="s">
        <v>5399</v>
      </c>
      <c r="K253" s="522" t="s">
        <v>5299</v>
      </c>
      <c r="L253" s="522"/>
      <c r="M253" s="523"/>
      <c r="N253" s="523"/>
      <c r="O253" s="522"/>
      <c r="P253" s="522"/>
      <c r="Q253" s="522"/>
      <c r="R253" s="523"/>
      <c r="S253" s="522" t="s">
        <v>5400</v>
      </c>
      <c r="T253" s="512"/>
      <c r="U253" s="512"/>
      <c r="V253" s="513"/>
      <c r="W253" s="513"/>
    </row>
    <row r="254" spans="1:23" ht="25.5">
      <c r="A254" s="512"/>
      <c r="B254" s="512" t="s">
        <v>5181</v>
      </c>
      <c r="C254" s="513"/>
      <c r="D254" s="513"/>
      <c r="E254" s="91" t="s">
        <v>3216</v>
      </c>
      <c r="F254" s="93"/>
      <c r="G254" s="520"/>
      <c r="H254" s="521" t="s">
        <v>2432</v>
      </c>
      <c r="I254" s="523" t="s">
        <v>4862</v>
      </c>
      <c r="J254" s="519" t="s">
        <v>5401</v>
      </c>
      <c r="K254" s="522" t="s">
        <v>5402</v>
      </c>
      <c r="L254" s="522" t="s">
        <v>5403</v>
      </c>
      <c r="M254" s="523"/>
      <c r="N254" s="523"/>
      <c r="O254" s="522"/>
      <c r="P254" s="522"/>
      <c r="Q254" s="522"/>
      <c r="R254" s="523"/>
      <c r="S254" s="522"/>
      <c r="T254" s="512"/>
      <c r="U254" s="512"/>
      <c r="V254" s="513"/>
      <c r="W254" s="513"/>
    </row>
    <row r="255" spans="1:23" ht="25.5">
      <c r="A255" s="512"/>
      <c r="B255" s="512"/>
      <c r="C255" s="513">
        <v>6525</v>
      </c>
      <c r="D255" s="513"/>
      <c r="E255" s="91" t="s">
        <v>3216</v>
      </c>
      <c r="F255" s="93"/>
      <c r="G255" s="520" t="s">
        <v>2475</v>
      </c>
      <c r="H255" s="521" t="s">
        <v>2471</v>
      </c>
      <c r="I255" s="523" t="s">
        <v>2313</v>
      </c>
      <c r="J255" s="519" t="s">
        <v>5404</v>
      </c>
      <c r="K255" s="522" t="s">
        <v>309</v>
      </c>
      <c r="L255" s="522" t="s">
        <v>4668</v>
      </c>
      <c r="M255" s="523">
        <v>2313</v>
      </c>
      <c r="N255" s="523"/>
      <c r="O255" s="522"/>
      <c r="P255" s="522"/>
      <c r="Q255" s="522"/>
      <c r="R255" s="523"/>
      <c r="S255" s="522" t="s">
        <v>5405</v>
      </c>
      <c r="T255" s="512"/>
      <c r="U255" s="512"/>
      <c r="V255" s="513"/>
      <c r="W255" s="513"/>
    </row>
    <row r="256" spans="1:23" ht="25.5">
      <c r="A256" s="512"/>
      <c r="B256" s="512"/>
      <c r="C256" s="513">
        <v>6525</v>
      </c>
      <c r="D256" s="513"/>
      <c r="E256" s="91" t="s">
        <v>3216</v>
      </c>
      <c r="F256" s="93"/>
      <c r="G256" s="520" t="s">
        <v>2475</v>
      </c>
      <c r="H256" s="521" t="s">
        <v>2471</v>
      </c>
      <c r="I256" s="523" t="s">
        <v>2313</v>
      </c>
      <c r="J256" s="519" t="s">
        <v>5406</v>
      </c>
      <c r="K256" s="66" t="s">
        <v>3778</v>
      </c>
      <c r="L256" s="66" t="s">
        <v>5407</v>
      </c>
      <c r="M256" s="95">
        <v>1196</v>
      </c>
      <c r="N256" s="95"/>
      <c r="O256" s="522"/>
      <c r="P256" s="522"/>
      <c r="Q256" s="522"/>
      <c r="R256" s="523"/>
      <c r="S256" s="522" t="s">
        <v>3038</v>
      </c>
      <c r="T256" s="512"/>
      <c r="U256" s="512"/>
      <c r="V256" s="513"/>
      <c r="W256" s="513"/>
    </row>
    <row r="257" spans="1:23" ht="25.5">
      <c r="A257" s="512"/>
      <c r="B257" s="512"/>
      <c r="C257" s="513">
        <v>9975</v>
      </c>
      <c r="D257" s="513"/>
      <c r="E257" s="91" t="s">
        <v>3216</v>
      </c>
      <c r="F257" s="93"/>
      <c r="G257" s="520" t="s">
        <v>2475</v>
      </c>
      <c r="H257" s="521" t="s">
        <v>2471</v>
      </c>
      <c r="I257" s="523" t="s">
        <v>2894</v>
      </c>
      <c r="J257" s="519" t="s">
        <v>5408</v>
      </c>
      <c r="K257" s="522" t="s">
        <v>52</v>
      </c>
      <c r="L257" s="522" t="s">
        <v>114</v>
      </c>
      <c r="M257" s="523">
        <v>2204</v>
      </c>
      <c r="N257" s="523"/>
      <c r="O257" s="522"/>
      <c r="P257" s="522"/>
      <c r="Q257" s="522"/>
      <c r="R257" s="523"/>
      <c r="S257" s="522" t="s">
        <v>2899</v>
      </c>
      <c r="T257" s="512"/>
      <c r="U257" s="512"/>
      <c r="V257" s="513"/>
      <c r="W257" s="513"/>
    </row>
    <row r="258" spans="1:23" ht="25.5">
      <c r="A258" s="512"/>
      <c r="B258" s="512"/>
      <c r="C258" s="513">
        <v>6525</v>
      </c>
      <c r="D258" s="513"/>
      <c r="E258" s="91" t="s">
        <v>3216</v>
      </c>
      <c r="F258" s="93"/>
      <c r="G258" s="520" t="s">
        <v>2481</v>
      </c>
      <c r="H258" s="521" t="s">
        <v>2471</v>
      </c>
      <c r="I258" s="523" t="s">
        <v>2313</v>
      </c>
      <c r="J258" s="519" t="s">
        <v>5409</v>
      </c>
      <c r="K258" s="522" t="s">
        <v>2677</v>
      </c>
      <c r="L258" s="522" t="s">
        <v>5410</v>
      </c>
      <c r="M258" s="523">
        <v>1054</v>
      </c>
      <c r="N258" s="523"/>
      <c r="O258" s="522"/>
      <c r="P258" s="522"/>
      <c r="Q258" s="522"/>
      <c r="R258" s="523"/>
      <c r="S258" s="522" t="s">
        <v>3038</v>
      </c>
      <c r="T258" s="512"/>
      <c r="U258" s="512"/>
      <c r="V258" s="513"/>
      <c r="W258" s="513"/>
    </row>
    <row r="259" spans="1:23" ht="25.5">
      <c r="A259" s="512"/>
      <c r="B259" s="512"/>
      <c r="C259" s="513">
        <v>9975</v>
      </c>
      <c r="D259" s="513"/>
      <c r="E259" s="91" t="s">
        <v>3216</v>
      </c>
      <c r="F259" s="93"/>
      <c r="G259" s="520" t="s">
        <v>2481</v>
      </c>
      <c r="H259" s="521" t="s">
        <v>2471</v>
      </c>
      <c r="I259" s="523" t="s">
        <v>2894</v>
      </c>
      <c r="J259" s="519" t="s">
        <v>5411</v>
      </c>
      <c r="K259" s="522" t="s">
        <v>2732</v>
      </c>
      <c r="L259" s="522" t="s">
        <v>2733</v>
      </c>
      <c r="M259" s="523">
        <v>1586</v>
      </c>
      <c r="N259" s="523"/>
      <c r="O259" s="522"/>
      <c r="P259" s="522"/>
      <c r="Q259" s="522"/>
      <c r="R259" s="523"/>
      <c r="S259" s="522" t="s">
        <v>2899</v>
      </c>
      <c r="T259" s="512"/>
      <c r="U259" s="512"/>
      <c r="V259" s="513"/>
      <c r="W259" s="513"/>
    </row>
    <row r="260" spans="1:23" ht="25.5">
      <c r="A260" s="512"/>
      <c r="B260" s="512"/>
      <c r="C260" s="513">
        <v>9975</v>
      </c>
      <c r="D260" s="513"/>
      <c r="E260" s="91" t="s">
        <v>3216</v>
      </c>
      <c r="F260" s="93"/>
      <c r="G260" s="520" t="s">
        <v>2660</v>
      </c>
      <c r="H260" s="521" t="s">
        <v>2471</v>
      </c>
      <c r="I260" s="523" t="s">
        <v>2894</v>
      </c>
      <c r="J260" s="519" t="s">
        <v>5412</v>
      </c>
      <c r="K260" s="522" t="s">
        <v>4925</v>
      </c>
      <c r="L260" s="522" t="s">
        <v>5413</v>
      </c>
      <c r="M260" s="523">
        <v>4811</v>
      </c>
      <c r="N260" s="523"/>
      <c r="O260" s="522"/>
      <c r="P260" s="522"/>
      <c r="Q260" s="522"/>
      <c r="R260" s="523"/>
      <c r="S260" s="522" t="s">
        <v>2899</v>
      </c>
      <c r="T260" s="512"/>
      <c r="U260" s="512"/>
      <c r="V260" s="513"/>
      <c r="W260" s="513"/>
    </row>
    <row r="261" spans="1:23" ht="25.5">
      <c r="A261" s="512"/>
      <c r="B261" s="512"/>
      <c r="C261" s="513">
        <v>6210</v>
      </c>
      <c r="D261" s="513"/>
      <c r="E261" s="91" t="s">
        <v>3216</v>
      </c>
      <c r="F261" s="93"/>
      <c r="G261" s="520" t="s">
        <v>2563</v>
      </c>
      <c r="H261" s="521" t="s">
        <v>2471</v>
      </c>
      <c r="I261" s="523" t="s">
        <v>2313</v>
      </c>
      <c r="J261" s="519" t="s">
        <v>5414</v>
      </c>
      <c r="K261" s="522" t="s">
        <v>5415</v>
      </c>
      <c r="L261" s="522" t="s">
        <v>5416</v>
      </c>
      <c r="M261" s="523">
        <v>2901</v>
      </c>
      <c r="N261" s="523"/>
      <c r="O261" s="522"/>
      <c r="P261" s="522"/>
      <c r="Q261" s="522"/>
      <c r="R261" s="523"/>
      <c r="S261" s="522" t="s">
        <v>3038</v>
      </c>
      <c r="T261" s="512"/>
      <c r="U261" s="512"/>
      <c r="V261" s="513"/>
      <c r="W261" s="513"/>
    </row>
    <row r="262" spans="1:23" ht="25.5">
      <c r="A262" s="512"/>
      <c r="B262" s="512"/>
      <c r="C262" s="513">
        <v>9975</v>
      </c>
      <c r="D262" s="513"/>
      <c r="E262" s="91" t="s">
        <v>3216</v>
      </c>
      <c r="F262" s="93"/>
      <c r="G262" s="520" t="s">
        <v>2501</v>
      </c>
      <c r="H262" s="521" t="s">
        <v>2471</v>
      </c>
      <c r="I262" s="523" t="s">
        <v>2894</v>
      </c>
      <c r="J262" s="519" t="s">
        <v>5417</v>
      </c>
      <c r="K262" s="522" t="s">
        <v>210</v>
      </c>
      <c r="L262" s="522" t="s">
        <v>4924</v>
      </c>
      <c r="M262" s="523">
        <v>4848</v>
      </c>
      <c r="N262" s="523"/>
      <c r="O262" s="522"/>
      <c r="P262" s="522"/>
      <c r="Q262" s="522"/>
      <c r="R262" s="523"/>
      <c r="S262" s="522" t="s">
        <v>2899</v>
      </c>
      <c r="T262" s="512"/>
      <c r="U262" s="512"/>
      <c r="V262" s="513"/>
      <c r="W262" s="513"/>
    </row>
    <row r="263" spans="1:23" ht="25.5">
      <c r="A263" s="512"/>
      <c r="B263" s="512"/>
      <c r="C263" s="513">
        <v>9975</v>
      </c>
      <c r="D263" s="513"/>
      <c r="E263" s="91" t="s">
        <v>3216</v>
      </c>
      <c r="F263" s="93"/>
      <c r="G263" s="520" t="s">
        <v>2393</v>
      </c>
      <c r="H263" s="521" t="s">
        <v>2471</v>
      </c>
      <c r="I263" s="523" t="s">
        <v>2894</v>
      </c>
      <c r="J263" s="519" t="s">
        <v>5418</v>
      </c>
      <c r="K263" s="522" t="s">
        <v>330</v>
      </c>
      <c r="L263" s="522" t="s">
        <v>2888</v>
      </c>
      <c r="M263" s="523">
        <v>4838</v>
      </c>
      <c r="N263" s="523"/>
      <c r="O263" s="522"/>
      <c r="P263" s="522"/>
      <c r="Q263" s="522"/>
      <c r="R263" s="523"/>
      <c r="S263" s="522" t="s">
        <v>2899</v>
      </c>
      <c r="T263" s="512"/>
      <c r="U263" s="512"/>
      <c r="V263" s="513"/>
      <c r="W263" s="513"/>
    </row>
    <row r="264" spans="1:23" ht="25.5">
      <c r="A264" s="512"/>
      <c r="B264" s="512"/>
      <c r="C264" s="513">
        <v>6525</v>
      </c>
      <c r="D264" s="513"/>
      <c r="E264" s="91" t="s">
        <v>3216</v>
      </c>
      <c r="F264" s="93"/>
      <c r="G264" s="520" t="s">
        <v>2323</v>
      </c>
      <c r="H264" s="521" t="s">
        <v>2471</v>
      </c>
      <c r="I264" s="523" t="s">
        <v>2313</v>
      </c>
      <c r="J264" s="519" t="s">
        <v>5419</v>
      </c>
      <c r="K264" s="522" t="s">
        <v>5420</v>
      </c>
      <c r="L264" s="522" t="s">
        <v>5421</v>
      </c>
      <c r="M264" s="523">
        <v>4653</v>
      </c>
      <c r="N264" s="523"/>
      <c r="O264" s="522"/>
      <c r="P264" s="522"/>
      <c r="Q264" s="522"/>
      <c r="R264" s="523"/>
      <c r="S264" s="522" t="s">
        <v>3038</v>
      </c>
      <c r="T264" s="512"/>
      <c r="U264" s="512"/>
      <c r="V264" s="513"/>
      <c r="W264" s="513"/>
    </row>
    <row r="265" spans="1:23" ht="25.5">
      <c r="A265" s="512"/>
      <c r="B265" s="512"/>
      <c r="C265" s="513">
        <v>9975</v>
      </c>
      <c r="D265" s="513"/>
      <c r="E265" s="91" t="s">
        <v>3216</v>
      </c>
      <c r="F265" s="93"/>
      <c r="G265" s="520" t="s">
        <v>2323</v>
      </c>
      <c r="H265" s="521" t="s">
        <v>2471</v>
      </c>
      <c r="I265" s="523" t="s">
        <v>2894</v>
      </c>
      <c r="J265" s="519" t="s">
        <v>5422</v>
      </c>
      <c r="K265" s="522" t="s">
        <v>57</v>
      </c>
      <c r="L265" s="522" t="s">
        <v>4920</v>
      </c>
      <c r="M265" s="523">
        <v>4546</v>
      </c>
      <c r="N265" s="523"/>
      <c r="O265" s="522"/>
      <c r="P265" s="522"/>
      <c r="Q265" s="522"/>
      <c r="R265" s="523"/>
      <c r="S265" s="522" t="s">
        <v>2899</v>
      </c>
      <c r="T265" s="512"/>
      <c r="U265" s="512"/>
      <c r="V265" s="513"/>
      <c r="W265" s="513"/>
    </row>
    <row r="266" spans="1:23" ht="25.5">
      <c r="A266" s="512"/>
      <c r="B266" s="512"/>
      <c r="C266" s="513">
        <v>9975</v>
      </c>
      <c r="D266" s="513"/>
      <c r="E266" s="91" t="s">
        <v>3216</v>
      </c>
      <c r="F266" s="93"/>
      <c r="G266" s="520" t="s">
        <v>2408</v>
      </c>
      <c r="H266" s="521" t="s">
        <v>2471</v>
      </c>
      <c r="I266" s="523" t="s">
        <v>2894</v>
      </c>
      <c r="J266" s="519" t="s">
        <v>5423</v>
      </c>
      <c r="K266" s="522" t="s">
        <v>5424</v>
      </c>
      <c r="L266" s="522" t="s">
        <v>5425</v>
      </c>
      <c r="M266" s="523"/>
      <c r="N266" s="523"/>
      <c r="O266" s="522"/>
      <c r="P266" s="522"/>
      <c r="Q266" s="522"/>
      <c r="R266" s="523"/>
      <c r="S266" s="522" t="s">
        <v>2899</v>
      </c>
      <c r="T266" s="512"/>
      <c r="U266" s="512"/>
      <c r="V266" s="513"/>
      <c r="W266" s="513"/>
    </row>
    <row r="267" spans="1:23" ht="25.5">
      <c r="A267" s="512"/>
      <c r="B267" s="512"/>
      <c r="C267" s="513">
        <v>9975</v>
      </c>
      <c r="D267" s="513"/>
      <c r="E267" s="91" t="s">
        <v>3216</v>
      </c>
      <c r="F267" s="93"/>
      <c r="G267" s="520" t="s">
        <v>2334</v>
      </c>
      <c r="H267" s="521" t="s">
        <v>2471</v>
      </c>
      <c r="I267" s="523" t="s">
        <v>2894</v>
      </c>
      <c r="J267" s="519" t="s">
        <v>5426</v>
      </c>
      <c r="K267" s="522" t="s">
        <v>2454</v>
      </c>
      <c r="L267" s="522" t="s">
        <v>2839</v>
      </c>
      <c r="M267" s="523">
        <v>4581</v>
      </c>
      <c r="N267" s="523"/>
      <c r="O267" s="522"/>
      <c r="P267" s="522"/>
      <c r="Q267" s="522"/>
      <c r="R267" s="523"/>
      <c r="S267" s="522" t="s">
        <v>2899</v>
      </c>
      <c r="T267" s="512"/>
      <c r="U267" s="512"/>
      <c r="V267" s="513"/>
      <c r="W267" s="513"/>
    </row>
    <row r="268" spans="1:23" ht="25.5">
      <c r="A268" s="512"/>
      <c r="B268" s="512"/>
      <c r="C268" s="513">
        <v>9975</v>
      </c>
      <c r="D268" s="513"/>
      <c r="E268" s="91" t="s">
        <v>3216</v>
      </c>
      <c r="F268" s="93"/>
      <c r="G268" s="520" t="s">
        <v>2589</v>
      </c>
      <c r="H268" s="521" t="s">
        <v>2471</v>
      </c>
      <c r="I268" s="523" t="s">
        <v>2894</v>
      </c>
      <c r="J268" s="519" t="s">
        <v>5427</v>
      </c>
      <c r="K268" s="522" t="s">
        <v>87</v>
      </c>
      <c r="L268" s="522" t="s">
        <v>2827</v>
      </c>
      <c r="M268" s="523">
        <v>2504</v>
      </c>
      <c r="N268" s="523"/>
      <c r="O268" s="522"/>
      <c r="P268" s="522"/>
      <c r="Q268" s="522"/>
      <c r="R268" s="523"/>
      <c r="S268" s="522" t="s">
        <v>2899</v>
      </c>
      <c r="T268" s="512"/>
      <c r="U268" s="512"/>
      <c r="V268" s="513"/>
      <c r="W268" s="513"/>
    </row>
    <row r="269" spans="1:23" ht="25.5">
      <c r="A269" s="512"/>
      <c r="B269" s="512"/>
      <c r="C269" s="513">
        <v>9975</v>
      </c>
      <c r="D269" s="513"/>
      <c r="E269" s="91" t="s">
        <v>3216</v>
      </c>
      <c r="F269" s="93"/>
      <c r="G269" s="520" t="s">
        <v>2411</v>
      </c>
      <c r="H269" s="521" t="s">
        <v>2471</v>
      </c>
      <c r="I269" s="523" t="s">
        <v>2894</v>
      </c>
      <c r="J269" s="519" t="s">
        <v>5428</v>
      </c>
      <c r="K269" s="522" t="s">
        <v>4877</v>
      </c>
      <c r="L269" s="522" t="s">
        <v>2592</v>
      </c>
      <c r="M269" s="523">
        <v>4516</v>
      </c>
      <c r="N269" s="523"/>
      <c r="O269" s="522"/>
      <c r="P269" s="522"/>
      <c r="Q269" s="522"/>
      <c r="R269" s="523"/>
      <c r="S269" s="522" t="s">
        <v>2899</v>
      </c>
      <c r="T269" s="512"/>
      <c r="U269" s="512"/>
      <c r="V269" s="513"/>
      <c r="W269" s="513"/>
    </row>
    <row r="270" spans="1:23" ht="25.5">
      <c r="A270" s="512"/>
      <c r="B270" s="512"/>
      <c r="C270" s="513">
        <v>19000</v>
      </c>
      <c r="D270" s="513"/>
      <c r="E270" s="91" t="s">
        <v>3216</v>
      </c>
      <c r="F270" s="93"/>
      <c r="G270" s="520" t="s">
        <v>2411</v>
      </c>
      <c r="H270" s="521" t="s">
        <v>2471</v>
      </c>
      <c r="I270" s="523" t="s">
        <v>2313</v>
      </c>
      <c r="J270" s="519" t="s">
        <v>5429</v>
      </c>
      <c r="K270" s="522" t="s">
        <v>87</v>
      </c>
      <c r="L270" s="522" t="s">
        <v>300</v>
      </c>
      <c r="M270" s="523">
        <v>3214</v>
      </c>
      <c r="N270" s="523"/>
      <c r="O270" s="522"/>
      <c r="P270" s="522"/>
      <c r="Q270" s="522"/>
      <c r="R270" s="523"/>
      <c r="S270" s="522" t="s">
        <v>3073</v>
      </c>
      <c r="T270" s="512"/>
      <c r="U270" s="512"/>
      <c r="V270" s="513"/>
      <c r="W270" s="513"/>
    </row>
    <row r="271" spans="1:23" ht="25.5">
      <c r="A271" s="512"/>
      <c r="B271" s="512"/>
      <c r="C271" s="513">
        <v>9975</v>
      </c>
      <c r="D271" s="513"/>
      <c r="E271" s="91" t="s">
        <v>3216</v>
      </c>
      <c r="F271" s="93"/>
      <c r="G271" s="520" t="s">
        <v>2342</v>
      </c>
      <c r="H271" s="521" t="s">
        <v>2471</v>
      </c>
      <c r="I271" s="523" t="s">
        <v>2894</v>
      </c>
      <c r="J271" s="519" t="s">
        <v>5430</v>
      </c>
      <c r="K271" s="522" t="s">
        <v>5431</v>
      </c>
      <c r="L271" s="522" t="s">
        <v>2457</v>
      </c>
      <c r="M271" s="523">
        <v>2012</v>
      </c>
      <c r="N271" s="523"/>
      <c r="O271" s="522"/>
      <c r="P271" s="522"/>
      <c r="Q271" s="522"/>
      <c r="R271" s="523"/>
      <c r="S271" s="522" t="s">
        <v>2899</v>
      </c>
      <c r="T271" s="512"/>
      <c r="U271" s="512"/>
      <c r="V271" s="513"/>
      <c r="W271" s="513"/>
    </row>
    <row r="272" spans="1:23" ht="25.5">
      <c r="A272" s="512"/>
      <c r="B272" s="512"/>
      <c r="C272" s="513">
        <v>9975</v>
      </c>
      <c r="D272" s="513"/>
      <c r="E272" s="91" t="s">
        <v>3216</v>
      </c>
      <c r="F272" s="93"/>
      <c r="G272" s="520" t="s">
        <v>2367</v>
      </c>
      <c r="H272" s="521" t="s">
        <v>2471</v>
      </c>
      <c r="I272" s="523" t="s">
        <v>2894</v>
      </c>
      <c r="J272" s="519" t="s">
        <v>5432</v>
      </c>
      <c r="K272" s="522" t="s">
        <v>2515</v>
      </c>
      <c r="L272" s="522" t="s">
        <v>5433</v>
      </c>
      <c r="M272" s="523">
        <v>2014</v>
      </c>
      <c r="N272" s="523" t="s">
        <v>4872</v>
      </c>
      <c r="O272" s="522"/>
      <c r="P272" s="522"/>
      <c r="Q272" s="522"/>
      <c r="R272" s="523"/>
      <c r="S272" s="522" t="s">
        <v>2899</v>
      </c>
      <c r="T272" s="512"/>
      <c r="U272" s="512"/>
      <c r="V272" s="513"/>
      <c r="W272" s="513"/>
    </row>
    <row r="273" spans="1:23" ht="25.5">
      <c r="A273" s="512"/>
      <c r="B273" s="512"/>
      <c r="C273" s="513">
        <v>18500</v>
      </c>
      <c r="D273" s="513"/>
      <c r="E273" s="91" t="s">
        <v>3216</v>
      </c>
      <c r="F273" s="93"/>
      <c r="G273" s="520" t="s">
        <v>2346</v>
      </c>
      <c r="H273" s="521" t="s">
        <v>2471</v>
      </c>
      <c r="I273" s="523" t="s">
        <v>2313</v>
      </c>
      <c r="J273" s="519" t="s">
        <v>5434</v>
      </c>
      <c r="K273" s="522" t="s">
        <v>5435</v>
      </c>
      <c r="L273" s="522" t="s">
        <v>5436</v>
      </c>
      <c r="M273" s="523">
        <v>2509</v>
      </c>
      <c r="N273" s="523"/>
      <c r="O273" s="522"/>
      <c r="P273" s="522"/>
      <c r="Q273" s="522"/>
      <c r="R273" s="523"/>
      <c r="S273" s="522" t="s">
        <v>5437</v>
      </c>
      <c r="T273" s="512"/>
      <c r="U273" s="512"/>
      <c r="V273" s="513"/>
      <c r="W273" s="513"/>
    </row>
    <row r="274" spans="1:23" ht="25.5">
      <c r="A274" s="512"/>
      <c r="B274" s="512"/>
      <c r="C274" s="513">
        <v>5000</v>
      </c>
      <c r="D274" s="513"/>
      <c r="E274" s="91" t="s">
        <v>3216</v>
      </c>
      <c r="F274" s="93"/>
      <c r="G274" s="520" t="s">
        <v>2597</v>
      </c>
      <c r="H274" s="521" t="s">
        <v>2471</v>
      </c>
      <c r="I274" s="523" t="s">
        <v>4862</v>
      </c>
      <c r="J274" s="519" t="s">
        <v>5438</v>
      </c>
      <c r="K274" s="522" t="s">
        <v>87</v>
      </c>
      <c r="L274" s="522" t="s">
        <v>93</v>
      </c>
      <c r="M274" s="523">
        <v>3797</v>
      </c>
      <c r="N274" s="523"/>
      <c r="O274" s="522"/>
      <c r="P274" s="522"/>
      <c r="Q274" s="522"/>
      <c r="R274" s="523"/>
      <c r="S274" s="522" t="s">
        <v>3135</v>
      </c>
      <c r="T274" s="512"/>
      <c r="U274" s="512"/>
      <c r="V274" s="513"/>
      <c r="W274" s="513"/>
    </row>
    <row r="275" spans="1:23" ht="25.5">
      <c r="A275" s="512"/>
      <c r="B275" s="512"/>
      <c r="C275" s="513">
        <v>9975</v>
      </c>
      <c r="D275" s="513"/>
      <c r="E275" s="91" t="s">
        <v>3216</v>
      </c>
      <c r="F275" s="93"/>
      <c r="G275" s="520" t="s">
        <v>2555</v>
      </c>
      <c r="H275" s="521" t="s">
        <v>2556</v>
      </c>
      <c r="I275" s="523" t="s">
        <v>2894</v>
      </c>
      <c r="J275" s="519" t="s">
        <v>5439</v>
      </c>
      <c r="K275" s="522" t="s">
        <v>3415</v>
      </c>
      <c r="L275" s="522" t="s">
        <v>2530</v>
      </c>
      <c r="M275" s="523">
        <v>4919</v>
      </c>
      <c r="N275" s="523"/>
      <c r="O275" s="522"/>
      <c r="P275" s="522"/>
      <c r="Q275" s="522"/>
      <c r="R275" s="523"/>
      <c r="S275" s="522" t="s">
        <v>2899</v>
      </c>
      <c r="T275" s="512"/>
      <c r="U275" s="512"/>
      <c r="V275" s="513"/>
      <c r="W275" s="513"/>
    </row>
    <row r="276" spans="1:23" ht="25.5">
      <c r="A276" s="512"/>
      <c r="B276" s="512"/>
      <c r="C276" s="513">
        <v>9975</v>
      </c>
      <c r="D276" s="513"/>
      <c r="E276" s="91" t="s">
        <v>3216</v>
      </c>
      <c r="F276" s="93"/>
      <c r="G276" s="520" t="s">
        <v>2481</v>
      </c>
      <c r="H276" s="521" t="s">
        <v>2556</v>
      </c>
      <c r="I276" s="523" t="s">
        <v>2894</v>
      </c>
      <c r="J276" s="519" t="s">
        <v>5440</v>
      </c>
      <c r="K276" s="522" t="s">
        <v>5441</v>
      </c>
      <c r="L276" s="522" t="s">
        <v>4946</v>
      </c>
      <c r="M276" s="523">
        <v>3249</v>
      </c>
      <c r="N276" s="523"/>
      <c r="O276" s="522"/>
      <c r="P276" s="522"/>
      <c r="Q276" s="522"/>
      <c r="R276" s="523"/>
      <c r="S276" s="522" t="s">
        <v>2899</v>
      </c>
      <c r="T276" s="512"/>
      <c r="U276" s="512"/>
      <c r="V276" s="513"/>
      <c r="W276" s="513"/>
    </row>
    <row r="277" spans="1:23" ht="25.5">
      <c r="A277" s="512"/>
      <c r="B277" s="512"/>
      <c r="C277" s="513">
        <v>6250</v>
      </c>
      <c r="D277" s="513"/>
      <c r="E277" s="91" t="s">
        <v>3216</v>
      </c>
      <c r="F277" s="93"/>
      <c r="G277" s="520" t="s">
        <v>2664</v>
      </c>
      <c r="H277" s="521" t="s">
        <v>2556</v>
      </c>
      <c r="I277" s="523" t="s">
        <v>2313</v>
      </c>
      <c r="J277" s="519" t="s">
        <v>5442</v>
      </c>
      <c r="K277" s="522" t="s">
        <v>5443</v>
      </c>
      <c r="L277" s="522" t="s">
        <v>5444</v>
      </c>
      <c r="M277" s="523">
        <v>2723</v>
      </c>
      <c r="N277" s="523"/>
      <c r="O277" s="522"/>
      <c r="P277" s="522"/>
      <c r="Q277" s="522"/>
      <c r="R277" s="523"/>
      <c r="S277" s="522" t="s">
        <v>3038</v>
      </c>
      <c r="T277" s="512"/>
      <c r="U277" s="512"/>
      <c r="V277" s="513"/>
      <c r="W277" s="513"/>
    </row>
    <row r="278" spans="1:23" ht="25.5">
      <c r="A278" s="512"/>
      <c r="B278" s="512"/>
      <c r="C278" s="513">
        <v>6250</v>
      </c>
      <c r="D278" s="513"/>
      <c r="E278" s="91" t="s">
        <v>3216</v>
      </c>
      <c r="F278" s="93"/>
      <c r="G278" s="520" t="s">
        <v>2664</v>
      </c>
      <c r="H278" s="521" t="s">
        <v>2556</v>
      </c>
      <c r="I278" s="523" t="s">
        <v>2313</v>
      </c>
      <c r="J278" s="519" t="s">
        <v>5445</v>
      </c>
      <c r="K278" s="522" t="s">
        <v>5446</v>
      </c>
      <c r="L278" s="522" t="s">
        <v>5447</v>
      </c>
      <c r="M278" s="523">
        <v>1825</v>
      </c>
      <c r="N278" s="523"/>
      <c r="O278" s="522"/>
      <c r="P278" s="522"/>
      <c r="Q278" s="522"/>
      <c r="R278" s="523"/>
      <c r="S278" s="522" t="s">
        <v>3038</v>
      </c>
      <c r="T278" s="512"/>
      <c r="U278" s="512"/>
      <c r="V278" s="513"/>
      <c r="W278" s="513"/>
    </row>
    <row r="279" spans="1:23" ht="25.5">
      <c r="A279" s="512"/>
      <c r="B279" s="512"/>
      <c r="C279" s="513">
        <v>9975</v>
      </c>
      <c r="D279" s="513"/>
      <c r="E279" s="91" t="s">
        <v>3216</v>
      </c>
      <c r="F279" s="93"/>
      <c r="G279" s="520" t="s">
        <v>2664</v>
      </c>
      <c r="H279" s="521" t="s">
        <v>2556</v>
      </c>
      <c r="I279" s="523" t="s">
        <v>2894</v>
      </c>
      <c r="J279" s="519" t="s">
        <v>5448</v>
      </c>
      <c r="K279" s="522" t="s">
        <v>4899</v>
      </c>
      <c r="L279" s="522" t="s">
        <v>204</v>
      </c>
      <c r="M279" s="523">
        <v>1459</v>
      </c>
      <c r="N279" s="523"/>
      <c r="O279" s="522"/>
      <c r="P279" s="522"/>
      <c r="Q279" s="522"/>
      <c r="R279" s="523"/>
      <c r="S279" s="522" t="s">
        <v>2899</v>
      </c>
      <c r="T279" s="512"/>
      <c r="U279" s="512"/>
      <c r="V279" s="513"/>
      <c r="W279" s="513"/>
    </row>
    <row r="280" spans="1:23" ht="25.5">
      <c r="A280" s="512"/>
      <c r="B280" s="512"/>
      <c r="C280" s="513">
        <v>9975</v>
      </c>
      <c r="D280" s="513"/>
      <c r="E280" s="91" t="s">
        <v>3216</v>
      </c>
      <c r="F280" s="93"/>
      <c r="G280" s="520" t="s">
        <v>2416</v>
      </c>
      <c r="H280" s="521" t="s">
        <v>2556</v>
      </c>
      <c r="I280" s="523" t="s">
        <v>2894</v>
      </c>
      <c r="J280" s="519" t="s">
        <v>5449</v>
      </c>
      <c r="K280" s="522" t="s">
        <v>2386</v>
      </c>
      <c r="L280" s="522" t="s">
        <v>4901</v>
      </c>
      <c r="M280" s="523">
        <v>1136</v>
      </c>
      <c r="N280" s="523"/>
      <c r="O280" s="522"/>
      <c r="P280" s="522"/>
      <c r="Q280" s="522"/>
      <c r="R280" s="523"/>
      <c r="S280" s="522" t="s">
        <v>2899</v>
      </c>
      <c r="T280" s="512"/>
      <c r="U280" s="512"/>
      <c r="V280" s="513"/>
      <c r="W280" s="513"/>
    </row>
    <row r="281" spans="1:23" ht="25.5">
      <c r="A281" s="512"/>
      <c r="B281" s="512"/>
      <c r="C281" s="513">
        <v>9975</v>
      </c>
      <c r="D281" s="513"/>
      <c r="E281" s="91" t="s">
        <v>3216</v>
      </c>
      <c r="F281" s="93"/>
      <c r="G281" s="520" t="s">
        <v>2384</v>
      </c>
      <c r="H281" s="521" t="s">
        <v>2556</v>
      </c>
      <c r="I281" s="523" t="s">
        <v>2894</v>
      </c>
      <c r="J281" s="519" t="s">
        <v>5450</v>
      </c>
      <c r="K281" s="522" t="s">
        <v>5107</v>
      </c>
      <c r="L281" s="522" t="s">
        <v>4909</v>
      </c>
      <c r="M281" s="523">
        <v>4643</v>
      </c>
      <c r="N281" s="523"/>
      <c r="O281" s="522"/>
      <c r="P281" s="522"/>
      <c r="Q281" s="522"/>
      <c r="R281" s="523"/>
      <c r="S281" s="522" t="s">
        <v>2899</v>
      </c>
      <c r="T281" s="512"/>
      <c r="U281" s="512"/>
      <c r="V281" s="513"/>
      <c r="W281" s="513"/>
    </row>
    <row r="282" spans="1:23" ht="25.5">
      <c r="A282" s="512"/>
      <c r="B282" s="512"/>
      <c r="C282" s="513">
        <v>6070</v>
      </c>
      <c r="D282" s="513"/>
      <c r="E282" s="91" t="s">
        <v>3216</v>
      </c>
      <c r="F282" s="93"/>
      <c r="G282" s="520"/>
      <c r="H282" s="521" t="s">
        <v>2556</v>
      </c>
      <c r="I282" s="523" t="s">
        <v>4862</v>
      </c>
      <c r="J282" s="519" t="s">
        <v>5451</v>
      </c>
      <c r="K282" s="522" t="s">
        <v>87</v>
      </c>
      <c r="L282" s="522" t="s">
        <v>2498</v>
      </c>
      <c r="M282" s="523"/>
      <c r="N282" s="523"/>
      <c r="O282" s="522"/>
      <c r="P282" s="522"/>
      <c r="Q282" s="522"/>
      <c r="R282" s="523"/>
      <c r="S282" s="522" t="s">
        <v>4082</v>
      </c>
      <c r="T282" s="512"/>
      <c r="U282" s="512"/>
      <c r="V282" s="513"/>
      <c r="W282" s="513"/>
    </row>
    <row r="283" spans="1:23" ht="25.5">
      <c r="A283" s="512"/>
      <c r="B283" s="512"/>
      <c r="C283" s="513">
        <v>4100</v>
      </c>
      <c r="D283" s="513"/>
      <c r="E283" s="91" t="s">
        <v>3216</v>
      </c>
      <c r="F283" s="93"/>
      <c r="G283" s="520"/>
      <c r="H283" s="521" t="s">
        <v>2556</v>
      </c>
      <c r="I283" s="523" t="s">
        <v>4862</v>
      </c>
      <c r="J283" s="519" t="s">
        <v>5452</v>
      </c>
      <c r="K283" s="522" t="s">
        <v>2681</v>
      </c>
      <c r="L283" s="522" t="s">
        <v>5288</v>
      </c>
      <c r="M283" s="523"/>
      <c r="N283" s="523"/>
      <c r="O283" s="522"/>
      <c r="P283" s="522"/>
      <c r="Q283" s="522"/>
      <c r="R283" s="523"/>
      <c r="S283" s="522" t="s">
        <v>4082</v>
      </c>
      <c r="T283" s="512"/>
      <c r="U283" s="512"/>
      <c r="V283" s="513"/>
      <c r="W283" s="513"/>
    </row>
    <row r="284" spans="1:23" ht="25.5">
      <c r="A284" s="512"/>
      <c r="B284" s="512"/>
      <c r="C284" s="513">
        <v>9105</v>
      </c>
      <c r="D284" s="513"/>
      <c r="E284" s="91" t="s">
        <v>3216</v>
      </c>
      <c r="F284" s="93"/>
      <c r="G284" s="520"/>
      <c r="H284" s="521" t="s">
        <v>2556</v>
      </c>
      <c r="I284" s="523" t="s">
        <v>4862</v>
      </c>
      <c r="J284" s="519" t="s">
        <v>5453</v>
      </c>
      <c r="K284" s="522" t="s">
        <v>5454</v>
      </c>
      <c r="L284" s="522" t="s">
        <v>5455</v>
      </c>
      <c r="M284" s="523"/>
      <c r="N284" s="523"/>
      <c r="O284" s="522"/>
      <c r="P284" s="522"/>
      <c r="Q284" s="522"/>
      <c r="R284" s="523"/>
      <c r="S284" s="522" t="s">
        <v>5455</v>
      </c>
      <c r="T284" s="512"/>
      <c r="U284" s="512"/>
      <c r="V284" s="513"/>
      <c r="W284" s="513"/>
    </row>
    <row r="285" spans="1:23" ht="28.5" customHeight="1">
      <c r="A285" s="473"/>
      <c r="B285" s="473"/>
      <c r="C285" s="513">
        <v>9975</v>
      </c>
      <c r="D285" s="473"/>
      <c r="E285" s="143" t="s">
        <v>3216</v>
      </c>
      <c r="F285" s="473"/>
      <c r="G285" s="520">
        <v>17</v>
      </c>
      <c r="H285" s="521" t="s">
        <v>2556</v>
      </c>
      <c r="I285" s="523" t="s">
        <v>2894</v>
      </c>
      <c r="J285" s="519" t="s">
        <v>5456</v>
      </c>
      <c r="K285" s="522" t="s">
        <v>4914</v>
      </c>
      <c r="L285" s="522" t="s">
        <v>5457</v>
      </c>
      <c r="M285" s="523">
        <v>1086</v>
      </c>
      <c r="N285" s="523"/>
      <c r="O285" s="522"/>
      <c r="P285" s="522"/>
      <c r="Q285" s="522"/>
      <c r="R285" s="523"/>
      <c r="S285" s="522" t="s">
        <v>2899</v>
      </c>
      <c r="T285" s="473"/>
      <c r="U285" s="473"/>
      <c r="V285" s="473"/>
      <c r="W285" s="473"/>
    </row>
    <row r="286" spans="1:23" ht="28.5" customHeight="1">
      <c r="A286" s="473"/>
      <c r="B286" s="473"/>
      <c r="C286" s="513">
        <v>9975</v>
      </c>
      <c r="D286" s="473"/>
      <c r="E286" s="143" t="s">
        <v>3216</v>
      </c>
      <c r="F286" s="473"/>
      <c r="G286" s="520" t="s">
        <v>2423</v>
      </c>
      <c r="H286" s="521" t="s">
        <v>2556</v>
      </c>
      <c r="I286" s="523" t="s">
        <v>2894</v>
      </c>
      <c r="J286" s="519" t="s">
        <v>5458</v>
      </c>
      <c r="K286" s="522" t="s">
        <v>239</v>
      </c>
      <c r="L286" s="522" t="s">
        <v>4508</v>
      </c>
      <c r="M286" s="523">
        <v>2983</v>
      </c>
      <c r="N286" s="523"/>
      <c r="O286" s="522"/>
      <c r="P286" s="522"/>
      <c r="Q286" s="522"/>
      <c r="R286" s="523"/>
      <c r="S286" s="522" t="s">
        <v>2899</v>
      </c>
      <c r="T286" s="473"/>
      <c r="U286" s="473"/>
      <c r="V286" s="473"/>
      <c r="W286" s="473"/>
    </row>
    <row r="287" spans="1:23" ht="28.5" customHeight="1">
      <c r="A287" s="512"/>
      <c r="B287" s="512"/>
      <c r="C287" s="513">
        <v>13305</v>
      </c>
      <c r="D287" s="513"/>
      <c r="E287" s="91" t="s">
        <v>3216</v>
      </c>
      <c r="F287" s="93"/>
      <c r="G287" s="520" t="s">
        <v>2461</v>
      </c>
      <c r="H287" s="521" t="s">
        <v>2556</v>
      </c>
      <c r="I287" s="523" t="s">
        <v>2313</v>
      </c>
      <c r="J287" s="519" t="s">
        <v>5459</v>
      </c>
      <c r="K287" s="522" t="s">
        <v>5460</v>
      </c>
      <c r="L287" s="522" t="s">
        <v>5461</v>
      </c>
      <c r="M287" s="523"/>
      <c r="N287" s="523"/>
      <c r="O287" s="522"/>
      <c r="P287" s="522"/>
      <c r="Q287" s="522"/>
      <c r="R287" s="523"/>
      <c r="S287" s="522" t="s">
        <v>5461</v>
      </c>
      <c r="T287" s="512"/>
      <c r="U287" s="512"/>
      <c r="V287" s="513"/>
      <c r="W287" s="513"/>
    </row>
    <row r="288" spans="1:23" ht="28.5" customHeight="1">
      <c r="A288" s="473"/>
      <c r="B288" s="473"/>
      <c r="C288" s="513">
        <v>9975</v>
      </c>
      <c r="D288" s="473"/>
      <c r="E288" s="143" t="s">
        <v>3216</v>
      </c>
      <c r="F288" s="473"/>
      <c r="G288" s="520">
        <v>23</v>
      </c>
      <c r="H288" s="521" t="s">
        <v>2556</v>
      </c>
      <c r="I288" s="523" t="s">
        <v>2894</v>
      </c>
      <c r="J288" s="519" t="s">
        <v>5462</v>
      </c>
      <c r="K288" s="522" t="s">
        <v>157</v>
      </c>
      <c r="L288" s="522" t="s">
        <v>4985</v>
      </c>
      <c r="M288" s="523">
        <v>4864</v>
      </c>
      <c r="N288" s="523" t="s">
        <v>4872</v>
      </c>
      <c r="O288" s="473"/>
      <c r="P288" s="473"/>
      <c r="Q288" s="473"/>
      <c r="R288" s="473"/>
      <c r="S288" s="522" t="s">
        <v>2899</v>
      </c>
      <c r="T288" s="473"/>
      <c r="U288" s="473"/>
      <c r="V288" s="473"/>
      <c r="W288" s="473"/>
    </row>
    <row r="289" spans="1:23" ht="28.5" customHeight="1">
      <c r="A289" s="473"/>
      <c r="B289" s="473"/>
      <c r="C289" s="513">
        <v>9975</v>
      </c>
      <c r="D289" s="473"/>
      <c r="E289" s="143" t="s">
        <v>3216</v>
      </c>
      <c r="F289" s="473"/>
      <c r="G289" s="520">
        <v>24</v>
      </c>
      <c r="H289" s="521" t="s">
        <v>2556</v>
      </c>
      <c r="I289" s="523" t="s">
        <v>2894</v>
      </c>
      <c r="J289" s="519" t="s">
        <v>5463</v>
      </c>
      <c r="K289" s="522" t="s">
        <v>5464</v>
      </c>
      <c r="L289" s="522" t="s">
        <v>4876</v>
      </c>
      <c r="M289" s="523">
        <v>4839</v>
      </c>
      <c r="N289" s="523" t="s">
        <v>4872</v>
      </c>
      <c r="O289" s="473"/>
      <c r="P289" s="473"/>
      <c r="Q289" s="473"/>
      <c r="R289" s="473"/>
      <c r="S289" s="522" t="s">
        <v>2899</v>
      </c>
      <c r="T289" s="473"/>
      <c r="U289" s="473"/>
      <c r="V289" s="473"/>
      <c r="W289" s="473"/>
    </row>
    <row r="290" spans="1:23" ht="28.5" customHeight="1">
      <c r="A290" s="473"/>
      <c r="B290" s="473"/>
      <c r="C290" s="513">
        <v>9975</v>
      </c>
      <c r="D290" s="473"/>
      <c r="E290" s="143" t="s">
        <v>3216</v>
      </c>
      <c r="F290" s="473"/>
      <c r="G290" s="520">
        <v>25</v>
      </c>
      <c r="H290" s="521" t="s">
        <v>2556</v>
      </c>
      <c r="I290" s="523" t="s">
        <v>2894</v>
      </c>
      <c r="J290" s="519" t="s">
        <v>5465</v>
      </c>
      <c r="K290" s="522" t="s">
        <v>4958</v>
      </c>
      <c r="L290" s="522" t="s">
        <v>4959</v>
      </c>
      <c r="M290" s="523">
        <v>4941</v>
      </c>
      <c r="N290" s="523" t="s">
        <v>4872</v>
      </c>
      <c r="O290" s="473"/>
      <c r="P290" s="473"/>
      <c r="Q290" s="473"/>
      <c r="R290" s="473"/>
      <c r="S290" s="522" t="s">
        <v>2899</v>
      </c>
      <c r="T290" s="473"/>
      <c r="U290" s="473"/>
      <c r="V290" s="473"/>
      <c r="W290" s="473"/>
    </row>
    <row r="291" spans="1:23" ht="28.5" customHeight="1">
      <c r="A291" s="473"/>
      <c r="B291" s="473"/>
      <c r="C291" s="513">
        <v>9121</v>
      </c>
      <c r="D291" s="473"/>
      <c r="E291" s="143" t="s">
        <v>3216</v>
      </c>
      <c r="F291" s="473"/>
      <c r="G291" s="520">
        <v>25</v>
      </c>
      <c r="H291" s="521" t="s">
        <v>2556</v>
      </c>
      <c r="I291" s="523" t="s">
        <v>2313</v>
      </c>
      <c r="J291" s="519" t="s">
        <v>5466</v>
      </c>
      <c r="K291" s="522" t="s">
        <v>87</v>
      </c>
      <c r="L291" s="522" t="s">
        <v>4044</v>
      </c>
      <c r="M291" s="523"/>
      <c r="N291" s="523"/>
      <c r="O291" s="473"/>
      <c r="P291" s="473"/>
      <c r="Q291" s="473"/>
      <c r="R291" s="473"/>
      <c r="S291" s="522" t="s">
        <v>5467</v>
      </c>
      <c r="T291" s="473"/>
      <c r="U291" s="473"/>
      <c r="V291" s="473"/>
      <c r="W291" s="473"/>
    </row>
    <row r="292" spans="1:23" ht="28.5" customHeight="1">
      <c r="A292" s="473"/>
      <c r="B292" s="473"/>
      <c r="C292" s="513">
        <v>6210</v>
      </c>
      <c r="D292" s="473"/>
      <c r="E292" s="143" t="s">
        <v>3216</v>
      </c>
      <c r="F292" s="93"/>
      <c r="G292" s="520" t="s">
        <v>2346</v>
      </c>
      <c r="H292" s="521" t="s">
        <v>2556</v>
      </c>
      <c r="I292" s="523" t="s">
        <v>2313</v>
      </c>
      <c r="J292" s="519" t="s">
        <v>5468</v>
      </c>
      <c r="K292" s="522" t="s">
        <v>123</v>
      </c>
      <c r="L292" s="522" t="s">
        <v>5469</v>
      </c>
      <c r="M292" s="523">
        <v>4416</v>
      </c>
      <c r="N292" s="523"/>
      <c r="O292" s="522"/>
      <c r="P292" s="522"/>
      <c r="Q292" s="522"/>
      <c r="R292" s="523"/>
      <c r="S292" s="522" t="s">
        <v>3038</v>
      </c>
      <c r="T292" s="473"/>
      <c r="U292" s="473"/>
      <c r="V292" s="473"/>
      <c r="W292" s="473"/>
    </row>
    <row r="293" spans="1:23" ht="28.5" customHeight="1">
      <c r="A293" s="473"/>
      <c r="B293" s="473"/>
      <c r="C293" s="513">
        <v>38958</v>
      </c>
      <c r="D293" s="473"/>
      <c r="E293" s="143" t="s">
        <v>3216</v>
      </c>
      <c r="F293" s="473"/>
      <c r="G293" s="520" t="s">
        <v>2346</v>
      </c>
      <c r="H293" s="521" t="s">
        <v>2556</v>
      </c>
      <c r="I293" s="523" t="s">
        <v>2313</v>
      </c>
      <c r="J293" s="519" t="s">
        <v>5470</v>
      </c>
      <c r="K293" s="522" t="s">
        <v>57</v>
      </c>
      <c r="L293" s="522" t="s">
        <v>4664</v>
      </c>
      <c r="M293" s="523">
        <v>4142</v>
      </c>
      <c r="N293" s="523"/>
      <c r="O293" s="473"/>
      <c r="P293" s="473"/>
      <c r="Q293" s="473"/>
      <c r="R293" s="473"/>
      <c r="S293" s="522" t="s">
        <v>5471</v>
      </c>
      <c r="T293" s="473"/>
      <c r="U293" s="473"/>
      <c r="V293" s="473"/>
      <c r="W293" s="473"/>
    </row>
    <row r="294" spans="1:23" ht="28.5" customHeight="1">
      <c r="A294" s="473"/>
      <c r="B294" s="473"/>
      <c r="C294" s="513">
        <v>6210</v>
      </c>
      <c r="D294" s="473"/>
      <c r="E294" s="143" t="s">
        <v>3216</v>
      </c>
      <c r="F294" s="473"/>
      <c r="G294" s="520">
        <v>30</v>
      </c>
      <c r="H294" s="521" t="s">
        <v>2556</v>
      </c>
      <c r="I294" s="523" t="s">
        <v>2313</v>
      </c>
      <c r="J294" s="519" t="s">
        <v>5472</v>
      </c>
      <c r="K294" s="522" t="s">
        <v>2500</v>
      </c>
      <c r="L294" s="522" t="s">
        <v>3838</v>
      </c>
      <c r="M294" s="523">
        <v>1212</v>
      </c>
      <c r="N294" s="523"/>
      <c r="O294" s="473"/>
      <c r="P294" s="473"/>
      <c r="Q294" s="473"/>
      <c r="R294" s="473"/>
      <c r="S294" s="522" t="s">
        <v>3038</v>
      </c>
      <c r="T294" s="473"/>
      <c r="U294" s="473"/>
      <c r="V294" s="473"/>
      <c r="W294" s="473"/>
    </row>
    <row r="295" spans="1:23" ht="28.5" customHeight="1">
      <c r="A295" s="473"/>
      <c r="B295" s="473"/>
      <c r="C295" s="513">
        <v>9975</v>
      </c>
      <c r="D295" s="473"/>
      <c r="E295" s="143" t="s">
        <v>3216</v>
      </c>
      <c r="F295" s="473"/>
      <c r="G295" s="520" t="s">
        <v>2555</v>
      </c>
      <c r="H295" s="521" t="s">
        <v>2614</v>
      </c>
      <c r="I295" s="523" t="s">
        <v>2894</v>
      </c>
      <c r="J295" s="519" t="s">
        <v>5473</v>
      </c>
      <c r="K295" s="522" t="s">
        <v>4949</v>
      </c>
      <c r="L295" s="522" t="s">
        <v>5474</v>
      </c>
      <c r="M295" s="523">
        <v>3207</v>
      </c>
      <c r="N295" s="523"/>
      <c r="O295" s="473"/>
      <c r="P295" s="473"/>
      <c r="Q295" s="473"/>
      <c r="R295" s="473"/>
      <c r="S295" s="522" t="s">
        <v>2899</v>
      </c>
      <c r="T295" s="473"/>
      <c r="U295" s="473"/>
      <c r="V295" s="473"/>
      <c r="W295" s="473"/>
    </row>
    <row r="296" spans="1:23" ht="28.5" customHeight="1">
      <c r="A296" s="473"/>
      <c r="B296" s="473"/>
      <c r="C296" s="513">
        <v>6214</v>
      </c>
      <c r="D296" s="473"/>
      <c r="E296" s="143" t="s">
        <v>3216</v>
      </c>
      <c r="F296" s="473"/>
      <c r="G296" s="520">
        <v>5</v>
      </c>
      <c r="H296" s="521" t="s">
        <v>2614</v>
      </c>
      <c r="I296" s="523" t="s">
        <v>2313</v>
      </c>
      <c r="J296" s="519" t="s">
        <v>5475</v>
      </c>
      <c r="K296" s="522" t="s">
        <v>26</v>
      </c>
      <c r="L296" s="522" t="s">
        <v>27</v>
      </c>
      <c r="M296" s="523">
        <v>1061</v>
      </c>
      <c r="N296" s="523"/>
      <c r="O296" s="473"/>
      <c r="P296" s="473"/>
      <c r="Q296" s="473"/>
      <c r="R296" s="473"/>
      <c r="S296" s="522" t="s">
        <v>5476</v>
      </c>
      <c r="T296" s="473"/>
      <c r="U296" s="473"/>
      <c r="V296" s="473"/>
      <c r="W296" s="473"/>
    </row>
    <row r="297" spans="1:23" ht="28.5" customHeight="1">
      <c r="A297" s="473"/>
      <c r="B297" s="473"/>
      <c r="C297" s="513">
        <v>6510</v>
      </c>
      <c r="D297" s="473"/>
      <c r="E297" s="143" t="s">
        <v>3216</v>
      </c>
      <c r="F297" s="473"/>
      <c r="G297" s="520">
        <v>6</v>
      </c>
      <c r="H297" s="521" t="s">
        <v>2614</v>
      </c>
      <c r="I297" s="523" t="s">
        <v>2313</v>
      </c>
      <c r="J297" s="519" t="s">
        <v>5477</v>
      </c>
      <c r="K297" s="522" t="s">
        <v>140</v>
      </c>
      <c r="L297" s="522" t="s">
        <v>3377</v>
      </c>
      <c r="M297" s="523">
        <v>1331</v>
      </c>
      <c r="N297" s="523"/>
      <c r="O297" s="473"/>
      <c r="P297" s="473"/>
      <c r="Q297" s="473"/>
      <c r="R297" s="473"/>
      <c r="S297" s="522" t="s">
        <v>3038</v>
      </c>
      <c r="T297" s="473"/>
      <c r="U297" s="473"/>
      <c r="V297" s="473"/>
      <c r="W297" s="473"/>
    </row>
    <row r="298" spans="1:23" ht="28.5" customHeight="1">
      <c r="A298" s="473"/>
      <c r="B298" s="473"/>
      <c r="C298" s="513">
        <v>6510</v>
      </c>
      <c r="D298" s="473"/>
      <c r="E298" s="143" t="s">
        <v>3216</v>
      </c>
      <c r="F298" s="473"/>
      <c r="G298" s="520">
        <v>6</v>
      </c>
      <c r="H298" s="521" t="s">
        <v>2614</v>
      </c>
      <c r="I298" s="523" t="s">
        <v>2313</v>
      </c>
      <c r="J298" s="519" t="s">
        <v>5478</v>
      </c>
      <c r="K298" s="522" t="s">
        <v>43</v>
      </c>
      <c r="L298" s="522" t="s">
        <v>44</v>
      </c>
      <c r="M298" s="523">
        <v>3318</v>
      </c>
      <c r="N298" s="523"/>
      <c r="O298" s="473"/>
      <c r="P298" s="473"/>
      <c r="Q298" s="473"/>
      <c r="R298" s="473"/>
      <c r="S298" s="522" t="s">
        <v>3038</v>
      </c>
      <c r="T298" s="473"/>
      <c r="U298" s="473"/>
      <c r="V298" s="473"/>
      <c r="W298" s="473"/>
    </row>
    <row r="299" spans="1:23" ht="28.5" customHeight="1">
      <c r="A299" s="473"/>
      <c r="B299" s="473"/>
      <c r="C299" s="513">
        <v>10475</v>
      </c>
      <c r="D299" s="473"/>
      <c r="E299" s="473" t="s">
        <v>3216</v>
      </c>
      <c r="F299" s="93"/>
      <c r="G299" s="520" t="s">
        <v>2563</v>
      </c>
      <c r="H299" s="521" t="s">
        <v>2614</v>
      </c>
      <c r="I299" s="523" t="s">
        <v>4862</v>
      </c>
      <c r="J299" s="519" t="s">
        <v>5479</v>
      </c>
      <c r="K299" s="522" t="s">
        <v>3444</v>
      </c>
      <c r="L299" s="522" t="s">
        <v>5344</v>
      </c>
      <c r="M299" s="523">
        <v>4620</v>
      </c>
      <c r="N299" s="523"/>
      <c r="O299" s="473"/>
      <c r="P299" s="473"/>
      <c r="Q299" s="473"/>
      <c r="R299" s="473"/>
      <c r="S299" s="522" t="s">
        <v>5480</v>
      </c>
      <c r="T299" s="473"/>
      <c r="U299" s="473"/>
      <c r="V299" s="473"/>
      <c r="W299" s="473"/>
    </row>
    <row r="300" spans="1:23" ht="28.5" customHeight="1">
      <c r="A300" s="473"/>
      <c r="B300" s="473"/>
      <c r="C300" s="513">
        <v>42900</v>
      </c>
      <c r="D300" s="473"/>
      <c r="E300" s="143" t="s">
        <v>3216</v>
      </c>
      <c r="F300" s="473"/>
      <c r="G300" s="520">
        <v>8</v>
      </c>
      <c r="H300" s="521" t="s">
        <v>2614</v>
      </c>
      <c r="I300" s="523" t="s">
        <v>2313</v>
      </c>
      <c r="J300" s="519" t="s">
        <v>5481</v>
      </c>
      <c r="K300" s="522" t="s">
        <v>5482</v>
      </c>
      <c r="L300" s="522" t="s">
        <v>5017</v>
      </c>
      <c r="M300" s="523">
        <v>2938</v>
      </c>
      <c r="N300" s="523"/>
      <c r="O300" s="473"/>
      <c r="P300" s="473"/>
      <c r="Q300" s="473"/>
      <c r="R300" s="473"/>
      <c r="S300" s="522" t="s">
        <v>5483</v>
      </c>
      <c r="T300" s="473"/>
      <c r="U300" s="473"/>
      <c r="V300" s="473"/>
      <c r="W300" s="473"/>
    </row>
    <row r="301" spans="1:23" ht="28.5" customHeight="1">
      <c r="A301" s="473"/>
      <c r="B301" s="473"/>
      <c r="C301" s="513">
        <v>18000</v>
      </c>
      <c r="D301" s="473"/>
      <c r="E301" s="143" t="s">
        <v>3216</v>
      </c>
      <c r="F301" s="473"/>
      <c r="G301" s="520">
        <v>7</v>
      </c>
      <c r="H301" s="521" t="s">
        <v>2614</v>
      </c>
      <c r="I301" s="523" t="s">
        <v>2313</v>
      </c>
      <c r="J301" s="519" t="s">
        <v>5484</v>
      </c>
      <c r="K301" s="522" t="s">
        <v>87</v>
      </c>
      <c r="L301" s="522" t="s">
        <v>4404</v>
      </c>
      <c r="M301" s="523">
        <v>4128</v>
      </c>
      <c r="N301" s="523"/>
      <c r="O301" s="473"/>
      <c r="P301" s="473"/>
      <c r="Q301" s="473"/>
      <c r="R301" s="473"/>
      <c r="S301" s="522" t="s">
        <v>5485</v>
      </c>
      <c r="T301" s="473"/>
      <c r="U301" s="473"/>
      <c r="V301" s="473"/>
      <c r="W301" s="473"/>
    </row>
    <row r="302" spans="1:23" ht="28.5" customHeight="1">
      <c r="A302" s="473"/>
      <c r="B302" s="473"/>
      <c r="C302" s="513">
        <v>2230</v>
      </c>
      <c r="D302" s="473"/>
      <c r="E302" s="143" t="s">
        <v>3216</v>
      </c>
      <c r="F302" s="93"/>
      <c r="G302" s="520" t="s">
        <v>2431</v>
      </c>
      <c r="H302" s="521" t="s">
        <v>2614</v>
      </c>
      <c r="I302" s="523" t="s">
        <v>4862</v>
      </c>
      <c r="J302" s="519" t="s">
        <v>5486</v>
      </c>
      <c r="K302" s="522" t="s">
        <v>5487</v>
      </c>
      <c r="L302" s="522" t="s">
        <v>2478</v>
      </c>
      <c r="M302" s="523">
        <v>1237</v>
      </c>
      <c r="N302" s="523"/>
      <c r="O302" s="473"/>
      <c r="P302" s="473"/>
      <c r="Q302" s="473"/>
      <c r="R302" s="473"/>
      <c r="S302" s="522" t="s">
        <v>3942</v>
      </c>
      <c r="T302" s="473"/>
      <c r="U302" s="473"/>
      <c r="V302" s="473"/>
      <c r="W302" s="473"/>
    </row>
    <row r="303" spans="1:23" ht="28.5" customHeight="1">
      <c r="A303" s="473"/>
      <c r="B303" s="473"/>
      <c r="C303" s="513">
        <v>9975</v>
      </c>
      <c r="D303" s="473"/>
      <c r="E303" s="143" t="s">
        <v>3216</v>
      </c>
      <c r="F303" s="93"/>
      <c r="G303" s="520" t="s">
        <v>2660</v>
      </c>
      <c r="H303" s="521" t="s">
        <v>2614</v>
      </c>
      <c r="I303" s="523" t="s">
        <v>2894</v>
      </c>
      <c r="J303" s="519" t="s">
        <v>5488</v>
      </c>
      <c r="K303" s="522" t="s">
        <v>4972</v>
      </c>
      <c r="L303" s="522" t="s">
        <v>4973</v>
      </c>
      <c r="M303" s="523">
        <v>5183</v>
      </c>
      <c r="N303" s="523" t="s">
        <v>4872</v>
      </c>
      <c r="O303" s="473"/>
      <c r="P303" s="473"/>
      <c r="Q303" s="473"/>
      <c r="R303" s="473"/>
      <c r="S303" s="522" t="s">
        <v>2899</v>
      </c>
      <c r="T303" s="473"/>
      <c r="U303" s="473"/>
      <c r="V303" s="473"/>
      <c r="W303" s="473"/>
    </row>
    <row r="304" spans="1:23" ht="28.5" customHeight="1">
      <c r="A304" s="473"/>
      <c r="B304" s="473"/>
      <c r="C304" s="513">
        <v>9975</v>
      </c>
      <c r="D304" s="473"/>
      <c r="E304" s="143" t="s">
        <v>3216</v>
      </c>
      <c r="F304" s="93"/>
      <c r="G304" s="520" t="s">
        <v>2563</v>
      </c>
      <c r="H304" s="521" t="s">
        <v>2614</v>
      </c>
      <c r="I304" s="523" t="s">
        <v>2894</v>
      </c>
      <c r="J304" s="519" t="s">
        <v>5489</v>
      </c>
      <c r="K304" s="522" t="s">
        <v>4975</v>
      </c>
      <c r="L304" s="522" t="s">
        <v>5490</v>
      </c>
      <c r="M304" s="523">
        <v>4918</v>
      </c>
      <c r="N304" s="523" t="s">
        <v>4872</v>
      </c>
      <c r="O304" s="473"/>
      <c r="P304" s="473"/>
      <c r="Q304" s="473"/>
      <c r="R304" s="473"/>
      <c r="S304" s="522" t="s">
        <v>2899</v>
      </c>
      <c r="T304" s="473"/>
      <c r="U304" s="473"/>
      <c r="V304" s="473"/>
      <c r="W304" s="473"/>
    </row>
    <row r="305" spans="1:23" ht="28.5" customHeight="1">
      <c r="A305" s="473"/>
      <c r="B305" s="473"/>
      <c r="C305" s="513">
        <v>9975</v>
      </c>
      <c r="D305" s="473"/>
      <c r="E305" s="143" t="s">
        <v>3216</v>
      </c>
      <c r="F305" s="93"/>
      <c r="G305" s="520" t="s">
        <v>2431</v>
      </c>
      <c r="H305" s="521" t="s">
        <v>2614</v>
      </c>
      <c r="I305" s="523" t="s">
        <v>2894</v>
      </c>
      <c r="J305" s="519" t="s">
        <v>5491</v>
      </c>
      <c r="K305" s="522" t="s">
        <v>5026</v>
      </c>
      <c r="L305" s="522"/>
      <c r="M305" s="523">
        <v>5370</v>
      </c>
      <c r="N305" s="523"/>
      <c r="O305" s="473"/>
      <c r="P305" s="473"/>
      <c r="Q305" s="473"/>
      <c r="R305" s="473"/>
      <c r="S305" s="522" t="s">
        <v>2899</v>
      </c>
      <c r="T305" s="473"/>
      <c r="U305" s="473"/>
      <c r="V305" s="473"/>
      <c r="W305" s="473"/>
    </row>
    <row r="306" spans="1:23" ht="28.5" customHeight="1">
      <c r="A306" s="473"/>
      <c r="B306" s="473"/>
      <c r="C306" s="513">
        <v>18500</v>
      </c>
      <c r="D306" s="473"/>
      <c r="E306" s="143" t="s">
        <v>3216</v>
      </c>
      <c r="F306" s="93"/>
      <c r="G306" s="520" t="s">
        <v>2393</v>
      </c>
      <c r="H306" s="521" t="s">
        <v>2614</v>
      </c>
      <c r="I306" s="523" t="s">
        <v>2313</v>
      </c>
      <c r="J306" s="519" t="s">
        <v>5492</v>
      </c>
      <c r="K306" s="522" t="s">
        <v>87</v>
      </c>
      <c r="L306" s="522" t="s">
        <v>3825</v>
      </c>
      <c r="M306" s="523">
        <v>2111</v>
      </c>
      <c r="N306" s="523"/>
      <c r="O306" s="473"/>
      <c r="P306" s="473"/>
      <c r="Q306" s="473"/>
      <c r="R306" s="473"/>
      <c r="S306" s="522" t="s">
        <v>2443</v>
      </c>
      <c r="T306" s="473"/>
      <c r="U306" s="473"/>
      <c r="V306" s="473"/>
      <c r="W306" s="473"/>
    </row>
    <row r="307" spans="1:23" ht="28.5" customHeight="1">
      <c r="A307" s="473"/>
      <c r="B307" s="473"/>
      <c r="C307" s="513">
        <v>11775</v>
      </c>
      <c r="D307" s="473"/>
      <c r="E307" s="143" t="s">
        <v>3216</v>
      </c>
      <c r="F307" s="473"/>
      <c r="G307" s="520" t="s">
        <v>2501</v>
      </c>
      <c r="H307" s="521" t="s">
        <v>2614</v>
      </c>
      <c r="I307" s="523" t="s">
        <v>2894</v>
      </c>
      <c r="J307" s="519" t="s">
        <v>5493</v>
      </c>
      <c r="K307" s="522" t="s">
        <v>5494</v>
      </c>
      <c r="L307" s="522" t="s">
        <v>5495</v>
      </c>
      <c r="M307" s="523">
        <v>2044</v>
      </c>
      <c r="N307" s="523"/>
      <c r="O307" s="473"/>
      <c r="P307" s="473"/>
      <c r="Q307" s="473"/>
      <c r="R307" s="473"/>
      <c r="S307" s="522" t="s">
        <v>2899</v>
      </c>
      <c r="T307" s="473"/>
      <c r="U307" s="473"/>
      <c r="V307" s="473"/>
      <c r="W307" s="473"/>
    </row>
    <row r="308" spans="1:23" ht="28.5" customHeight="1">
      <c r="A308" s="473"/>
      <c r="B308" s="473"/>
      <c r="C308" s="513">
        <v>9975</v>
      </c>
      <c r="D308" s="473"/>
      <c r="E308" s="143" t="s">
        <v>3216</v>
      </c>
      <c r="F308" s="473"/>
      <c r="G308" s="520" t="s">
        <v>2393</v>
      </c>
      <c r="H308" s="521" t="s">
        <v>2614</v>
      </c>
      <c r="I308" s="523" t="s">
        <v>2894</v>
      </c>
      <c r="J308" s="519" t="s">
        <v>5496</v>
      </c>
      <c r="K308" s="522" t="s">
        <v>2386</v>
      </c>
      <c r="L308" s="522" t="s">
        <v>2667</v>
      </c>
      <c r="M308" s="523">
        <v>5103</v>
      </c>
      <c r="N308" s="523"/>
      <c r="O308" s="473"/>
      <c r="P308" s="473"/>
      <c r="Q308" s="473"/>
      <c r="R308" s="473"/>
      <c r="S308" s="522" t="s">
        <v>2899</v>
      </c>
      <c r="T308" s="473"/>
      <c r="U308" s="473"/>
      <c r="V308" s="473"/>
      <c r="W308" s="473"/>
    </row>
    <row r="309" spans="1:23" ht="28.5" customHeight="1">
      <c r="A309" s="473"/>
      <c r="B309" s="473"/>
      <c r="C309" s="513">
        <v>350</v>
      </c>
      <c r="D309" s="473"/>
      <c r="E309" s="143" t="s">
        <v>3216</v>
      </c>
      <c r="F309" s="473"/>
      <c r="G309" s="520" t="s">
        <v>2461</v>
      </c>
      <c r="H309" s="521" t="s">
        <v>2614</v>
      </c>
      <c r="I309" s="523" t="s">
        <v>4862</v>
      </c>
      <c r="J309" s="519" t="s">
        <v>5497</v>
      </c>
      <c r="K309" s="522" t="s">
        <v>5498</v>
      </c>
      <c r="L309" s="522" t="s">
        <v>50</v>
      </c>
      <c r="M309" s="523">
        <v>3063</v>
      </c>
      <c r="N309" s="523"/>
      <c r="O309" s="473"/>
      <c r="P309" s="473"/>
      <c r="Q309" s="473"/>
      <c r="R309" s="473"/>
      <c r="S309" s="522" t="s">
        <v>5499</v>
      </c>
      <c r="T309" s="473"/>
      <c r="U309" s="473"/>
      <c r="V309" s="473"/>
      <c r="W309" s="473"/>
    </row>
    <row r="310" spans="1:23" ht="28.5" customHeight="1">
      <c r="A310" s="473"/>
      <c r="B310" s="473"/>
      <c r="C310" s="513">
        <v>9579</v>
      </c>
      <c r="D310" s="473"/>
      <c r="E310" s="143" t="s">
        <v>3216</v>
      </c>
      <c r="F310" s="473"/>
      <c r="G310" s="520" t="s">
        <v>2641</v>
      </c>
      <c r="H310" s="521" t="s">
        <v>2614</v>
      </c>
      <c r="I310" s="523" t="s">
        <v>2313</v>
      </c>
      <c r="J310" s="519" t="s">
        <v>5500</v>
      </c>
      <c r="K310" s="522" t="s">
        <v>5501</v>
      </c>
      <c r="L310" s="522" t="s">
        <v>5407</v>
      </c>
      <c r="M310" s="523">
        <v>1196</v>
      </c>
      <c r="N310" s="523"/>
      <c r="O310" s="473"/>
      <c r="P310" s="473"/>
      <c r="Q310" s="473"/>
      <c r="R310" s="473"/>
      <c r="S310" s="522" t="s">
        <v>5502</v>
      </c>
      <c r="T310" s="473"/>
      <c r="U310" s="473"/>
      <c r="V310" s="473"/>
      <c r="W310" s="473"/>
    </row>
    <row r="311" spans="1:23" ht="28.5" customHeight="1">
      <c r="A311" s="473"/>
      <c r="B311" s="473"/>
      <c r="C311" s="513">
        <v>58725</v>
      </c>
      <c r="D311" s="473"/>
      <c r="E311" s="143" t="s">
        <v>3216</v>
      </c>
      <c r="F311" s="473"/>
      <c r="G311" s="520" t="s">
        <v>2641</v>
      </c>
      <c r="H311" s="521" t="s">
        <v>2614</v>
      </c>
      <c r="I311" s="523" t="s">
        <v>2313</v>
      </c>
      <c r="J311" s="519" t="s">
        <v>5503</v>
      </c>
      <c r="K311" s="522" t="s">
        <v>5299</v>
      </c>
      <c r="L311" s="522"/>
      <c r="M311" s="523"/>
      <c r="N311" s="523"/>
      <c r="O311" s="473"/>
      <c r="P311" s="473"/>
      <c r="Q311" s="473"/>
      <c r="R311" s="473"/>
      <c r="S311" s="522" t="s">
        <v>3056</v>
      </c>
      <c r="T311" s="473"/>
      <c r="U311" s="473"/>
      <c r="V311" s="473"/>
      <c r="W311" s="473"/>
    </row>
    <row r="312" spans="1:23" ht="28.5" customHeight="1">
      <c r="A312" s="473"/>
      <c r="B312" s="473"/>
      <c r="C312" s="513">
        <v>13706</v>
      </c>
      <c r="D312" s="473"/>
      <c r="E312" s="473" t="s">
        <v>3216</v>
      </c>
      <c r="F312" s="473"/>
      <c r="G312" s="520" t="s">
        <v>2411</v>
      </c>
      <c r="H312" s="521" t="s">
        <v>2614</v>
      </c>
      <c r="I312" s="523" t="s">
        <v>2313</v>
      </c>
      <c r="J312" s="519" t="s">
        <v>5504</v>
      </c>
      <c r="K312" s="522" t="s">
        <v>5115</v>
      </c>
      <c r="L312" s="522" t="s">
        <v>5505</v>
      </c>
      <c r="M312" s="523">
        <v>1322</v>
      </c>
      <c r="N312" s="523"/>
      <c r="O312" s="473"/>
      <c r="P312" s="473"/>
      <c r="Q312" s="473"/>
      <c r="R312" s="473"/>
      <c r="S312" s="522" t="s">
        <v>5506</v>
      </c>
      <c r="T312" s="473"/>
      <c r="U312" s="473"/>
      <c r="V312" s="473"/>
      <c r="W312" s="473"/>
    </row>
    <row r="313" spans="1:23" ht="28.5" customHeight="1">
      <c r="A313" s="473"/>
      <c r="B313" s="473"/>
      <c r="C313" s="513">
        <v>9975</v>
      </c>
      <c r="D313" s="473"/>
      <c r="E313" s="473" t="s">
        <v>3216</v>
      </c>
      <c r="F313" s="473"/>
      <c r="G313" s="520" t="s">
        <v>2342</v>
      </c>
      <c r="H313" s="521" t="s">
        <v>2614</v>
      </c>
      <c r="I313" s="523" t="s">
        <v>2894</v>
      </c>
      <c r="J313" s="519" t="s">
        <v>5507</v>
      </c>
      <c r="K313" s="522" t="s">
        <v>5038</v>
      </c>
      <c r="L313" s="522"/>
      <c r="M313" s="523">
        <v>5303</v>
      </c>
      <c r="N313" s="523"/>
      <c r="O313" s="473"/>
      <c r="P313" s="473"/>
      <c r="Q313" s="473"/>
      <c r="R313" s="473"/>
      <c r="S313" s="522" t="s">
        <v>2899</v>
      </c>
      <c r="T313" s="473"/>
      <c r="U313" s="473"/>
      <c r="V313" s="473"/>
      <c r="W313" s="473"/>
    </row>
    <row r="314" spans="1:23" ht="28.5" customHeight="1">
      <c r="A314" s="473"/>
      <c r="B314" s="473"/>
      <c r="C314" s="513">
        <v>18000</v>
      </c>
      <c r="D314" s="473"/>
      <c r="E314" s="473" t="s">
        <v>3216</v>
      </c>
      <c r="F314" s="473"/>
      <c r="G314" s="520" t="s">
        <v>2346</v>
      </c>
      <c r="H314" s="521" t="s">
        <v>2614</v>
      </c>
      <c r="I314" s="523" t="s">
        <v>2313</v>
      </c>
      <c r="J314" s="519" t="s">
        <v>5508</v>
      </c>
      <c r="K314" s="522" t="s">
        <v>5509</v>
      </c>
      <c r="L314" s="522"/>
      <c r="M314" s="523"/>
      <c r="N314" s="523"/>
      <c r="O314" s="473"/>
      <c r="P314" s="473"/>
      <c r="Q314" s="473"/>
      <c r="R314" s="473"/>
      <c r="S314" s="522" t="s">
        <v>5510</v>
      </c>
      <c r="T314" s="473"/>
      <c r="U314" s="473"/>
      <c r="V314" s="473"/>
      <c r="W314" s="473"/>
    </row>
    <row r="315" spans="1:23" ht="28.5" customHeight="1">
      <c r="A315" s="473"/>
      <c r="B315" s="473"/>
      <c r="C315" s="513">
        <v>3200</v>
      </c>
      <c r="D315" s="473"/>
      <c r="E315" s="143" t="s">
        <v>3216</v>
      </c>
      <c r="F315" s="473"/>
      <c r="G315" s="520" t="s">
        <v>2342</v>
      </c>
      <c r="H315" s="521" t="s">
        <v>2614</v>
      </c>
      <c r="I315" s="523" t="s">
        <v>4862</v>
      </c>
      <c r="J315" s="519" t="s">
        <v>5511</v>
      </c>
      <c r="K315" s="522" t="s">
        <v>4602</v>
      </c>
      <c r="L315" s="522" t="s">
        <v>4602</v>
      </c>
      <c r="M315" s="523">
        <v>4353</v>
      </c>
      <c r="N315" s="523"/>
      <c r="O315" s="473"/>
      <c r="P315" s="473"/>
      <c r="Q315" s="473"/>
      <c r="R315" s="473"/>
      <c r="S315" s="522" t="s">
        <v>5512</v>
      </c>
      <c r="T315" s="473"/>
      <c r="U315" s="473"/>
      <c r="V315" s="473"/>
      <c r="W315" s="473"/>
    </row>
    <row r="316" spans="1:23" ht="28.5" customHeight="1">
      <c r="A316" s="473"/>
      <c r="B316" s="473"/>
      <c r="C316" s="513">
        <v>9000</v>
      </c>
      <c r="D316" s="473"/>
      <c r="E316" s="143" t="s">
        <v>3216</v>
      </c>
      <c r="F316" s="473"/>
      <c r="G316" s="520" t="s">
        <v>2346</v>
      </c>
      <c r="H316" s="521" t="s">
        <v>2614</v>
      </c>
      <c r="I316" s="523" t="s">
        <v>2313</v>
      </c>
      <c r="J316" s="519" t="s">
        <v>5513</v>
      </c>
      <c r="K316" s="522" t="s">
        <v>5514</v>
      </c>
      <c r="L316" s="522" t="s">
        <v>5515</v>
      </c>
      <c r="M316" s="523">
        <v>2525</v>
      </c>
      <c r="N316" s="523"/>
      <c r="O316" s="473"/>
      <c r="P316" s="473"/>
      <c r="Q316" s="473"/>
      <c r="R316" s="473"/>
      <c r="S316" s="522" t="s">
        <v>5502</v>
      </c>
      <c r="T316" s="473"/>
      <c r="U316" s="473"/>
      <c r="V316" s="473"/>
      <c r="W316" s="473"/>
    </row>
    <row r="317" spans="1:23" ht="28.5" customHeight="1">
      <c r="A317" s="473"/>
      <c r="B317" s="473"/>
      <c r="C317" s="513">
        <v>9975</v>
      </c>
      <c r="D317" s="473"/>
      <c r="E317" s="143" t="s">
        <v>3216</v>
      </c>
      <c r="F317" s="473"/>
      <c r="G317" s="520" t="s">
        <v>2408</v>
      </c>
      <c r="H317" s="521" t="s">
        <v>2614</v>
      </c>
      <c r="I317" s="523" t="s">
        <v>2894</v>
      </c>
      <c r="J317" s="519" t="s">
        <v>5516</v>
      </c>
      <c r="K317" s="522" t="s">
        <v>2352</v>
      </c>
      <c r="L317" s="522" t="s">
        <v>3901</v>
      </c>
      <c r="M317" s="523">
        <v>3536</v>
      </c>
      <c r="N317" s="523"/>
      <c r="O317" s="473"/>
      <c r="P317" s="473"/>
      <c r="Q317" s="473"/>
      <c r="R317" s="473"/>
      <c r="S317" s="522" t="s">
        <v>2899</v>
      </c>
      <c r="T317" s="473"/>
      <c r="U317" s="473"/>
      <c r="V317" s="473"/>
      <c r="W317" s="473"/>
    </row>
    <row r="318" spans="1:23" ht="28.5" customHeight="1">
      <c r="A318" s="473"/>
      <c r="B318" s="473"/>
      <c r="C318" s="513">
        <v>9975</v>
      </c>
      <c r="D318" s="473"/>
      <c r="E318" s="143" t="s">
        <v>3216</v>
      </c>
      <c r="F318" s="473"/>
      <c r="G318" s="520" t="s">
        <v>2461</v>
      </c>
      <c r="H318" s="521" t="s">
        <v>2614</v>
      </c>
      <c r="I318" s="523" t="s">
        <v>2894</v>
      </c>
      <c r="J318" s="519" t="s">
        <v>5517</v>
      </c>
      <c r="K318" s="522" t="s">
        <v>2399</v>
      </c>
      <c r="L318" s="522" t="s">
        <v>32</v>
      </c>
      <c r="M318" s="523">
        <v>4380</v>
      </c>
      <c r="N318" s="523"/>
      <c r="O318" s="473"/>
      <c r="P318" s="473"/>
      <c r="Q318" s="473"/>
      <c r="R318" s="473"/>
      <c r="S318" s="522" t="s">
        <v>2899</v>
      </c>
      <c r="T318" s="473"/>
      <c r="U318" s="473"/>
      <c r="V318" s="473"/>
      <c r="W318" s="473"/>
    </row>
    <row r="319" spans="1:23" ht="28.5" customHeight="1">
      <c r="A319" s="473"/>
      <c r="B319" s="473"/>
      <c r="C319" s="513">
        <v>9975</v>
      </c>
      <c r="D319" s="473"/>
      <c r="E319" s="143" t="s">
        <v>3216</v>
      </c>
      <c r="F319" s="473"/>
      <c r="G319" s="520" t="s">
        <v>2641</v>
      </c>
      <c r="H319" s="521" t="s">
        <v>2614</v>
      </c>
      <c r="I319" s="523" t="s">
        <v>2894</v>
      </c>
      <c r="J319" s="519" t="s">
        <v>5518</v>
      </c>
      <c r="K319" s="522" t="s">
        <v>4961</v>
      </c>
      <c r="L319" s="522" t="s">
        <v>2530</v>
      </c>
      <c r="M319" s="523">
        <v>4630</v>
      </c>
      <c r="N319" s="523"/>
      <c r="O319" s="473"/>
      <c r="P319" s="473"/>
      <c r="Q319" s="473"/>
      <c r="R319" s="473"/>
      <c r="S319" s="522" t="s">
        <v>2899</v>
      </c>
      <c r="T319" s="473"/>
      <c r="U319" s="473"/>
      <c r="V319" s="473"/>
      <c r="W319" s="473"/>
    </row>
    <row r="320" spans="1:23" ht="28.5" customHeight="1">
      <c r="A320" s="473"/>
      <c r="B320" s="473"/>
      <c r="C320" s="513">
        <v>3330</v>
      </c>
      <c r="D320" s="473"/>
      <c r="E320" s="143" t="s">
        <v>3216</v>
      </c>
      <c r="F320" s="473"/>
      <c r="G320" s="520" t="s">
        <v>2346</v>
      </c>
      <c r="H320" s="521" t="s">
        <v>2614</v>
      </c>
      <c r="I320" s="523" t="s">
        <v>4862</v>
      </c>
      <c r="J320" s="519" t="s">
        <v>5519</v>
      </c>
      <c r="K320" s="522" t="s">
        <v>4100</v>
      </c>
      <c r="L320" s="522" t="s">
        <v>4101</v>
      </c>
      <c r="M320" s="523">
        <v>2109</v>
      </c>
      <c r="N320" s="523"/>
      <c r="O320" s="473"/>
      <c r="P320" s="473"/>
      <c r="Q320" s="473"/>
      <c r="R320" s="473"/>
      <c r="S320" s="522" t="s">
        <v>3942</v>
      </c>
      <c r="T320" s="473"/>
      <c r="U320" s="473"/>
      <c r="V320" s="473"/>
      <c r="W320" s="473"/>
    </row>
    <row r="321" spans="1:23" ht="28.5" customHeight="1">
      <c r="A321" s="473"/>
      <c r="B321" s="473"/>
      <c r="C321" s="513">
        <v>11000</v>
      </c>
      <c r="D321" s="473"/>
      <c r="E321" s="143" t="s">
        <v>3216</v>
      </c>
      <c r="F321" s="473"/>
      <c r="G321" s="520" t="s">
        <v>2346</v>
      </c>
      <c r="H321" s="521" t="s">
        <v>2614</v>
      </c>
      <c r="I321" s="523" t="s">
        <v>2313</v>
      </c>
      <c r="J321" s="519" t="s">
        <v>5520</v>
      </c>
      <c r="K321" s="522" t="s">
        <v>87</v>
      </c>
      <c r="L321" s="522" t="s">
        <v>4844</v>
      </c>
      <c r="M321" s="523">
        <v>2621</v>
      </c>
      <c r="N321" s="523"/>
      <c r="O321" s="473"/>
      <c r="P321" s="473"/>
      <c r="Q321" s="473"/>
      <c r="R321" s="473"/>
      <c r="S321" s="522" t="s">
        <v>5521</v>
      </c>
      <c r="T321" s="473"/>
      <c r="U321" s="473"/>
      <c r="V321" s="473"/>
      <c r="W321" s="473"/>
    </row>
    <row r="322" spans="1:23" ht="28.5" customHeight="1">
      <c r="A322" s="473"/>
      <c r="B322" s="473"/>
      <c r="C322" s="513">
        <v>9975</v>
      </c>
      <c r="D322" s="473"/>
      <c r="E322" s="143" t="s">
        <v>3216</v>
      </c>
      <c r="F322" s="473"/>
      <c r="G322" s="520" t="s">
        <v>2597</v>
      </c>
      <c r="H322" s="521" t="s">
        <v>2614</v>
      </c>
      <c r="I322" s="523" t="s">
        <v>2894</v>
      </c>
      <c r="J322" s="519" t="s">
        <v>5522</v>
      </c>
      <c r="K322" s="522" t="s">
        <v>210</v>
      </c>
      <c r="L322" s="522" t="s">
        <v>2952</v>
      </c>
      <c r="M322" s="523">
        <v>4712</v>
      </c>
      <c r="N322" s="523"/>
      <c r="O322" s="473"/>
      <c r="P322" s="473"/>
      <c r="Q322" s="473"/>
      <c r="R322" s="473"/>
      <c r="S322" s="522" t="s">
        <v>2899</v>
      </c>
      <c r="T322" s="473"/>
      <c r="U322" s="473"/>
      <c r="V322" s="473"/>
      <c r="W322" s="473"/>
    </row>
    <row r="323" spans="1:23" ht="28.5" customHeight="1">
      <c r="A323" s="473"/>
      <c r="B323" s="473"/>
      <c r="C323" s="513">
        <v>1900</v>
      </c>
      <c r="D323" s="473"/>
      <c r="E323" s="143" t="s">
        <v>3216</v>
      </c>
      <c r="F323" s="473"/>
      <c r="G323" s="520" t="s">
        <v>2610</v>
      </c>
      <c r="H323" s="521" t="s">
        <v>2614</v>
      </c>
      <c r="I323" s="523" t="s">
        <v>4862</v>
      </c>
      <c r="J323" s="519" t="s">
        <v>5523</v>
      </c>
      <c r="K323" s="522" t="s">
        <v>5524</v>
      </c>
      <c r="L323" s="522" t="s">
        <v>32</v>
      </c>
      <c r="M323" s="523"/>
      <c r="N323" s="523"/>
      <c r="O323" s="473"/>
      <c r="P323" s="473"/>
      <c r="Q323" s="473"/>
      <c r="R323" s="473"/>
      <c r="S323" s="522" t="s">
        <v>5525</v>
      </c>
      <c r="T323" s="473"/>
      <c r="U323" s="473"/>
      <c r="V323" s="473"/>
      <c r="W323" s="473"/>
    </row>
    <row r="324" spans="1:23" ht="28.5" customHeight="1">
      <c r="A324" s="473"/>
      <c r="B324" s="473"/>
      <c r="C324" s="513">
        <v>131000</v>
      </c>
      <c r="D324" s="473"/>
      <c r="E324" s="143" t="s">
        <v>3216</v>
      </c>
      <c r="F324" s="473"/>
      <c r="G324" s="520" t="s">
        <v>2454</v>
      </c>
      <c r="H324" s="521" t="s">
        <v>2654</v>
      </c>
      <c r="I324" s="523" t="s">
        <v>2313</v>
      </c>
      <c r="J324" s="519" t="s">
        <v>5526</v>
      </c>
      <c r="K324" s="522" t="s">
        <v>3422</v>
      </c>
      <c r="L324" s="522" t="s">
        <v>5527</v>
      </c>
      <c r="M324" s="523"/>
      <c r="N324" s="523"/>
      <c r="O324" s="473"/>
      <c r="P324" s="473"/>
      <c r="Q324" s="473"/>
      <c r="R324" s="473"/>
      <c r="S324" s="522" t="s">
        <v>5528</v>
      </c>
      <c r="T324" s="473"/>
      <c r="U324" s="473"/>
      <c r="V324" s="473"/>
      <c r="W324" s="473"/>
    </row>
    <row r="325" spans="1:23" ht="28.5" customHeight="1">
      <c r="A325" s="473"/>
      <c r="B325" s="473"/>
      <c r="C325" s="513">
        <v>3200</v>
      </c>
      <c r="D325" s="473"/>
      <c r="E325" s="143" t="s">
        <v>3216</v>
      </c>
      <c r="F325" s="473"/>
      <c r="G325" s="520" t="s">
        <v>2555</v>
      </c>
      <c r="H325" s="521" t="s">
        <v>2654</v>
      </c>
      <c r="I325" s="523" t="s">
        <v>4862</v>
      </c>
      <c r="J325" s="519" t="s">
        <v>5529</v>
      </c>
      <c r="K325" s="522" t="s">
        <v>4645</v>
      </c>
      <c r="L325" s="522" t="s">
        <v>2765</v>
      </c>
      <c r="M325" s="523">
        <v>3972</v>
      </c>
      <c r="N325" s="523"/>
      <c r="O325" s="473"/>
      <c r="P325" s="473"/>
      <c r="Q325" s="473"/>
      <c r="R325" s="473"/>
      <c r="S325" s="522" t="s">
        <v>5530</v>
      </c>
      <c r="T325" s="473"/>
      <c r="U325" s="473"/>
      <c r="V325" s="473"/>
      <c r="W325" s="473"/>
    </row>
    <row r="326" spans="1:23" ht="28.5" customHeight="1">
      <c r="A326" s="473"/>
      <c r="B326" s="473"/>
      <c r="C326" s="513">
        <v>9975</v>
      </c>
      <c r="D326" s="473"/>
      <c r="E326" s="143" t="s">
        <v>3216</v>
      </c>
      <c r="F326" s="473"/>
      <c r="G326" s="520" t="s">
        <v>2470</v>
      </c>
      <c r="H326" s="521" t="s">
        <v>2654</v>
      </c>
      <c r="I326" s="523" t="s">
        <v>2894</v>
      </c>
      <c r="J326" s="519" t="s">
        <v>5531</v>
      </c>
      <c r="K326" s="522" t="s">
        <v>2820</v>
      </c>
      <c r="L326" s="522" t="s">
        <v>5532</v>
      </c>
      <c r="M326" s="523">
        <v>1168</v>
      </c>
      <c r="N326" s="523" t="s">
        <v>4872</v>
      </c>
      <c r="O326" s="473"/>
      <c r="P326" s="473"/>
      <c r="Q326" s="473"/>
      <c r="R326" s="473"/>
      <c r="S326" s="522" t="s">
        <v>2899</v>
      </c>
      <c r="T326" s="473"/>
      <c r="U326" s="473"/>
      <c r="V326" s="473"/>
      <c r="W326" s="473"/>
    </row>
    <row r="327" spans="1:23" ht="28.5" customHeight="1">
      <c r="A327" s="473"/>
      <c r="B327" s="473"/>
      <c r="C327" s="513">
        <v>9975</v>
      </c>
      <c r="D327" s="473"/>
      <c r="E327" s="143" t="s">
        <v>3216</v>
      </c>
      <c r="F327" s="473"/>
      <c r="G327" s="520" t="s">
        <v>2475</v>
      </c>
      <c r="H327" s="521" t="s">
        <v>2654</v>
      </c>
      <c r="I327" s="523" t="s">
        <v>2894</v>
      </c>
      <c r="J327" s="519" t="s">
        <v>5533</v>
      </c>
      <c r="K327" s="522" t="s">
        <v>4834</v>
      </c>
      <c r="L327" s="522" t="s">
        <v>154</v>
      </c>
      <c r="M327" s="523">
        <v>1507</v>
      </c>
      <c r="N327" s="523" t="s">
        <v>4872</v>
      </c>
      <c r="O327" s="473"/>
      <c r="P327" s="473"/>
      <c r="Q327" s="473"/>
      <c r="R327" s="473"/>
      <c r="S327" s="522" t="s">
        <v>2899</v>
      </c>
      <c r="T327" s="473"/>
      <c r="U327" s="473"/>
      <c r="V327" s="473"/>
      <c r="W327" s="473"/>
    </row>
    <row r="328" spans="1:23" ht="28.5" customHeight="1">
      <c r="A328" s="473"/>
      <c r="B328" s="473"/>
      <c r="C328" s="513">
        <v>9975</v>
      </c>
      <c r="D328" s="473"/>
      <c r="E328" s="143" t="s">
        <v>3216</v>
      </c>
      <c r="F328" s="473"/>
      <c r="G328" s="520" t="s">
        <v>2481</v>
      </c>
      <c r="H328" s="521" t="s">
        <v>2654</v>
      </c>
      <c r="I328" s="523" t="s">
        <v>2894</v>
      </c>
      <c r="J328" s="519" t="s">
        <v>5534</v>
      </c>
      <c r="K328" s="522" t="s">
        <v>309</v>
      </c>
      <c r="L328" s="522" t="s">
        <v>5007</v>
      </c>
      <c r="M328" s="523">
        <v>4991</v>
      </c>
      <c r="N328" s="523"/>
      <c r="O328" s="473"/>
      <c r="P328" s="473"/>
      <c r="Q328" s="473"/>
      <c r="R328" s="473"/>
      <c r="S328" s="522" t="s">
        <v>2899</v>
      </c>
      <c r="T328" s="473"/>
      <c r="U328" s="473"/>
      <c r="V328" s="473"/>
      <c r="W328" s="473"/>
    </row>
    <row r="329" spans="1:23" ht="28.5" customHeight="1">
      <c r="A329" s="473"/>
      <c r="B329" s="473"/>
      <c r="C329" s="513">
        <v>9975</v>
      </c>
      <c r="D329" s="473"/>
      <c r="E329" s="143" t="s">
        <v>3216</v>
      </c>
      <c r="F329" s="473"/>
      <c r="G329" s="520" t="s">
        <v>2660</v>
      </c>
      <c r="H329" s="521" t="s">
        <v>2654</v>
      </c>
      <c r="I329" s="523" t="s">
        <v>2894</v>
      </c>
      <c r="J329" s="519" t="s">
        <v>5535</v>
      </c>
      <c r="K329" s="522" t="s">
        <v>2612</v>
      </c>
      <c r="L329" s="522" t="s">
        <v>3633</v>
      </c>
      <c r="M329" s="523">
        <v>4940</v>
      </c>
      <c r="N329" s="523"/>
      <c r="O329" s="473"/>
      <c r="P329" s="473"/>
      <c r="Q329" s="473"/>
      <c r="R329" s="473"/>
      <c r="S329" s="522" t="s">
        <v>2899</v>
      </c>
      <c r="T329" s="473"/>
      <c r="U329" s="473"/>
      <c r="V329" s="473"/>
      <c r="W329" s="473"/>
    </row>
    <row r="330" spans="1:23" ht="28.5" customHeight="1">
      <c r="A330" s="473"/>
      <c r="B330" s="473"/>
      <c r="C330" s="513">
        <v>35884</v>
      </c>
      <c r="D330" s="473"/>
      <c r="E330" s="143" t="s">
        <v>3216</v>
      </c>
      <c r="F330" s="473"/>
      <c r="G330" s="520" t="s">
        <v>2481</v>
      </c>
      <c r="H330" s="521" t="s">
        <v>2654</v>
      </c>
      <c r="I330" s="523" t="s">
        <v>2313</v>
      </c>
      <c r="J330" s="519" t="s">
        <v>5536</v>
      </c>
      <c r="K330" s="522" t="s">
        <v>5537</v>
      </c>
      <c r="L330" s="522" t="s">
        <v>5538</v>
      </c>
      <c r="M330" s="523">
        <v>2531</v>
      </c>
      <c r="N330" s="523"/>
      <c r="O330" s="473"/>
      <c r="P330" s="473"/>
      <c r="Q330" s="473"/>
      <c r="R330" s="473"/>
      <c r="S330" s="522" t="s">
        <v>5539</v>
      </c>
      <c r="T330" s="473"/>
      <c r="U330" s="473"/>
      <c r="V330" s="473"/>
      <c r="W330" s="473"/>
    </row>
    <row r="331" spans="1:23" ht="28.5" customHeight="1">
      <c r="A331" s="473"/>
      <c r="B331" s="473"/>
      <c r="C331" s="513">
        <v>32000</v>
      </c>
      <c r="D331" s="473"/>
      <c r="E331" s="143" t="s">
        <v>3216</v>
      </c>
      <c r="F331" s="473"/>
      <c r="G331" s="520" t="s">
        <v>2660</v>
      </c>
      <c r="H331" s="521" t="s">
        <v>2654</v>
      </c>
      <c r="I331" s="523" t="s">
        <v>2313</v>
      </c>
      <c r="J331" s="519" t="s">
        <v>5540</v>
      </c>
      <c r="K331" s="522" t="s">
        <v>5541</v>
      </c>
      <c r="L331" s="522"/>
      <c r="M331" s="523"/>
      <c r="N331" s="523"/>
      <c r="O331" s="473"/>
      <c r="P331" s="473"/>
      <c r="Q331" s="473"/>
      <c r="R331" s="473"/>
      <c r="S331" s="522" t="s">
        <v>5542</v>
      </c>
      <c r="T331" s="473"/>
      <c r="U331" s="473"/>
      <c r="V331" s="473"/>
      <c r="W331" s="473"/>
    </row>
    <row r="332" spans="1:23" ht="28.5" customHeight="1">
      <c r="A332" s="473"/>
      <c r="B332" s="473"/>
      <c r="C332" s="513">
        <v>35600</v>
      </c>
      <c r="D332" s="473"/>
      <c r="E332" s="143" t="s">
        <v>3216</v>
      </c>
      <c r="F332" s="473"/>
      <c r="G332" s="520" t="s">
        <v>2481</v>
      </c>
      <c r="H332" s="521" t="s">
        <v>2654</v>
      </c>
      <c r="I332" s="523" t="s">
        <v>2313</v>
      </c>
      <c r="J332" s="519" t="s">
        <v>5543</v>
      </c>
      <c r="K332" s="522" t="s">
        <v>87</v>
      </c>
      <c r="L332" s="522" t="s">
        <v>3898</v>
      </c>
      <c r="M332" s="523"/>
      <c r="N332" s="523"/>
      <c r="O332" s="473"/>
      <c r="P332" s="473"/>
      <c r="Q332" s="473"/>
      <c r="R332" s="473"/>
      <c r="S332" s="522" t="s">
        <v>5544</v>
      </c>
      <c r="T332" s="473"/>
      <c r="U332" s="473"/>
      <c r="V332" s="473"/>
      <c r="W332" s="473"/>
    </row>
    <row r="333" spans="1:23" ht="28.5" customHeight="1">
      <c r="A333" s="473"/>
      <c r="B333" s="473"/>
      <c r="C333" s="513">
        <v>9000</v>
      </c>
      <c r="D333" s="473"/>
      <c r="E333" s="143" t="s">
        <v>3216</v>
      </c>
      <c r="F333" s="473"/>
      <c r="G333" s="520" t="s">
        <v>2664</v>
      </c>
      <c r="H333" s="521" t="s">
        <v>2654</v>
      </c>
      <c r="I333" s="523" t="s">
        <v>2313</v>
      </c>
      <c r="J333" s="519" t="s">
        <v>5545</v>
      </c>
      <c r="K333" s="522" t="s">
        <v>87</v>
      </c>
      <c r="L333" s="522" t="s">
        <v>300</v>
      </c>
      <c r="M333" s="523">
        <v>3214</v>
      </c>
      <c r="N333" s="523"/>
      <c r="O333" s="473"/>
      <c r="P333" s="473"/>
      <c r="Q333" s="473"/>
      <c r="R333" s="473"/>
      <c r="S333" s="522" t="s">
        <v>5546</v>
      </c>
      <c r="T333" s="473"/>
      <c r="U333" s="473"/>
      <c r="V333" s="473"/>
      <c r="W333" s="473"/>
    </row>
    <row r="334" spans="1:23" ht="28.5" customHeight="1">
      <c r="A334" s="473"/>
      <c r="B334" s="473"/>
      <c r="C334" s="513">
        <v>117450</v>
      </c>
      <c r="D334" s="473"/>
      <c r="E334" s="473" t="s">
        <v>3216</v>
      </c>
      <c r="F334" s="473"/>
      <c r="G334" s="520" t="s">
        <v>2384</v>
      </c>
      <c r="H334" s="521" t="s">
        <v>2654</v>
      </c>
      <c r="I334" s="523" t="s">
        <v>2313</v>
      </c>
      <c r="J334" s="519" t="s">
        <v>5547</v>
      </c>
      <c r="K334" s="522" t="s">
        <v>5541</v>
      </c>
      <c r="L334" s="522"/>
      <c r="M334" s="523"/>
      <c r="N334" s="523"/>
      <c r="O334" s="473"/>
      <c r="P334" s="473"/>
      <c r="Q334" s="473"/>
      <c r="R334" s="473"/>
      <c r="S334" s="522" t="s">
        <v>5548</v>
      </c>
      <c r="T334" s="473"/>
      <c r="U334" s="473"/>
      <c r="V334" s="473"/>
      <c r="W334" s="473"/>
    </row>
    <row r="335" spans="1:23" ht="28.5" customHeight="1">
      <c r="A335" s="473"/>
      <c r="B335" s="473"/>
      <c r="C335" s="513">
        <v>30000</v>
      </c>
      <c r="D335" s="473"/>
      <c r="E335" s="473" t="s">
        <v>3216</v>
      </c>
      <c r="F335" s="473"/>
      <c r="G335" s="520" t="s">
        <v>2329</v>
      </c>
      <c r="H335" s="521" t="s">
        <v>2654</v>
      </c>
      <c r="I335" s="523" t="s">
        <v>3058</v>
      </c>
      <c r="J335" s="519" t="s">
        <v>5549</v>
      </c>
      <c r="K335" s="522" t="s">
        <v>87</v>
      </c>
      <c r="L335" s="522" t="s">
        <v>2866</v>
      </c>
      <c r="M335" s="523">
        <v>4379</v>
      </c>
      <c r="N335" s="523"/>
      <c r="O335" s="473"/>
      <c r="P335" s="473"/>
      <c r="Q335" s="473"/>
      <c r="R335" s="473"/>
      <c r="S335" s="522" t="s">
        <v>5550</v>
      </c>
      <c r="T335" s="473"/>
      <c r="U335" s="473"/>
      <c r="V335" s="473"/>
      <c r="W335" s="473"/>
    </row>
    <row r="336" spans="1:23" ht="28.5" customHeight="1">
      <c r="A336" s="473"/>
      <c r="B336" s="473"/>
      <c r="C336" s="513">
        <v>9975</v>
      </c>
      <c r="D336" s="473"/>
      <c r="E336" s="473" t="s">
        <v>3216</v>
      </c>
      <c r="F336" s="473"/>
      <c r="G336" s="520" t="s">
        <v>2416</v>
      </c>
      <c r="H336" s="521" t="s">
        <v>2654</v>
      </c>
      <c r="I336" s="523" t="s">
        <v>2894</v>
      </c>
      <c r="J336" s="519" t="s">
        <v>5551</v>
      </c>
      <c r="K336" s="522" t="s">
        <v>78</v>
      </c>
      <c r="L336" s="522" t="s">
        <v>3572</v>
      </c>
      <c r="M336" s="523">
        <v>4880</v>
      </c>
      <c r="N336" s="523"/>
      <c r="O336" s="473"/>
      <c r="P336" s="473"/>
      <c r="Q336" s="473"/>
      <c r="R336" s="473"/>
      <c r="S336" s="522" t="s">
        <v>2899</v>
      </c>
      <c r="T336" s="473"/>
      <c r="U336" s="473"/>
      <c r="V336" s="473"/>
      <c r="W336" s="473"/>
    </row>
    <row r="337" spans="1:23" ht="28.5" customHeight="1">
      <c r="A337" s="473"/>
      <c r="B337" s="473"/>
      <c r="C337" s="513">
        <v>9200</v>
      </c>
      <c r="D337" s="473"/>
      <c r="E337" s="473" t="s">
        <v>3216</v>
      </c>
      <c r="F337" s="473"/>
      <c r="G337" s="520" t="s">
        <v>2329</v>
      </c>
      <c r="H337" s="521" t="s">
        <v>2654</v>
      </c>
      <c r="I337" s="523" t="s">
        <v>2313</v>
      </c>
      <c r="J337" s="519" t="s">
        <v>5552</v>
      </c>
      <c r="K337" s="522" t="s">
        <v>87</v>
      </c>
      <c r="L337" s="522" t="s">
        <v>404</v>
      </c>
      <c r="M337" s="523">
        <v>1911</v>
      </c>
      <c r="N337" s="523"/>
      <c r="O337" s="473"/>
      <c r="P337" s="473"/>
      <c r="Q337" s="473"/>
      <c r="R337" s="473"/>
      <c r="S337" s="522" t="s">
        <v>5553</v>
      </c>
      <c r="T337" s="473"/>
      <c r="U337" s="473"/>
      <c r="V337" s="473"/>
      <c r="W337" s="473"/>
    </row>
    <row r="338" spans="1:23" ht="28.5" customHeight="1">
      <c r="A338" s="473"/>
      <c r="B338" s="473"/>
      <c r="C338" s="513">
        <v>12420</v>
      </c>
      <c r="D338" s="473"/>
      <c r="E338" s="473" t="s">
        <v>3216</v>
      </c>
      <c r="F338" s="473"/>
      <c r="G338" s="520" t="s">
        <v>2589</v>
      </c>
      <c r="H338" s="521" t="s">
        <v>2654</v>
      </c>
      <c r="I338" s="523" t="s">
        <v>2313</v>
      </c>
      <c r="J338" s="519" t="s">
        <v>5554</v>
      </c>
      <c r="K338" s="522" t="s">
        <v>5555</v>
      </c>
      <c r="L338" s="522"/>
      <c r="M338" s="523"/>
      <c r="N338" s="523"/>
      <c r="O338" s="473"/>
      <c r="P338" s="473"/>
      <c r="Q338" s="473"/>
      <c r="R338" s="473"/>
      <c r="S338" s="522" t="s">
        <v>5382</v>
      </c>
      <c r="T338" s="473"/>
      <c r="U338" s="473"/>
      <c r="V338" s="473"/>
      <c r="W338" s="473"/>
    </row>
    <row r="339" spans="1:23" ht="28.5" customHeight="1">
      <c r="A339" s="473"/>
      <c r="B339" s="473"/>
      <c r="C339" s="513">
        <v>18600</v>
      </c>
      <c r="D339" s="473"/>
      <c r="E339" s="473" t="s">
        <v>3216</v>
      </c>
      <c r="F339" s="473"/>
      <c r="G339" s="520" t="s">
        <v>2641</v>
      </c>
      <c r="H339" s="521" t="s">
        <v>2654</v>
      </c>
      <c r="I339" s="523" t="s">
        <v>2313</v>
      </c>
      <c r="J339" s="519" t="s">
        <v>5556</v>
      </c>
      <c r="K339" s="522" t="s">
        <v>3444</v>
      </c>
      <c r="L339" s="522" t="s">
        <v>5557</v>
      </c>
      <c r="M339" s="523">
        <v>5197</v>
      </c>
      <c r="N339" s="523"/>
      <c r="O339" s="473"/>
      <c r="P339" s="473"/>
      <c r="Q339" s="473"/>
      <c r="R339" s="473"/>
      <c r="S339" s="522" t="s">
        <v>5510</v>
      </c>
      <c r="T339" s="473"/>
      <c r="U339" s="473"/>
      <c r="V339" s="473"/>
      <c r="W339" s="473"/>
    </row>
    <row r="340" spans="1:23" ht="28.5" customHeight="1">
      <c r="A340" s="473"/>
      <c r="B340" s="473"/>
      <c r="C340" s="513">
        <v>18600</v>
      </c>
      <c r="D340" s="473"/>
      <c r="E340" s="473" t="s">
        <v>3216</v>
      </c>
      <c r="F340" s="473"/>
      <c r="G340" s="520" t="s">
        <v>2334</v>
      </c>
      <c r="H340" s="521" t="s">
        <v>2654</v>
      </c>
      <c r="I340" s="523" t="s">
        <v>2313</v>
      </c>
      <c r="J340" s="519" t="s">
        <v>5558</v>
      </c>
      <c r="K340" s="522" t="s">
        <v>5559</v>
      </c>
      <c r="L340" s="522" t="s">
        <v>74</v>
      </c>
      <c r="M340" s="523">
        <v>4805</v>
      </c>
      <c r="N340" s="523"/>
      <c r="O340" s="473"/>
      <c r="P340" s="473"/>
      <c r="Q340" s="473"/>
      <c r="R340" s="473"/>
      <c r="S340" s="522" t="s">
        <v>5510</v>
      </c>
      <c r="T340" s="473"/>
      <c r="U340" s="473"/>
      <c r="V340" s="473"/>
      <c r="W340" s="473"/>
    </row>
    <row r="341" spans="1:23" ht="28.5" customHeight="1">
      <c r="A341" s="473"/>
      <c r="B341" s="473"/>
      <c r="C341" s="513">
        <v>13125</v>
      </c>
      <c r="D341" s="473"/>
      <c r="E341" s="143" t="s">
        <v>3216</v>
      </c>
      <c r="F341" s="473"/>
      <c r="G341" s="520" t="s">
        <v>2334</v>
      </c>
      <c r="H341" s="521" t="s">
        <v>2654</v>
      </c>
      <c r="I341" s="523" t="s">
        <v>2894</v>
      </c>
      <c r="J341" s="519" t="s">
        <v>5560</v>
      </c>
      <c r="K341" s="522" t="s">
        <v>3682</v>
      </c>
      <c r="L341" s="522" t="s">
        <v>5045</v>
      </c>
      <c r="M341" s="523">
        <v>4882</v>
      </c>
      <c r="N341" s="473"/>
      <c r="O341" s="473"/>
      <c r="P341" s="473"/>
      <c r="Q341" s="473"/>
      <c r="R341" s="473"/>
      <c r="S341" s="522" t="s">
        <v>2899</v>
      </c>
      <c r="T341" s="473"/>
      <c r="U341" s="473"/>
      <c r="V341" s="473"/>
      <c r="W341" s="473"/>
    </row>
    <row r="342" spans="1:23" ht="28.5" customHeight="1">
      <c r="A342" s="473"/>
      <c r="B342" s="473"/>
      <c r="C342" s="513">
        <v>11000</v>
      </c>
      <c r="D342" s="473"/>
      <c r="E342" s="473" t="s">
        <v>3216</v>
      </c>
      <c r="F342" s="473"/>
      <c r="G342" s="520" t="s">
        <v>2589</v>
      </c>
      <c r="H342" s="521" t="s">
        <v>2654</v>
      </c>
      <c r="I342" s="523" t="s">
        <v>2313</v>
      </c>
      <c r="J342" s="519" t="s">
        <v>5561</v>
      </c>
      <c r="K342" s="522" t="s">
        <v>3986</v>
      </c>
      <c r="L342" s="522" t="s">
        <v>5562</v>
      </c>
      <c r="M342" s="523">
        <v>3005</v>
      </c>
      <c r="N342" s="523"/>
      <c r="O342" s="473"/>
      <c r="P342" s="473"/>
      <c r="Q342" s="473"/>
      <c r="R342" s="473"/>
      <c r="S342" s="522" t="s">
        <v>5553</v>
      </c>
      <c r="T342" s="473"/>
      <c r="U342" s="473"/>
      <c r="V342" s="473"/>
      <c r="W342" s="473"/>
    </row>
    <row r="343" spans="1:23" ht="28.5" customHeight="1">
      <c r="A343" s="473"/>
      <c r="B343" s="473"/>
      <c r="C343" s="513">
        <v>9975</v>
      </c>
      <c r="D343" s="473"/>
      <c r="E343" s="143" t="s">
        <v>3216</v>
      </c>
      <c r="F343" s="473"/>
      <c r="G343" s="520" t="s">
        <v>2411</v>
      </c>
      <c r="H343" s="521" t="s">
        <v>2654</v>
      </c>
      <c r="I343" s="523" t="s">
        <v>2894</v>
      </c>
      <c r="J343" s="519" t="s">
        <v>5563</v>
      </c>
      <c r="K343" s="522" t="s">
        <v>5564</v>
      </c>
      <c r="L343" s="522" t="s">
        <v>5030</v>
      </c>
      <c r="M343" s="523">
        <v>5463</v>
      </c>
      <c r="N343" s="473"/>
      <c r="O343" s="473"/>
      <c r="P343" s="473"/>
      <c r="Q343" s="473"/>
      <c r="R343" s="473"/>
      <c r="S343" s="522" t="s">
        <v>2899</v>
      </c>
      <c r="T343" s="473"/>
      <c r="U343" s="473"/>
      <c r="V343" s="473"/>
      <c r="W343" s="473"/>
    </row>
    <row r="344" spans="1:23" ht="28.5" customHeight="1">
      <c r="A344" s="473"/>
      <c r="B344" s="473"/>
      <c r="C344" s="513"/>
      <c r="D344" s="473"/>
      <c r="E344" s="143" t="s">
        <v>3216</v>
      </c>
      <c r="F344" s="473"/>
      <c r="G344" s="520"/>
      <c r="H344" s="521" t="s">
        <v>2707</v>
      </c>
      <c r="I344" s="523" t="s">
        <v>2313</v>
      </c>
      <c r="J344" s="519" t="s">
        <v>5565</v>
      </c>
      <c r="K344" s="539" t="s">
        <v>5566</v>
      </c>
      <c r="L344" s="522"/>
      <c r="M344" s="523"/>
      <c r="N344" s="523"/>
      <c r="O344" s="473"/>
      <c r="P344" s="473"/>
      <c r="Q344" s="473"/>
      <c r="R344" s="473"/>
      <c r="S344" s="522" t="s">
        <v>5567</v>
      </c>
      <c r="T344" s="473"/>
      <c r="U344" s="473"/>
      <c r="V344" s="473"/>
      <c r="W344" s="473"/>
    </row>
    <row r="345" spans="1:23" ht="28.5" customHeight="1">
      <c r="A345" s="473"/>
      <c r="B345" s="473"/>
      <c r="C345" s="513">
        <v>9975</v>
      </c>
      <c r="D345" s="473"/>
      <c r="E345" s="143" t="s">
        <v>3216</v>
      </c>
      <c r="F345" s="473"/>
      <c r="G345" s="520" t="s">
        <v>2610</v>
      </c>
      <c r="H345" s="521" t="s">
        <v>2654</v>
      </c>
      <c r="I345" s="523" t="s">
        <v>2894</v>
      </c>
      <c r="J345" s="519" t="s">
        <v>5568</v>
      </c>
      <c r="K345" s="522" t="s">
        <v>4994</v>
      </c>
      <c r="L345" s="522" t="s">
        <v>27</v>
      </c>
      <c r="M345" s="523">
        <v>5104</v>
      </c>
      <c r="N345" s="473"/>
      <c r="O345" s="473"/>
      <c r="P345" s="473"/>
      <c r="Q345" s="473"/>
      <c r="R345" s="473"/>
      <c r="S345" s="522" t="s">
        <v>2899</v>
      </c>
      <c r="T345" s="473"/>
      <c r="U345" s="473"/>
      <c r="V345" s="473"/>
      <c r="W345" s="473"/>
    </row>
    <row r="346" spans="1:23" ht="28.5" customHeight="1">
      <c r="A346" s="473"/>
      <c r="B346" s="473"/>
      <c r="C346" s="513">
        <v>9975</v>
      </c>
      <c r="D346" s="473"/>
      <c r="E346" s="143" t="s">
        <v>3216</v>
      </c>
      <c r="F346" s="473"/>
      <c r="G346" s="520" t="s">
        <v>2555</v>
      </c>
      <c r="H346" s="521" t="s">
        <v>2707</v>
      </c>
      <c r="I346" s="523" t="s">
        <v>2894</v>
      </c>
      <c r="J346" s="519" t="s">
        <v>5569</v>
      </c>
      <c r="K346" s="522" t="s">
        <v>4899</v>
      </c>
      <c r="L346" s="522" t="s">
        <v>4981</v>
      </c>
      <c r="M346" s="523">
        <v>5132</v>
      </c>
      <c r="N346" s="473"/>
      <c r="O346" s="473"/>
      <c r="P346" s="473"/>
      <c r="Q346" s="473"/>
      <c r="R346" s="473"/>
      <c r="S346" s="522" t="s">
        <v>2899</v>
      </c>
      <c r="T346" s="473"/>
      <c r="U346" s="473"/>
      <c r="V346" s="473"/>
      <c r="W346" s="473"/>
    </row>
    <row r="347" spans="1:23" ht="28.5" customHeight="1">
      <c r="A347" s="473"/>
      <c r="B347" s="473"/>
      <c r="C347" s="513">
        <v>9975</v>
      </c>
      <c r="D347" s="473"/>
      <c r="E347" s="143" t="s">
        <v>3216</v>
      </c>
      <c r="F347" s="473"/>
      <c r="G347" s="520" t="s">
        <v>2470</v>
      </c>
      <c r="H347" s="521" t="s">
        <v>2707</v>
      </c>
      <c r="I347" s="523" t="s">
        <v>2894</v>
      </c>
      <c r="J347" s="519" t="s">
        <v>5570</v>
      </c>
      <c r="K347" s="522" t="s">
        <v>2386</v>
      </c>
      <c r="L347" s="522" t="s">
        <v>4983</v>
      </c>
      <c r="M347" s="523">
        <v>5139</v>
      </c>
      <c r="N347" s="473"/>
      <c r="O347" s="473"/>
      <c r="P347" s="473"/>
      <c r="Q347" s="473"/>
      <c r="R347" s="473"/>
      <c r="S347" s="522" t="s">
        <v>2899</v>
      </c>
      <c r="T347" s="473"/>
      <c r="U347" s="473"/>
      <c r="V347" s="473"/>
      <c r="W347" s="473"/>
    </row>
    <row r="348" spans="1:23" ht="28.5" customHeight="1">
      <c r="A348" s="473"/>
      <c r="B348" s="473"/>
      <c r="C348" s="513">
        <v>6500</v>
      </c>
      <c r="D348" s="473"/>
      <c r="E348" s="143" t="s">
        <v>3216</v>
      </c>
      <c r="F348" s="473"/>
      <c r="G348" s="520">
        <v>3</v>
      </c>
      <c r="H348" s="521" t="s">
        <v>2707</v>
      </c>
      <c r="I348" s="523" t="s">
        <v>2313</v>
      </c>
      <c r="J348" s="519" t="s">
        <v>5571</v>
      </c>
      <c r="K348" s="539" t="s">
        <v>3422</v>
      </c>
      <c r="L348" s="519"/>
      <c r="M348" s="523"/>
      <c r="N348" s="522"/>
      <c r="O348" s="523"/>
      <c r="P348" s="523"/>
      <c r="Q348" s="473"/>
      <c r="R348" s="473"/>
      <c r="S348" s="522" t="s">
        <v>5572</v>
      </c>
      <c r="T348" s="473"/>
      <c r="U348" s="473"/>
      <c r="V348" s="473"/>
      <c r="W348" s="473"/>
    </row>
    <row r="349" spans="1:23" ht="28.5" customHeight="1">
      <c r="A349" s="473"/>
      <c r="B349" s="473"/>
      <c r="C349" s="513">
        <v>9975</v>
      </c>
      <c r="D349" s="473"/>
      <c r="E349" s="143" t="s">
        <v>3216</v>
      </c>
      <c r="F349" s="473"/>
      <c r="G349" s="520" t="s">
        <v>2475</v>
      </c>
      <c r="H349" s="521" t="s">
        <v>2707</v>
      </c>
      <c r="I349" s="523" t="s">
        <v>2894</v>
      </c>
      <c r="J349" s="519" t="s">
        <v>5573</v>
      </c>
      <c r="K349" s="522" t="s">
        <v>2386</v>
      </c>
      <c r="L349" s="522" t="s">
        <v>5574</v>
      </c>
      <c r="M349" s="523">
        <v>1489</v>
      </c>
      <c r="N349" s="473"/>
      <c r="O349" s="473"/>
      <c r="P349" s="473"/>
      <c r="Q349" s="473"/>
      <c r="R349" s="473"/>
      <c r="S349" s="522" t="s">
        <v>2899</v>
      </c>
      <c r="T349" s="473"/>
      <c r="U349" s="473"/>
      <c r="V349" s="473"/>
      <c r="W349" s="473"/>
    </row>
    <row r="350" spans="1:23" ht="28.5" customHeight="1">
      <c r="A350" s="473"/>
      <c r="B350" s="473"/>
      <c r="C350" s="513">
        <v>22000</v>
      </c>
      <c r="D350" s="473"/>
      <c r="E350" s="143" t="s">
        <v>3216</v>
      </c>
      <c r="F350" s="473"/>
      <c r="G350" s="520" t="s">
        <v>2563</v>
      </c>
      <c r="H350" s="521" t="s">
        <v>2707</v>
      </c>
      <c r="I350" s="523" t="s">
        <v>2313</v>
      </c>
      <c r="J350" s="523" t="s">
        <v>5575</v>
      </c>
      <c r="K350" s="522" t="s">
        <v>4380</v>
      </c>
      <c r="L350" s="522" t="s">
        <v>5576</v>
      </c>
      <c r="M350" s="523"/>
      <c r="N350" s="473"/>
      <c r="O350" s="473"/>
      <c r="P350" s="473"/>
      <c r="Q350" s="473"/>
      <c r="R350" s="473"/>
      <c r="S350" s="522" t="s">
        <v>2443</v>
      </c>
      <c r="T350" s="473"/>
      <c r="U350" s="473"/>
      <c r="V350" s="473"/>
      <c r="W350" s="473"/>
    </row>
    <row r="351" spans="1:23" ht="28.5" customHeight="1">
      <c r="A351" s="473"/>
      <c r="B351" s="473"/>
      <c r="C351" s="513">
        <v>22000</v>
      </c>
      <c r="D351" s="473"/>
      <c r="E351" s="143" t="s">
        <v>3216</v>
      </c>
      <c r="F351" s="473"/>
      <c r="G351" s="520" t="s">
        <v>2760</v>
      </c>
      <c r="H351" s="521" t="s">
        <v>2707</v>
      </c>
      <c r="I351" s="523" t="s">
        <v>2313</v>
      </c>
      <c r="J351" s="523" t="s">
        <v>5577</v>
      </c>
      <c r="K351" s="522" t="s">
        <v>5578</v>
      </c>
      <c r="L351" s="522" t="s">
        <v>44</v>
      </c>
      <c r="M351" s="523">
        <v>3318</v>
      </c>
      <c r="N351" s="473"/>
      <c r="O351" s="473"/>
      <c r="P351" s="473"/>
      <c r="Q351" s="473"/>
      <c r="R351" s="473"/>
      <c r="S351" s="522" t="s">
        <v>5579</v>
      </c>
      <c r="T351" s="473"/>
      <c r="U351" s="473"/>
      <c r="V351" s="473"/>
      <c r="W351" s="473"/>
    </row>
    <row r="352" spans="1:23" ht="28.5" customHeight="1">
      <c r="A352" s="473"/>
      <c r="B352" s="473"/>
      <c r="C352" s="513">
        <v>13200</v>
      </c>
      <c r="D352" s="473"/>
      <c r="E352" s="143" t="s">
        <v>3216</v>
      </c>
      <c r="F352" s="473"/>
      <c r="G352" s="520" t="s">
        <v>2664</v>
      </c>
      <c r="H352" s="521" t="s">
        <v>2707</v>
      </c>
      <c r="I352" s="523" t="s">
        <v>2313</v>
      </c>
      <c r="J352" s="519" t="s">
        <v>5580</v>
      </c>
      <c r="K352" s="522" t="s">
        <v>5299</v>
      </c>
      <c r="L352" s="522"/>
      <c r="M352" s="523"/>
      <c r="N352" s="473"/>
      <c r="O352" s="473"/>
      <c r="P352" s="473"/>
      <c r="Q352" s="473"/>
      <c r="R352" s="473"/>
      <c r="S352" s="522" t="s">
        <v>5581</v>
      </c>
      <c r="T352" s="473"/>
      <c r="U352" s="473"/>
      <c r="V352" s="473"/>
      <c r="W352" s="473"/>
    </row>
    <row r="353" spans="1:23" ht="28.5" customHeight="1">
      <c r="A353" s="473"/>
      <c r="B353" s="473"/>
      <c r="C353" s="513">
        <v>9975</v>
      </c>
      <c r="D353" s="473"/>
      <c r="E353" s="143" t="s">
        <v>3216</v>
      </c>
      <c r="F353" s="473"/>
      <c r="G353" s="520" t="s">
        <v>2664</v>
      </c>
      <c r="H353" s="521" t="s">
        <v>2707</v>
      </c>
      <c r="I353" s="523" t="s">
        <v>2894</v>
      </c>
      <c r="J353" s="519" t="s">
        <v>5582</v>
      </c>
      <c r="K353" s="522" t="s">
        <v>384</v>
      </c>
      <c r="L353" s="522" t="s">
        <v>36</v>
      </c>
      <c r="M353" s="523">
        <v>4964</v>
      </c>
      <c r="N353" s="473"/>
      <c r="O353" s="473"/>
      <c r="P353" s="473"/>
      <c r="Q353" s="473"/>
      <c r="R353" s="473"/>
      <c r="S353" s="522" t="s">
        <v>2899</v>
      </c>
      <c r="T353" s="473"/>
      <c r="U353" s="473"/>
      <c r="V353" s="473"/>
      <c r="W353" s="473"/>
    </row>
    <row r="354" spans="1:23" ht="28.5" customHeight="1">
      <c r="A354" s="473"/>
      <c r="B354" s="473"/>
      <c r="C354" s="513">
        <v>9975</v>
      </c>
      <c r="D354" s="473"/>
      <c r="E354" s="143" t="s">
        <v>3216</v>
      </c>
      <c r="F354" s="473"/>
      <c r="G354" s="520" t="s">
        <v>2393</v>
      </c>
      <c r="H354" s="521" t="s">
        <v>2707</v>
      </c>
      <c r="I354" s="523" t="s">
        <v>2894</v>
      </c>
      <c r="J354" s="519" t="s">
        <v>5583</v>
      </c>
      <c r="K354" s="522" t="s">
        <v>3439</v>
      </c>
      <c r="L354" s="522" t="s">
        <v>47</v>
      </c>
      <c r="M354" s="523"/>
      <c r="N354" s="473"/>
      <c r="O354" s="473"/>
      <c r="P354" s="473"/>
      <c r="Q354" s="473"/>
      <c r="R354" s="473"/>
      <c r="S354" s="522" t="s">
        <v>2899</v>
      </c>
      <c r="T354" s="473"/>
      <c r="U354" s="473"/>
      <c r="V354" s="473"/>
      <c r="W354" s="473"/>
    </row>
    <row r="355" spans="1:23" ht="28.5" customHeight="1">
      <c r="A355" s="473"/>
      <c r="B355" s="473"/>
      <c r="C355" s="513">
        <v>9975</v>
      </c>
      <c r="D355" s="473"/>
      <c r="E355" s="143" t="s">
        <v>3216</v>
      </c>
      <c r="F355" s="473"/>
      <c r="G355" s="520" t="s">
        <v>2574</v>
      </c>
      <c r="H355" s="521" t="s">
        <v>2707</v>
      </c>
      <c r="I355" s="523" t="s">
        <v>2894</v>
      </c>
      <c r="J355" s="519" t="s">
        <v>5584</v>
      </c>
      <c r="K355" s="522" t="s">
        <v>57</v>
      </c>
      <c r="L355" s="522" t="s">
        <v>5056</v>
      </c>
      <c r="M355" s="523"/>
      <c r="N355" s="473"/>
      <c r="O355" s="473"/>
      <c r="P355" s="473"/>
      <c r="Q355" s="473"/>
      <c r="R355" s="473"/>
      <c r="S355" s="473" t="s">
        <v>2899</v>
      </c>
      <c r="T355" s="473"/>
      <c r="U355" s="473"/>
      <c r="V355" s="473"/>
      <c r="W355" s="473"/>
    </row>
    <row r="356" spans="1:23" ht="28.5" customHeight="1">
      <c r="A356" s="473"/>
      <c r="B356" s="473"/>
      <c r="C356" s="513">
        <v>23000</v>
      </c>
      <c r="D356" s="473"/>
      <c r="E356" s="143" t="s">
        <v>3216</v>
      </c>
      <c r="F356" s="473"/>
      <c r="G356" s="520" t="s">
        <v>2574</v>
      </c>
      <c r="H356" s="521" t="s">
        <v>2707</v>
      </c>
      <c r="I356" s="523" t="s">
        <v>2313</v>
      </c>
      <c r="J356" s="519" t="s">
        <v>5585</v>
      </c>
      <c r="K356" s="522" t="s">
        <v>5586</v>
      </c>
      <c r="L356" s="522"/>
      <c r="M356" s="523"/>
      <c r="N356" s="473"/>
      <c r="O356" s="473"/>
      <c r="P356" s="473"/>
      <c r="Q356" s="473"/>
      <c r="R356" s="473"/>
      <c r="S356" s="522" t="s">
        <v>5587</v>
      </c>
      <c r="T356" s="473"/>
      <c r="U356" s="473"/>
      <c r="V356" s="473"/>
      <c r="W356" s="473"/>
    </row>
    <row r="357" spans="1:23" ht="28.5" customHeight="1">
      <c r="A357" s="473"/>
      <c r="B357" s="473"/>
      <c r="C357" s="513">
        <v>9975</v>
      </c>
      <c r="D357" s="473"/>
      <c r="E357" s="143" t="s">
        <v>3216</v>
      </c>
      <c r="F357" s="473"/>
      <c r="G357" s="520" t="s">
        <v>2403</v>
      </c>
      <c r="H357" s="521" t="s">
        <v>2707</v>
      </c>
      <c r="I357" s="523" t="s">
        <v>2894</v>
      </c>
      <c r="J357" s="519" t="s">
        <v>5588</v>
      </c>
      <c r="K357" s="522" t="s">
        <v>3286</v>
      </c>
      <c r="L357" s="522" t="s">
        <v>27</v>
      </c>
      <c r="M357" s="523"/>
      <c r="N357" s="523" t="s">
        <v>4872</v>
      </c>
      <c r="O357" s="473"/>
      <c r="P357" s="473"/>
      <c r="Q357" s="473"/>
      <c r="R357" s="473"/>
      <c r="S357" s="522" t="s">
        <v>2899</v>
      </c>
      <c r="T357" s="473"/>
      <c r="U357" s="473"/>
      <c r="V357" s="473"/>
      <c r="W357" s="473"/>
    </row>
    <row r="358" spans="1:23" ht="28.5" customHeight="1">
      <c r="A358" s="473"/>
      <c r="B358" s="473"/>
      <c r="C358" s="513">
        <v>9975</v>
      </c>
      <c r="D358" s="473"/>
      <c r="E358" s="473" t="s">
        <v>3216</v>
      </c>
      <c r="F358" s="473"/>
      <c r="G358" s="520" t="s">
        <v>2461</v>
      </c>
      <c r="H358" s="521" t="s">
        <v>2707</v>
      </c>
      <c r="I358" s="523" t="s">
        <v>2894</v>
      </c>
      <c r="J358" s="519" t="s">
        <v>5589</v>
      </c>
      <c r="K358" s="522" t="s">
        <v>4997</v>
      </c>
      <c r="L358" s="522" t="s">
        <v>4998</v>
      </c>
      <c r="M358" s="523">
        <v>4872</v>
      </c>
      <c r="N358" s="523"/>
      <c r="O358" s="473"/>
      <c r="P358" s="473"/>
      <c r="Q358" s="473"/>
      <c r="R358" s="473"/>
      <c r="S358" s="522" t="s">
        <v>2899</v>
      </c>
      <c r="T358" s="473"/>
      <c r="U358" s="473"/>
      <c r="V358" s="473"/>
      <c r="W358" s="473"/>
    </row>
    <row r="359" spans="1:23" ht="28.5" customHeight="1">
      <c r="A359" s="473"/>
      <c r="B359" s="473"/>
      <c r="C359" s="513">
        <v>9975</v>
      </c>
      <c r="D359" s="473"/>
      <c r="E359" s="473" t="s">
        <v>3216</v>
      </c>
      <c r="F359" s="473"/>
      <c r="G359" s="520" t="s">
        <v>2641</v>
      </c>
      <c r="H359" s="521" t="s">
        <v>2707</v>
      </c>
      <c r="I359" s="523" t="s">
        <v>2894</v>
      </c>
      <c r="J359" s="519" t="s">
        <v>5590</v>
      </c>
      <c r="K359" s="522" t="s">
        <v>239</v>
      </c>
      <c r="L359" s="522" t="s">
        <v>2343</v>
      </c>
      <c r="M359" s="523">
        <v>1939</v>
      </c>
      <c r="N359" s="523"/>
      <c r="O359" s="473"/>
      <c r="P359" s="473"/>
      <c r="Q359" s="473"/>
      <c r="R359" s="473"/>
      <c r="S359" s="522" t="s">
        <v>2899</v>
      </c>
      <c r="T359" s="473"/>
      <c r="U359" s="473"/>
      <c r="V359" s="473"/>
      <c r="W359" s="473"/>
    </row>
    <row r="360" spans="1:23" ht="28.5" customHeight="1">
      <c r="A360" s="473"/>
      <c r="B360" s="473"/>
      <c r="C360" s="513">
        <v>9975</v>
      </c>
      <c r="D360" s="473"/>
      <c r="E360" s="473" t="s">
        <v>3216</v>
      </c>
      <c r="F360" s="473"/>
      <c r="G360" s="520" t="s">
        <v>2334</v>
      </c>
      <c r="H360" s="521" t="s">
        <v>2707</v>
      </c>
      <c r="I360" s="523" t="s">
        <v>2894</v>
      </c>
      <c r="J360" s="519" t="s">
        <v>5591</v>
      </c>
      <c r="K360" s="522" t="s">
        <v>2386</v>
      </c>
      <c r="L360" s="522" t="s">
        <v>5108</v>
      </c>
      <c r="M360" s="523">
        <v>4986</v>
      </c>
      <c r="N360" s="523"/>
      <c r="O360" s="473"/>
      <c r="P360" s="473"/>
      <c r="Q360" s="473"/>
      <c r="R360" s="473"/>
      <c r="S360" s="522" t="s">
        <v>2899</v>
      </c>
      <c r="T360" s="473"/>
      <c r="U360" s="473"/>
      <c r="V360" s="473"/>
      <c r="W360" s="473"/>
    </row>
    <row r="361" spans="1:23" ht="28.5" customHeight="1">
      <c r="A361" s="473"/>
      <c r="B361" s="473"/>
      <c r="C361" s="513">
        <v>9975</v>
      </c>
      <c r="D361" s="473"/>
      <c r="E361" s="473" t="s">
        <v>3216</v>
      </c>
      <c r="F361" s="473"/>
      <c r="G361" s="520" t="s">
        <v>2589</v>
      </c>
      <c r="H361" s="521" t="s">
        <v>2707</v>
      </c>
      <c r="I361" s="523" t="s">
        <v>2894</v>
      </c>
      <c r="J361" s="519" t="s">
        <v>5592</v>
      </c>
      <c r="K361" s="522" t="s">
        <v>2519</v>
      </c>
      <c r="L361" s="522" t="s">
        <v>5112</v>
      </c>
      <c r="M361" s="523">
        <v>5140</v>
      </c>
      <c r="N361" s="523"/>
      <c r="O361" s="473"/>
      <c r="P361" s="473"/>
      <c r="Q361" s="473"/>
      <c r="R361" s="473"/>
      <c r="S361" s="522" t="s">
        <v>2899</v>
      </c>
      <c r="T361" s="473"/>
      <c r="U361" s="473"/>
      <c r="V361" s="473"/>
      <c r="W361" s="473"/>
    </row>
    <row r="362" spans="1:23" ht="28.5" customHeight="1">
      <c r="A362" s="473"/>
      <c r="B362" s="473"/>
      <c r="C362" s="513">
        <v>12420</v>
      </c>
      <c r="D362" s="473"/>
      <c r="E362" s="143" t="s">
        <v>3216</v>
      </c>
      <c r="F362" s="473"/>
      <c r="G362" s="520" t="s">
        <v>2589</v>
      </c>
      <c r="H362" s="521" t="s">
        <v>2707</v>
      </c>
      <c r="I362" s="523" t="s">
        <v>2313</v>
      </c>
      <c r="J362" s="519" t="s">
        <v>5593</v>
      </c>
      <c r="K362" s="522" t="s">
        <v>5541</v>
      </c>
      <c r="L362" s="522" t="s">
        <v>5594</v>
      </c>
      <c r="M362" s="523"/>
      <c r="N362" s="523"/>
      <c r="O362" s="473"/>
      <c r="P362" s="473"/>
      <c r="Q362" s="473"/>
      <c r="R362" s="473"/>
      <c r="S362" s="522" t="s">
        <v>5595</v>
      </c>
      <c r="T362" s="473"/>
      <c r="U362" s="473"/>
      <c r="V362" s="473"/>
      <c r="W362" s="473"/>
    </row>
    <row r="363" spans="1:23" ht="28.5" customHeight="1">
      <c r="A363" s="473"/>
      <c r="B363" s="473"/>
      <c r="C363" s="513">
        <v>57000</v>
      </c>
      <c r="D363" s="473"/>
      <c r="E363" s="143" t="s">
        <v>3216</v>
      </c>
      <c r="F363" s="473"/>
      <c r="G363" s="520" t="s">
        <v>2610</v>
      </c>
      <c r="H363" s="521" t="s">
        <v>2707</v>
      </c>
      <c r="I363" s="523" t="s">
        <v>2313</v>
      </c>
      <c r="J363" s="519" t="s">
        <v>5596</v>
      </c>
      <c r="K363" s="522" t="s">
        <v>5181</v>
      </c>
      <c r="L363" s="522"/>
      <c r="M363" s="523"/>
      <c r="N363" s="523"/>
      <c r="O363" s="473"/>
      <c r="P363" s="473"/>
      <c r="Q363" s="473"/>
      <c r="R363" s="473"/>
      <c r="S363" s="522" t="s">
        <v>5597</v>
      </c>
      <c r="T363" s="473"/>
      <c r="U363" s="473"/>
      <c r="V363" s="473"/>
      <c r="W363" s="473"/>
    </row>
    <row r="364" spans="1:23" ht="28.5" customHeight="1">
      <c r="A364" s="473"/>
      <c r="B364" s="473"/>
      <c r="C364" s="513">
        <v>66500</v>
      </c>
      <c r="D364" s="473"/>
      <c r="E364" s="473" t="s">
        <v>3216</v>
      </c>
      <c r="F364" s="473"/>
      <c r="G364" s="520" t="s">
        <v>5179</v>
      </c>
      <c r="H364" s="521" t="s">
        <v>2707</v>
      </c>
      <c r="I364" s="523" t="s">
        <v>2313</v>
      </c>
      <c r="J364" s="519" t="s">
        <v>5598</v>
      </c>
      <c r="K364" s="522" t="s">
        <v>5181</v>
      </c>
      <c r="L364" s="522"/>
      <c r="M364" s="523"/>
      <c r="N364" s="523"/>
      <c r="O364" s="473"/>
      <c r="P364" s="473"/>
      <c r="Q364" s="473"/>
      <c r="R364" s="473"/>
      <c r="S364" s="522" t="s">
        <v>5599</v>
      </c>
      <c r="T364" s="473"/>
      <c r="U364" s="473"/>
      <c r="V364" s="473"/>
      <c r="W364" s="473"/>
    </row>
    <row r="365" spans="1:23" ht="28.5" customHeight="1">
      <c r="A365" s="473"/>
      <c r="B365" s="473"/>
      <c r="C365" s="513">
        <v>9975</v>
      </c>
      <c r="D365" s="473"/>
      <c r="E365" s="473" t="s">
        <v>3216</v>
      </c>
      <c r="F365" s="473"/>
      <c r="G365" s="520" t="s">
        <v>2475</v>
      </c>
      <c r="H365" s="521" t="s">
        <v>2746</v>
      </c>
      <c r="I365" s="523" t="s">
        <v>2894</v>
      </c>
      <c r="J365" s="519" t="s">
        <v>5600</v>
      </c>
      <c r="K365" s="522" t="s">
        <v>273</v>
      </c>
      <c r="L365" s="522" t="s">
        <v>21</v>
      </c>
      <c r="M365" s="523">
        <v>1988</v>
      </c>
      <c r="N365" s="523" t="s">
        <v>4872</v>
      </c>
      <c r="O365" s="473"/>
      <c r="P365" s="473"/>
      <c r="Q365" s="473"/>
      <c r="R365" s="473"/>
      <c r="S365" s="522" t="s">
        <v>2899</v>
      </c>
      <c r="T365" s="473"/>
      <c r="U365" s="473"/>
      <c r="V365" s="473"/>
      <c r="W365" s="473"/>
    </row>
    <row r="366" spans="1:23" ht="28.5" customHeight="1">
      <c r="A366" s="473"/>
      <c r="B366" s="473"/>
      <c r="C366" s="513">
        <v>9975</v>
      </c>
      <c r="D366" s="473"/>
      <c r="E366" s="473" t="s">
        <v>3216</v>
      </c>
      <c r="F366" s="473"/>
      <c r="G366" s="520" t="s">
        <v>2481</v>
      </c>
      <c r="H366" s="521" t="s">
        <v>2746</v>
      </c>
      <c r="I366" s="523" t="s">
        <v>2894</v>
      </c>
      <c r="J366" s="519" t="s">
        <v>5601</v>
      </c>
      <c r="K366" s="522" t="s">
        <v>5165</v>
      </c>
      <c r="L366" s="522" t="s">
        <v>5166</v>
      </c>
      <c r="M366" s="523">
        <v>3828</v>
      </c>
      <c r="N366" s="523" t="s">
        <v>4887</v>
      </c>
      <c r="O366" s="473"/>
      <c r="P366" s="473"/>
      <c r="Q366" s="473"/>
      <c r="R366" s="473"/>
      <c r="S366" s="522" t="s">
        <v>2899</v>
      </c>
      <c r="T366" s="473"/>
      <c r="U366" s="473"/>
      <c r="V366" s="473"/>
      <c r="W366" s="473"/>
    </row>
    <row r="367" spans="1:23" ht="28.5" customHeight="1">
      <c r="A367" s="473"/>
      <c r="B367" s="473"/>
      <c r="C367" s="513">
        <v>6210</v>
      </c>
      <c r="D367" s="473"/>
      <c r="E367" s="473" t="s">
        <v>3216</v>
      </c>
      <c r="F367" s="473"/>
      <c r="G367" s="520" t="s">
        <v>2481</v>
      </c>
      <c r="H367" s="521" t="s">
        <v>2746</v>
      </c>
      <c r="I367" s="523" t="s">
        <v>2313</v>
      </c>
      <c r="J367" s="519" t="s">
        <v>5602</v>
      </c>
      <c r="K367" s="522" t="s">
        <v>3408</v>
      </c>
      <c r="L367" s="522" t="s">
        <v>3409</v>
      </c>
      <c r="M367" s="523">
        <v>3449</v>
      </c>
      <c r="N367" s="523"/>
      <c r="O367" s="473"/>
      <c r="P367" s="473"/>
      <c r="Q367" s="473"/>
      <c r="R367" s="473"/>
      <c r="S367" s="522" t="s">
        <v>3038</v>
      </c>
      <c r="T367" s="473"/>
      <c r="U367" s="473"/>
      <c r="V367" s="473"/>
      <c r="W367" s="473"/>
    </row>
    <row r="368" spans="1:23" ht="28.5" customHeight="1">
      <c r="A368" s="473"/>
      <c r="B368" s="473"/>
      <c r="C368" s="513">
        <v>9975</v>
      </c>
      <c r="D368" s="473"/>
      <c r="E368" s="473" t="s">
        <v>3216</v>
      </c>
      <c r="F368" s="473"/>
      <c r="G368" s="520" t="s">
        <v>2660</v>
      </c>
      <c r="H368" s="521" t="s">
        <v>2746</v>
      </c>
      <c r="I368" s="523" t="s">
        <v>2894</v>
      </c>
      <c r="J368" s="519" t="s">
        <v>5603</v>
      </c>
      <c r="K368" s="522" t="s">
        <v>140</v>
      </c>
      <c r="L368" s="522" t="s">
        <v>154</v>
      </c>
      <c r="M368" s="523">
        <v>5369</v>
      </c>
      <c r="N368" s="523" t="s">
        <v>4887</v>
      </c>
      <c r="O368" s="473"/>
      <c r="P368" s="473"/>
      <c r="Q368" s="473"/>
      <c r="R368" s="473"/>
      <c r="S368" s="522" t="s">
        <v>2899</v>
      </c>
      <c r="T368" s="473"/>
      <c r="U368" s="473"/>
      <c r="V368" s="473"/>
      <c r="W368" s="473"/>
    </row>
    <row r="369" spans="1:23" ht="28.5" customHeight="1">
      <c r="A369" s="473"/>
      <c r="B369" s="473"/>
      <c r="C369" s="513">
        <v>67000</v>
      </c>
      <c r="D369" s="473"/>
      <c r="E369" s="143" t="s">
        <v>3216</v>
      </c>
      <c r="F369" s="473"/>
      <c r="G369" s="520" t="s">
        <v>2563</v>
      </c>
      <c r="H369" s="521" t="s">
        <v>2746</v>
      </c>
      <c r="I369" s="523" t="s">
        <v>2313</v>
      </c>
      <c r="J369" s="519" t="s">
        <v>5604</v>
      </c>
      <c r="K369" s="522" t="s">
        <v>5605</v>
      </c>
      <c r="L369" s="522" t="s">
        <v>5606</v>
      </c>
      <c r="M369" s="523"/>
      <c r="N369" s="523" t="s">
        <v>5607</v>
      </c>
      <c r="O369" s="473"/>
      <c r="P369" s="473"/>
      <c r="Q369" s="473"/>
      <c r="R369" s="473"/>
      <c r="S369" s="522"/>
      <c r="T369" s="473"/>
      <c r="U369" s="473"/>
      <c r="V369" s="473"/>
      <c r="W369" s="473"/>
    </row>
    <row r="370" spans="1:23" ht="28.5" customHeight="1">
      <c r="A370" s="473"/>
      <c r="B370" s="473"/>
      <c r="C370" s="513">
        <v>9975</v>
      </c>
      <c r="D370" s="473"/>
      <c r="E370" s="473" t="s">
        <v>3216</v>
      </c>
      <c r="F370" s="473"/>
      <c r="G370" s="520" t="s">
        <v>2393</v>
      </c>
      <c r="H370" s="521" t="s">
        <v>2746</v>
      </c>
      <c r="I370" s="523" t="s">
        <v>2894</v>
      </c>
      <c r="J370" s="519" t="s">
        <v>5608</v>
      </c>
      <c r="K370" s="522" t="s">
        <v>5163</v>
      </c>
      <c r="L370" s="522" t="s">
        <v>98</v>
      </c>
      <c r="M370" s="523">
        <v>5299</v>
      </c>
      <c r="N370" s="523" t="s">
        <v>4887</v>
      </c>
      <c r="O370" s="473"/>
      <c r="P370" s="473"/>
      <c r="Q370" s="473"/>
      <c r="R370" s="473"/>
      <c r="S370" s="522" t="s">
        <v>2899</v>
      </c>
      <c r="T370" s="473"/>
      <c r="U370" s="473"/>
      <c r="V370" s="473"/>
      <c r="W370" s="473"/>
    </row>
    <row r="371" spans="1:23" ht="28.5" customHeight="1">
      <c r="A371" s="473"/>
      <c r="B371" s="473"/>
      <c r="C371" s="513">
        <v>9975</v>
      </c>
      <c r="D371" s="473"/>
      <c r="E371" s="473" t="s">
        <v>3216</v>
      </c>
      <c r="F371" s="473"/>
      <c r="G371" s="520" t="s">
        <v>2397</v>
      </c>
      <c r="H371" s="521" t="s">
        <v>2746</v>
      </c>
      <c r="I371" s="523" t="s">
        <v>2894</v>
      </c>
      <c r="J371" s="519" t="s">
        <v>5609</v>
      </c>
      <c r="K371" s="522" t="s">
        <v>3712</v>
      </c>
      <c r="L371" s="522" t="s">
        <v>2970</v>
      </c>
      <c r="M371" s="523"/>
      <c r="N371" s="523"/>
      <c r="O371" s="473"/>
      <c r="P371" s="473"/>
      <c r="Q371" s="473"/>
      <c r="R371" s="473"/>
      <c r="S371" s="522" t="s">
        <v>2899</v>
      </c>
      <c r="T371" s="473"/>
      <c r="U371" s="473"/>
      <c r="V371" s="473"/>
      <c r="W371" s="473"/>
    </row>
    <row r="372" spans="1:23" ht="28.5" customHeight="1">
      <c r="A372" s="473"/>
      <c r="B372" s="473"/>
      <c r="C372" s="513">
        <v>24000</v>
      </c>
      <c r="D372" s="473"/>
      <c r="E372" s="473" t="s">
        <v>3216</v>
      </c>
      <c r="F372" s="473"/>
      <c r="G372" s="520" t="s">
        <v>2323</v>
      </c>
      <c r="H372" s="521" t="s">
        <v>2746</v>
      </c>
      <c r="I372" s="523" t="s">
        <v>2313</v>
      </c>
      <c r="J372" s="519" t="s">
        <v>5610</v>
      </c>
      <c r="K372" s="522" t="s">
        <v>3715</v>
      </c>
      <c r="L372" s="522" t="s">
        <v>3716</v>
      </c>
      <c r="M372" s="523">
        <v>4430</v>
      </c>
      <c r="N372" s="523" t="s">
        <v>4887</v>
      </c>
      <c r="O372" s="473"/>
      <c r="P372" s="473"/>
      <c r="Q372" s="473"/>
      <c r="R372" s="473"/>
      <c r="S372" s="522" t="s">
        <v>5611</v>
      </c>
      <c r="T372" s="473"/>
      <c r="U372" s="473"/>
      <c r="V372" s="473"/>
      <c r="W372" s="473"/>
    </row>
    <row r="373" spans="1:23" ht="28.5" customHeight="1">
      <c r="A373" s="473"/>
      <c r="B373" s="473"/>
      <c r="C373" s="513">
        <v>24000</v>
      </c>
      <c r="D373" s="473"/>
      <c r="E373" s="473" t="s">
        <v>3216</v>
      </c>
      <c r="F373" s="473"/>
      <c r="G373" s="520" t="s">
        <v>2423</v>
      </c>
      <c r="H373" s="521" t="s">
        <v>2746</v>
      </c>
      <c r="I373" s="523" t="s">
        <v>2313</v>
      </c>
      <c r="J373" s="519" t="s">
        <v>5612</v>
      </c>
      <c r="K373" s="522" t="s">
        <v>4051</v>
      </c>
      <c r="L373" s="522" t="s">
        <v>4052</v>
      </c>
      <c r="M373" s="523">
        <v>2737</v>
      </c>
      <c r="N373" s="523" t="s">
        <v>4887</v>
      </c>
      <c r="O373" s="473"/>
      <c r="P373" s="473"/>
      <c r="Q373" s="473"/>
      <c r="R373" s="473"/>
      <c r="S373" s="522" t="s">
        <v>5611</v>
      </c>
      <c r="T373" s="473"/>
      <c r="U373" s="473"/>
      <c r="V373" s="473"/>
      <c r="W373" s="473"/>
    </row>
    <row r="374" spans="1:23" ht="28.5" customHeight="1">
      <c r="A374" s="473"/>
      <c r="B374" s="473"/>
      <c r="C374" s="513">
        <v>9975</v>
      </c>
      <c r="D374" s="473"/>
      <c r="E374" s="473" t="s">
        <v>3216</v>
      </c>
      <c r="F374" s="473"/>
      <c r="G374" s="520" t="s">
        <v>2423</v>
      </c>
      <c r="H374" s="521" t="s">
        <v>2746</v>
      </c>
      <c r="I374" s="523" t="s">
        <v>2894</v>
      </c>
      <c r="J374" s="519" t="s">
        <v>5613</v>
      </c>
      <c r="K374" s="522" t="s">
        <v>3305</v>
      </c>
      <c r="L374" s="522" t="s">
        <v>4313</v>
      </c>
      <c r="M374" s="523">
        <v>2519</v>
      </c>
      <c r="N374" s="523"/>
      <c r="O374" s="473"/>
      <c r="P374" s="473"/>
      <c r="Q374" s="473"/>
      <c r="R374" s="473"/>
      <c r="S374" s="522" t="s">
        <v>2899</v>
      </c>
      <c r="T374" s="473"/>
      <c r="U374" s="473"/>
      <c r="V374" s="473"/>
      <c r="W374" s="473"/>
    </row>
    <row r="375" spans="1:23" ht="28.5" customHeight="1">
      <c r="A375" s="473"/>
      <c r="B375" s="473"/>
      <c r="C375" s="513">
        <v>14000</v>
      </c>
      <c r="D375" s="473"/>
      <c r="E375" s="473" t="s">
        <v>3216</v>
      </c>
      <c r="F375" s="473"/>
      <c r="G375" s="520" t="s">
        <v>2329</v>
      </c>
      <c r="H375" s="521" t="s">
        <v>2746</v>
      </c>
      <c r="I375" s="523" t="s">
        <v>2313</v>
      </c>
      <c r="J375" s="519" t="s">
        <v>5614</v>
      </c>
      <c r="K375" s="522" t="s">
        <v>5566</v>
      </c>
      <c r="L375" s="522"/>
      <c r="M375" s="523"/>
      <c r="N375" s="523"/>
      <c r="O375" s="473"/>
      <c r="P375" s="473"/>
      <c r="Q375" s="473"/>
      <c r="R375" s="473"/>
      <c r="S375" s="522" t="s">
        <v>5615</v>
      </c>
      <c r="T375" s="473"/>
      <c r="U375" s="473"/>
      <c r="V375" s="473"/>
      <c r="W375" s="473"/>
    </row>
    <row r="376" spans="1:23" ht="28.5" customHeight="1">
      <c r="A376" s="473"/>
      <c r="B376" s="473"/>
      <c r="C376" s="513">
        <v>9975</v>
      </c>
      <c r="D376" s="473"/>
      <c r="E376" s="473" t="s">
        <v>3216</v>
      </c>
      <c r="F376" s="473"/>
      <c r="G376" s="520" t="s">
        <v>2461</v>
      </c>
      <c r="H376" s="521" t="s">
        <v>2746</v>
      </c>
      <c r="I376" s="523" t="s">
        <v>2894</v>
      </c>
      <c r="J376" s="519" t="s">
        <v>5616</v>
      </c>
      <c r="K376" s="522" t="s">
        <v>5104</v>
      </c>
      <c r="L376" s="522" t="s">
        <v>5105</v>
      </c>
      <c r="M376" s="523">
        <v>5310</v>
      </c>
      <c r="N376" s="523"/>
      <c r="O376" s="473"/>
      <c r="P376" s="473"/>
      <c r="Q376" s="473"/>
      <c r="R376" s="473"/>
      <c r="S376" s="522" t="s">
        <v>2899</v>
      </c>
      <c r="T376" s="473"/>
      <c r="U376" s="473"/>
      <c r="V376" s="473"/>
      <c r="W376" s="473"/>
    </row>
    <row r="377" spans="1:23" ht="28.5" customHeight="1">
      <c r="A377" s="473"/>
      <c r="B377" s="473"/>
      <c r="C377" s="513">
        <v>25000</v>
      </c>
      <c r="D377" s="473"/>
      <c r="E377" s="473" t="s">
        <v>3216</v>
      </c>
      <c r="F377" s="473"/>
      <c r="G377" s="520" t="s">
        <v>2589</v>
      </c>
      <c r="H377" s="521" t="s">
        <v>2746</v>
      </c>
      <c r="I377" s="523" t="s">
        <v>2358</v>
      </c>
      <c r="J377" s="519" t="s">
        <v>5617</v>
      </c>
      <c r="K377" s="522" t="s">
        <v>379</v>
      </c>
      <c r="L377" s="522" t="s">
        <v>380</v>
      </c>
      <c r="M377" s="523"/>
      <c r="N377" s="523" t="s">
        <v>4872</v>
      </c>
      <c r="O377" s="473"/>
      <c r="P377" s="473"/>
      <c r="Q377" s="473"/>
      <c r="R377" s="473"/>
      <c r="S377" s="522" t="s">
        <v>5618</v>
      </c>
      <c r="T377" s="473"/>
      <c r="U377" s="473"/>
      <c r="V377" s="473"/>
      <c r="W377" s="473"/>
    </row>
    <row r="378" spans="1:23" ht="25.5">
      <c r="A378" s="473"/>
      <c r="B378" s="473"/>
      <c r="C378" s="513">
        <v>9975</v>
      </c>
      <c r="D378" s="473"/>
      <c r="E378" s="473" t="s">
        <v>3216</v>
      </c>
      <c r="F378" s="473"/>
      <c r="G378" s="520">
        <v>25</v>
      </c>
      <c r="H378" s="521" t="s">
        <v>2746</v>
      </c>
      <c r="I378" s="523" t="s">
        <v>2894</v>
      </c>
      <c r="J378" s="519" t="s">
        <v>5619</v>
      </c>
      <c r="K378" s="522" t="s">
        <v>3856</v>
      </c>
      <c r="L378" s="522" t="s">
        <v>3696</v>
      </c>
      <c r="M378" s="523">
        <v>2131</v>
      </c>
      <c r="N378" s="523"/>
      <c r="O378" s="473"/>
      <c r="P378" s="473"/>
      <c r="Q378" s="473"/>
      <c r="R378" s="473"/>
      <c r="S378" s="522" t="s">
        <v>2899</v>
      </c>
      <c r="T378" s="473"/>
      <c r="U378" s="473"/>
      <c r="V378" s="473"/>
      <c r="W378" s="473"/>
    </row>
    <row r="379" spans="1:23" ht="25.5">
      <c r="A379" s="473"/>
      <c r="B379" s="473"/>
      <c r="C379" s="513">
        <v>9975</v>
      </c>
      <c r="D379" s="473"/>
      <c r="E379" s="473" t="s">
        <v>3216</v>
      </c>
      <c r="F379" s="473"/>
      <c r="G379" s="520">
        <v>26</v>
      </c>
      <c r="H379" s="521" t="s">
        <v>2746</v>
      </c>
      <c r="I379" s="523" t="s">
        <v>2894</v>
      </c>
      <c r="J379" s="519" t="s">
        <v>5620</v>
      </c>
      <c r="K379" s="522" t="s">
        <v>5188</v>
      </c>
      <c r="L379" s="522" t="s">
        <v>5199</v>
      </c>
      <c r="M379" s="523">
        <v>5450</v>
      </c>
      <c r="N379" s="523"/>
      <c r="O379" s="473"/>
      <c r="P379" s="473"/>
      <c r="Q379" s="473"/>
      <c r="R379" s="473"/>
      <c r="S379" s="522" t="s">
        <v>2899</v>
      </c>
      <c r="T379" s="473"/>
      <c r="U379" s="473"/>
      <c r="V379" s="473"/>
      <c r="W379" s="473"/>
    </row>
    <row r="380" spans="1:23" ht="28.5" customHeight="1">
      <c r="A380" s="473"/>
      <c r="B380" s="473"/>
      <c r="C380" s="513">
        <v>16600</v>
      </c>
      <c r="D380" s="473"/>
      <c r="E380" s="473" t="s">
        <v>3216</v>
      </c>
      <c r="F380" s="473"/>
      <c r="G380" s="520" t="s">
        <v>2342</v>
      </c>
      <c r="H380" s="521" t="s">
        <v>2746</v>
      </c>
      <c r="I380" s="523" t="s">
        <v>4862</v>
      </c>
      <c r="J380" s="519" t="s">
        <v>5621</v>
      </c>
      <c r="K380" s="522" t="s">
        <v>5622</v>
      </c>
      <c r="L380" s="522" t="s">
        <v>5623</v>
      </c>
      <c r="M380" s="523"/>
      <c r="N380" s="523"/>
      <c r="O380" s="473"/>
      <c r="P380" s="473"/>
      <c r="Q380" s="473"/>
      <c r="R380" s="473"/>
      <c r="S380" s="522"/>
      <c r="T380" s="473"/>
      <c r="U380" s="473"/>
      <c r="V380" s="473"/>
      <c r="W380" s="473"/>
    </row>
    <row r="381" spans="1:23" ht="25.5">
      <c r="A381" s="473"/>
      <c r="B381" s="473"/>
      <c r="C381" s="513">
        <v>9975</v>
      </c>
      <c r="D381" s="473"/>
      <c r="E381" s="473" t="s">
        <v>3216</v>
      </c>
      <c r="F381" s="473"/>
      <c r="G381" s="520">
        <v>28</v>
      </c>
      <c r="H381" s="521" t="s">
        <v>2746</v>
      </c>
      <c r="I381" s="523" t="s">
        <v>2894</v>
      </c>
      <c r="J381" s="519" t="s">
        <v>5624</v>
      </c>
      <c r="K381" s="522" t="s">
        <v>5157</v>
      </c>
      <c r="L381" s="522" t="s">
        <v>50</v>
      </c>
      <c r="M381" s="523">
        <v>2602</v>
      </c>
      <c r="N381" s="523"/>
      <c r="O381" s="473"/>
      <c r="P381" s="473"/>
      <c r="Q381" s="473"/>
      <c r="R381" s="473"/>
      <c r="S381" s="522" t="s">
        <v>2899</v>
      </c>
      <c r="T381" s="473"/>
      <c r="U381" s="473"/>
      <c r="V381" s="473"/>
      <c r="W381" s="473"/>
    </row>
    <row r="382" spans="1:23" ht="28.5" customHeight="1">
      <c r="A382" s="473"/>
      <c r="B382" s="473"/>
      <c r="C382" s="513">
        <v>95000</v>
      </c>
      <c r="D382" s="473"/>
      <c r="E382" s="473" t="s">
        <v>3216</v>
      </c>
      <c r="F382" s="473"/>
      <c r="G382" s="520" t="s">
        <v>2610</v>
      </c>
      <c r="H382" s="521" t="s">
        <v>2746</v>
      </c>
      <c r="I382" s="523" t="s">
        <v>2358</v>
      </c>
      <c r="J382" s="519" t="s">
        <v>5625</v>
      </c>
      <c r="K382" s="522" t="s">
        <v>5626</v>
      </c>
      <c r="L382" s="522" t="s">
        <v>32</v>
      </c>
      <c r="M382" s="523"/>
      <c r="N382" s="523"/>
      <c r="O382" s="473"/>
      <c r="P382" s="473"/>
      <c r="Q382" s="473"/>
      <c r="R382" s="473"/>
      <c r="S382" s="522" t="s">
        <v>5627</v>
      </c>
      <c r="T382" s="473"/>
      <c r="U382" s="473"/>
      <c r="V382" s="473"/>
      <c r="W382" s="473"/>
    </row>
    <row r="383" spans="1:23" ht="25.5">
      <c r="A383" s="473"/>
      <c r="B383" s="473"/>
      <c r="C383" s="513">
        <v>3000</v>
      </c>
      <c r="D383" s="473"/>
      <c r="E383" s="473" t="s">
        <v>3216</v>
      </c>
      <c r="F383" s="473"/>
      <c r="G383" s="520" t="s">
        <v>2555</v>
      </c>
      <c r="H383" s="521" t="s">
        <v>2815</v>
      </c>
      <c r="I383" s="523" t="s">
        <v>2313</v>
      </c>
      <c r="J383" s="519" t="s">
        <v>5628</v>
      </c>
      <c r="K383" s="522" t="s">
        <v>5629</v>
      </c>
      <c r="L383" s="522"/>
      <c r="M383" s="523"/>
      <c r="N383" s="523"/>
      <c r="O383" s="473"/>
      <c r="P383" s="473"/>
      <c r="Q383" s="473"/>
      <c r="R383" s="473"/>
      <c r="S383" s="522" t="s">
        <v>68</v>
      </c>
      <c r="T383" s="473"/>
      <c r="U383" s="473"/>
      <c r="V383" s="473"/>
      <c r="W383" s="473"/>
    </row>
    <row r="384" spans="1:23" ht="28.5" customHeight="1">
      <c r="A384" s="473"/>
      <c r="B384" s="473"/>
      <c r="C384" s="513">
        <v>18630</v>
      </c>
      <c r="D384" s="473"/>
      <c r="E384" s="473" t="s">
        <v>3216</v>
      </c>
      <c r="F384" s="473"/>
      <c r="G384" s="520" t="s">
        <v>2470</v>
      </c>
      <c r="H384" s="521" t="s">
        <v>2815</v>
      </c>
      <c r="I384" s="523" t="s">
        <v>2313</v>
      </c>
      <c r="J384" s="519" t="s">
        <v>5630</v>
      </c>
      <c r="K384" s="522" t="s">
        <v>5631</v>
      </c>
      <c r="L384" s="522"/>
      <c r="M384" s="523">
        <v>2856</v>
      </c>
      <c r="N384" s="523"/>
      <c r="O384" s="473"/>
      <c r="P384" s="473"/>
      <c r="Q384" s="473"/>
      <c r="R384" s="473"/>
      <c r="S384" s="522" t="s">
        <v>5632</v>
      </c>
      <c r="T384" s="473"/>
      <c r="U384" s="473"/>
      <c r="V384" s="473"/>
      <c r="W384" s="473"/>
    </row>
    <row r="385" spans="1:23" ht="25.5">
      <c r="A385" s="473" t="s">
        <v>5633</v>
      </c>
      <c r="B385" s="473"/>
      <c r="C385" s="513">
        <v>9975</v>
      </c>
      <c r="D385" s="473"/>
      <c r="E385" s="473" t="s">
        <v>3216</v>
      </c>
      <c r="F385" s="473"/>
      <c r="G385" s="520" t="s">
        <v>2470</v>
      </c>
      <c r="H385" s="521" t="s">
        <v>2815</v>
      </c>
      <c r="I385" s="523" t="s">
        <v>2894</v>
      </c>
      <c r="J385" s="519" t="s">
        <v>5634</v>
      </c>
      <c r="K385" s="522" t="s">
        <v>5142</v>
      </c>
      <c r="L385" s="522" t="s">
        <v>5635</v>
      </c>
      <c r="M385" s="523">
        <v>5118</v>
      </c>
      <c r="N385" s="523"/>
      <c r="O385" s="473"/>
      <c r="P385" s="473"/>
      <c r="Q385" s="473"/>
      <c r="R385" s="473"/>
      <c r="S385" s="522" t="s">
        <v>2899</v>
      </c>
      <c r="T385" s="473"/>
      <c r="U385" s="473"/>
      <c r="V385" s="473"/>
      <c r="W385" s="473"/>
    </row>
    <row r="386" spans="1:23" ht="25.5">
      <c r="A386" s="473" t="s">
        <v>5633</v>
      </c>
      <c r="B386" s="473"/>
      <c r="C386" s="513">
        <v>9975</v>
      </c>
      <c r="D386" s="473"/>
      <c r="E386" s="473" t="s">
        <v>3216</v>
      </c>
      <c r="F386" s="473"/>
      <c r="G386" s="520" t="s">
        <v>2481</v>
      </c>
      <c r="H386" s="521" t="s">
        <v>2815</v>
      </c>
      <c r="I386" s="523" t="s">
        <v>2894</v>
      </c>
      <c r="J386" s="519" t="s">
        <v>5636</v>
      </c>
      <c r="K386" s="522" t="s">
        <v>5083</v>
      </c>
      <c r="L386" s="522" t="s">
        <v>5084</v>
      </c>
      <c r="M386" s="523">
        <v>5315</v>
      </c>
      <c r="N386" s="523"/>
      <c r="O386" s="473"/>
      <c r="P386" s="473"/>
      <c r="Q386" s="473"/>
      <c r="R386" s="473"/>
      <c r="S386" s="522" t="s">
        <v>2899</v>
      </c>
      <c r="T386" s="473"/>
      <c r="U386" s="473"/>
      <c r="V386" s="473"/>
      <c r="W386" s="473"/>
    </row>
    <row r="387" spans="1:23" ht="25.5">
      <c r="A387" s="473" t="s">
        <v>5633</v>
      </c>
      <c r="B387" s="473"/>
      <c r="C387" s="513">
        <v>9975</v>
      </c>
      <c r="D387" s="473"/>
      <c r="E387" s="473" t="s">
        <v>3216</v>
      </c>
      <c r="F387" s="473"/>
      <c r="G387" s="520" t="s">
        <v>2660</v>
      </c>
      <c r="H387" s="521" t="s">
        <v>2815</v>
      </c>
      <c r="I387" s="523" t="s">
        <v>2894</v>
      </c>
      <c r="J387" s="519" t="s">
        <v>5637</v>
      </c>
      <c r="K387" s="522" t="s">
        <v>5638</v>
      </c>
      <c r="L387" s="522" t="s">
        <v>5084</v>
      </c>
      <c r="M387" s="523">
        <v>5186</v>
      </c>
      <c r="N387" s="523"/>
      <c r="O387" s="473"/>
      <c r="P387" s="473"/>
      <c r="Q387" s="473"/>
      <c r="R387" s="473"/>
      <c r="S387" s="522" t="s">
        <v>2899</v>
      </c>
      <c r="T387" s="473"/>
      <c r="U387" s="473"/>
      <c r="V387" s="473"/>
      <c r="W387" s="473"/>
    </row>
    <row r="388" spans="1:23" ht="25.5">
      <c r="A388" s="473" t="s">
        <v>5633</v>
      </c>
      <c r="B388" s="473"/>
      <c r="C388" s="513">
        <v>9975</v>
      </c>
      <c r="D388" s="473"/>
      <c r="E388" s="473" t="s">
        <v>3216</v>
      </c>
      <c r="F388" s="473"/>
      <c r="G388" s="520" t="s">
        <v>2563</v>
      </c>
      <c r="H388" s="521" t="s">
        <v>2815</v>
      </c>
      <c r="I388" s="523" t="s">
        <v>2894</v>
      </c>
      <c r="J388" s="519" t="s">
        <v>5639</v>
      </c>
      <c r="K388" s="522" t="s">
        <v>3715</v>
      </c>
      <c r="L388" s="522" t="s">
        <v>5077</v>
      </c>
      <c r="M388" s="523">
        <v>4530</v>
      </c>
      <c r="N388" s="523"/>
      <c r="O388" s="473"/>
      <c r="P388" s="473"/>
      <c r="Q388" s="473"/>
      <c r="R388" s="473"/>
      <c r="S388" s="522" t="s">
        <v>2899</v>
      </c>
      <c r="T388" s="473"/>
      <c r="U388" s="473"/>
      <c r="V388" s="473"/>
      <c r="W388" s="473"/>
    </row>
    <row r="389" spans="1:23" ht="25.5">
      <c r="A389" s="473" t="s">
        <v>5633</v>
      </c>
      <c r="B389" s="473"/>
      <c r="C389" s="513">
        <v>9975</v>
      </c>
      <c r="D389" s="473"/>
      <c r="E389" s="473" t="s">
        <v>3216</v>
      </c>
      <c r="F389" s="473"/>
      <c r="G389" s="520" t="s">
        <v>2416</v>
      </c>
      <c r="H389" s="521" t="s">
        <v>2815</v>
      </c>
      <c r="I389" s="523" t="s">
        <v>2894</v>
      </c>
      <c r="J389" s="519" t="s">
        <v>5640</v>
      </c>
      <c r="K389" s="522" t="s">
        <v>4994</v>
      </c>
      <c r="L389" s="522" t="s">
        <v>4981</v>
      </c>
      <c r="M389" s="523">
        <v>4441</v>
      </c>
      <c r="N389" s="523"/>
      <c r="O389" s="473"/>
      <c r="P389" s="473"/>
      <c r="Q389" s="473"/>
      <c r="R389" s="473"/>
      <c r="S389" s="522" t="s">
        <v>2899</v>
      </c>
      <c r="T389" s="473"/>
      <c r="U389" s="473"/>
      <c r="V389" s="473"/>
      <c r="W389" s="473"/>
    </row>
    <row r="390" spans="1:23" ht="25.5">
      <c r="A390" s="473" t="s">
        <v>5633</v>
      </c>
      <c r="B390" s="473"/>
      <c r="C390" s="513">
        <v>9975</v>
      </c>
      <c r="D390" s="473"/>
      <c r="E390" s="473" t="s">
        <v>3216</v>
      </c>
      <c r="F390" s="473"/>
      <c r="G390" s="520" t="s">
        <v>2384</v>
      </c>
      <c r="H390" s="521" t="s">
        <v>2815</v>
      </c>
      <c r="I390" s="523" t="s">
        <v>2894</v>
      </c>
      <c r="J390" s="519" t="s">
        <v>5641</v>
      </c>
      <c r="K390" s="522" t="s">
        <v>5067</v>
      </c>
      <c r="L390" s="522" t="s">
        <v>2536</v>
      </c>
      <c r="M390" s="523">
        <v>4897</v>
      </c>
      <c r="N390" s="523"/>
      <c r="O390" s="473"/>
      <c r="P390" s="473"/>
      <c r="Q390" s="473"/>
      <c r="R390" s="473"/>
      <c r="S390" s="522" t="s">
        <v>2899</v>
      </c>
      <c r="T390" s="473"/>
      <c r="U390" s="473"/>
      <c r="V390" s="473"/>
      <c r="W390" s="473"/>
    </row>
    <row r="391" spans="1:23" ht="25.5">
      <c r="A391" s="473" t="s">
        <v>5633</v>
      </c>
      <c r="B391" s="473"/>
      <c r="C391" s="513">
        <v>9975</v>
      </c>
      <c r="D391" s="473"/>
      <c r="E391" s="473" t="s">
        <v>3216</v>
      </c>
      <c r="F391" s="473"/>
      <c r="G391" s="520" t="s">
        <v>2501</v>
      </c>
      <c r="H391" s="521" t="s">
        <v>2815</v>
      </c>
      <c r="I391" s="523" t="s">
        <v>2894</v>
      </c>
      <c r="J391" s="519" t="s">
        <v>5642</v>
      </c>
      <c r="K391" s="522" t="s">
        <v>2977</v>
      </c>
      <c r="L391" s="522" t="s">
        <v>5126</v>
      </c>
      <c r="M391" s="523">
        <v>4668</v>
      </c>
      <c r="N391" s="523"/>
      <c r="O391" s="473"/>
      <c r="P391" s="473"/>
      <c r="Q391" s="473"/>
      <c r="R391" s="473"/>
      <c r="S391" s="522" t="s">
        <v>2899</v>
      </c>
      <c r="T391" s="473"/>
      <c r="U391" s="473"/>
      <c r="V391" s="473"/>
      <c r="W391" s="473"/>
    </row>
    <row r="392" spans="1:23" ht="25.5">
      <c r="A392" s="473"/>
      <c r="B392" s="473"/>
      <c r="C392" s="513">
        <v>11850</v>
      </c>
      <c r="D392" s="473"/>
      <c r="E392" s="473" t="s">
        <v>3216</v>
      </c>
      <c r="F392" s="473"/>
      <c r="G392" s="520" t="s">
        <v>2660</v>
      </c>
      <c r="H392" s="521" t="s">
        <v>2815</v>
      </c>
      <c r="I392" s="523" t="s">
        <v>2313</v>
      </c>
      <c r="J392" s="519" t="s">
        <v>5643</v>
      </c>
      <c r="K392" s="522" t="s">
        <v>5644</v>
      </c>
      <c r="L392" s="522" t="s">
        <v>4276</v>
      </c>
      <c r="M392" s="523">
        <v>2881</v>
      </c>
      <c r="N392" s="523"/>
      <c r="O392" s="473"/>
      <c r="P392" s="473"/>
      <c r="Q392" s="473"/>
      <c r="R392" s="473"/>
      <c r="S392" s="522" t="s">
        <v>5645</v>
      </c>
      <c r="T392" s="473"/>
      <c r="U392" s="473"/>
      <c r="V392" s="473"/>
      <c r="W392" s="473"/>
    </row>
    <row r="393" spans="1:23" ht="25.5">
      <c r="A393" s="473"/>
      <c r="B393" s="473"/>
      <c r="C393" s="513">
        <v>20000</v>
      </c>
      <c r="D393" s="473"/>
      <c r="E393" s="473" t="s">
        <v>3216</v>
      </c>
      <c r="F393" s="473"/>
      <c r="G393" s="520" t="s">
        <v>2641</v>
      </c>
      <c r="H393" s="521" t="s">
        <v>2815</v>
      </c>
      <c r="I393" s="523" t="s">
        <v>2313</v>
      </c>
      <c r="J393" s="519" t="s">
        <v>5646</v>
      </c>
      <c r="K393" s="522" t="s">
        <v>3129</v>
      </c>
      <c r="L393" s="522"/>
      <c r="M393" s="523"/>
      <c r="N393" s="523"/>
      <c r="O393" s="473"/>
      <c r="P393" s="473"/>
      <c r="Q393" s="473"/>
      <c r="R393" s="473"/>
      <c r="S393" s="522" t="s">
        <v>5595</v>
      </c>
      <c r="T393" s="473"/>
      <c r="U393" s="473"/>
      <c r="V393" s="473"/>
      <c r="W393" s="473"/>
    </row>
    <row r="394" spans="1:23" ht="25.5">
      <c r="A394" s="91" t="s">
        <v>2333</v>
      </c>
      <c r="B394" s="91"/>
      <c r="C394" s="513">
        <v>210000</v>
      </c>
      <c r="D394" s="473"/>
      <c r="E394" s="473"/>
      <c r="F394" s="473"/>
      <c r="G394" s="520" t="s">
        <v>2574</v>
      </c>
      <c r="H394" s="521" t="s">
        <v>2815</v>
      </c>
      <c r="I394" s="523" t="s">
        <v>4862</v>
      </c>
      <c r="J394" s="519" t="s">
        <v>5647</v>
      </c>
      <c r="K394" s="522" t="s">
        <v>5648</v>
      </c>
      <c r="L394" s="522"/>
      <c r="M394" s="523"/>
      <c r="N394" s="523"/>
      <c r="O394" s="473"/>
      <c r="P394" s="473"/>
      <c r="Q394" s="473"/>
      <c r="R394" s="473"/>
      <c r="S394" s="522" t="s">
        <v>5649</v>
      </c>
      <c r="T394" s="473"/>
      <c r="U394" s="473"/>
      <c r="V394" s="473"/>
      <c r="W394" s="473"/>
    </row>
    <row r="395" spans="1:23" ht="25.5">
      <c r="A395" s="473"/>
      <c r="B395" s="473"/>
      <c r="C395" s="513">
        <v>14100</v>
      </c>
      <c r="D395" s="473"/>
      <c r="E395" s="473" t="s">
        <v>3216</v>
      </c>
      <c r="F395" s="473"/>
      <c r="G395" s="520" t="s">
        <v>2641</v>
      </c>
      <c r="H395" s="521" t="s">
        <v>2815</v>
      </c>
      <c r="I395" s="523" t="s">
        <v>2313</v>
      </c>
      <c r="J395" s="519" t="s">
        <v>5650</v>
      </c>
      <c r="K395" s="522" t="s">
        <v>5651</v>
      </c>
      <c r="L395" s="522"/>
      <c r="M395" s="523"/>
      <c r="N395" s="523"/>
      <c r="O395" s="473"/>
      <c r="P395" s="473"/>
      <c r="Q395" s="473"/>
      <c r="R395" s="473"/>
      <c r="S395" s="522" t="s">
        <v>5594</v>
      </c>
      <c r="T395" s="473"/>
      <c r="U395" s="473"/>
      <c r="V395" s="473"/>
      <c r="W395" s="473"/>
    </row>
    <row r="396" spans="1:23" ht="25.5">
      <c r="A396" s="473"/>
      <c r="B396" s="473"/>
      <c r="C396" s="513">
        <v>32500</v>
      </c>
      <c r="D396" s="473"/>
      <c r="E396" s="473" t="s">
        <v>3216</v>
      </c>
      <c r="F396" s="473"/>
      <c r="G396" s="520" t="s">
        <v>2641</v>
      </c>
      <c r="H396" s="521" t="s">
        <v>2815</v>
      </c>
      <c r="I396" s="523" t="s">
        <v>2313</v>
      </c>
      <c r="J396" s="519" t="s">
        <v>5652</v>
      </c>
      <c r="K396" s="522" t="s">
        <v>5653</v>
      </c>
      <c r="L396" s="522"/>
      <c r="M396" s="523"/>
      <c r="N396" s="523"/>
      <c r="O396" s="473"/>
      <c r="P396" s="473"/>
      <c r="Q396" s="473"/>
      <c r="R396" s="473"/>
      <c r="S396" s="522"/>
      <c r="T396" s="473"/>
      <c r="U396" s="473"/>
      <c r="V396" s="473"/>
      <c r="W396" s="473"/>
    </row>
    <row r="397" spans="1:23" ht="25.5">
      <c r="A397" s="473"/>
      <c r="B397" s="473"/>
      <c r="C397" s="513"/>
      <c r="D397" s="473"/>
      <c r="E397" s="473"/>
      <c r="F397" s="473"/>
      <c r="G397" s="520"/>
      <c r="H397" s="521"/>
      <c r="I397" s="523"/>
      <c r="J397" s="519"/>
      <c r="K397" s="522"/>
      <c r="L397" s="522"/>
      <c r="M397" s="523"/>
      <c r="N397" s="523"/>
      <c r="O397" s="473"/>
      <c r="P397" s="473"/>
      <c r="Q397" s="473"/>
      <c r="R397" s="473"/>
      <c r="S397" s="522"/>
      <c r="T397" s="473"/>
      <c r="U397" s="473"/>
      <c r="V397" s="473"/>
      <c r="W397" s="473"/>
    </row>
    <row r="398" spans="1:23" ht="28.5" customHeight="1">
      <c r="A398" s="512"/>
      <c r="B398" s="546"/>
      <c r="C398" s="513">
        <v>400000</v>
      </c>
      <c r="D398" s="513"/>
      <c r="E398" s="473"/>
      <c r="F398" s="473"/>
      <c r="G398" s="520"/>
      <c r="H398" s="521">
        <v>2015</v>
      </c>
      <c r="I398" s="507" t="s">
        <v>2335</v>
      </c>
      <c r="J398" s="507" t="s">
        <v>5654</v>
      </c>
      <c r="K398" s="508" t="s">
        <v>5655</v>
      </c>
      <c r="L398" s="508" t="s">
        <v>5656</v>
      </c>
      <c r="M398" s="507">
        <v>5237</v>
      </c>
      <c r="N398" s="507" t="s">
        <v>4872</v>
      </c>
      <c r="O398" s="507"/>
      <c r="P398" s="507"/>
      <c r="Q398" s="507"/>
      <c r="R398" s="507"/>
      <c r="S398" s="507">
        <v>14</v>
      </c>
      <c r="T398" s="507"/>
      <c r="U398" s="530"/>
      <c r="V398" s="507"/>
      <c r="W398" s="507"/>
    </row>
    <row r="399" spans="1:23" ht="28.5" customHeight="1">
      <c r="A399" s="512"/>
      <c r="B399" s="546"/>
      <c r="C399" s="513">
        <v>400000</v>
      </c>
      <c r="D399" s="513"/>
      <c r="E399" s="473"/>
      <c r="F399" s="473"/>
      <c r="G399" s="520"/>
      <c r="H399" s="521">
        <v>2015</v>
      </c>
      <c r="I399" s="507" t="s">
        <v>2335</v>
      </c>
      <c r="J399" s="507" t="s">
        <v>5657</v>
      </c>
      <c r="K399" s="508" t="s">
        <v>5658</v>
      </c>
      <c r="L399" s="508"/>
      <c r="M399" s="507">
        <v>5200</v>
      </c>
      <c r="N399" s="507" t="s">
        <v>4872</v>
      </c>
      <c r="O399" s="507"/>
      <c r="P399" s="507"/>
      <c r="Q399" s="507"/>
      <c r="R399" s="507"/>
      <c r="S399" s="507">
        <v>14</v>
      </c>
      <c r="T399" s="507"/>
      <c r="U399" s="507"/>
      <c r="V399" s="507"/>
      <c r="W399" s="507"/>
    </row>
    <row r="400" spans="1:23" ht="28.5" customHeight="1">
      <c r="A400" s="473"/>
      <c r="B400" s="546"/>
      <c r="C400" s="513">
        <v>400000</v>
      </c>
      <c r="D400" s="513"/>
      <c r="E400" s="473"/>
      <c r="F400" s="473"/>
      <c r="G400" s="520"/>
      <c r="H400" s="521">
        <v>2015</v>
      </c>
      <c r="I400" s="507" t="s">
        <v>2335</v>
      </c>
      <c r="J400" s="507" t="s">
        <v>5659</v>
      </c>
      <c r="K400" s="508" t="s">
        <v>5660</v>
      </c>
      <c r="L400" s="508" t="s">
        <v>74</v>
      </c>
      <c r="M400" s="507">
        <v>2763</v>
      </c>
      <c r="N400" s="507" t="s">
        <v>4872</v>
      </c>
      <c r="O400" s="507"/>
      <c r="P400" s="507"/>
      <c r="Q400" s="507"/>
      <c r="R400" s="507"/>
      <c r="S400" s="507">
        <v>14</v>
      </c>
      <c r="T400" s="507"/>
      <c r="U400" s="507"/>
      <c r="V400" s="507"/>
      <c r="W400" s="507"/>
    </row>
    <row r="401" spans="1:23" ht="25.5">
      <c r="A401" s="512"/>
      <c r="B401" s="546">
        <f t="shared" ref="B401:B409" si="2">C401/3.25</f>
        <v>153846.15384615384</v>
      </c>
      <c r="C401" s="513">
        <v>500000</v>
      </c>
      <c r="D401" s="513">
        <v>9</v>
      </c>
      <c r="E401" s="91"/>
      <c r="F401" s="93"/>
      <c r="G401" s="520"/>
      <c r="H401" s="521">
        <v>2015</v>
      </c>
      <c r="I401" s="432" t="s">
        <v>2335</v>
      </c>
      <c r="J401" s="432" t="s">
        <v>5661</v>
      </c>
      <c r="K401" s="514" t="s">
        <v>2935</v>
      </c>
      <c r="L401" s="514" t="s">
        <v>2830</v>
      </c>
      <c r="M401" s="432">
        <v>4862</v>
      </c>
      <c r="N401" s="432" t="s">
        <v>4870</v>
      </c>
      <c r="O401" s="432"/>
      <c r="P401" s="432"/>
      <c r="Q401" s="432"/>
      <c r="R401" s="432"/>
      <c r="S401" s="432">
        <v>14</v>
      </c>
      <c r="T401" s="432"/>
      <c r="U401" s="531"/>
      <c r="V401" s="432"/>
      <c r="W401" s="432"/>
    </row>
    <row r="402" spans="1:23" ht="28.5" customHeight="1">
      <c r="A402" s="512"/>
      <c r="B402" s="546">
        <f t="shared" si="2"/>
        <v>153846.15384615384</v>
      </c>
      <c r="C402" s="513">
        <v>500000</v>
      </c>
      <c r="D402" s="513">
        <v>9</v>
      </c>
      <c r="E402" s="473"/>
      <c r="F402" s="473"/>
      <c r="G402" s="520"/>
      <c r="H402" s="521">
        <v>2015</v>
      </c>
      <c r="I402" s="432" t="s">
        <v>2335</v>
      </c>
      <c r="J402" s="432" t="s">
        <v>5662</v>
      </c>
      <c r="K402" s="514" t="s">
        <v>330</v>
      </c>
      <c r="L402" s="514" t="s">
        <v>5663</v>
      </c>
      <c r="M402" s="432">
        <v>5113</v>
      </c>
      <c r="N402" s="432" t="s">
        <v>4870</v>
      </c>
      <c r="O402" s="432"/>
      <c r="P402" s="432"/>
      <c r="Q402" s="432"/>
      <c r="R402" s="432"/>
      <c r="S402" s="432">
        <v>14</v>
      </c>
      <c r="T402" s="432"/>
      <c r="U402" s="432"/>
      <c r="V402" s="432"/>
      <c r="W402" s="432"/>
    </row>
    <row r="403" spans="1:23" ht="28.5" customHeight="1">
      <c r="A403" s="512"/>
      <c r="B403" s="546">
        <f t="shared" si="2"/>
        <v>153846.15384615384</v>
      </c>
      <c r="C403" s="513">
        <v>500000</v>
      </c>
      <c r="D403" s="513">
        <v>9</v>
      </c>
      <c r="E403" s="473"/>
      <c r="F403" s="93"/>
      <c r="G403" s="520"/>
      <c r="H403" s="521">
        <v>2015</v>
      </c>
      <c r="I403" s="417" t="s">
        <v>2335</v>
      </c>
      <c r="J403" s="417" t="s">
        <v>5664</v>
      </c>
      <c r="K403" s="418" t="s">
        <v>87</v>
      </c>
      <c r="L403" s="418" t="s">
        <v>5665</v>
      </c>
      <c r="M403" s="418"/>
      <c r="N403" s="417" t="s">
        <v>4861</v>
      </c>
      <c r="O403" s="418"/>
      <c r="P403" s="418"/>
      <c r="Q403" s="418"/>
      <c r="R403" s="418"/>
      <c r="S403" s="417">
        <v>14</v>
      </c>
      <c r="T403" s="418"/>
      <c r="U403" s="418"/>
      <c r="V403" s="418"/>
      <c r="W403" s="418"/>
    </row>
    <row r="404" spans="1:23" ht="28.5" customHeight="1">
      <c r="A404" s="473"/>
      <c r="B404" s="546">
        <f t="shared" si="2"/>
        <v>153846.15384615384</v>
      </c>
      <c r="C404" s="513">
        <v>500000</v>
      </c>
      <c r="D404" s="513">
        <v>9</v>
      </c>
      <c r="E404" s="473"/>
      <c r="F404" s="473"/>
      <c r="G404" s="520"/>
      <c r="H404" s="521">
        <v>2015</v>
      </c>
      <c r="I404" s="432" t="s">
        <v>2335</v>
      </c>
      <c r="J404" s="432" t="s">
        <v>5666</v>
      </c>
      <c r="K404" s="514" t="s">
        <v>5667</v>
      </c>
      <c r="L404" s="514" t="s">
        <v>2667</v>
      </c>
      <c r="M404" s="432">
        <v>5113</v>
      </c>
      <c r="N404" s="432" t="s">
        <v>4870</v>
      </c>
      <c r="O404" s="432"/>
      <c r="P404" s="432"/>
      <c r="Q404" s="432"/>
      <c r="R404" s="432"/>
      <c r="S404" s="432">
        <v>14</v>
      </c>
      <c r="T404" s="432"/>
      <c r="U404" s="432"/>
      <c r="V404" s="432"/>
      <c r="W404" s="432"/>
    </row>
    <row r="405" spans="1:23" ht="28.5" customHeight="1">
      <c r="A405" s="473"/>
      <c r="B405" s="546">
        <f t="shared" si="2"/>
        <v>153846.15384615384</v>
      </c>
      <c r="C405" s="513">
        <v>500000</v>
      </c>
      <c r="D405" s="513">
        <v>9</v>
      </c>
      <c r="E405" s="473"/>
      <c r="F405" s="473"/>
      <c r="G405" s="520"/>
      <c r="H405" s="521">
        <v>2015</v>
      </c>
      <c r="I405" s="432" t="s">
        <v>2335</v>
      </c>
      <c r="J405" s="432" t="s">
        <v>5668</v>
      </c>
      <c r="K405" s="514" t="s">
        <v>5669</v>
      </c>
      <c r="L405" s="514" t="s">
        <v>5670</v>
      </c>
      <c r="M405" s="432">
        <v>5267</v>
      </c>
      <c r="N405" s="432" t="s">
        <v>4870</v>
      </c>
      <c r="O405" s="432"/>
      <c r="P405" s="432"/>
      <c r="Q405" s="432"/>
      <c r="R405" s="432"/>
      <c r="S405" s="432">
        <v>14</v>
      </c>
      <c r="T405" s="432"/>
      <c r="U405" s="432"/>
      <c r="V405" s="432"/>
      <c r="W405" s="432"/>
    </row>
    <row r="406" spans="1:23" ht="28.5" customHeight="1">
      <c r="A406" s="473"/>
      <c r="B406" s="546">
        <f t="shared" si="2"/>
        <v>153846.15384615384</v>
      </c>
      <c r="C406" s="513">
        <v>500000</v>
      </c>
      <c r="D406" s="513">
        <v>9</v>
      </c>
      <c r="E406" s="473"/>
      <c r="F406" s="93"/>
      <c r="G406" s="520"/>
      <c r="H406" s="521" t="s">
        <v>2374</v>
      </c>
      <c r="I406" s="525" t="s">
        <v>2335</v>
      </c>
      <c r="J406" s="525" t="s">
        <v>5671</v>
      </c>
      <c r="K406" s="542" t="s">
        <v>3444</v>
      </c>
      <c r="L406" s="542" t="s">
        <v>5672</v>
      </c>
      <c r="M406" s="525"/>
      <c r="N406" s="525" t="s">
        <v>4921</v>
      </c>
      <c r="O406" s="525"/>
      <c r="P406" s="525"/>
      <c r="Q406" s="525"/>
      <c r="R406" s="525"/>
      <c r="S406" s="525">
        <v>14</v>
      </c>
      <c r="T406" s="525"/>
      <c r="U406" s="525"/>
      <c r="V406" s="525"/>
      <c r="W406" s="525"/>
    </row>
    <row r="407" spans="1:23" ht="28.5" customHeight="1">
      <c r="A407" s="473"/>
      <c r="B407" s="546">
        <f t="shared" si="2"/>
        <v>153846.15384615384</v>
      </c>
      <c r="C407" s="513">
        <v>500000</v>
      </c>
      <c r="D407" s="513">
        <v>9</v>
      </c>
      <c r="E407" s="473"/>
      <c r="F407" s="93"/>
      <c r="G407" s="520"/>
      <c r="H407" s="521">
        <v>2015</v>
      </c>
      <c r="I407" s="525" t="s">
        <v>2335</v>
      </c>
      <c r="J407" s="525" t="s">
        <v>5673</v>
      </c>
      <c r="K407" s="542" t="s">
        <v>389</v>
      </c>
      <c r="L407" s="542" t="s">
        <v>5674</v>
      </c>
      <c r="M407" s="525"/>
      <c r="N407" s="525" t="s">
        <v>4921</v>
      </c>
      <c r="O407" s="525"/>
      <c r="P407" s="525"/>
      <c r="Q407" s="525"/>
      <c r="R407" s="525"/>
      <c r="S407" s="525">
        <v>14</v>
      </c>
      <c r="T407" s="525"/>
      <c r="U407" s="525"/>
      <c r="V407" s="525"/>
      <c r="W407" s="525"/>
    </row>
    <row r="408" spans="1:23" ht="28.5" customHeight="1">
      <c r="A408" s="473"/>
      <c r="B408" s="546">
        <f t="shared" si="2"/>
        <v>153846.15384615384</v>
      </c>
      <c r="C408" s="513">
        <v>500000</v>
      </c>
      <c r="D408" s="513">
        <v>9</v>
      </c>
      <c r="E408" s="473"/>
      <c r="F408" s="93"/>
      <c r="G408" s="520"/>
      <c r="H408" s="521" t="s">
        <v>2374</v>
      </c>
      <c r="I408" s="525" t="s">
        <v>2335</v>
      </c>
      <c r="J408" s="525" t="s">
        <v>5675</v>
      </c>
      <c r="K408" s="542" t="s">
        <v>3444</v>
      </c>
      <c r="L408" s="542" t="s">
        <v>5676</v>
      </c>
      <c r="M408" s="525"/>
      <c r="N408" s="525" t="s">
        <v>4921</v>
      </c>
      <c r="O408" s="525"/>
      <c r="P408" s="525"/>
      <c r="Q408" s="525"/>
      <c r="R408" s="525"/>
      <c r="S408" s="525">
        <v>14</v>
      </c>
      <c r="T408" s="525"/>
      <c r="U408" s="525"/>
      <c r="V408" s="525"/>
      <c r="W408" s="525"/>
    </row>
    <row r="409" spans="1:23" ht="28.5" customHeight="1">
      <c r="A409" s="473"/>
      <c r="B409" s="546">
        <f t="shared" si="2"/>
        <v>153846.15384615384</v>
      </c>
      <c r="C409" s="513">
        <v>500000</v>
      </c>
      <c r="D409" s="513">
        <v>9</v>
      </c>
      <c r="E409" s="473"/>
      <c r="F409" s="93"/>
      <c r="G409" s="520"/>
      <c r="H409" s="521">
        <v>2015</v>
      </c>
      <c r="I409" s="525" t="s">
        <v>2335</v>
      </c>
      <c r="J409" s="525" t="s">
        <v>5677</v>
      </c>
      <c r="K409" s="542" t="s">
        <v>3444</v>
      </c>
      <c r="L409" s="542" t="s">
        <v>4675</v>
      </c>
      <c r="M409" s="525"/>
      <c r="N409" s="525" t="s">
        <v>4921</v>
      </c>
      <c r="O409" s="525"/>
      <c r="P409" s="525"/>
      <c r="Q409" s="525"/>
      <c r="R409" s="525"/>
      <c r="S409" s="525">
        <v>14</v>
      </c>
      <c r="T409" s="525"/>
      <c r="U409" s="525"/>
      <c r="V409" s="525"/>
      <c r="W409" s="525"/>
    </row>
    <row r="410" spans="1:23" ht="25.5">
      <c r="A410" s="512"/>
      <c r="B410" s="546">
        <f>C410/3.25</f>
        <v>61538.461538461539</v>
      </c>
      <c r="C410" s="513">
        <v>200000</v>
      </c>
      <c r="D410" s="513">
        <v>8</v>
      </c>
      <c r="E410" s="91"/>
      <c r="F410" s="93" t="s">
        <v>5678</v>
      </c>
      <c r="G410" s="520"/>
      <c r="H410" s="521">
        <v>2015</v>
      </c>
      <c r="I410" s="112" t="s">
        <v>2358</v>
      </c>
      <c r="J410" s="112" t="s">
        <v>5679</v>
      </c>
      <c r="K410" s="133" t="s">
        <v>5361</v>
      </c>
      <c r="L410" s="133" t="s">
        <v>5123</v>
      </c>
      <c r="M410" s="112">
        <v>1960</v>
      </c>
      <c r="N410" s="112" t="s">
        <v>4870</v>
      </c>
      <c r="O410" s="112"/>
      <c r="P410" s="112"/>
      <c r="Q410" s="112"/>
      <c r="R410" s="112"/>
      <c r="S410" s="112">
        <v>6</v>
      </c>
      <c r="T410" s="112"/>
      <c r="U410" s="131"/>
      <c r="V410" s="112"/>
      <c r="W410" s="112"/>
    </row>
    <row r="411" spans="1:23" ht="25.5">
      <c r="A411" s="512"/>
      <c r="B411" s="546">
        <f>C411/3.25</f>
        <v>92307.692307692312</v>
      </c>
      <c r="C411" s="513">
        <v>300000</v>
      </c>
      <c r="D411" s="513">
        <v>8</v>
      </c>
      <c r="E411" s="91"/>
      <c r="F411" s="572" t="s">
        <v>5113</v>
      </c>
      <c r="G411" s="520" t="s">
        <v>349</v>
      </c>
      <c r="H411" s="521">
        <v>2015</v>
      </c>
      <c r="I411" s="525" t="s">
        <v>2358</v>
      </c>
      <c r="J411" s="525" t="s">
        <v>5680</v>
      </c>
      <c r="K411" s="542" t="s">
        <v>5184</v>
      </c>
      <c r="L411" s="542" t="s">
        <v>2530</v>
      </c>
      <c r="M411" s="525">
        <v>3604</v>
      </c>
      <c r="N411" s="525" t="s">
        <v>4921</v>
      </c>
      <c r="O411" s="525"/>
      <c r="P411" s="525"/>
      <c r="Q411" s="525"/>
      <c r="R411" s="525"/>
      <c r="S411" s="525">
        <v>6</v>
      </c>
      <c r="T411" s="525"/>
      <c r="U411" s="526"/>
      <c r="V411" s="525"/>
      <c r="W411" s="525"/>
    </row>
    <row r="412" spans="1:23" ht="25.5">
      <c r="A412" s="512"/>
      <c r="B412" s="546">
        <f>C412/3.25</f>
        <v>92307.692307692312</v>
      </c>
      <c r="C412" s="513">
        <v>300000</v>
      </c>
      <c r="D412" s="513">
        <v>9</v>
      </c>
      <c r="E412" s="91"/>
      <c r="F412" s="93"/>
      <c r="G412" s="520"/>
      <c r="H412" s="521">
        <v>2015</v>
      </c>
      <c r="I412" s="528" t="s">
        <v>2358</v>
      </c>
      <c r="J412" s="528" t="s">
        <v>5681</v>
      </c>
      <c r="K412" s="543" t="s">
        <v>4337</v>
      </c>
      <c r="L412" s="543" t="s">
        <v>74</v>
      </c>
      <c r="M412" s="528">
        <v>3655</v>
      </c>
      <c r="N412" s="528" t="s">
        <v>4887</v>
      </c>
      <c r="O412" s="528"/>
      <c r="P412" s="528"/>
      <c r="Q412" s="528"/>
      <c r="R412" s="528"/>
      <c r="S412" s="528">
        <v>6</v>
      </c>
      <c r="T412" s="528"/>
      <c r="U412" s="528"/>
      <c r="V412" s="528"/>
      <c r="W412" s="528"/>
    </row>
    <row r="413" spans="1:23" ht="28.5" customHeight="1">
      <c r="A413" s="512"/>
      <c r="B413" s="546">
        <f>C413/3.25</f>
        <v>92307.692307692312</v>
      </c>
      <c r="C413" s="513">
        <v>300000</v>
      </c>
      <c r="D413" s="513">
        <v>9</v>
      </c>
      <c r="E413" s="473"/>
      <c r="F413" s="95"/>
      <c r="G413" s="520"/>
      <c r="H413" s="521">
        <v>2015</v>
      </c>
      <c r="I413" s="528" t="s">
        <v>2358</v>
      </c>
      <c r="J413" s="528" t="s">
        <v>5682</v>
      </c>
      <c r="K413" s="543" t="s">
        <v>5683</v>
      </c>
      <c r="L413" s="543" t="s">
        <v>5684</v>
      </c>
      <c r="M413" s="528">
        <v>3659</v>
      </c>
      <c r="N413" s="528" t="s">
        <v>4887</v>
      </c>
      <c r="O413" s="528"/>
      <c r="P413" s="528"/>
      <c r="Q413" s="528"/>
      <c r="R413" s="528"/>
      <c r="S413" s="528">
        <v>6</v>
      </c>
      <c r="T413" s="528"/>
      <c r="U413" s="528"/>
      <c r="V413" s="528"/>
      <c r="W413" s="528"/>
    </row>
    <row r="414" spans="1:23" ht="28.5" customHeight="1">
      <c r="A414" s="473"/>
      <c r="B414" s="546"/>
      <c r="C414" s="513">
        <v>200000</v>
      </c>
      <c r="D414" s="513"/>
      <c r="E414" s="473"/>
      <c r="F414" s="95"/>
      <c r="G414" s="520"/>
      <c r="H414" s="521">
        <v>2015</v>
      </c>
      <c r="I414" s="507" t="s">
        <v>2358</v>
      </c>
      <c r="J414" s="507"/>
      <c r="K414" s="508" t="s">
        <v>374</v>
      </c>
      <c r="L414" s="508" t="s">
        <v>5685</v>
      </c>
      <c r="M414" s="507">
        <v>3526</v>
      </c>
      <c r="N414" s="507" t="s">
        <v>4872</v>
      </c>
      <c r="O414" s="507"/>
      <c r="P414" s="507"/>
      <c r="Q414" s="507"/>
      <c r="R414" s="507"/>
      <c r="S414" s="507">
        <v>6</v>
      </c>
      <c r="T414" s="507"/>
      <c r="U414" s="507"/>
      <c r="V414" s="507"/>
      <c r="W414" s="507"/>
    </row>
    <row r="415" spans="1:23" ht="28.5" customHeight="1">
      <c r="A415" s="473"/>
      <c r="B415" s="546">
        <f>C415/3.25</f>
        <v>92307.692307692312</v>
      </c>
      <c r="C415" s="513">
        <v>300000</v>
      </c>
      <c r="D415" s="513">
        <v>9</v>
      </c>
      <c r="E415" s="473"/>
      <c r="F415" s="95">
        <v>2015</v>
      </c>
      <c r="G415" s="520"/>
      <c r="H415" s="521">
        <v>2015</v>
      </c>
      <c r="I415" s="112" t="s">
        <v>2358</v>
      </c>
      <c r="J415" s="112" t="s">
        <v>5686</v>
      </c>
      <c r="K415" s="133" t="s">
        <v>330</v>
      </c>
      <c r="L415" s="133" t="s">
        <v>4411</v>
      </c>
      <c r="M415" s="112">
        <v>2188</v>
      </c>
      <c r="N415" s="112" t="s">
        <v>4870</v>
      </c>
      <c r="O415" s="112"/>
      <c r="P415" s="112"/>
      <c r="Q415" s="112"/>
      <c r="R415" s="112"/>
      <c r="S415" s="112">
        <v>14</v>
      </c>
      <c r="T415" s="112"/>
      <c r="U415" s="112"/>
      <c r="V415" s="112"/>
      <c r="W415" s="112"/>
    </row>
    <row r="416" spans="1:23" ht="28.5" customHeight="1">
      <c r="A416" s="473"/>
      <c r="B416" s="546">
        <f>C416/3.25</f>
        <v>92307.692307692312</v>
      </c>
      <c r="C416" s="513">
        <v>300000</v>
      </c>
      <c r="D416" s="513">
        <v>9</v>
      </c>
      <c r="E416" s="473"/>
      <c r="F416" s="95">
        <v>2015</v>
      </c>
      <c r="G416" s="520"/>
      <c r="H416" s="521">
        <v>2015</v>
      </c>
      <c r="I416" s="112" t="s">
        <v>2358</v>
      </c>
      <c r="J416" s="112" t="s">
        <v>5687</v>
      </c>
      <c r="K416" s="133" t="s">
        <v>330</v>
      </c>
      <c r="L416" s="133" t="s">
        <v>5688</v>
      </c>
      <c r="M416" s="112">
        <v>3661</v>
      </c>
      <c r="N416" s="112" t="s">
        <v>4870</v>
      </c>
      <c r="O416" s="112"/>
      <c r="P416" s="112"/>
      <c r="Q416" s="112"/>
      <c r="R416" s="112"/>
      <c r="S416" s="112">
        <v>14</v>
      </c>
      <c r="T416" s="112"/>
      <c r="U416" s="112"/>
      <c r="V416" s="112"/>
      <c r="W416" s="112"/>
    </row>
    <row r="417" spans="1:23" ht="28.5" customHeight="1">
      <c r="A417" s="473"/>
      <c r="B417" s="473"/>
      <c r="C417" s="513"/>
      <c r="D417" s="513"/>
      <c r="E417" s="473"/>
      <c r="F417" s="473"/>
      <c r="G417" s="520"/>
      <c r="H417" s="521"/>
      <c r="I417" s="523"/>
      <c r="J417" s="523"/>
      <c r="K417" s="523"/>
      <c r="L417" s="523"/>
      <c r="M417" s="523"/>
      <c r="N417" s="523"/>
      <c r="O417" s="523"/>
      <c r="P417" s="523"/>
      <c r="Q417" s="523"/>
      <c r="R417" s="523"/>
      <c r="S417" s="523"/>
      <c r="T417" s="473"/>
      <c r="U417" s="473"/>
      <c r="V417" s="473"/>
      <c r="W417" s="473"/>
    </row>
    <row r="418" spans="1:23" ht="28.5" customHeight="1">
      <c r="A418" s="473"/>
      <c r="B418" s="473"/>
      <c r="C418" s="513">
        <v>390000</v>
      </c>
      <c r="D418" s="513">
        <v>9</v>
      </c>
      <c r="E418" s="473"/>
      <c r="F418" s="473"/>
      <c r="G418" s="520"/>
      <c r="H418" s="521" t="s">
        <v>5689</v>
      </c>
      <c r="I418" s="523" t="s">
        <v>2335</v>
      </c>
      <c r="J418" s="523" t="s">
        <v>5690</v>
      </c>
      <c r="K418" s="523" t="s">
        <v>1710</v>
      </c>
      <c r="L418" s="523" t="s">
        <v>5691</v>
      </c>
      <c r="M418" s="523"/>
      <c r="N418" s="523" t="s">
        <v>4880</v>
      </c>
      <c r="O418" s="523"/>
      <c r="P418" s="523"/>
      <c r="Q418" s="523"/>
      <c r="R418" s="523"/>
      <c r="S418" s="523">
        <v>14</v>
      </c>
      <c r="T418" s="473"/>
      <c r="U418" s="473"/>
      <c r="V418" s="473"/>
      <c r="W418" s="473"/>
    </row>
    <row r="419" spans="1:23" ht="28.5" customHeight="1">
      <c r="A419" s="473"/>
      <c r="B419" s="473"/>
      <c r="C419" s="513">
        <v>390000</v>
      </c>
      <c r="D419" s="513">
        <v>9</v>
      </c>
      <c r="E419" s="473"/>
      <c r="F419" s="473"/>
      <c r="G419" s="520"/>
      <c r="H419" s="521" t="s">
        <v>5689</v>
      </c>
      <c r="I419" s="523" t="s">
        <v>2335</v>
      </c>
      <c r="J419" s="523" t="s">
        <v>5692</v>
      </c>
      <c r="K419" s="523" t="s">
        <v>1710</v>
      </c>
      <c r="L419" s="523" t="s">
        <v>5693</v>
      </c>
      <c r="M419" s="523"/>
      <c r="N419" s="523" t="s">
        <v>4880</v>
      </c>
      <c r="O419" s="523"/>
      <c r="P419" s="523"/>
      <c r="Q419" s="523"/>
      <c r="R419" s="523"/>
      <c r="S419" s="523">
        <v>14</v>
      </c>
      <c r="T419" s="473"/>
      <c r="U419" s="473"/>
      <c r="V419" s="473"/>
      <c r="W419" s="473"/>
    </row>
    <row r="420" spans="1:23" ht="28.5" customHeight="1">
      <c r="A420" s="512"/>
      <c r="B420" s="512"/>
      <c r="C420" s="513">
        <v>400000</v>
      </c>
      <c r="D420" s="513"/>
      <c r="E420" s="473"/>
      <c r="F420" s="143"/>
      <c r="G420" s="520"/>
      <c r="H420" s="521"/>
      <c r="I420" s="507"/>
      <c r="J420" s="507" t="s">
        <v>5694</v>
      </c>
      <c r="K420" s="508"/>
      <c r="L420" s="508"/>
      <c r="M420" s="507"/>
      <c r="N420" s="507"/>
      <c r="O420" s="507"/>
      <c r="P420" s="507"/>
      <c r="Q420" s="507"/>
      <c r="R420" s="507"/>
      <c r="S420" s="507"/>
      <c r="T420" s="507"/>
      <c r="U420" s="530"/>
      <c r="V420" s="507"/>
      <c r="W420" s="507"/>
    </row>
    <row r="421" spans="1:23" ht="28.5" customHeight="1">
      <c r="A421" s="473"/>
      <c r="B421" s="473"/>
      <c r="C421" s="513">
        <v>390000</v>
      </c>
      <c r="D421" s="513">
        <v>9</v>
      </c>
      <c r="E421" s="473"/>
      <c r="F421" s="473"/>
      <c r="G421" s="520"/>
      <c r="H421" s="521" t="s">
        <v>5689</v>
      </c>
      <c r="I421" s="523" t="s">
        <v>2335</v>
      </c>
      <c r="J421" s="519" t="s">
        <v>5695</v>
      </c>
      <c r="K421" s="522"/>
      <c r="L421" s="522"/>
      <c r="M421" s="523"/>
      <c r="N421" s="523" t="s">
        <v>4887</v>
      </c>
      <c r="O421" s="473"/>
      <c r="P421" s="473"/>
      <c r="Q421" s="473"/>
      <c r="R421" s="473"/>
      <c r="S421" s="143">
        <v>14</v>
      </c>
      <c r="T421" s="473"/>
      <c r="U421" s="473"/>
      <c r="V421" s="473"/>
      <c r="W421" s="473"/>
    </row>
    <row r="422" spans="1:23" ht="28.5" customHeight="1">
      <c r="A422" s="473"/>
      <c r="B422" s="473"/>
      <c r="C422" s="513">
        <v>390000</v>
      </c>
      <c r="D422" s="513">
        <v>9</v>
      </c>
      <c r="E422" s="473"/>
      <c r="F422" s="473"/>
      <c r="G422" s="520"/>
      <c r="H422" s="521" t="s">
        <v>5689</v>
      </c>
      <c r="I422" s="523" t="s">
        <v>2335</v>
      </c>
      <c r="J422" s="519" t="s">
        <v>5696</v>
      </c>
      <c r="K422" s="522"/>
      <c r="L422" s="522"/>
      <c r="M422" s="523"/>
      <c r="N422" s="523" t="s">
        <v>4887</v>
      </c>
      <c r="O422" s="473"/>
      <c r="P422" s="473"/>
      <c r="Q422" s="473"/>
      <c r="R422" s="473"/>
      <c r="S422" s="143">
        <v>14</v>
      </c>
      <c r="T422" s="473"/>
      <c r="U422" s="473"/>
      <c r="V422" s="473"/>
      <c r="W422" s="473"/>
    </row>
    <row r="423" spans="1:23" ht="28.5" customHeight="1">
      <c r="A423" s="473"/>
      <c r="B423" s="473"/>
      <c r="C423" s="513">
        <v>390000</v>
      </c>
      <c r="D423" s="513">
        <v>9</v>
      </c>
      <c r="E423" s="473"/>
      <c r="F423" s="473"/>
      <c r="G423" s="520"/>
      <c r="H423" s="521" t="s">
        <v>5689</v>
      </c>
      <c r="I423" s="523" t="s">
        <v>2335</v>
      </c>
      <c r="J423" s="519" t="s">
        <v>5697</v>
      </c>
      <c r="K423" s="522"/>
      <c r="L423" s="522"/>
      <c r="M423" s="523"/>
      <c r="N423" s="523" t="s">
        <v>4887</v>
      </c>
      <c r="O423" s="473"/>
      <c r="P423" s="473"/>
      <c r="Q423" s="473"/>
      <c r="R423" s="473"/>
      <c r="S423" s="143">
        <v>14</v>
      </c>
      <c r="T423" s="473"/>
      <c r="U423" s="473"/>
      <c r="V423" s="473"/>
      <c r="W423" s="473"/>
    </row>
    <row r="424" spans="1:23" ht="28.5" customHeight="1">
      <c r="A424" s="473"/>
      <c r="B424" s="473"/>
      <c r="C424" s="513">
        <v>390000</v>
      </c>
      <c r="D424" s="513">
        <v>9</v>
      </c>
      <c r="E424" s="473"/>
      <c r="F424" s="473"/>
      <c r="G424" s="520"/>
      <c r="H424" s="521" t="s">
        <v>5689</v>
      </c>
      <c r="I424" s="523" t="s">
        <v>2335</v>
      </c>
      <c r="J424" s="519" t="s">
        <v>5698</v>
      </c>
      <c r="K424" s="522"/>
      <c r="L424" s="522"/>
      <c r="M424" s="523"/>
      <c r="N424" s="523" t="s">
        <v>4887</v>
      </c>
      <c r="O424" s="473"/>
      <c r="P424" s="473"/>
      <c r="Q424" s="473"/>
      <c r="R424" s="473"/>
      <c r="S424" s="143">
        <v>14</v>
      </c>
      <c r="T424" s="473"/>
      <c r="U424" s="473"/>
      <c r="V424" s="473"/>
      <c r="W424" s="473"/>
    </row>
    <row r="425" spans="1:23" ht="28.5" customHeight="1">
      <c r="A425" s="473"/>
      <c r="B425" s="473"/>
      <c r="C425" s="513">
        <v>390000</v>
      </c>
      <c r="D425" s="513">
        <v>9</v>
      </c>
      <c r="E425" s="473"/>
      <c r="F425" s="473"/>
      <c r="G425" s="520"/>
      <c r="H425" s="521" t="s">
        <v>5689</v>
      </c>
      <c r="I425" s="523" t="s">
        <v>2335</v>
      </c>
      <c r="J425" s="519" t="s">
        <v>5699</v>
      </c>
      <c r="K425" s="522"/>
      <c r="L425" s="522"/>
      <c r="M425" s="523"/>
      <c r="N425" s="523" t="s">
        <v>4870</v>
      </c>
      <c r="O425" s="473"/>
      <c r="P425" s="473"/>
      <c r="Q425" s="473"/>
      <c r="R425" s="473"/>
      <c r="S425" s="143">
        <v>14</v>
      </c>
      <c r="T425" s="473"/>
      <c r="U425" s="473"/>
      <c r="V425" s="473"/>
      <c r="W425" s="473"/>
    </row>
    <row r="426" spans="1:23" ht="28.5" customHeight="1">
      <c r="A426" s="473"/>
      <c r="B426" s="473"/>
      <c r="C426" s="513">
        <v>390000</v>
      </c>
      <c r="D426" s="513">
        <v>9</v>
      </c>
      <c r="E426" s="473"/>
      <c r="F426" s="473"/>
      <c r="G426" s="520"/>
      <c r="H426" s="521" t="s">
        <v>5689</v>
      </c>
      <c r="I426" s="523" t="s">
        <v>2335</v>
      </c>
      <c r="J426" s="519" t="s">
        <v>5700</v>
      </c>
      <c r="K426" s="522"/>
      <c r="L426" s="522"/>
      <c r="M426" s="523"/>
      <c r="N426" s="523" t="s">
        <v>4870</v>
      </c>
      <c r="O426" s="473"/>
      <c r="P426" s="473"/>
      <c r="Q426" s="473"/>
      <c r="R426" s="473"/>
      <c r="S426" s="143">
        <v>14</v>
      </c>
      <c r="T426" s="473"/>
      <c r="U426" s="473"/>
      <c r="V426" s="473"/>
      <c r="W426" s="473"/>
    </row>
    <row r="427" spans="1:23" ht="28.5" customHeight="1">
      <c r="A427" s="473"/>
      <c r="B427" s="473"/>
      <c r="C427" s="513">
        <v>390000</v>
      </c>
      <c r="D427" s="513">
        <v>9</v>
      </c>
      <c r="E427" s="473"/>
      <c r="F427" s="473"/>
      <c r="G427" s="520"/>
      <c r="H427" s="521" t="s">
        <v>5689</v>
      </c>
      <c r="I427" s="523" t="s">
        <v>2335</v>
      </c>
      <c r="J427" s="519" t="s">
        <v>5701</v>
      </c>
      <c r="K427" s="522"/>
      <c r="L427" s="522"/>
      <c r="M427" s="523"/>
      <c r="N427" s="523" t="s">
        <v>4870</v>
      </c>
      <c r="O427" s="473"/>
      <c r="P427" s="473"/>
      <c r="Q427" s="473"/>
      <c r="R427" s="473"/>
      <c r="S427" s="143">
        <v>14</v>
      </c>
      <c r="T427" s="473"/>
      <c r="U427" s="473"/>
      <c r="V427" s="473"/>
      <c r="W427" s="473"/>
    </row>
    <row r="428" spans="1:23" ht="28.5" customHeight="1">
      <c r="A428" s="473"/>
      <c r="B428" s="473"/>
      <c r="C428" s="513">
        <v>390000</v>
      </c>
      <c r="D428" s="513">
        <v>9</v>
      </c>
      <c r="E428" s="473"/>
      <c r="F428" s="93"/>
      <c r="G428" s="520"/>
      <c r="H428" s="521" t="s">
        <v>5689</v>
      </c>
      <c r="I428" s="953" t="s">
        <v>2335</v>
      </c>
      <c r="J428" s="547" t="s">
        <v>5702</v>
      </c>
      <c r="K428" s="547" t="s">
        <v>87</v>
      </c>
      <c r="L428" s="547" t="s">
        <v>4447</v>
      </c>
      <c r="M428" s="548"/>
      <c r="N428" s="523" t="s">
        <v>4861</v>
      </c>
      <c r="O428" s="473"/>
      <c r="P428" s="473"/>
      <c r="Q428" s="473"/>
      <c r="R428" s="473"/>
      <c r="S428" s="523">
        <v>14</v>
      </c>
      <c r="T428" s="473"/>
      <c r="U428" s="473"/>
      <c r="V428" s="473"/>
      <c r="W428" s="473"/>
    </row>
    <row r="429" spans="1:23" ht="28.5" customHeight="1">
      <c r="A429" s="473"/>
      <c r="B429" s="473"/>
      <c r="C429" s="513">
        <v>390000</v>
      </c>
      <c r="D429" s="513">
        <v>9</v>
      </c>
      <c r="E429" s="473"/>
      <c r="F429" s="93"/>
      <c r="G429" s="520"/>
      <c r="H429" s="521" t="s">
        <v>5689</v>
      </c>
      <c r="I429" s="548" t="s">
        <v>2335</v>
      </c>
      <c r="J429" s="549" t="s">
        <v>5703</v>
      </c>
      <c r="K429" s="550" t="s">
        <v>87</v>
      </c>
      <c r="L429" s="550" t="s">
        <v>5670</v>
      </c>
      <c r="M429" s="548"/>
      <c r="N429" s="523" t="s">
        <v>4861</v>
      </c>
      <c r="O429" s="473"/>
      <c r="P429" s="473"/>
      <c r="Q429" s="473"/>
      <c r="R429" s="473"/>
      <c r="S429" s="143">
        <v>14</v>
      </c>
      <c r="T429" s="473"/>
      <c r="U429" s="473"/>
      <c r="V429" s="473"/>
      <c r="W429" s="473"/>
    </row>
    <row r="430" spans="1:23" ht="28.5" customHeight="1">
      <c r="A430" s="473"/>
      <c r="B430" s="473"/>
      <c r="C430" s="513">
        <v>390000</v>
      </c>
      <c r="D430" s="513">
        <v>9</v>
      </c>
      <c r="E430" s="473"/>
      <c r="F430" s="93"/>
      <c r="G430" s="520"/>
      <c r="H430" s="521" t="s">
        <v>5689</v>
      </c>
      <c r="I430" s="548" t="s">
        <v>2335</v>
      </c>
      <c r="J430" s="549" t="s">
        <v>5704</v>
      </c>
      <c r="K430" s="550" t="s">
        <v>3686</v>
      </c>
      <c r="L430" s="550" t="s">
        <v>5705</v>
      </c>
      <c r="M430" s="548"/>
      <c r="N430" s="523" t="s">
        <v>4861</v>
      </c>
      <c r="O430" s="473"/>
      <c r="P430" s="473"/>
      <c r="Q430" s="473"/>
      <c r="R430" s="473"/>
      <c r="S430" s="143">
        <v>14</v>
      </c>
      <c r="T430" s="473"/>
      <c r="U430" s="473"/>
      <c r="V430" s="473"/>
      <c r="W430" s="473"/>
    </row>
    <row r="431" spans="1:23" ht="28.5" customHeight="1">
      <c r="A431" s="473"/>
      <c r="B431" s="473"/>
      <c r="C431" s="513">
        <v>0</v>
      </c>
      <c r="D431" s="473"/>
      <c r="E431" s="143"/>
      <c r="F431" s="473"/>
      <c r="G431" s="520"/>
      <c r="H431" s="521"/>
      <c r="I431" s="523" t="s">
        <v>2358</v>
      </c>
      <c r="J431" s="519" t="s">
        <v>5706</v>
      </c>
      <c r="K431" s="522" t="s">
        <v>2838</v>
      </c>
      <c r="L431" s="522" t="s">
        <v>74</v>
      </c>
      <c r="M431" s="523">
        <v>3962</v>
      </c>
      <c r="N431" s="523"/>
      <c r="O431" s="473"/>
      <c r="P431" s="473"/>
      <c r="Q431" s="473"/>
      <c r="R431" s="473"/>
      <c r="S431" s="523" t="s">
        <v>5707</v>
      </c>
      <c r="T431" s="473"/>
      <c r="U431" s="473"/>
      <c r="V431" s="473"/>
      <c r="W431" s="473"/>
    </row>
    <row r="432" spans="1:23" ht="25.5">
      <c r="A432" s="512"/>
      <c r="B432" s="512"/>
      <c r="C432" s="524"/>
      <c r="D432" s="524"/>
      <c r="E432" s="91"/>
      <c r="F432" s="93"/>
      <c r="G432" s="474"/>
      <c r="H432" s="95"/>
      <c r="I432" s="523"/>
      <c r="J432" s="95"/>
      <c r="K432" s="539"/>
      <c r="L432" s="539"/>
      <c r="M432" s="523"/>
      <c r="N432" s="523"/>
      <c r="O432" s="522"/>
      <c r="P432" s="522"/>
      <c r="Q432" s="522"/>
      <c r="R432" s="523"/>
      <c r="S432" s="522"/>
      <c r="T432" s="91"/>
      <c r="U432" s="91"/>
      <c r="V432" s="538"/>
      <c r="W432" s="512"/>
    </row>
    <row r="433" spans="1:23" ht="25.5">
      <c r="A433" s="473"/>
      <c r="B433" s="473"/>
      <c r="C433" s="513"/>
      <c r="D433" s="473"/>
      <c r="E433" s="473"/>
      <c r="F433" s="473"/>
      <c r="G433" s="520"/>
      <c r="H433" s="521"/>
      <c r="I433" s="523"/>
      <c r="K433" s="522"/>
      <c r="L433" s="522"/>
      <c r="M433" s="523"/>
      <c r="N433" s="523"/>
      <c r="O433" s="473"/>
      <c r="P433" s="473"/>
      <c r="Q433" s="473"/>
      <c r="R433" s="473"/>
      <c r="S433" s="522"/>
      <c r="T433" s="473"/>
      <c r="U433" s="473"/>
      <c r="V433" s="473"/>
      <c r="W433" s="473"/>
    </row>
    <row r="434" spans="1:23" ht="25.5">
      <c r="A434" s="473"/>
      <c r="B434" s="473"/>
      <c r="C434" s="513"/>
      <c r="D434" s="473"/>
      <c r="E434" s="473"/>
      <c r="F434" s="473"/>
      <c r="G434" s="520"/>
      <c r="H434" s="521"/>
      <c r="I434" s="523"/>
      <c r="K434" s="522"/>
      <c r="L434" s="522"/>
      <c r="M434" s="523"/>
      <c r="N434" s="523"/>
      <c r="O434" s="473"/>
      <c r="P434" s="473"/>
      <c r="Q434" s="473"/>
      <c r="R434" s="473"/>
      <c r="S434" s="522"/>
      <c r="T434" s="473"/>
      <c r="U434" s="473"/>
      <c r="V434" s="473"/>
      <c r="W434" s="473"/>
    </row>
    <row r="435" spans="1:23" ht="25.5">
      <c r="A435" s="473"/>
      <c r="B435" s="473"/>
      <c r="C435" s="513"/>
      <c r="D435" s="473"/>
      <c r="E435" s="473"/>
      <c r="F435" s="473"/>
      <c r="G435" s="520"/>
      <c r="H435" s="521"/>
      <c r="I435" s="523"/>
      <c r="K435" s="522"/>
      <c r="L435" s="522"/>
      <c r="M435" s="523"/>
      <c r="N435" s="523"/>
      <c r="O435" s="473"/>
      <c r="P435" s="473"/>
      <c r="Q435" s="473"/>
      <c r="R435" s="473"/>
      <c r="S435" s="522"/>
      <c r="T435" s="473"/>
      <c r="U435" s="473"/>
      <c r="V435" s="473"/>
      <c r="W435" s="473"/>
    </row>
    <row r="436" spans="1:23" ht="25.5">
      <c r="A436" s="473"/>
      <c r="B436" s="473"/>
      <c r="C436" s="513"/>
      <c r="D436" s="473"/>
      <c r="E436" s="473"/>
      <c r="F436" s="473"/>
      <c r="G436" s="520"/>
      <c r="H436" s="521"/>
      <c r="I436" s="523"/>
      <c r="K436" s="522"/>
      <c r="L436" s="522"/>
      <c r="M436" s="523"/>
      <c r="N436" s="523"/>
      <c r="O436" s="473"/>
      <c r="P436" s="473"/>
      <c r="Q436" s="473"/>
      <c r="R436" s="473"/>
      <c r="S436" s="522"/>
      <c r="T436" s="473"/>
      <c r="U436" s="473"/>
      <c r="V436" s="473"/>
      <c r="W436" s="473"/>
    </row>
    <row r="437" spans="1:23" ht="25.5">
      <c r="A437" s="473"/>
      <c r="B437" s="473"/>
      <c r="C437" s="513"/>
      <c r="D437" s="473"/>
      <c r="E437" s="473"/>
      <c r="F437" s="473"/>
      <c r="G437" s="520"/>
      <c r="H437" s="521"/>
      <c r="I437" s="523"/>
      <c r="K437" s="522"/>
      <c r="L437" s="522"/>
      <c r="M437" s="523"/>
      <c r="N437" s="523"/>
      <c r="O437" s="473"/>
      <c r="P437" s="473"/>
      <c r="Q437" s="473"/>
      <c r="R437" s="473"/>
      <c r="S437" s="522"/>
      <c r="T437" s="473"/>
      <c r="U437" s="473"/>
      <c r="V437" s="473"/>
      <c r="W437" s="473"/>
    </row>
    <row r="438" spans="1:23" ht="25.5">
      <c r="A438" s="473"/>
      <c r="B438" s="473"/>
      <c r="C438" s="513"/>
      <c r="D438" s="473"/>
      <c r="E438" s="473"/>
      <c r="F438" s="473"/>
      <c r="G438" s="520"/>
      <c r="H438" s="521"/>
      <c r="I438" s="523"/>
      <c r="K438" s="522"/>
      <c r="L438" s="522"/>
      <c r="M438" s="523"/>
      <c r="N438" s="523"/>
      <c r="O438" s="473"/>
      <c r="P438" s="473"/>
      <c r="Q438" s="473"/>
      <c r="R438" s="473"/>
      <c r="S438" s="522"/>
      <c r="T438" s="473"/>
      <c r="U438" s="473"/>
      <c r="V438" s="473"/>
      <c r="W438" s="473"/>
    </row>
    <row r="439" spans="1:23" ht="25.5">
      <c r="A439" s="473"/>
      <c r="B439" s="473"/>
      <c r="C439" s="513"/>
      <c r="D439" s="473"/>
      <c r="E439" s="473"/>
      <c r="F439" s="473"/>
      <c r="G439" s="520"/>
      <c r="H439" s="521"/>
      <c r="I439" s="523"/>
      <c r="K439" s="522"/>
      <c r="L439" s="522"/>
      <c r="M439" s="523"/>
      <c r="N439" s="523"/>
      <c r="O439" s="473"/>
      <c r="P439" s="473"/>
      <c r="Q439" s="473"/>
      <c r="R439" s="473"/>
      <c r="S439" s="522"/>
      <c r="T439" s="473"/>
      <c r="U439" s="473"/>
      <c r="V439" s="473"/>
      <c r="W439" s="473"/>
    </row>
    <row r="440" spans="1:23" ht="25.5">
      <c r="A440" s="473"/>
      <c r="B440" s="473"/>
      <c r="C440" s="513"/>
      <c r="D440" s="473"/>
      <c r="E440" s="473"/>
      <c r="F440" s="473"/>
      <c r="G440" s="520"/>
      <c r="H440" s="521"/>
      <c r="I440" s="523"/>
      <c r="K440" s="522"/>
      <c r="L440" s="522"/>
      <c r="M440" s="523"/>
      <c r="N440" s="523"/>
      <c r="O440" s="473"/>
      <c r="P440" s="473"/>
      <c r="Q440" s="473"/>
      <c r="R440" s="473"/>
      <c r="S440" s="522"/>
      <c r="T440" s="473"/>
      <c r="U440" s="473"/>
      <c r="V440" s="473"/>
      <c r="W440" s="473"/>
    </row>
    <row r="441" spans="1:23" ht="25.5">
      <c r="A441" s="473"/>
      <c r="B441" s="473"/>
      <c r="C441" s="513"/>
      <c r="D441" s="473"/>
      <c r="E441" s="473"/>
      <c r="F441" s="473"/>
      <c r="G441" s="520"/>
      <c r="H441" s="521"/>
      <c r="I441" s="523"/>
      <c r="K441" s="522"/>
      <c r="L441" s="522"/>
      <c r="M441" s="523"/>
      <c r="N441" s="523"/>
      <c r="O441" s="473"/>
      <c r="P441" s="473"/>
      <c r="Q441" s="473"/>
      <c r="R441" s="473"/>
      <c r="S441" s="522"/>
      <c r="T441" s="473"/>
      <c r="U441" s="473"/>
      <c r="V441" s="473"/>
      <c r="W441" s="473"/>
    </row>
    <row r="442" spans="1:23" ht="25.5">
      <c r="A442" s="473"/>
      <c r="B442" s="473"/>
      <c r="C442" s="513"/>
      <c r="D442" s="473"/>
      <c r="E442" s="473"/>
      <c r="F442" s="473"/>
      <c r="G442" s="520"/>
      <c r="H442" s="521"/>
      <c r="I442" s="523"/>
      <c r="K442" s="522"/>
      <c r="L442" s="522"/>
      <c r="M442" s="523"/>
      <c r="N442" s="523"/>
      <c r="O442" s="473"/>
      <c r="P442" s="473"/>
      <c r="Q442" s="473"/>
      <c r="R442" s="473"/>
      <c r="S442" s="522"/>
      <c r="T442" s="473"/>
      <c r="U442" s="473"/>
      <c r="V442" s="473"/>
      <c r="W442" s="473"/>
    </row>
  </sheetData>
  <autoFilter ref="A1:W39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">
    <pageSetUpPr fitToPage="1"/>
  </sheetPr>
  <dimension ref="A1:W228"/>
  <sheetViews>
    <sheetView topLeftCell="D1" zoomScaleNormal="100" workbookViewId="0">
      <selection activeCell="L4" sqref="L4"/>
    </sheetView>
  </sheetViews>
  <sheetFormatPr defaultRowHeight="15"/>
  <cols>
    <col min="1" max="1" width="16.42578125" customWidth="1"/>
    <col min="2" max="2" width="13.140625" customWidth="1"/>
    <col min="3" max="3" width="14.85546875" bestFit="1" customWidth="1"/>
    <col min="4" max="4" width="13.85546875" customWidth="1"/>
    <col min="5" max="5" width="2.42578125" customWidth="1"/>
    <col min="6" max="6" width="14.85546875" bestFit="1" customWidth="1"/>
    <col min="7" max="7" width="11.5703125" customWidth="1"/>
    <col min="8" max="8" width="18.85546875" customWidth="1"/>
    <col min="9" max="9" width="11.140625" customWidth="1"/>
    <col min="10" max="10" width="11.28515625" customWidth="1"/>
    <col min="11" max="11" width="20.85546875" customWidth="1"/>
    <col min="12" max="12" width="23.42578125" customWidth="1"/>
    <col min="13" max="13" width="11.85546875" customWidth="1"/>
    <col min="15" max="15" width="7.140625" customWidth="1"/>
    <col min="16" max="16" width="14.140625" customWidth="1"/>
    <col min="17" max="17" width="12.85546875" customWidth="1"/>
    <col min="18" max="18" width="7.42578125" customWidth="1"/>
    <col min="19" max="19" width="33.7109375" customWidth="1"/>
    <col min="20" max="20" width="9" customWidth="1"/>
    <col min="22" max="22" width="18" customWidth="1"/>
    <col min="23" max="23" width="25.5703125" customWidth="1"/>
  </cols>
  <sheetData>
    <row r="1" spans="1:23" ht="102.75" thickTop="1" thickBot="1">
      <c r="A1" t="s">
        <v>2296</v>
      </c>
      <c r="B1" s="546"/>
      <c r="C1" s="498" t="s">
        <v>2297</v>
      </c>
      <c r="D1" s="498" t="s">
        <v>2298</v>
      </c>
      <c r="E1" s="511" t="s">
        <v>3198</v>
      </c>
      <c r="F1" s="12" t="s">
        <v>2299</v>
      </c>
      <c r="G1" s="500" t="s">
        <v>2300</v>
      </c>
      <c r="H1" s="501" t="s">
        <v>2301</v>
      </c>
      <c r="I1" s="12" t="s">
        <v>2302</v>
      </c>
      <c r="J1" s="12" t="s">
        <v>4</v>
      </c>
      <c r="K1" s="96" t="s">
        <v>6</v>
      </c>
      <c r="L1" s="96" t="s">
        <v>7</v>
      </c>
      <c r="M1" s="115" t="s">
        <v>8</v>
      </c>
      <c r="N1" s="115" t="s">
        <v>432</v>
      </c>
      <c r="O1" s="56" t="s">
        <v>2303</v>
      </c>
      <c r="P1" s="56" t="s">
        <v>2306</v>
      </c>
      <c r="Q1" s="56" t="s">
        <v>2305</v>
      </c>
      <c r="R1" s="56" t="s">
        <v>4857</v>
      </c>
      <c r="S1" s="70" t="s">
        <v>2307</v>
      </c>
      <c r="T1" s="67" t="s">
        <v>2308</v>
      </c>
      <c r="U1" s="67" t="s">
        <v>4858</v>
      </c>
      <c r="V1" s="57" t="s">
        <v>2309</v>
      </c>
      <c r="W1" s="69" t="s">
        <v>2310</v>
      </c>
    </row>
    <row r="2" spans="1:23" ht="28.5" customHeight="1" thickTop="1">
      <c r="A2" s="91" t="s">
        <v>2333</v>
      </c>
      <c r="B2" s="546">
        <f t="shared" ref="B2:B33" si="0">C2/3.25</f>
        <v>159903.38461538462</v>
      </c>
      <c r="C2" s="513">
        <v>519686</v>
      </c>
      <c r="D2" s="513">
        <v>8</v>
      </c>
      <c r="E2" s="91" t="s">
        <v>3216</v>
      </c>
      <c r="F2" s="512"/>
      <c r="G2" s="557">
        <v>16</v>
      </c>
      <c r="H2" s="521" t="s">
        <v>2312</v>
      </c>
      <c r="I2" s="528" t="s">
        <v>2335</v>
      </c>
      <c r="J2" s="528" t="s">
        <v>5708</v>
      </c>
      <c r="K2" s="543" t="s">
        <v>5709</v>
      </c>
      <c r="L2" s="543">
        <v>457</v>
      </c>
      <c r="M2" s="528">
        <v>5497</v>
      </c>
      <c r="N2" s="528" t="s">
        <v>4887</v>
      </c>
      <c r="O2" s="528"/>
      <c r="P2" s="525" t="s">
        <v>5710</v>
      </c>
      <c r="Q2" s="528"/>
      <c r="R2" s="528"/>
      <c r="S2" s="528">
        <v>14</v>
      </c>
      <c r="T2" s="528"/>
      <c r="U2" s="528"/>
      <c r="V2" s="528"/>
      <c r="W2" s="528"/>
    </row>
    <row r="3" spans="1:23" ht="25.5" customHeight="1">
      <c r="A3" s="91" t="s">
        <v>2362</v>
      </c>
      <c r="B3" s="546">
        <f t="shared" si="0"/>
        <v>154442.76923076922</v>
      </c>
      <c r="C3" s="513">
        <v>501939</v>
      </c>
      <c r="D3" s="513">
        <v>8</v>
      </c>
      <c r="E3" s="91" t="s">
        <v>3216</v>
      </c>
      <c r="F3" s="512"/>
      <c r="G3" s="557">
        <v>16</v>
      </c>
      <c r="H3" s="521" t="s">
        <v>2312</v>
      </c>
      <c r="I3" s="417" t="s">
        <v>2335</v>
      </c>
      <c r="J3" s="417" t="s">
        <v>5711</v>
      </c>
      <c r="K3" s="418" t="s">
        <v>5712</v>
      </c>
      <c r="L3" s="418" t="s">
        <v>74</v>
      </c>
      <c r="M3" s="417">
        <v>5383</v>
      </c>
      <c r="N3" s="417" t="s">
        <v>5219</v>
      </c>
      <c r="O3" s="418"/>
      <c r="P3" s="525" t="s">
        <v>5710</v>
      </c>
      <c r="Q3" s="418"/>
      <c r="R3" s="418"/>
      <c r="S3" s="417">
        <v>14</v>
      </c>
      <c r="T3" s="418"/>
      <c r="U3" s="418"/>
      <c r="V3" s="418"/>
      <c r="W3" s="418"/>
    </row>
    <row r="4" spans="1:23" ht="25.5" customHeight="1">
      <c r="A4" s="91" t="s">
        <v>2317</v>
      </c>
      <c r="B4" s="546">
        <f t="shared" si="0"/>
        <v>152815.07692307694</v>
      </c>
      <c r="C4" s="513">
        <v>496649</v>
      </c>
      <c r="D4" s="513">
        <v>9</v>
      </c>
      <c r="E4" s="91" t="s">
        <v>3216</v>
      </c>
      <c r="F4" s="512"/>
      <c r="G4" s="557">
        <v>16</v>
      </c>
      <c r="H4" s="521" t="s">
        <v>2312</v>
      </c>
      <c r="I4" s="112" t="s">
        <v>2335</v>
      </c>
      <c r="J4" s="112" t="s">
        <v>5666</v>
      </c>
      <c r="K4" s="133" t="s">
        <v>5667</v>
      </c>
      <c r="L4" s="133" t="s">
        <v>2667</v>
      </c>
      <c r="M4" s="112">
        <v>5175</v>
      </c>
      <c r="N4" s="112" t="s">
        <v>4870</v>
      </c>
      <c r="O4" s="112"/>
      <c r="P4" s="525" t="s">
        <v>5710</v>
      </c>
      <c r="Q4" s="112"/>
      <c r="R4" s="112"/>
      <c r="S4" s="112">
        <v>14</v>
      </c>
      <c r="T4" s="112"/>
      <c r="U4" s="112"/>
      <c r="V4" s="112"/>
      <c r="W4" s="112"/>
    </row>
    <row r="5" spans="1:23" ht="25.5" customHeight="1">
      <c r="A5" s="91" t="s">
        <v>2333</v>
      </c>
      <c r="B5" s="546">
        <f t="shared" si="0"/>
        <v>144805.84615384616</v>
      </c>
      <c r="C5" s="513">
        <v>470619</v>
      </c>
      <c r="D5" s="513">
        <v>8</v>
      </c>
      <c r="E5" s="91" t="s">
        <v>3216</v>
      </c>
      <c r="F5" s="512"/>
      <c r="G5" s="557">
        <v>20</v>
      </c>
      <c r="H5" s="521" t="s">
        <v>2312</v>
      </c>
      <c r="I5" s="417" t="s">
        <v>2335</v>
      </c>
      <c r="J5" s="417" t="s">
        <v>5713</v>
      </c>
      <c r="K5" s="418" t="s">
        <v>5714</v>
      </c>
      <c r="L5" s="418" t="s">
        <v>5715</v>
      </c>
      <c r="M5" s="417">
        <v>5277</v>
      </c>
      <c r="N5" s="417" t="s">
        <v>4880</v>
      </c>
      <c r="O5" s="418"/>
      <c r="P5" s="525" t="s">
        <v>5710</v>
      </c>
      <c r="Q5" s="418"/>
      <c r="R5" s="418"/>
      <c r="S5" s="417">
        <v>14</v>
      </c>
      <c r="T5" s="418"/>
      <c r="U5" s="418"/>
      <c r="V5" s="418"/>
      <c r="W5" s="418"/>
    </row>
    <row r="6" spans="1:23" ht="25.5" customHeight="1">
      <c r="A6" s="91" t="s">
        <v>2362</v>
      </c>
      <c r="B6" s="546">
        <f t="shared" si="0"/>
        <v>159231.38461538462</v>
      </c>
      <c r="C6" s="513">
        <v>517502</v>
      </c>
      <c r="D6" s="513">
        <v>9</v>
      </c>
      <c r="E6" s="91" t="s">
        <v>3216</v>
      </c>
      <c r="F6" s="512"/>
      <c r="G6" s="557">
        <v>23</v>
      </c>
      <c r="H6" s="521" t="s">
        <v>2312</v>
      </c>
      <c r="I6" s="112" t="s">
        <v>2335</v>
      </c>
      <c r="J6" s="112" t="s">
        <v>5668</v>
      </c>
      <c r="K6" s="133" t="s">
        <v>5669</v>
      </c>
      <c r="L6" s="133" t="s">
        <v>5670</v>
      </c>
      <c r="M6" s="112">
        <v>5267</v>
      </c>
      <c r="N6" s="112" t="s">
        <v>4870</v>
      </c>
      <c r="O6" s="112"/>
      <c r="P6" s="525" t="s">
        <v>5710</v>
      </c>
      <c r="Q6" s="112"/>
      <c r="R6" s="112"/>
      <c r="S6" s="112">
        <v>14</v>
      </c>
      <c r="T6" s="112"/>
      <c r="U6" s="112"/>
      <c r="V6" s="112"/>
      <c r="W6" s="112"/>
    </row>
    <row r="7" spans="1:23" ht="25.5" customHeight="1">
      <c r="A7" s="91" t="s">
        <v>2317</v>
      </c>
      <c r="B7" s="546">
        <f t="shared" si="0"/>
        <v>152836.61538461538</v>
      </c>
      <c r="C7" s="513">
        <v>496719</v>
      </c>
      <c r="D7" s="513">
        <v>8</v>
      </c>
      <c r="E7" s="91" t="s">
        <v>3216</v>
      </c>
      <c r="F7" s="66"/>
      <c r="G7" s="557">
        <v>23</v>
      </c>
      <c r="H7" s="521" t="s">
        <v>2312</v>
      </c>
      <c r="I7" s="112" t="s">
        <v>2335</v>
      </c>
      <c r="J7" s="112" t="s">
        <v>5661</v>
      </c>
      <c r="K7" s="133" t="s">
        <v>2935</v>
      </c>
      <c r="L7" s="133" t="s">
        <v>2830</v>
      </c>
      <c r="M7" s="112">
        <v>4862</v>
      </c>
      <c r="N7" s="112" t="s">
        <v>4870</v>
      </c>
      <c r="O7" s="112"/>
      <c r="P7" s="525" t="s">
        <v>5710</v>
      </c>
      <c r="Q7" s="112"/>
      <c r="R7" s="112"/>
      <c r="S7" s="112">
        <v>14</v>
      </c>
      <c r="T7" s="112"/>
      <c r="U7" s="131"/>
      <c r="V7" s="112"/>
      <c r="W7" s="112"/>
    </row>
    <row r="8" spans="1:23" ht="25.5" customHeight="1">
      <c r="A8" s="91" t="s">
        <v>2317</v>
      </c>
      <c r="B8" s="546">
        <f t="shared" si="0"/>
        <v>135856</v>
      </c>
      <c r="C8" s="513">
        <v>441532</v>
      </c>
      <c r="D8" s="513">
        <v>8</v>
      </c>
      <c r="E8" s="91" t="s">
        <v>3216</v>
      </c>
      <c r="F8" s="66"/>
      <c r="G8" s="557">
        <v>26</v>
      </c>
      <c r="H8" s="521" t="s">
        <v>2312</v>
      </c>
      <c r="I8" s="417" t="s">
        <v>2335</v>
      </c>
      <c r="J8" s="417" t="s">
        <v>5716</v>
      </c>
      <c r="K8" s="418" t="s">
        <v>52</v>
      </c>
      <c r="L8" s="418" t="s">
        <v>2355</v>
      </c>
      <c r="M8" s="417">
        <v>5406</v>
      </c>
      <c r="N8" s="417" t="s">
        <v>4880</v>
      </c>
      <c r="O8" s="418"/>
      <c r="P8" s="525" t="s">
        <v>5710</v>
      </c>
      <c r="Q8" s="418"/>
      <c r="R8" s="418"/>
      <c r="S8" s="417">
        <v>12</v>
      </c>
      <c r="T8" s="418"/>
      <c r="U8" s="418"/>
      <c r="V8" s="418"/>
      <c r="W8" s="418"/>
    </row>
    <row r="9" spans="1:23" ht="25.5" customHeight="1">
      <c r="A9" s="91" t="s">
        <v>2317</v>
      </c>
      <c r="B9" s="546">
        <f t="shared" si="0"/>
        <v>173813.84615384616</v>
      </c>
      <c r="C9" s="513">
        <v>564895</v>
      </c>
      <c r="D9" s="513">
        <v>11</v>
      </c>
      <c r="E9" s="91" t="s">
        <v>3216</v>
      </c>
      <c r="F9" s="512"/>
      <c r="G9" s="557">
        <v>26</v>
      </c>
      <c r="H9" s="521" t="s">
        <v>2312</v>
      </c>
      <c r="I9" s="507" t="s">
        <v>2335</v>
      </c>
      <c r="J9" s="507" t="s">
        <v>5717</v>
      </c>
      <c r="K9" s="508" t="s">
        <v>5718</v>
      </c>
      <c r="L9" s="508" t="s">
        <v>5719</v>
      </c>
      <c r="M9" s="507">
        <v>5314</v>
      </c>
      <c r="N9" s="507" t="s">
        <v>5720</v>
      </c>
      <c r="O9" s="507"/>
      <c r="P9" s="525" t="s">
        <v>5710</v>
      </c>
      <c r="Q9" s="507"/>
      <c r="R9" s="507"/>
      <c r="S9" s="507">
        <v>14</v>
      </c>
      <c r="T9" s="507"/>
      <c r="U9" s="507"/>
      <c r="V9" s="507"/>
      <c r="W9" s="507"/>
    </row>
    <row r="10" spans="1:23" ht="25.5" customHeight="1">
      <c r="A10" s="91" t="s">
        <v>2333</v>
      </c>
      <c r="B10" s="546">
        <f t="shared" si="0"/>
        <v>107364.30769230769</v>
      </c>
      <c r="C10" s="513">
        <v>348934</v>
      </c>
      <c r="D10" s="513">
        <v>8</v>
      </c>
      <c r="E10" s="91" t="s">
        <v>3216</v>
      </c>
      <c r="F10" s="512"/>
      <c r="G10" s="557">
        <v>30</v>
      </c>
      <c r="H10" s="521" t="s">
        <v>2312</v>
      </c>
      <c r="I10" s="112" t="s">
        <v>2335</v>
      </c>
      <c r="J10" s="112" t="s">
        <v>5662</v>
      </c>
      <c r="K10" s="133" t="s">
        <v>330</v>
      </c>
      <c r="L10" s="133" t="s">
        <v>5663</v>
      </c>
      <c r="M10" s="112">
        <v>5113</v>
      </c>
      <c r="N10" s="112" t="s">
        <v>4870</v>
      </c>
      <c r="O10" s="112"/>
      <c r="P10" s="525" t="s">
        <v>5710</v>
      </c>
      <c r="Q10" s="112"/>
      <c r="R10" s="112"/>
      <c r="S10" s="112" t="s">
        <v>5721</v>
      </c>
      <c r="T10" s="112"/>
      <c r="U10" s="112"/>
      <c r="V10" s="112"/>
      <c r="W10" s="112"/>
    </row>
    <row r="11" spans="1:23" ht="25.5" customHeight="1" thickBot="1">
      <c r="A11" s="91" t="s">
        <v>2317</v>
      </c>
      <c r="B11" s="546">
        <f t="shared" si="0"/>
        <v>105352.61538461539</v>
      </c>
      <c r="C11" s="513">
        <v>342396</v>
      </c>
      <c r="D11" s="513">
        <v>8</v>
      </c>
      <c r="E11" s="91" t="s">
        <v>3216</v>
      </c>
      <c r="F11" s="66"/>
      <c r="G11" s="557">
        <v>2</v>
      </c>
      <c r="H11" s="521" t="s">
        <v>2351</v>
      </c>
      <c r="I11" s="525" t="s">
        <v>2335</v>
      </c>
      <c r="J11" s="525" t="s">
        <v>5671</v>
      </c>
      <c r="K11" s="542" t="s">
        <v>3444</v>
      </c>
      <c r="L11" s="542" t="s">
        <v>5672</v>
      </c>
      <c r="M11" s="525">
        <v>4504</v>
      </c>
      <c r="N11" s="525" t="s">
        <v>4921</v>
      </c>
      <c r="O11" s="525"/>
      <c r="P11" s="525" t="s">
        <v>5710</v>
      </c>
      <c r="Q11" s="525"/>
      <c r="R11" s="525"/>
      <c r="S11" s="525" t="s">
        <v>5721</v>
      </c>
      <c r="T11" s="525"/>
      <c r="U11" s="525"/>
      <c r="V11" s="525"/>
      <c r="W11" s="525"/>
    </row>
    <row r="12" spans="1:23" ht="25.5" customHeight="1" thickTop="1">
      <c r="A12" s="91" t="s">
        <v>2317</v>
      </c>
      <c r="B12" s="546">
        <f t="shared" si="0"/>
        <v>152069.23076923078</v>
      </c>
      <c r="C12" s="513">
        <v>494225</v>
      </c>
      <c r="D12" s="513">
        <v>9</v>
      </c>
      <c r="E12" s="91" t="s">
        <v>3216</v>
      </c>
      <c r="F12" s="571"/>
      <c r="G12" s="557">
        <v>16</v>
      </c>
      <c r="H12" s="521" t="s">
        <v>2351</v>
      </c>
      <c r="I12" s="417" t="s">
        <v>2335</v>
      </c>
      <c r="J12" s="417" t="s">
        <v>5654</v>
      </c>
      <c r="K12" s="418" t="s">
        <v>5154</v>
      </c>
      <c r="L12" s="418" t="s">
        <v>3048</v>
      </c>
      <c r="M12" s="417">
        <v>5173</v>
      </c>
      <c r="N12" s="417" t="s">
        <v>4880</v>
      </c>
      <c r="O12" s="418"/>
      <c r="P12" s="576" t="s">
        <v>5710</v>
      </c>
      <c r="Q12" s="418"/>
      <c r="R12" s="418"/>
      <c r="S12" s="417">
        <v>14</v>
      </c>
      <c r="T12" s="418"/>
      <c r="U12" s="418"/>
      <c r="V12" s="418"/>
      <c r="W12" s="418"/>
    </row>
    <row r="13" spans="1:23" ht="25.5" customHeight="1" thickBot="1">
      <c r="A13" s="91" t="s">
        <v>2333</v>
      </c>
      <c r="B13" s="546">
        <f t="shared" si="0"/>
        <v>156094.15384615384</v>
      </c>
      <c r="C13" s="513">
        <v>507306</v>
      </c>
      <c r="D13" s="513">
        <v>9</v>
      </c>
      <c r="E13" s="91" t="s">
        <v>3216</v>
      </c>
      <c r="F13" s="66"/>
      <c r="G13" s="557">
        <v>16</v>
      </c>
      <c r="H13" s="521" t="s">
        <v>2351</v>
      </c>
      <c r="I13" s="525" t="s">
        <v>2335</v>
      </c>
      <c r="J13" s="525" t="s">
        <v>5675</v>
      </c>
      <c r="K13" s="542" t="s">
        <v>3444</v>
      </c>
      <c r="L13" s="542" t="s">
        <v>5676</v>
      </c>
      <c r="M13" s="525">
        <v>4974</v>
      </c>
      <c r="N13" s="525" t="s">
        <v>4921</v>
      </c>
      <c r="O13" s="525"/>
      <c r="P13" s="525" t="s">
        <v>5710</v>
      </c>
      <c r="Q13" s="525"/>
      <c r="R13" s="525"/>
      <c r="S13" s="525">
        <v>14</v>
      </c>
      <c r="T13" s="525"/>
      <c r="U13" s="525"/>
      <c r="V13" s="525"/>
      <c r="W13" s="525"/>
    </row>
    <row r="14" spans="1:23" ht="25.5" customHeight="1" thickTop="1" thickBot="1">
      <c r="A14" s="91" t="s">
        <v>2362</v>
      </c>
      <c r="B14" s="546">
        <f t="shared" si="0"/>
        <v>155150.46153846153</v>
      </c>
      <c r="C14" s="513">
        <v>504239</v>
      </c>
      <c r="D14" s="513">
        <v>9</v>
      </c>
      <c r="E14" s="91" t="s">
        <v>3216</v>
      </c>
      <c r="F14" s="574"/>
      <c r="G14" s="557">
        <v>4</v>
      </c>
      <c r="H14" s="521" t="s">
        <v>2374</v>
      </c>
      <c r="I14" s="577" t="s">
        <v>2335</v>
      </c>
      <c r="J14" s="577" t="s">
        <v>5722</v>
      </c>
      <c r="K14" s="581" t="s">
        <v>5723</v>
      </c>
      <c r="L14" s="581" t="s">
        <v>2739</v>
      </c>
      <c r="M14" s="577">
        <v>5297</v>
      </c>
      <c r="N14" s="577" t="s">
        <v>4887</v>
      </c>
      <c r="O14" s="577"/>
      <c r="P14" s="576" t="s">
        <v>5710</v>
      </c>
      <c r="Q14" s="577"/>
      <c r="R14" s="577"/>
      <c r="S14" s="577">
        <v>14</v>
      </c>
      <c r="T14" s="577"/>
      <c r="U14" s="577"/>
      <c r="V14" s="577"/>
      <c r="W14" s="577"/>
    </row>
    <row r="15" spans="1:23" ht="25.5" customHeight="1" thickTop="1">
      <c r="A15" s="91" t="s">
        <v>2317</v>
      </c>
      <c r="B15" s="546">
        <f t="shared" si="0"/>
        <v>24073.23076923077</v>
      </c>
      <c r="C15" s="513">
        <v>78238</v>
      </c>
      <c r="D15" s="513">
        <v>0</v>
      </c>
      <c r="E15" s="91" t="s">
        <v>3216</v>
      </c>
      <c r="F15" s="559" t="s">
        <v>5724</v>
      </c>
      <c r="G15" s="557">
        <v>16</v>
      </c>
      <c r="H15" s="521" t="s">
        <v>2374</v>
      </c>
      <c r="I15" s="528" t="s">
        <v>2358</v>
      </c>
      <c r="J15" s="528" t="s">
        <v>5725</v>
      </c>
      <c r="K15" s="543" t="s">
        <v>5726</v>
      </c>
      <c r="L15" s="543" t="s">
        <v>5727</v>
      </c>
      <c r="M15" s="528">
        <v>5276</v>
      </c>
      <c r="N15" s="528" t="s">
        <v>4887</v>
      </c>
      <c r="O15" s="528"/>
      <c r="P15" s="525" t="s">
        <v>5710</v>
      </c>
      <c r="Q15" s="528"/>
      <c r="R15" s="528"/>
      <c r="S15" s="528">
        <v>0</v>
      </c>
      <c r="T15" s="528"/>
      <c r="U15" s="528"/>
      <c r="V15" s="528"/>
      <c r="W15" s="528"/>
    </row>
    <row r="16" spans="1:23" ht="28.5" customHeight="1" thickBot="1">
      <c r="A16" s="91" t="s">
        <v>5728</v>
      </c>
      <c r="B16" s="546">
        <f t="shared" si="0"/>
        <v>25941.846153846152</v>
      </c>
      <c r="C16" s="513">
        <v>84311</v>
      </c>
      <c r="D16" s="513"/>
      <c r="E16" s="91" t="s">
        <v>3216</v>
      </c>
      <c r="F16" s="473"/>
      <c r="G16" s="520" t="s">
        <v>2334</v>
      </c>
      <c r="H16" s="521" t="s">
        <v>2374</v>
      </c>
      <c r="I16" s="507" t="s">
        <v>2358</v>
      </c>
      <c r="J16" s="507" t="s">
        <v>5729</v>
      </c>
      <c r="K16" s="508" t="s">
        <v>5730</v>
      </c>
      <c r="L16" s="508" t="s">
        <v>165</v>
      </c>
      <c r="M16" s="507">
        <v>2810</v>
      </c>
      <c r="N16" s="507" t="s">
        <v>5720</v>
      </c>
      <c r="O16" s="507"/>
      <c r="P16" s="507"/>
      <c r="Q16" s="507"/>
      <c r="R16" s="507"/>
      <c r="S16" s="507" t="s">
        <v>5731</v>
      </c>
      <c r="T16" s="507"/>
      <c r="U16" s="507"/>
      <c r="V16" s="507"/>
      <c r="W16" s="507"/>
    </row>
    <row r="17" spans="1:23" ht="25.5" customHeight="1" thickTop="1" thickBot="1">
      <c r="A17" s="91" t="s">
        <v>2333</v>
      </c>
      <c r="B17" s="546">
        <f t="shared" si="0"/>
        <v>153872</v>
      </c>
      <c r="C17" s="513">
        <v>500084</v>
      </c>
      <c r="D17" s="513">
        <v>8</v>
      </c>
      <c r="E17" s="91" t="s">
        <v>3216</v>
      </c>
      <c r="F17" s="574"/>
      <c r="G17" s="557">
        <v>26</v>
      </c>
      <c r="H17" s="521" t="s">
        <v>2374</v>
      </c>
      <c r="I17" s="528" t="s">
        <v>2335</v>
      </c>
      <c r="J17" s="528" t="s">
        <v>5732</v>
      </c>
      <c r="K17" s="543" t="s">
        <v>5163</v>
      </c>
      <c r="L17" s="543" t="s">
        <v>2457</v>
      </c>
      <c r="M17" s="528">
        <v>5368</v>
      </c>
      <c r="N17" s="528" t="s">
        <v>4887</v>
      </c>
      <c r="O17" s="528"/>
      <c r="P17" s="525" t="s">
        <v>5710</v>
      </c>
      <c r="Q17" s="528"/>
      <c r="R17" s="528"/>
      <c r="S17" s="528">
        <v>14</v>
      </c>
      <c r="T17" s="528"/>
      <c r="U17" s="528"/>
      <c r="V17" s="528"/>
      <c r="W17" s="528"/>
    </row>
    <row r="18" spans="1:23" ht="25.5" customHeight="1" thickTop="1">
      <c r="A18" s="91" t="s">
        <v>2317</v>
      </c>
      <c r="B18" s="546">
        <f t="shared" si="0"/>
        <v>3563.0769230769229</v>
      </c>
      <c r="C18" s="513">
        <v>11580</v>
      </c>
      <c r="D18" s="513"/>
      <c r="E18" s="91" t="s">
        <v>3216</v>
      </c>
      <c r="F18" s="559" t="s">
        <v>5733</v>
      </c>
      <c r="G18" s="520" t="s">
        <v>2408</v>
      </c>
      <c r="H18" s="521" t="s">
        <v>2417</v>
      </c>
      <c r="I18" s="577" t="s">
        <v>3668</v>
      </c>
      <c r="J18" s="577" t="s">
        <v>5734</v>
      </c>
      <c r="K18" s="581" t="s">
        <v>5735</v>
      </c>
      <c r="L18" s="581" t="s">
        <v>5736</v>
      </c>
      <c r="M18" s="577">
        <v>1147</v>
      </c>
      <c r="N18" s="577" t="s">
        <v>4887</v>
      </c>
      <c r="O18" s="577"/>
      <c r="P18" s="577"/>
      <c r="Q18" s="577"/>
      <c r="R18" s="577"/>
      <c r="S18" s="577">
        <v>0</v>
      </c>
      <c r="T18" s="577"/>
      <c r="U18" s="577"/>
      <c r="V18" s="577"/>
      <c r="W18" s="577"/>
    </row>
    <row r="19" spans="1:23" ht="26.25" thickBot="1">
      <c r="A19" s="91" t="s">
        <v>2317</v>
      </c>
      <c r="B19" s="546">
        <f t="shared" si="0"/>
        <v>151374.46153846153</v>
      </c>
      <c r="C19" s="513">
        <v>491967</v>
      </c>
      <c r="D19" s="513">
        <v>8</v>
      </c>
      <c r="E19" s="91" t="s">
        <v>3216</v>
      </c>
      <c r="F19" s="558"/>
      <c r="G19" s="520" t="s">
        <v>2461</v>
      </c>
      <c r="H19" s="521" t="s">
        <v>2417</v>
      </c>
      <c r="I19" s="417" t="s">
        <v>2335</v>
      </c>
      <c r="J19" s="417" t="s">
        <v>5682</v>
      </c>
      <c r="K19" s="457" t="s">
        <v>2386</v>
      </c>
      <c r="L19" s="457" t="s">
        <v>269</v>
      </c>
      <c r="M19" s="417">
        <v>5172</v>
      </c>
      <c r="N19" s="417" t="s">
        <v>4880</v>
      </c>
      <c r="O19" s="417"/>
      <c r="P19" s="525" t="s">
        <v>5710</v>
      </c>
      <c r="Q19" s="417"/>
      <c r="R19" s="417"/>
      <c r="S19" s="417">
        <v>14</v>
      </c>
      <c r="T19" s="417"/>
      <c r="U19" s="417"/>
      <c r="V19" s="417"/>
      <c r="W19" s="417"/>
    </row>
    <row r="20" spans="1:23" ht="25.5" customHeight="1" thickTop="1" thickBot="1">
      <c r="A20" s="91" t="s">
        <v>2333</v>
      </c>
      <c r="B20" s="546">
        <f t="shared" si="0"/>
        <v>158599.07692307694</v>
      </c>
      <c r="C20" s="513">
        <v>515447</v>
      </c>
      <c r="D20" s="513">
        <v>8</v>
      </c>
      <c r="E20" s="91" t="s">
        <v>3216</v>
      </c>
      <c r="F20" s="573"/>
      <c r="G20" s="520" t="s">
        <v>2481</v>
      </c>
      <c r="H20" s="521" t="s">
        <v>2432</v>
      </c>
      <c r="I20" s="525" t="s">
        <v>2335</v>
      </c>
      <c r="J20" s="525" t="s">
        <v>5664</v>
      </c>
      <c r="K20" s="542" t="s">
        <v>5737</v>
      </c>
      <c r="L20" s="542" t="s">
        <v>5738</v>
      </c>
      <c r="M20" s="525">
        <v>5517</v>
      </c>
      <c r="N20" s="525" t="s">
        <v>4921</v>
      </c>
      <c r="O20" s="525"/>
      <c r="P20" s="525" t="s">
        <v>5710</v>
      </c>
      <c r="Q20" s="525"/>
      <c r="R20" s="525"/>
      <c r="S20" s="525">
        <v>14</v>
      </c>
      <c r="T20" s="525"/>
      <c r="U20" s="526"/>
      <c r="V20" s="525"/>
      <c r="W20" s="525"/>
    </row>
    <row r="21" spans="1:23" ht="25.5" customHeight="1" thickTop="1" thickBot="1">
      <c r="A21" s="91" t="s">
        <v>2362</v>
      </c>
      <c r="B21" s="546">
        <f t="shared" si="0"/>
        <v>153866.76923076922</v>
      </c>
      <c r="C21" s="513">
        <v>500067</v>
      </c>
      <c r="D21" s="513">
        <v>8</v>
      </c>
      <c r="E21" s="91" t="s">
        <v>3216</v>
      </c>
      <c r="F21" s="569"/>
      <c r="G21" s="520" t="s">
        <v>2384</v>
      </c>
      <c r="H21" s="521" t="s">
        <v>2432</v>
      </c>
      <c r="I21" s="417" t="s">
        <v>2335</v>
      </c>
      <c r="J21" s="417" t="s">
        <v>5657</v>
      </c>
      <c r="K21" s="457" t="s">
        <v>2386</v>
      </c>
      <c r="L21" s="457" t="s">
        <v>5328</v>
      </c>
      <c r="M21" s="417">
        <v>5425</v>
      </c>
      <c r="N21" s="417" t="s">
        <v>4880</v>
      </c>
      <c r="O21" s="417"/>
      <c r="P21" s="525" t="s">
        <v>5710</v>
      </c>
      <c r="Q21" s="417"/>
      <c r="R21" s="417"/>
      <c r="S21" s="417">
        <v>14</v>
      </c>
      <c r="T21" s="417"/>
      <c r="U21" s="417"/>
      <c r="V21" s="417"/>
      <c r="W21" s="417"/>
    </row>
    <row r="22" spans="1:23" ht="25.5" customHeight="1" thickTop="1" thickBot="1">
      <c r="A22" s="91" t="s">
        <v>2317</v>
      </c>
      <c r="B22" s="546">
        <f t="shared" si="0"/>
        <v>118811.38461538461</v>
      </c>
      <c r="C22" s="513">
        <v>386137</v>
      </c>
      <c r="D22" s="513">
        <v>6</v>
      </c>
      <c r="E22" s="91" t="s">
        <v>3216</v>
      </c>
      <c r="F22" s="475" t="s">
        <v>5739</v>
      </c>
      <c r="G22" s="520" t="s">
        <v>2423</v>
      </c>
      <c r="H22" s="521" t="s">
        <v>2432</v>
      </c>
      <c r="I22" s="422" t="s">
        <v>2358</v>
      </c>
      <c r="J22" s="422" t="s">
        <v>5677</v>
      </c>
      <c r="K22" s="582" t="s">
        <v>194</v>
      </c>
      <c r="L22" s="582" t="s">
        <v>2495</v>
      </c>
      <c r="M22" s="422">
        <v>1270</v>
      </c>
      <c r="N22" s="422" t="s">
        <v>4880</v>
      </c>
      <c r="O22" s="422"/>
      <c r="P22" s="576" t="s">
        <v>5710</v>
      </c>
      <c r="Q22" s="422"/>
      <c r="R22" s="422"/>
      <c r="S22" s="422">
        <v>6</v>
      </c>
      <c r="T22" s="422"/>
      <c r="U22" s="422"/>
      <c r="V22" s="422"/>
      <c r="W22" s="422"/>
    </row>
    <row r="23" spans="1:23" ht="25.5" customHeight="1" thickTop="1" thickBot="1">
      <c r="A23" s="91" t="s">
        <v>2333</v>
      </c>
      <c r="B23" s="546">
        <f t="shared" si="0"/>
        <v>99048.923076923078</v>
      </c>
      <c r="C23" s="513">
        <v>321909</v>
      </c>
      <c r="D23" s="515" t="s">
        <v>5740</v>
      </c>
      <c r="E23" s="91" t="s">
        <v>3216</v>
      </c>
      <c r="F23" s="475" t="s">
        <v>5741</v>
      </c>
      <c r="G23" s="520" t="s">
        <v>2411</v>
      </c>
      <c r="H23" s="521" t="s">
        <v>2432</v>
      </c>
      <c r="I23" s="507" t="s">
        <v>2358</v>
      </c>
      <c r="J23" s="507" t="s">
        <v>5742</v>
      </c>
      <c r="K23" s="508" t="s">
        <v>157</v>
      </c>
      <c r="L23" s="508" t="s">
        <v>158</v>
      </c>
      <c r="M23" s="507">
        <v>3714</v>
      </c>
      <c r="N23" s="507" t="s">
        <v>5720</v>
      </c>
      <c r="O23" s="507"/>
      <c r="P23" s="525" t="s">
        <v>5710</v>
      </c>
      <c r="Q23" s="507"/>
      <c r="R23" s="507"/>
      <c r="S23" s="507">
        <v>14</v>
      </c>
      <c r="T23" s="507"/>
      <c r="U23" s="507"/>
      <c r="V23" s="507"/>
      <c r="W23" s="507"/>
    </row>
    <row r="24" spans="1:23" ht="25.5" customHeight="1" thickTop="1">
      <c r="A24" s="91" t="s">
        <v>2317</v>
      </c>
      <c r="B24" s="546">
        <f t="shared" si="0"/>
        <v>3993.8461538461538</v>
      </c>
      <c r="C24" s="513">
        <v>12980</v>
      </c>
      <c r="D24" s="513"/>
      <c r="E24" s="91" t="s">
        <v>3216</v>
      </c>
      <c r="F24" s="475" t="s">
        <v>5743</v>
      </c>
      <c r="G24" s="520" t="s">
        <v>2367</v>
      </c>
      <c r="H24" s="521" t="s">
        <v>2432</v>
      </c>
      <c r="I24" s="528" t="s">
        <v>3668</v>
      </c>
      <c r="J24" s="528" t="s">
        <v>5744</v>
      </c>
      <c r="K24" s="543" t="s">
        <v>4337</v>
      </c>
      <c r="L24" s="543" t="s">
        <v>4052</v>
      </c>
      <c r="M24" s="528">
        <v>3657</v>
      </c>
      <c r="N24" s="528" t="s">
        <v>4887</v>
      </c>
      <c r="O24" s="528"/>
      <c r="P24" s="528"/>
      <c r="Q24" s="528"/>
      <c r="R24" s="528"/>
      <c r="S24" s="528">
        <v>0</v>
      </c>
      <c r="T24" s="528"/>
      <c r="U24" s="528"/>
      <c r="V24" s="528"/>
      <c r="W24" s="528"/>
    </row>
    <row r="25" spans="1:23" ht="25.5">
      <c r="A25" s="91" t="s">
        <v>2362</v>
      </c>
      <c r="B25" s="546">
        <f t="shared" si="0"/>
        <v>124358.76923076923</v>
      </c>
      <c r="C25" s="513">
        <v>404166</v>
      </c>
      <c r="D25" s="513">
        <v>8</v>
      </c>
      <c r="E25" s="91" t="s">
        <v>3216</v>
      </c>
      <c r="F25" s="572" t="s">
        <v>5745</v>
      </c>
      <c r="G25" s="520" t="s">
        <v>2555</v>
      </c>
      <c r="H25" s="521" t="s">
        <v>2471</v>
      </c>
      <c r="I25" s="432" t="s">
        <v>2358</v>
      </c>
      <c r="J25" s="432" t="s">
        <v>5686</v>
      </c>
      <c r="K25" s="514" t="s">
        <v>330</v>
      </c>
      <c r="L25" s="514" t="s">
        <v>4391</v>
      </c>
      <c r="M25" s="432">
        <v>1387</v>
      </c>
      <c r="N25" s="432" t="s">
        <v>4870</v>
      </c>
      <c r="O25" s="432"/>
      <c r="P25" s="525" t="s">
        <v>5710</v>
      </c>
      <c r="Q25" s="432"/>
      <c r="R25" s="432"/>
      <c r="S25" s="432">
        <v>12</v>
      </c>
      <c r="T25" s="432"/>
      <c r="U25" s="432"/>
      <c r="V25" s="432"/>
      <c r="W25" s="432"/>
    </row>
    <row r="26" spans="1:23" ht="28.5" customHeight="1">
      <c r="A26" s="91" t="s">
        <v>2317</v>
      </c>
      <c r="B26" s="546">
        <f t="shared" si="0"/>
        <v>156359.07692307694</v>
      </c>
      <c r="C26" s="513">
        <v>508167</v>
      </c>
      <c r="D26" s="513">
        <v>8</v>
      </c>
      <c r="E26" s="91" t="s">
        <v>3216</v>
      </c>
      <c r="F26" s="93"/>
      <c r="G26" s="520" t="s">
        <v>2384</v>
      </c>
      <c r="H26" s="521" t="s">
        <v>2471</v>
      </c>
      <c r="I26" s="417" t="s">
        <v>2335</v>
      </c>
      <c r="J26" s="417" t="s">
        <v>5746</v>
      </c>
      <c r="K26" s="457" t="s">
        <v>2386</v>
      </c>
      <c r="L26" s="457" t="s">
        <v>5747</v>
      </c>
      <c r="M26" s="417">
        <v>4644</v>
      </c>
      <c r="N26" s="417" t="s">
        <v>4880</v>
      </c>
      <c r="O26" s="417"/>
      <c r="P26" s="525" t="s">
        <v>5710</v>
      </c>
      <c r="Q26" s="417"/>
      <c r="R26" s="417"/>
      <c r="S26" s="417">
        <v>14</v>
      </c>
      <c r="T26" s="417"/>
      <c r="U26" s="417"/>
      <c r="V26" s="417"/>
      <c r="W26" s="417"/>
    </row>
    <row r="27" spans="1:23" ht="28.5" customHeight="1">
      <c r="A27" s="91" t="s">
        <v>2333</v>
      </c>
      <c r="B27" s="546">
        <f t="shared" si="0"/>
        <v>120928.92307692308</v>
      </c>
      <c r="C27" s="513">
        <v>393019</v>
      </c>
      <c r="D27" s="513">
        <v>8</v>
      </c>
      <c r="E27" s="91" t="s">
        <v>3216</v>
      </c>
      <c r="F27" s="66"/>
      <c r="G27" s="557">
        <v>15</v>
      </c>
      <c r="H27" s="521" t="s">
        <v>2471</v>
      </c>
      <c r="I27" s="576" t="s">
        <v>2335</v>
      </c>
      <c r="J27" s="576" t="s">
        <v>5748</v>
      </c>
      <c r="K27" s="579" t="s">
        <v>3444</v>
      </c>
      <c r="L27" s="579" t="s">
        <v>4675</v>
      </c>
      <c r="M27" s="576">
        <v>5068</v>
      </c>
      <c r="N27" s="576" t="s">
        <v>4921</v>
      </c>
      <c r="O27" s="576"/>
      <c r="P27" s="525" t="s">
        <v>5710</v>
      </c>
      <c r="Q27" s="576"/>
      <c r="R27" s="576"/>
      <c r="S27" s="576">
        <v>8</v>
      </c>
      <c r="T27" s="576"/>
      <c r="U27" s="576"/>
      <c r="V27" s="576"/>
      <c r="W27" s="576"/>
    </row>
    <row r="28" spans="1:23" ht="28.5" customHeight="1">
      <c r="A28" s="91" t="s">
        <v>2362</v>
      </c>
      <c r="B28" s="546">
        <f t="shared" si="0"/>
        <v>159284.92307692306</v>
      </c>
      <c r="C28" s="513">
        <v>517676</v>
      </c>
      <c r="D28" s="513">
        <v>8</v>
      </c>
      <c r="E28" s="91" t="s">
        <v>3216</v>
      </c>
      <c r="F28" s="473"/>
      <c r="G28" s="520" t="s">
        <v>2334</v>
      </c>
      <c r="H28" s="521" t="s">
        <v>2471</v>
      </c>
      <c r="I28" s="112" t="s">
        <v>2335</v>
      </c>
      <c r="J28" s="112" t="s">
        <v>5749</v>
      </c>
      <c r="K28" s="133" t="s">
        <v>173</v>
      </c>
      <c r="L28" s="133" t="s">
        <v>5750</v>
      </c>
      <c r="M28" s="112">
        <v>5377</v>
      </c>
      <c r="N28" s="112" t="s">
        <v>4870</v>
      </c>
      <c r="O28" s="112"/>
      <c r="P28" s="525" t="s">
        <v>5710</v>
      </c>
      <c r="Q28" s="112"/>
      <c r="R28" s="112"/>
      <c r="S28" s="112">
        <v>14</v>
      </c>
      <c r="T28" s="112"/>
      <c r="U28" s="112"/>
      <c r="V28" s="112"/>
      <c r="W28" s="112"/>
    </row>
    <row r="29" spans="1:23" ht="30.75" customHeight="1">
      <c r="A29" s="91" t="s">
        <v>2317</v>
      </c>
      <c r="B29" s="546">
        <f t="shared" si="0"/>
        <v>2504.6153846153848</v>
      </c>
      <c r="C29" s="513">
        <v>8140</v>
      </c>
      <c r="D29" s="513">
        <v>0</v>
      </c>
      <c r="E29" s="91" t="s">
        <v>3216</v>
      </c>
      <c r="F29" s="568" t="s">
        <v>5751</v>
      </c>
      <c r="G29" s="520" t="s">
        <v>2597</v>
      </c>
      <c r="H29" s="521" t="s">
        <v>2471</v>
      </c>
      <c r="I29" s="112" t="s">
        <v>3668</v>
      </c>
      <c r="J29" s="112" t="s">
        <v>5752</v>
      </c>
      <c r="K29" s="133" t="s">
        <v>173</v>
      </c>
      <c r="L29" s="133" t="s">
        <v>5753</v>
      </c>
      <c r="M29" s="112">
        <v>1400</v>
      </c>
      <c r="N29" s="112" t="s">
        <v>4870</v>
      </c>
      <c r="O29" s="112"/>
      <c r="P29" s="112"/>
      <c r="Q29" s="112"/>
      <c r="R29" s="112"/>
      <c r="S29" s="112"/>
      <c r="T29" s="112"/>
      <c r="U29" s="112"/>
      <c r="V29" s="112"/>
      <c r="W29" s="112"/>
    </row>
    <row r="30" spans="1:23" ht="28.5" customHeight="1">
      <c r="A30" s="91" t="s">
        <v>2317</v>
      </c>
      <c r="B30" s="546">
        <f t="shared" si="0"/>
        <v>118374.46153846153</v>
      </c>
      <c r="C30" s="513">
        <v>384717</v>
      </c>
      <c r="D30" s="513">
        <v>8</v>
      </c>
      <c r="E30" s="91" t="s">
        <v>3216</v>
      </c>
      <c r="F30" s="568" t="s">
        <v>5754</v>
      </c>
      <c r="G30" s="520" t="s">
        <v>2597</v>
      </c>
      <c r="H30" s="521" t="s">
        <v>2471</v>
      </c>
      <c r="I30" s="422" t="s">
        <v>2358</v>
      </c>
      <c r="J30" s="422" t="s">
        <v>5755</v>
      </c>
      <c r="K30" s="582" t="s">
        <v>2386</v>
      </c>
      <c r="L30" s="582" t="s">
        <v>5756</v>
      </c>
      <c r="M30" s="422">
        <v>1584</v>
      </c>
      <c r="N30" s="422" t="s">
        <v>4880</v>
      </c>
      <c r="O30" s="422"/>
      <c r="P30" s="525" t="s">
        <v>5710</v>
      </c>
      <c r="Q30" s="422"/>
      <c r="R30" s="422"/>
      <c r="S30" s="422">
        <v>4</v>
      </c>
      <c r="T30" s="422"/>
      <c r="U30" s="422"/>
      <c r="V30" s="422"/>
      <c r="W30" s="422"/>
    </row>
    <row r="31" spans="1:23" ht="28.5" customHeight="1" thickBot="1">
      <c r="A31" s="91" t="s">
        <v>2333</v>
      </c>
      <c r="B31" s="546">
        <f t="shared" si="0"/>
        <v>106153.84615384616</v>
      </c>
      <c r="C31" s="513">
        <v>345000</v>
      </c>
      <c r="D31" s="515" t="s">
        <v>5740</v>
      </c>
      <c r="E31" s="91" t="s">
        <v>3216</v>
      </c>
      <c r="F31" s="568" t="s">
        <v>5757</v>
      </c>
      <c r="G31" s="520" t="s">
        <v>2610</v>
      </c>
      <c r="H31" s="521" t="s">
        <v>2471</v>
      </c>
      <c r="I31" s="112" t="s">
        <v>2358</v>
      </c>
      <c r="J31" s="112" t="s">
        <v>5679</v>
      </c>
      <c r="K31" s="133" t="s">
        <v>2612</v>
      </c>
      <c r="L31" s="133" t="s">
        <v>4579</v>
      </c>
      <c r="M31" s="112">
        <v>1573</v>
      </c>
      <c r="N31" s="112" t="s">
        <v>4870</v>
      </c>
      <c r="O31" s="112"/>
      <c r="P31" s="525" t="s">
        <v>5710</v>
      </c>
      <c r="Q31" s="112"/>
      <c r="R31" s="112"/>
      <c r="S31" s="112">
        <v>7</v>
      </c>
      <c r="T31" s="112"/>
      <c r="U31" s="131"/>
      <c r="V31" s="112"/>
      <c r="W31" s="112"/>
    </row>
    <row r="32" spans="1:23" ht="25.5" customHeight="1" thickTop="1" thickBot="1">
      <c r="A32" s="91" t="s">
        <v>2317</v>
      </c>
      <c r="B32" s="546">
        <f t="shared" si="0"/>
        <v>83246.769230769234</v>
      </c>
      <c r="C32" s="513">
        <v>270552</v>
      </c>
      <c r="D32" s="513" t="s">
        <v>2313</v>
      </c>
      <c r="E32" s="91" t="s">
        <v>3216</v>
      </c>
      <c r="F32" s="475" t="s">
        <v>5758</v>
      </c>
      <c r="G32" s="520" t="s">
        <v>2563</v>
      </c>
      <c r="H32" s="521" t="s">
        <v>2556</v>
      </c>
      <c r="I32" s="576" t="s">
        <v>2358</v>
      </c>
      <c r="J32" s="576" t="s">
        <v>5759</v>
      </c>
      <c r="K32" s="579" t="s">
        <v>57</v>
      </c>
      <c r="L32" s="579" t="s">
        <v>3334</v>
      </c>
      <c r="M32" s="576">
        <v>1440</v>
      </c>
      <c r="N32" s="576" t="s">
        <v>4921</v>
      </c>
      <c r="O32" s="576"/>
      <c r="P32" s="576"/>
      <c r="Q32" s="576"/>
      <c r="R32" s="576"/>
      <c r="S32" s="576">
        <v>8</v>
      </c>
      <c r="T32" s="576"/>
      <c r="U32" s="576"/>
      <c r="V32" s="576"/>
      <c r="W32" s="576"/>
    </row>
    <row r="33" spans="1:23" ht="25.5" customHeight="1" thickTop="1" thickBot="1">
      <c r="A33" s="91" t="s">
        <v>2317</v>
      </c>
      <c r="B33" s="546">
        <f t="shared" si="0"/>
        <v>2715.3846153846152</v>
      </c>
      <c r="C33" s="513">
        <v>8825</v>
      </c>
      <c r="D33" s="513">
        <v>0</v>
      </c>
      <c r="E33" s="91" t="s">
        <v>3216</v>
      </c>
      <c r="F33" s="475" t="s">
        <v>5760</v>
      </c>
      <c r="G33" s="520" t="s">
        <v>2431</v>
      </c>
      <c r="H33" s="521" t="s">
        <v>2556</v>
      </c>
      <c r="I33" s="112" t="s">
        <v>3668</v>
      </c>
      <c r="J33" s="112" t="s">
        <v>5761</v>
      </c>
      <c r="K33" s="133" t="s">
        <v>2523</v>
      </c>
      <c r="L33" s="133" t="s">
        <v>5762</v>
      </c>
      <c r="M33" s="112">
        <v>1400</v>
      </c>
      <c r="N33" s="112" t="s">
        <v>4870</v>
      </c>
      <c r="O33" s="112"/>
      <c r="P33" s="112"/>
      <c r="Q33" s="112"/>
      <c r="R33" s="112"/>
      <c r="S33" s="112"/>
      <c r="T33" s="112"/>
      <c r="U33" s="112"/>
      <c r="V33" s="112"/>
      <c r="W33" s="112"/>
    </row>
    <row r="34" spans="1:23" ht="25.5" customHeight="1" thickTop="1" thickBot="1">
      <c r="A34" s="91" t="s">
        <v>2317</v>
      </c>
      <c r="B34" s="546">
        <f t="shared" ref="B34:B65" si="1">C34/3.25</f>
        <v>98461.538461538468</v>
      </c>
      <c r="C34" s="513">
        <v>320000</v>
      </c>
      <c r="D34" s="91" t="s">
        <v>5740</v>
      </c>
      <c r="E34" s="91" t="s">
        <v>3216</v>
      </c>
      <c r="F34" s="475" t="s">
        <v>5763</v>
      </c>
      <c r="G34" s="520" t="s">
        <v>2408</v>
      </c>
      <c r="H34" s="521" t="s">
        <v>2556</v>
      </c>
      <c r="I34" s="417" t="s">
        <v>2358</v>
      </c>
      <c r="J34" s="417" t="s">
        <v>5764</v>
      </c>
      <c r="K34" s="418" t="s">
        <v>2376</v>
      </c>
      <c r="L34" s="418" t="s">
        <v>2938</v>
      </c>
      <c r="M34" s="417">
        <v>2077</v>
      </c>
      <c r="N34" s="417" t="s">
        <v>4880</v>
      </c>
      <c r="O34" s="417"/>
      <c r="P34" s="525" t="s">
        <v>5710</v>
      </c>
      <c r="Q34" s="417"/>
      <c r="R34" s="417"/>
      <c r="S34" s="417">
        <v>8</v>
      </c>
      <c r="T34" s="417"/>
      <c r="U34" s="417"/>
      <c r="V34" s="417"/>
      <c r="W34" s="417"/>
    </row>
    <row r="35" spans="1:23" ht="25.5" customHeight="1" thickTop="1">
      <c r="A35" s="91" t="s">
        <v>2333</v>
      </c>
      <c r="B35" s="546">
        <f t="shared" si="1"/>
        <v>175076.92307692306</v>
      </c>
      <c r="C35" s="513">
        <v>569000</v>
      </c>
      <c r="D35" s="513">
        <v>10</v>
      </c>
      <c r="E35" s="91" t="s">
        <v>3216</v>
      </c>
      <c r="F35" s="573"/>
      <c r="G35" s="520" t="s">
        <v>2408</v>
      </c>
      <c r="H35" s="521" t="s">
        <v>2556</v>
      </c>
      <c r="I35" s="525" t="s">
        <v>2335</v>
      </c>
      <c r="J35" s="525" t="s">
        <v>5765</v>
      </c>
      <c r="K35" s="542" t="s">
        <v>57</v>
      </c>
      <c r="L35" s="542" t="s">
        <v>5766</v>
      </c>
      <c r="M35" s="525">
        <v>5226</v>
      </c>
      <c r="N35" s="525" t="s">
        <v>4921</v>
      </c>
      <c r="O35" s="525"/>
      <c r="P35" s="525" t="s">
        <v>5710</v>
      </c>
      <c r="Q35" s="525"/>
      <c r="R35" s="525"/>
      <c r="S35" s="525">
        <v>14</v>
      </c>
      <c r="T35" s="525"/>
      <c r="U35" s="526"/>
      <c r="V35" s="525"/>
      <c r="W35" s="525"/>
    </row>
    <row r="36" spans="1:23" ht="25.5" customHeight="1">
      <c r="A36" s="91" t="s">
        <v>2317</v>
      </c>
      <c r="B36" s="546">
        <f t="shared" si="1"/>
        <v>127384.61538461539</v>
      </c>
      <c r="C36" s="513">
        <v>414000</v>
      </c>
      <c r="D36" s="513">
        <v>8</v>
      </c>
      <c r="E36" s="91" t="s">
        <v>3216</v>
      </c>
      <c r="F36" s="568" t="s">
        <v>5751</v>
      </c>
      <c r="G36" s="520" t="s">
        <v>2408</v>
      </c>
      <c r="H36" s="521" t="s">
        <v>2556</v>
      </c>
      <c r="I36" s="417" t="s">
        <v>2358</v>
      </c>
      <c r="J36" s="417" t="s">
        <v>5767</v>
      </c>
      <c r="K36" s="418" t="s">
        <v>5768</v>
      </c>
      <c r="L36" s="418" t="s">
        <v>5769</v>
      </c>
      <c r="M36" s="417">
        <v>1936</v>
      </c>
      <c r="N36" s="417" t="s">
        <v>4880</v>
      </c>
      <c r="O36" s="417"/>
      <c r="P36" s="525" t="s">
        <v>5710</v>
      </c>
      <c r="Q36" s="417"/>
      <c r="R36" s="417"/>
      <c r="S36" s="417">
        <v>8</v>
      </c>
      <c r="T36" s="417"/>
      <c r="U36" s="417"/>
      <c r="V36" s="417"/>
      <c r="W36" s="417"/>
    </row>
    <row r="37" spans="1:23" ht="28.5" customHeight="1" thickBot="1">
      <c r="A37" s="560" t="s">
        <v>2333</v>
      </c>
      <c r="B37" s="546">
        <f t="shared" si="1"/>
        <v>5169.2307692307695</v>
      </c>
      <c r="C37" s="513">
        <v>16800</v>
      </c>
      <c r="D37" s="513">
        <v>0</v>
      </c>
      <c r="E37" s="91" t="s">
        <v>3216</v>
      </c>
      <c r="F37" s="572" t="s">
        <v>5770</v>
      </c>
      <c r="G37" s="520" t="s">
        <v>2367</v>
      </c>
      <c r="H37" s="521" t="s">
        <v>2556</v>
      </c>
      <c r="I37" s="525" t="s">
        <v>3668</v>
      </c>
      <c r="J37" s="542" t="s">
        <v>5771</v>
      </c>
      <c r="K37" s="542" t="s">
        <v>5772</v>
      </c>
      <c r="L37" s="542" t="s">
        <v>53</v>
      </c>
      <c r="M37" s="525">
        <v>3671</v>
      </c>
      <c r="N37" s="525" t="s">
        <v>4921</v>
      </c>
      <c r="O37" s="542"/>
      <c r="P37" s="542"/>
      <c r="Q37" s="542"/>
      <c r="R37" s="542"/>
      <c r="S37" s="542"/>
      <c r="T37" s="542"/>
      <c r="U37" s="542"/>
      <c r="V37" s="542"/>
      <c r="W37" s="542"/>
    </row>
    <row r="38" spans="1:23" ht="25.5" customHeight="1" thickTop="1">
      <c r="A38" s="560" t="s">
        <v>2362</v>
      </c>
      <c r="B38" s="546">
        <f t="shared" si="1"/>
        <v>7690.7692307692305</v>
      </c>
      <c r="C38" s="513">
        <v>24995</v>
      </c>
      <c r="D38" s="513">
        <v>0</v>
      </c>
      <c r="E38" s="91" t="s">
        <v>3216</v>
      </c>
      <c r="F38" s="475" t="s">
        <v>5773</v>
      </c>
      <c r="G38" s="520">
        <v>31</v>
      </c>
      <c r="H38" s="521" t="s">
        <v>2556</v>
      </c>
      <c r="I38" s="528" t="s">
        <v>3668</v>
      </c>
      <c r="J38" s="528" t="s">
        <v>5774</v>
      </c>
      <c r="K38" s="543" t="s">
        <v>5775</v>
      </c>
      <c r="L38" s="543" t="s">
        <v>3779</v>
      </c>
      <c r="M38" s="528">
        <v>1772</v>
      </c>
      <c r="N38" s="528" t="s">
        <v>4887</v>
      </c>
      <c r="O38" s="528"/>
      <c r="P38" s="528"/>
      <c r="Q38" s="528"/>
      <c r="R38" s="528"/>
      <c r="S38" s="528"/>
      <c r="T38" s="528"/>
      <c r="U38" s="528"/>
      <c r="V38" s="528"/>
      <c r="W38" s="528"/>
    </row>
    <row r="39" spans="1:23" ht="25.5" customHeight="1">
      <c r="A39" s="91" t="s">
        <v>2317</v>
      </c>
      <c r="B39" s="546">
        <f t="shared" si="1"/>
        <v>124044.30769230769</v>
      </c>
      <c r="C39" s="513">
        <v>403144</v>
      </c>
      <c r="D39" s="513">
        <v>0</v>
      </c>
      <c r="E39" s="91" t="s">
        <v>3216</v>
      </c>
      <c r="F39" s="568" t="s">
        <v>5776</v>
      </c>
      <c r="G39" s="520" t="s">
        <v>2475</v>
      </c>
      <c r="H39" s="521" t="s">
        <v>2614</v>
      </c>
      <c r="I39" s="525" t="s">
        <v>2358</v>
      </c>
      <c r="J39" s="525" t="s">
        <v>5777</v>
      </c>
      <c r="K39" s="542" t="s">
        <v>5778</v>
      </c>
      <c r="L39" s="542" t="s">
        <v>98</v>
      </c>
      <c r="M39" s="525">
        <v>3562</v>
      </c>
      <c r="N39" s="525" t="s">
        <v>4921</v>
      </c>
      <c r="O39" s="525"/>
      <c r="P39" s="525" t="s">
        <v>5779</v>
      </c>
      <c r="Q39" s="525"/>
      <c r="R39" s="525"/>
      <c r="S39" s="525">
        <v>8</v>
      </c>
      <c r="T39" s="525"/>
      <c r="U39" s="525"/>
      <c r="V39" s="525"/>
      <c r="W39" s="525"/>
    </row>
    <row r="40" spans="1:23" ht="25.5" customHeight="1">
      <c r="A40" s="91" t="s">
        <v>2333</v>
      </c>
      <c r="B40" s="546">
        <f t="shared" si="1"/>
        <v>140010.46153846153</v>
      </c>
      <c r="C40" s="513">
        <v>455034</v>
      </c>
      <c r="D40" s="513">
        <v>0</v>
      </c>
      <c r="E40" s="143" t="s">
        <v>3216</v>
      </c>
      <c r="F40" s="568" t="s">
        <v>5780</v>
      </c>
      <c r="G40" s="520" t="s">
        <v>2481</v>
      </c>
      <c r="H40" s="521" t="s">
        <v>2614</v>
      </c>
      <c r="I40" s="112" t="s">
        <v>2358</v>
      </c>
      <c r="J40" s="112" t="s">
        <v>5781</v>
      </c>
      <c r="K40" s="133" t="s">
        <v>2701</v>
      </c>
      <c r="L40" s="133" t="s">
        <v>5782</v>
      </c>
      <c r="M40" s="112">
        <v>2567</v>
      </c>
      <c r="N40" s="112" t="s">
        <v>4870</v>
      </c>
      <c r="O40" s="112"/>
      <c r="P40" s="112" t="s">
        <v>5779</v>
      </c>
      <c r="Q40" s="112"/>
      <c r="R40" s="112"/>
      <c r="S40" s="112">
        <v>8</v>
      </c>
      <c r="T40" s="112"/>
      <c r="U40" s="112"/>
      <c r="V40" s="112"/>
      <c r="W40" s="112"/>
    </row>
    <row r="41" spans="1:23" ht="25.5" customHeight="1">
      <c r="A41" s="91" t="s">
        <v>2362</v>
      </c>
      <c r="B41" s="546">
        <f t="shared" si="1"/>
        <v>132021.23076923078</v>
      </c>
      <c r="C41" s="513">
        <v>429069</v>
      </c>
      <c r="D41" s="513">
        <v>4</v>
      </c>
      <c r="E41" s="91" t="s">
        <v>3216</v>
      </c>
      <c r="F41" s="568" t="s">
        <v>5783</v>
      </c>
      <c r="G41" s="520" t="s">
        <v>2481</v>
      </c>
      <c r="H41" s="521" t="s">
        <v>2614</v>
      </c>
      <c r="I41" s="112" t="s">
        <v>2358</v>
      </c>
      <c r="J41" s="112" t="s">
        <v>5784</v>
      </c>
      <c r="K41" s="133" t="s">
        <v>5444</v>
      </c>
      <c r="L41" s="133" t="s">
        <v>2736</v>
      </c>
      <c r="M41" s="112">
        <v>1872</v>
      </c>
      <c r="N41" s="112" t="s">
        <v>4870</v>
      </c>
      <c r="O41" s="112"/>
      <c r="P41" s="112" t="s">
        <v>5779</v>
      </c>
      <c r="Q41" s="112"/>
      <c r="R41" s="112"/>
      <c r="S41" s="112">
        <v>8</v>
      </c>
      <c r="T41" s="112"/>
      <c r="U41" s="112"/>
      <c r="V41" s="112"/>
      <c r="W41" s="112"/>
    </row>
    <row r="42" spans="1:23" ht="25.5" customHeight="1">
      <c r="A42" s="91" t="s">
        <v>2317</v>
      </c>
      <c r="B42" s="546">
        <f t="shared" si="1"/>
        <v>40545.538461538461</v>
      </c>
      <c r="C42" s="513">
        <v>131773</v>
      </c>
      <c r="D42" s="513">
        <v>0</v>
      </c>
      <c r="E42" s="91" t="s">
        <v>3216</v>
      </c>
      <c r="F42" s="568" t="s">
        <v>5780</v>
      </c>
      <c r="G42" s="520" t="s">
        <v>2481</v>
      </c>
      <c r="H42" s="521" t="s">
        <v>2614</v>
      </c>
      <c r="I42" s="525" t="s">
        <v>2358</v>
      </c>
      <c r="J42" s="525" t="s">
        <v>5785</v>
      </c>
      <c r="K42" s="542" t="s">
        <v>5786</v>
      </c>
      <c r="L42" s="542" t="s">
        <v>50</v>
      </c>
      <c r="M42" s="525">
        <v>3206</v>
      </c>
      <c r="N42" s="525" t="s">
        <v>4921</v>
      </c>
      <c r="O42" s="525"/>
      <c r="P42" s="525"/>
      <c r="Q42" s="525"/>
      <c r="R42" s="525"/>
      <c r="S42" s="525">
        <v>8</v>
      </c>
      <c r="T42" s="525"/>
      <c r="U42" s="525"/>
      <c r="V42" s="525"/>
      <c r="W42" s="525"/>
    </row>
    <row r="43" spans="1:23" ht="25.5" customHeight="1">
      <c r="A43" s="91" t="s">
        <v>2317</v>
      </c>
      <c r="B43" s="546">
        <f t="shared" si="1"/>
        <v>127890.15384615384</v>
      </c>
      <c r="C43" s="513">
        <v>415643</v>
      </c>
      <c r="D43" s="513">
        <v>8</v>
      </c>
      <c r="E43" s="91" t="s">
        <v>3216</v>
      </c>
      <c r="F43" s="568" t="s">
        <v>5783</v>
      </c>
      <c r="G43" s="520" t="s">
        <v>2423</v>
      </c>
      <c r="H43" s="521" t="s">
        <v>2614</v>
      </c>
      <c r="I43" s="112" t="s">
        <v>2358</v>
      </c>
      <c r="J43" s="112" t="s">
        <v>5787</v>
      </c>
      <c r="K43" s="133" t="s">
        <v>330</v>
      </c>
      <c r="L43" s="133" t="s">
        <v>5688</v>
      </c>
      <c r="M43" s="112">
        <v>3661</v>
      </c>
      <c r="N43" s="112" t="s">
        <v>4870</v>
      </c>
      <c r="O43" s="112"/>
      <c r="P43" s="112" t="s">
        <v>5779</v>
      </c>
      <c r="Q43" s="112"/>
      <c r="R43" s="112"/>
      <c r="S43" s="112">
        <v>8</v>
      </c>
      <c r="T43" s="112"/>
      <c r="U43" s="112"/>
      <c r="V43" s="112"/>
      <c r="W43" s="112"/>
    </row>
    <row r="44" spans="1:23" ht="25.5" customHeight="1">
      <c r="A44" s="91" t="s">
        <v>2333</v>
      </c>
      <c r="B44" s="546">
        <f t="shared" si="1"/>
        <v>122515.07692307692</v>
      </c>
      <c r="C44" s="513">
        <v>398174</v>
      </c>
      <c r="D44" s="513">
        <v>5</v>
      </c>
      <c r="E44" s="91" t="s">
        <v>3216</v>
      </c>
      <c r="F44" s="568" t="s">
        <v>5788</v>
      </c>
      <c r="G44" s="520" t="s">
        <v>2423</v>
      </c>
      <c r="H44" s="521" t="s">
        <v>2614</v>
      </c>
      <c r="I44" s="507" t="s">
        <v>2358</v>
      </c>
      <c r="J44" s="507" t="s">
        <v>5789</v>
      </c>
      <c r="K44" s="508" t="s">
        <v>4958</v>
      </c>
      <c r="L44" s="508" t="s">
        <v>154</v>
      </c>
      <c r="M44" s="507">
        <v>1839</v>
      </c>
      <c r="N44" s="507" t="s">
        <v>5720</v>
      </c>
      <c r="O44" s="507"/>
      <c r="P44" s="507" t="s">
        <v>5779</v>
      </c>
      <c r="Q44" s="507"/>
      <c r="R44" s="507"/>
      <c r="S44" s="507">
        <v>8</v>
      </c>
      <c r="T44" s="507"/>
      <c r="U44" s="507"/>
      <c r="V44" s="507"/>
      <c r="W44" s="507"/>
    </row>
    <row r="45" spans="1:23" ht="25.5" customHeight="1">
      <c r="A45" s="91" t="s">
        <v>2317</v>
      </c>
      <c r="B45" s="546">
        <f t="shared" si="1"/>
        <v>186153.84615384616</v>
      </c>
      <c r="C45" s="513">
        <v>605000</v>
      </c>
      <c r="D45" s="513">
        <v>1</v>
      </c>
      <c r="E45" s="91" t="s">
        <v>3216</v>
      </c>
      <c r="F45" s="473"/>
      <c r="G45" s="520" t="s">
        <v>2423</v>
      </c>
      <c r="H45" s="521" t="s">
        <v>2614</v>
      </c>
      <c r="I45" s="525" t="s">
        <v>5790</v>
      </c>
      <c r="J45" s="525" t="s">
        <v>5791</v>
      </c>
      <c r="K45" s="542" t="s">
        <v>5299</v>
      </c>
      <c r="L45" s="542" t="s">
        <v>5792</v>
      </c>
      <c r="M45" s="525"/>
      <c r="N45" s="525" t="s">
        <v>4921</v>
      </c>
      <c r="O45" s="525"/>
      <c r="P45" s="525" t="s">
        <v>5779</v>
      </c>
      <c r="Q45" s="525"/>
      <c r="R45" s="525"/>
      <c r="S45" s="525" t="s">
        <v>5793</v>
      </c>
      <c r="T45" s="525"/>
      <c r="U45" s="525"/>
      <c r="V45" s="525"/>
      <c r="W45" s="525"/>
    </row>
    <row r="46" spans="1:23" ht="25.5" customHeight="1">
      <c r="A46" s="91" t="s">
        <v>2317</v>
      </c>
      <c r="B46" s="546">
        <f t="shared" si="1"/>
        <v>93490.769230769234</v>
      </c>
      <c r="C46" s="513">
        <v>303845</v>
      </c>
      <c r="D46" s="513">
        <v>0</v>
      </c>
      <c r="E46" s="91" t="s">
        <v>3216</v>
      </c>
      <c r="F46" s="568" t="s">
        <v>5794</v>
      </c>
      <c r="G46" s="520" t="s">
        <v>2408</v>
      </c>
      <c r="H46" s="521" t="s">
        <v>2614</v>
      </c>
      <c r="I46" s="525" t="s">
        <v>2358</v>
      </c>
      <c r="J46" s="525" t="s">
        <v>5795</v>
      </c>
      <c r="K46" s="542" t="s">
        <v>5122</v>
      </c>
      <c r="L46" s="542" t="s">
        <v>2739</v>
      </c>
      <c r="M46" s="525">
        <v>2521</v>
      </c>
      <c r="N46" s="525" t="s">
        <v>4921</v>
      </c>
      <c r="O46" s="525"/>
      <c r="P46" s="525"/>
      <c r="Q46" s="525"/>
      <c r="R46" s="525"/>
      <c r="S46" s="525">
        <v>14</v>
      </c>
      <c r="T46" s="525"/>
      <c r="U46" s="525"/>
      <c r="V46" s="525"/>
      <c r="W46" s="525"/>
    </row>
    <row r="47" spans="1:23" ht="25.5" customHeight="1">
      <c r="A47" s="91" t="s">
        <v>2333</v>
      </c>
      <c r="B47" s="546">
        <f t="shared" si="1"/>
        <v>3535.3846153846152</v>
      </c>
      <c r="C47" s="513">
        <v>11490</v>
      </c>
      <c r="D47" s="473"/>
      <c r="E47" s="91" t="s">
        <v>3216</v>
      </c>
      <c r="F47" s="473"/>
      <c r="G47" s="520" t="s">
        <v>2641</v>
      </c>
      <c r="H47" s="521" t="s">
        <v>2614</v>
      </c>
      <c r="I47" s="525" t="s">
        <v>2313</v>
      </c>
      <c r="J47" s="525" t="s">
        <v>5796</v>
      </c>
      <c r="K47" s="542" t="s">
        <v>5797</v>
      </c>
      <c r="L47" s="542" t="s">
        <v>5557</v>
      </c>
      <c r="M47" s="525">
        <v>5197</v>
      </c>
      <c r="N47" s="525" t="s">
        <v>4921</v>
      </c>
      <c r="O47" s="525"/>
      <c r="P47" s="525"/>
      <c r="Q47" s="525"/>
      <c r="R47" s="525"/>
      <c r="S47" s="525" t="s">
        <v>5798</v>
      </c>
      <c r="T47" s="525"/>
      <c r="U47" s="525"/>
      <c r="V47" s="525"/>
      <c r="W47" s="525"/>
    </row>
    <row r="48" spans="1:23" ht="25.5" customHeight="1">
      <c r="A48" s="91" t="s">
        <v>2333</v>
      </c>
      <c r="B48" s="546">
        <f t="shared" si="1"/>
        <v>178037.84615384616</v>
      </c>
      <c r="C48" s="513">
        <v>578623</v>
      </c>
      <c r="D48" s="513">
        <v>8</v>
      </c>
      <c r="E48" s="91" t="s">
        <v>3216</v>
      </c>
      <c r="F48" s="95"/>
      <c r="G48" s="520" t="s">
        <v>2589</v>
      </c>
      <c r="H48" s="521" t="s">
        <v>2614</v>
      </c>
      <c r="I48" s="525" t="s">
        <v>2335</v>
      </c>
      <c r="J48" s="525" t="s">
        <v>5687</v>
      </c>
      <c r="K48" s="542" t="s">
        <v>57</v>
      </c>
      <c r="L48" s="542" t="s">
        <v>5799</v>
      </c>
      <c r="M48" s="525">
        <v>4937</v>
      </c>
      <c r="N48" s="525" t="s">
        <v>4921</v>
      </c>
      <c r="O48" s="525"/>
      <c r="P48" s="525" t="s">
        <v>5779</v>
      </c>
      <c r="Q48" s="525"/>
      <c r="R48" s="525"/>
      <c r="S48" s="525">
        <v>14</v>
      </c>
      <c r="T48" s="525"/>
      <c r="U48" s="526"/>
      <c r="V48" s="525"/>
      <c r="W48" s="525"/>
    </row>
    <row r="49" spans="1:23" ht="25.5" customHeight="1">
      <c r="A49" s="91" t="s">
        <v>2317</v>
      </c>
      <c r="B49" s="546">
        <f t="shared" si="1"/>
        <v>104072</v>
      </c>
      <c r="C49" s="513">
        <v>338234</v>
      </c>
      <c r="D49" s="513">
        <v>0</v>
      </c>
      <c r="E49" s="91" t="s">
        <v>3216</v>
      </c>
      <c r="F49" s="568" t="s">
        <v>5770</v>
      </c>
      <c r="G49" s="520" t="s">
        <v>2589</v>
      </c>
      <c r="H49" s="521" t="s">
        <v>2614</v>
      </c>
      <c r="I49" s="525" t="s">
        <v>2358</v>
      </c>
      <c r="J49" s="525" t="s">
        <v>5800</v>
      </c>
      <c r="K49" s="542" t="s">
        <v>5801</v>
      </c>
      <c r="L49" s="542" t="s">
        <v>5802</v>
      </c>
      <c r="M49" s="525">
        <v>2418</v>
      </c>
      <c r="N49" s="525" t="s">
        <v>4921</v>
      </c>
      <c r="O49" s="525"/>
      <c r="P49" s="525" t="s">
        <v>5779</v>
      </c>
      <c r="Q49" s="525"/>
      <c r="R49" s="525"/>
      <c r="S49" s="525">
        <v>8</v>
      </c>
      <c r="T49" s="525"/>
      <c r="U49" s="525"/>
      <c r="V49" s="525"/>
      <c r="W49" s="525"/>
    </row>
    <row r="50" spans="1:23" ht="25.5" customHeight="1">
      <c r="A50" s="91" t="s">
        <v>2317</v>
      </c>
      <c r="B50" s="546">
        <f t="shared" si="1"/>
        <v>122849.23076923077</v>
      </c>
      <c r="C50" s="513">
        <v>399260</v>
      </c>
      <c r="D50" s="513">
        <v>0</v>
      </c>
      <c r="E50" s="91" t="s">
        <v>3216</v>
      </c>
      <c r="F50" s="568" t="s">
        <v>5788</v>
      </c>
      <c r="G50" s="520" t="s">
        <v>2411</v>
      </c>
      <c r="H50" s="521" t="s">
        <v>2614</v>
      </c>
      <c r="I50" s="507" t="s">
        <v>2358</v>
      </c>
      <c r="J50" s="507" t="s">
        <v>5803</v>
      </c>
      <c r="K50" s="508" t="s">
        <v>157</v>
      </c>
      <c r="L50" s="508" t="s">
        <v>2344</v>
      </c>
      <c r="M50" s="507">
        <v>1667</v>
      </c>
      <c r="N50" s="507" t="s">
        <v>5720</v>
      </c>
      <c r="O50" s="507"/>
      <c r="P50" s="507" t="s">
        <v>5779</v>
      </c>
      <c r="Q50" s="507"/>
      <c r="R50" s="507"/>
      <c r="S50" s="507">
        <v>8</v>
      </c>
      <c r="T50" s="507"/>
      <c r="U50" s="507"/>
      <c r="V50" s="507"/>
      <c r="W50" s="507"/>
    </row>
    <row r="51" spans="1:23" ht="25.5" customHeight="1">
      <c r="A51" s="91" t="s">
        <v>2317</v>
      </c>
      <c r="B51" s="546">
        <f t="shared" si="1"/>
        <v>82921.230769230766</v>
      </c>
      <c r="C51" s="513">
        <v>269494</v>
      </c>
      <c r="D51" s="513">
        <v>0</v>
      </c>
      <c r="E51" s="91" t="s">
        <v>3216</v>
      </c>
      <c r="F51" s="568" t="s">
        <v>5770</v>
      </c>
      <c r="G51" s="520" t="s">
        <v>5179</v>
      </c>
      <c r="H51" s="521" t="s">
        <v>2614</v>
      </c>
      <c r="I51" s="417" t="s">
        <v>2358</v>
      </c>
      <c r="J51" s="417" t="s">
        <v>5804</v>
      </c>
      <c r="K51" s="418" t="s">
        <v>4925</v>
      </c>
      <c r="L51" s="418" t="s">
        <v>5805</v>
      </c>
      <c r="M51" s="417">
        <v>3503</v>
      </c>
      <c r="N51" s="417" t="s">
        <v>4880</v>
      </c>
      <c r="O51" s="417"/>
      <c r="P51" s="417" t="s">
        <v>5779</v>
      </c>
      <c r="Q51" s="417"/>
      <c r="R51" s="417"/>
      <c r="S51" s="417">
        <v>8</v>
      </c>
      <c r="T51" s="417"/>
      <c r="U51" s="417"/>
      <c r="V51" s="417"/>
      <c r="W51" s="417"/>
    </row>
    <row r="52" spans="1:23" ht="28.5" customHeight="1">
      <c r="A52" s="91" t="s">
        <v>2362</v>
      </c>
      <c r="B52" s="546">
        <f t="shared" si="1"/>
        <v>118076.92307692308</v>
      </c>
      <c r="C52" s="513">
        <v>383750</v>
      </c>
      <c r="D52" s="513">
        <v>8</v>
      </c>
      <c r="E52" s="91" t="s">
        <v>3216</v>
      </c>
      <c r="F52" s="568" t="s">
        <v>5770</v>
      </c>
      <c r="G52" s="520">
        <v>31</v>
      </c>
      <c r="H52" s="521" t="s">
        <v>5806</v>
      </c>
      <c r="I52" s="417" t="s">
        <v>2358</v>
      </c>
      <c r="J52" s="417" t="s">
        <v>5807</v>
      </c>
      <c r="K52" s="418" t="s">
        <v>52</v>
      </c>
      <c r="L52" s="418" t="s">
        <v>4466</v>
      </c>
      <c r="M52" s="417">
        <v>2011</v>
      </c>
      <c r="N52" s="417" t="s">
        <v>4880</v>
      </c>
      <c r="O52" s="417"/>
      <c r="P52" s="417" t="s">
        <v>5779</v>
      </c>
      <c r="Q52" s="417"/>
      <c r="R52" s="417"/>
      <c r="S52" s="417">
        <v>8</v>
      </c>
      <c r="T52" s="417"/>
      <c r="U52" s="417"/>
      <c r="V52" s="417"/>
      <c r="W52" s="417"/>
    </row>
    <row r="53" spans="1:23" ht="41.25" customHeight="1">
      <c r="A53" s="91" t="s">
        <v>2317</v>
      </c>
      <c r="B53" s="546">
        <f t="shared" si="1"/>
        <v>114461.53846153847</v>
      </c>
      <c r="C53" s="513">
        <v>372000</v>
      </c>
      <c r="D53" s="513">
        <v>0</v>
      </c>
      <c r="E53" s="91" t="s">
        <v>3216</v>
      </c>
      <c r="F53" s="572" t="s">
        <v>5808</v>
      </c>
      <c r="G53" s="520" t="s">
        <v>2431</v>
      </c>
      <c r="H53" s="521" t="s">
        <v>2654</v>
      </c>
      <c r="I53" s="507" t="s">
        <v>2358</v>
      </c>
      <c r="J53" s="507" t="s">
        <v>5809</v>
      </c>
      <c r="K53" s="508" t="s">
        <v>149</v>
      </c>
      <c r="L53" s="508" t="s">
        <v>380</v>
      </c>
      <c r="M53" s="507">
        <v>1778</v>
      </c>
      <c r="N53" s="507" t="s">
        <v>5720</v>
      </c>
      <c r="O53" s="507"/>
      <c r="P53" s="507" t="s">
        <v>5779</v>
      </c>
      <c r="Q53" s="507"/>
      <c r="R53" s="507"/>
      <c r="S53" s="507">
        <v>8</v>
      </c>
      <c r="T53" s="507"/>
      <c r="U53" s="507"/>
      <c r="V53" s="507"/>
      <c r="W53" s="507"/>
    </row>
    <row r="54" spans="1:23" ht="25.5" customHeight="1">
      <c r="A54" s="91" t="s">
        <v>2333</v>
      </c>
      <c r="B54" s="546">
        <f t="shared" si="1"/>
        <v>140490.15384615384</v>
      </c>
      <c r="C54" s="513">
        <v>456593</v>
      </c>
      <c r="D54" s="513">
        <v>10</v>
      </c>
      <c r="E54" s="91" t="s">
        <v>3216</v>
      </c>
      <c r="F54" s="568" t="s">
        <v>5810</v>
      </c>
      <c r="G54" s="520" t="s">
        <v>2384</v>
      </c>
      <c r="H54" s="521" t="s">
        <v>2654</v>
      </c>
      <c r="I54" s="528" t="s">
        <v>2358</v>
      </c>
      <c r="J54" s="528" t="s">
        <v>5811</v>
      </c>
      <c r="K54" s="949" t="s">
        <v>5683</v>
      </c>
      <c r="L54" s="949" t="s">
        <v>5684</v>
      </c>
      <c r="M54" s="528">
        <v>3659</v>
      </c>
      <c r="N54" s="528" t="s">
        <v>4887</v>
      </c>
      <c r="O54" s="528"/>
      <c r="P54" s="528" t="s">
        <v>5779</v>
      </c>
      <c r="Q54" s="528"/>
      <c r="R54" s="528"/>
      <c r="S54" s="528">
        <v>8</v>
      </c>
      <c r="T54" s="528"/>
      <c r="U54" s="528"/>
      <c r="V54" s="528"/>
      <c r="W54" s="528"/>
    </row>
    <row r="55" spans="1:23" ht="25.5" customHeight="1">
      <c r="A55" s="91" t="s">
        <v>2317</v>
      </c>
      <c r="B55" s="546">
        <f t="shared" si="1"/>
        <v>164615.38461538462</v>
      </c>
      <c r="C55" s="513">
        <v>535000</v>
      </c>
      <c r="D55" s="513">
        <v>8</v>
      </c>
      <c r="E55" s="91" t="s">
        <v>3216</v>
      </c>
      <c r="F55" s="568" t="s">
        <v>5812</v>
      </c>
      <c r="G55" s="520" t="s">
        <v>2397</v>
      </c>
      <c r="H55" s="521" t="s">
        <v>2654</v>
      </c>
      <c r="I55" s="112" t="s">
        <v>2358</v>
      </c>
      <c r="J55" s="112" t="s">
        <v>5813</v>
      </c>
      <c r="K55" s="133" t="s">
        <v>3575</v>
      </c>
      <c r="L55" s="133" t="s">
        <v>5814</v>
      </c>
      <c r="M55" s="112">
        <v>1926</v>
      </c>
      <c r="N55" s="112" t="s">
        <v>4870</v>
      </c>
      <c r="O55" s="112"/>
      <c r="P55" s="112" t="s">
        <v>5779</v>
      </c>
      <c r="Q55" s="112"/>
      <c r="R55" s="112"/>
      <c r="S55" s="112">
        <v>8</v>
      </c>
      <c r="T55" s="112"/>
      <c r="U55" s="112"/>
      <c r="V55" s="112"/>
      <c r="W55" s="112"/>
    </row>
    <row r="56" spans="1:23" ht="25.5" customHeight="1">
      <c r="A56" s="91" t="s">
        <v>2362</v>
      </c>
      <c r="B56" s="546">
        <f t="shared" si="1"/>
        <v>136923.07692307694</v>
      </c>
      <c r="C56" s="513">
        <v>445000</v>
      </c>
      <c r="D56" s="513">
        <v>7</v>
      </c>
      <c r="E56" s="91" t="s">
        <v>3216</v>
      </c>
      <c r="F56" s="568" t="s">
        <v>5810</v>
      </c>
      <c r="G56" s="520" t="s">
        <v>2397</v>
      </c>
      <c r="H56" s="521" t="s">
        <v>2654</v>
      </c>
      <c r="I56" s="112" t="s">
        <v>2358</v>
      </c>
      <c r="J56" s="112" t="s">
        <v>5815</v>
      </c>
      <c r="K56" s="133" t="s">
        <v>5334</v>
      </c>
      <c r="L56" s="133" t="s">
        <v>5816</v>
      </c>
      <c r="M56" s="112">
        <v>1704</v>
      </c>
      <c r="N56" s="112" t="s">
        <v>4870</v>
      </c>
      <c r="O56" s="112"/>
      <c r="P56" s="112" t="s">
        <v>5779</v>
      </c>
      <c r="Q56" s="112"/>
      <c r="R56" s="112"/>
      <c r="S56" s="112">
        <v>8</v>
      </c>
      <c r="T56" s="112"/>
      <c r="U56" s="112"/>
      <c r="V56" s="112"/>
      <c r="W56" s="112"/>
    </row>
    <row r="57" spans="1:23" ht="25.5" customHeight="1">
      <c r="A57" s="91" t="s">
        <v>2333</v>
      </c>
      <c r="B57" s="546">
        <f t="shared" si="1"/>
        <v>138461.53846153847</v>
      </c>
      <c r="C57" s="513">
        <v>450000</v>
      </c>
      <c r="D57" s="513">
        <v>11</v>
      </c>
      <c r="E57" s="91" t="s">
        <v>3216</v>
      </c>
      <c r="F57" s="568" t="s">
        <v>5817</v>
      </c>
      <c r="G57" s="520" t="s">
        <v>2323</v>
      </c>
      <c r="H57" s="521" t="s">
        <v>2654</v>
      </c>
      <c r="I57" s="528" t="s">
        <v>2358</v>
      </c>
      <c r="J57" s="528" t="s">
        <v>5818</v>
      </c>
      <c r="K57" s="949" t="s">
        <v>4337</v>
      </c>
      <c r="L57" s="949" t="s">
        <v>74</v>
      </c>
      <c r="M57" s="528">
        <v>3655</v>
      </c>
      <c r="N57" s="528" t="s">
        <v>4887</v>
      </c>
      <c r="O57" s="528"/>
      <c r="P57" s="528" t="s">
        <v>5779</v>
      </c>
      <c r="Q57" s="528"/>
      <c r="R57" s="528"/>
      <c r="S57" s="528">
        <v>8</v>
      </c>
      <c r="T57" s="528"/>
      <c r="U57" s="528"/>
      <c r="V57" s="528"/>
      <c r="W57" s="528"/>
    </row>
    <row r="58" spans="1:23" ht="25.5" customHeight="1">
      <c r="A58" s="91" t="s">
        <v>2317</v>
      </c>
      <c r="B58" s="546">
        <f t="shared" si="1"/>
        <v>158984.61538461538</v>
      </c>
      <c r="C58" s="513">
        <v>516700</v>
      </c>
      <c r="D58" s="513">
        <v>8</v>
      </c>
      <c r="E58" s="91" t="s">
        <v>3216</v>
      </c>
      <c r="F58" s="473"/>
      <c r="G58" s="520" t="s">
        <v>2461</v>
      </c>
      <c r="H58" s="521" t="s">
        <v>2654</v>
      </c>
      <c r="I58" s="525" t="s">
        <v>2335</v>
      </c>
      <c r="J58" s="525" t="s">
        <v>5659</v>
      </c>
      <c r="K58" s="542" t="s">
        <v>5819</v>
      </c>
      <c r="L58" s="542" t="s">
        <v>5820</v>
      </c>
      <c r="M58" s="525">
        <v>5236</v>
      </c>
      <c r="N58" s="525" t="s">
        <v>4921</v>
      </c>
      <c r="O58" s="525"/>
      <c r="P58" s="525" t="s">
        <v>5779</v>
      </c>
      <c r="Q58" s="525"/>
      <c r="R58" s="525"/>
      <c r="S58" s="525">
        <v>16</v>
      </c>
      <c r="T58" s="525"/>
      <c r="U58" s="526"/>
      <c r="V58" s="525"/>
      <c r="W58" s="525"/>
    </row>
    <row r="59" spans="1:23" ht="25.5" customHeight="1">
      <c r="A59" s="91" t="s">
        <v>2333</v>
      </c>
      <c r="B59" s="546">
        <f t="shared" si="1"/>
        <v>131921.84615384616</v>
      </c>
      <c r="C59" s="565">
        <v>428746</v>
      </c>
      <c r="D59" s="513">
        <v>7</v>
      </c>
      <c r="E59" s="91" t="s">
        <v>3216</v>
      </c>
      <c r="F59" s="568" t="s">
        <v>5821</v>
      </c>
      <c r="G59" s="520" t="s">
        <v>2346</v>
      </c>
      <c r="H59" s="521" t="s">
        <v>2654</v>
      </c>
      <c r="I59" s="112" t="s">
        <v>2358</v>
      </c>
      <c r="J59" s="112" t="s">
        <v>5822</v>
      </c>
      <c r="K59" s="133" t="s">
        <v>330</v>
      </c>
      <c r="L59" s="133" t="s">
        <v>4411</v>
      </c>
      <c r="M59" s="112">
        <v>2188</v>
      </c>
      <c r="N59" s="112" t="s">
        <v>4870</v>
      </c>
      <c r="O59" s="112"/>
      <c r="P59" s="112" t="s">
        <v>5779</v>
      </c>
      <c r="Q59" s="112"/>
      <c r="R59" s="112"/>
      <c r="S59" s="112">
        <v>8</v>
      </c>
      <c r="T59" s="112"/>
      <c r="U59" s="112"/>
      <c r="V59" s="112"/>
      <c r="W59" s="112"/>
    </row>
    <row r="60" spans="1:23" ht="25.5" customHeight="1">
      <c r="A60" s="563" t="s">
        <v>2317</v>
      </c>
      <c r="B60" s="564">
        <f t="shared" si="1"/>
        <v>106153.84615384616</v>
      </c>
      <c r="C60" s="565">
        <v>345000</v>
      </c>
      <c r="D60" s="565">
        <v>0</v>
      </c>
      <c r="E60" s="563" t="s">
        <v>3216</v>
      </c>
      <c r="F60" s="568" t="s">
        <v>5823</v>
      </c>
      <c r="G60" s="520">
        <v>28</v>
      </c>
      <c r="H60" s="521" t="s">
        <v>2654</v>
      </c>
      <c r="I60" s="417" t="s">
        <v>2358</v>
      </c>
      <c r="J60" s="417" t="s">
        <v>5824</v>
      </c>
      <c r="K60" s="418" t="s">
        <v>2386</v>
      </c>
      <c r="L60" s="418" t="s">
        <v>4593</v>
      </c>
      <c r="M60" s="417">
        <v>2294</v>
      </c>
      <c r="N60" s="417" t="s">
        <v>4880</v>
      </c>
      <c r="O60" s="417"/>
      <c r="P60" s="417" t="s">
        <v>5779</v>
      </c>
      <c r="Q60" s="417"/>
      <c r="R60" s="417"/>
      <c r="S60" s="417">
        <v>8</v>
      </c>
      <c r="T60" s="417"/>
      <c r="U60" s="417"/>
      <c r="V60" s="417"/>
      <c r="W60" s="417"/>
    </row>
    <row r="61" spans="1:23" ht="25.5" customHeight="1">
      <c r="A61" s="91" t="s">
        <v>2362</v>
      </c>
      <c r="B61" s="546">
        <f t="shared" si="1"/>
        <v>106153.84615384616</v>
      </c>
      <c r="C61" s="565">
        <v>345000</v>
      </c>
      <c r="D61" s="513">
        <v>0</v>
      </c>
      <c r="E61" s="91" t="s">
        <v>3216</v>
      </c>
      <c r="F61" s="568" t="s">
        <v>5823</v>
      </c>
      <c r="G61" s="520" t="s">
        <v>2346</v>
      </c>
      <c r="H61" s="521" t="s">
        <v>2654</v>
      </c>
      <c r="I61" s="417" t="s">
        <v>2358</v>
      </c>
      <c r="J61" s="417" t="s">
        <v>5825</v>
      </c>
      <c r="K61" s="418" t="s">
        <v>2386</v>
      </c>
      <c r="L61" s="418" t="s">
        <v>5826</v>
      </c>
      <c r="M61" s="417">
        <v>2093</v>
      </c>
      <c r="N61" s="417" t="s">
        <v>4880</v>
      </c>
      <c r="O61" s="417"/>
      <c r="P61" s="417" t="s">
        <v>5779</v>
      </c>
      <c r="Q61" s="417"/>
      <c r="R61" s="417"/>
      <c r="S61" s="417">
        <v>2</v>
      </c>
      <c r="T61" s="417"/>
      <c r="U61" s="417"/>
      <c r="V61" s="417"/>
      <c r="W61" s="417"/>
    </row>
    <row r="62" spans="1:23" ht="25.5" customHeight="1">
      <c r="A62" s="91" t="s">
        <v>2317</v>
      </c>
      <c r="B62" s="546">
        <f t="shared" si="1"/>
        <v>116319.38461538461</v>
      </c>
      <c r="C62" s="565">
        <v>378038</v>
      </c>
      <c r="D62" s="513">
        <v>4</v>
      </c>
      <c r="E62" s="91" t="s">
        <v>3216</v>
      </c>
      <c r="F62" s="568" t="s">
        <v>5827</v>
      </c>
      <c r="G62" s="520" t="s">
        <v>2346</v>
      </c>
      <c r="H62" s="521" t="s">
        <v>2654</v>
      </c>
      <c r="I62" s="112" t="s">
        <v>2358</v>
      </c>
      <c r="J62" s="112" t="s">
        <v>5828</v>
      </c>
      <c r="K62" s="133" t="s">
        <v>2591</v>
      </c>
      <c r="L62" s="133" t="s">
        <v>5816</v>
      </c>
      <c r="M62" s="112">
        <v>2293</v>
      </c>
      <c r="N62" s="112" t="s">
        <v>4870</v>
      </c>
      <c r="O62" s="112"/>
      <c r="P62" s="112" t="s">
        <v>5779</v>
      </c>
      <c r="Q62" s="112"/>
      <c r="R62" s="112"/>
      <c r="S62" s="112">
        <v>0</v>
      </c>
      <c r="T62" s="112"/>
      <c r="U62" s="112"/>
      <c r="V62" s="112"/>
      <c r="W62" s="112"/>
    </row>
    <row r="63" spans="1:23" ht="25.5" customHeight="1">
      <c r="A63" s="91" t="s">
        <v>2333</v>
      </c>
      <c r="B63" s="546">
        <f t="shared" si="1"/>
        <v>223803.07692307694</v>
      </c>
      <c r="C63" s="565">
        <v>727360</v>
      </c>
      <c r="D63" s="513">
        <v>11</v>
      </c>
      <c r="E63" s="91" t="s">
        <v>3216</v>
      </c>
      <c r="F63" s="551"/>
      <c r="G63" s="520" t="s">
        <v>2346</v>
      </c>
      <c r="H63" s="521" t="s">
        <v>2654</v>
      </c>
      <c r="I63" s="507" t="s">
        <v>2335</v>
      </c>
      <c r="J63" s="507" t="s">
        <v>5829</v>
      </c>
      <c r="K63" s="508" t="s">
        <v>153</v>
      </c>
      <c r="L63" s="508" t="s">
        <v>5830</v>
      </c>
      <c r="M63" s="507">
        <v>5184</v>
      </c>
      <c r="N63" s="507" t="s">
        <v>5720</v>
      </c>
      <c r="O63" s="507"/>
      <c r="P63" s="507" t="s">
        <v>5779</v>
      </c>
      <c r="Q63" s="566">
        <v>42290</v>
      </c>
      <c r="R63" s="507"/>
      <c r="S63" s="507">
        <v>26</v>
      </c>
      <c r="T63" s="507"/>
      <c r="U63" s="507"/>
      <c r="V63" s="507"/>
      <c r="W63" s="507"/>
    </row>
    <row r="64" spans="1:23" ht="25.5" customHeight="1">
      <c r="A64" s="91" t="s">
        <v>2317</v>
      </c>
      <c r="B64" s="546">
        <f t="shared" si="1"/>
        <v>185846.15384615384</v>
      </c>
      <c r="C64" s="565">
        <v>604000</v>
      </c>
      <c r="D64" s="513">
        <v>11</v>
      </c>
      <c r="E64" s="91" t="s">
        <v>3216</v>
      </c>
      <c r="F64" s="551"/>
      <c r="G64" s="520" t="s">
        <v>2346</v>
      </c>
      <c r="H64" s="521" t="s">
        <v>2654</v>
      </c>
      <c r="I64" s="507" t="s">
        <v>2335</v>
      </c>
      <c r="J64" s="507" t="s">
        <v>5831</v>
      </c>
      <c r="K64" s="508" t="s">
        <v>157</v>
      </c>
      <c r="L64" s="508" t="s">
        <v>5832</v>
      </c>
      <c r="M64" s="507">
        <v>5292</v>
      </c>
      <c r="N64" s="507" t="s">
        <v>5720</v>
      </c>
      <c r="O64" s="507"/>
      <c r="P64" s="507" t="s">
        <v>5833</v>
      </c>
      <c r="Q64" s="507"/>
      <c r="R64" s="507"/>
      <c r="S64" s="507">
        <v>18</v>
      </c>
      <c r="T64" s="507"/>
      <c r="U64" s="507"/>
      <c r="V64" s="507"/>
      <c r="W64" s="507"/>
    </row>
    <row r="65" spans="1:23" ht="25.5">
      <c r="A65" s="91" t="s">
        <v>2362</v>
      </c>
      <c r="B65" s="546">
        <f t="shared" si="1"/>
        <v>22280</v>
      </c>
      <c r="C65" s="565">
        <v>72410</v>
      </c>
      <c r="D65" s="473"/>
      <c r="E65" s="91" t="s">
        <v>3216</v>
      </c>
      <c r="F65" s="473"/>
      <c r="G65" s="520" t="s">
        <v>2660</v>
      </c>
      <c r="H65" s="521" t="s">
        <v>2707</v>
      </c>
      <c r="I65" s="112" t="s">
        <v>5834</v>
      </c>
      <c r="J65" s="112" t="s">
        <v>5835</v>
      </c>
      <c r="K65" s="133" t="s">
        <v>5836</v>
      </c>
      <c r="L65" s="133" t="s">
        <v>98</v>
      </c>
      <c r="M65" s="112">
        <v>2817</v>
      </c>
      <c r="N65" s="112" t="s">
        <v>4870</v>
      </c>
      <c r="O65" s="112"/>
      <c r="P65" s="112" t="s">
        <v>5833</v>
      </c>
      <c r="Q65" s="112"/>
      <c r="R65" s="112"/>
      <c r="S65" s="112"/>
      <c r="T65" s="112"/>
      <c r="U65" s="112"/>
      <c r="V65" s="112"/>
      <c r="W65" s="112"/>
    </row>
    <row r="66" spans="1:23" ht="25.5">
      <c r="A66" s="91" t="s">
        <v>2333</v>
      </c>
      <c r="B66" s="546">
        <f t="shared" ref="B66:B97" si="2">C66/3.25</f>
        <v>21163.076923076922</v>
      </c>
      <c r="C66" s="565">
        <v>68780</v>
      </c>
      <c r="D66" s="473"/>
      <c r="E66" s="91" t="s">
        <v>3216</v>
      </c>
      <c r="F66" s="473"/>
      <c r="G66" s="520" t="s">
        <v>2660</v>
      </c>
      <c r="H66" s="521" t="s">
        <v>2707</v>
      </c>
      <c r="I66" s="112" t="s">
        <v>5834</v>
      </c>
      <c r="J66" s="112" t="s">
        <v>5837</v>
      </c>
      <c r="K66" s="133" t="s">
        <v>330</v>
      </c>
      <c r="L66" s="133" t="s">
        <v>3437</v>
      </c>
      <c r="M66" s="112">
        <v>3261</v>
      </c>
      <c r="N66" s="112" t="s">
        <v>4870</v>
      </c>
      <c r="O66" s="112"/>
      <c r="P66" s="112" t="s">
        <v>5779</v>
      </c>
      <c r="Q66" s="112"/>
      <c r="R66" s="112"/>
      <c r="S66" s="112"/>
      <c r="T66" s="112"/>
      <c r="U66" s="112"/>
      <c r="V66" s="112"/>
      <c r="W66" s="112"/>
    </row>
    <row r="67" spans="1:23" ht="25.5">
      <c r="A67" s="91" t="s">
        <v>2317</v>
      </c>
      <c r="B67" s="546">
        <f t="shared" si="2"/>
        <v>22280</v>
      </c>
      <c r="C67" s="565">
        <v>72410</v>
      </c>
      <c r="D67" s="473"/>
      <c r="E67" s="91" t="s">
        <v>3216</v>
      </c>
      <c r="F67" s="473"/>
      <c r="G67" s="520" t="s">
        <v>2660</v>
      </c>
      <c r="H67" s="521" t="s">
        <v>2707</v>
      </c>
      <c r="I67" s="417" t="s">
        <v>5834</v>
      </c>
      <c r="J67" s="417" t="s">
        <v>5838</v>
      </c>
      <c r="K67" s="457" t="s">
        <v>194</v>
      </c>
      <c r="L67" s="457" t="s">
        <v>5839</v>
      </c>
      <c r="M67" s="417">
        <v>1489</v>
      </c>
      <c r="N67" s="417" t="s">
        <v>4880</v>
      </c>
      <c r="O67" s="457"/>
      <c r="P67" s="417" t="s">
        <v>5833</v>
      </c>
      <c r="Q67" s="457"/>
      <c r="R67" s="457"/>
      <c r="S67" s="417">
        <v>1</v>
      </c>
      <c r="T67" s="457"/>
      <c r="U67" s="457"/>
      <c r="V67" s="457"/>
      <c r="W67" s="457"/>
    </row>
    <row r="68" spans="1:23" ht="25.5">
      <c r="A68" s="91" t="s">
        <v>2317</v>
      </c>
      <c r="B68" s="546">
        <f t="shared" si="2"/>
        <v>21566.153846153848</v>
      </c>
      <c r="C68" s="565">
        <v>70090</v>
      </c>
      <c r="D68" s="513">
        <v>5</v>
      </c>
      <c r="E68" s="91" t="s">
        <v>3216</v>
      </c>
      <c r="F68" s="473"/>
      <c r="G68" s="520" t="s">
        <v>2660</v>
      </c>
      <c r="H68" s="521" t="s">
        <v>2707</v>
      </c>
      <c r="I68" s="417" t="s">
        <v>5834</v>
      </c>
      <c r="J68" s="417" t="s">
        <v>5840</v>
      </c>
      <c r="K68" s="457" t="s">
        <v>2386</v>
      </c>
      <c r="L68" s="457" t="s">
        <v>4983</v>
      </c>
      <c r="M68" s="417">
        <v>5139</v>
      </c>
      <c r="N68" s="417" t="s">
        <v>4880</v>
      </c>
      <c r="O68" s="457"/>
      <c r="P68" s="417" t="s">
        <v>5833</v>
      </c>
      <c r="Q68" s="457"/>
      <c r="R68" s="457"/>
      <c r="S68" s="417">
        <v>1</v>
      </c>
      <c r="T68" s="457"/>
      <c r="U68" s="457"/>
      <c r="V68" s="457"/>
      <c r="W68" s="457"/>
    </row>
    <row r="69" spans="1:23" ht="28.5" customHeight="1">
      <c r="A69" s="91" t="s">
        <v>2317</v>
      </c>
      <c r="B69" s="546">
        <f t="shared" si="2"/>
        <v>114461.53846153847</v>
      </c>
      <c r="C69" s="565">
        <v>372000</v>
      </c>
      <c r="D69" s="513">
        <v>0</v>
      </c>
      <c r="E69" s="91" t="s">
        <v>3216</v>
      </c>
      <c r="F69" s="568" t="s">
        <v>5841</v>
      </c>
      <c r="G69" s="520" t="s">
        <v>2563</v>
      </c>
      <c r="H69" s="521" t="s">
        <v>2707</v>
      </c>
      <c r="I69" s="507" t="s">
        <v>2358</v>
      </c>
      <c r="J69" s="507" t="s">
        <v>5842</v>
      </c>
      <c r="K69" s="508" t="s">
        <v>5843</v>
      </c>
      <c r="L69" s="508" t="s">
        <v>47</v>
      </c>
      <c r="M69" s="507">
        <v>2309</v>
      </c>
      <c r="N69" s="507" t="s">
        <v>5720</v>
      </c>
      <c r="O69" s="507"/>
      <c r="P69" s="112" t="s">
        <v>5844</v>
      </c>
      <c r="Q69" s="507"/>
      <c r="R69" s="507"/>
      <c r="S69" s="507">
        <v>8</v>
      </c>
      <c r="T69" s="507"/>
      <c r="U69" s="507"/>
      <c r="V69" s="507"/>
      <c r="W69" s="507"/>
    </row>
    <row r="70" spans="1:23" ht="25.5">
      <c r="A70" s="91" t="s">
        <v>2333</v>
      </c>
      <c r="B70" s="546">
        <f t="shared" si="2"/>
        <v>19652.307692307691</v>
      </c>
      <c r="C70" s="565">
        <v>63870</v>
      </c>
      <c r="D70" s="473"/>
      <c r="E70" s="91" t="s">
        <v>3216</v>
      </c>
      <c r="F70" s="473"/>
      <c r="G70" s="520" t="s">
        <v>2431</v>
      </c>
      <c r="H70" s="521" t="s">
        <v>2707</v>
      </c>
      <c r="I70" s="507" t="s">
        <v>5834</v>
      </c>
      <c r="J70" s="507" t="s">
        <v>5845</v>
      </c>
      <c r="K70" s="508" t="s">
        <v>157</v>
      </c>
      <c r="L70" s="508" t="s">
        <v>2814</v>
      </c>
      <c r="M70" s="507">
        <v>2314</v>
      </c>
      <c r="N70" s="507" t="s">
        <v>5720</v>
      </c>
      <c r="O70" s="507"/>
      <c r="P70" s="507" t="s">
        <v>5833</v>
      </c>
      <c r="Q70" s="507"/>
      <c r="R70" s="507"/>
      <c r="S70" s="507"/>
      <c r="T70" s="507"/>
      <c r="U70" s="507"/>
      <c r="V70" s="507"/>
      <c r="W70" s="507"/>
    </row>
    <row r="71" spans="1:23" ht="25.5">
      <c r="A71" s="91" t="s">
        <v>2362</v>
      </c>
      <c r="B71" s="546">
        <f t="shared" si="2"/>
        <v>21163.076923076922</v>
      </c>
      <c r="C71" s="565">
        <v>68780</v>
      </c>
      <c r="D71" s="473"/>
      <c r="E71" s="91" t="s">
        <v>3216</v>
      </c>
      <c r="F71" s="473"/>
      <c r="G71" s="520" t="s">
        <v>2431</v>
      </c>
      <c r="H71" s="521" t="s">
        <v>2707</v>
      </c>
      <c r="I71" s="417" t="s">
        <v>5834</v>
      </c>
      <c r="J71" s="417" t="s">
        <v>5846</v>
      </c>
      <c r="K71" s="457" t="s">
        <v>2386</v>
      </c>
      <c r="L71" s="457" t="s">
        <v>3037</v>
      </c>
      <c r="M71" s="417">
        <v>3191</v>
      </c>
      <c r="N71" s="417" t="s">
        <v>4880</v>
      </c>
      <c r="O71" s="457"/>
      <c r="P71" s="417" t="s">
        <v>5833</v>
      </c>
      <c r="Q71" s="457"/>
      <c r="R71" s="457"/>
      <c r="S71" s="417">
        <v>2</v>
      </c>
      <c r="T71" s="457"/>
      <c r="U71" s="457"/>
      <c r="V71" s="457"/>
      <c r="W71" s="457"/>
    </row>
    <row r="72" spans="1:23" ht="25.5">
      <c r="A72" s="91" t="s">
        <v>2317</v>
      </c>
      <c r="B72" s="546">
        <f t="shared" si="2"/>
        <v>19815.384615384617</v>
      </c>
      <c r="C72" s="565">
        <v>64400</v>
      </c>
      <c r="D72" s="473"/>
      <c r="E72" s="91" t="s">
        <v>3216</v>
      </c>
      <c r="F72" s="473"/>
      <c r="G72" s="520" t="s">
        <v>2431</v>
      </c>
      <c r="H72" s="521" t="s">
        <v>2707</v>
      </c>
      <c r="I72" s="507" t="s">
        <v>5834</v>
      </c>
      <c r="J72" s="507" t="s">
        <v>5847</v>
      </c>
      <c r="K72" s="508" t="s">
        <v>4834</v>
      </c>
      <c r="L72" s="508" t="s">
        <v>5848</v>
      </c>
      <c r="M72" s="507">
        <v>2984</v>
      </c>
      <c r="N72" s="507" t="s">
        <v>5720</v>
      </c>
      <c r="O72" s="507"/>
      <c r="P72" s="507" t="s">
        <v>5849</v>
      </c>
      <c r="Q72" s="507"/>
      <c r="R72" s="507"/>
      <c r="S72" s="507">
        <v>2</v>
      </c>
      <c r="T72" s="507"/>
      <c r="U72" s="507"/>
      <c r="V72" s="507"/>
      <c r="W72" s="507"/>
    </row>
    <row r="73" spans="1:23" ht="28.5" customHeight="1">
      <c r="A73" s="91" t="s">
        <v>2317</v>
      </c>
      <c r="B73" s="546">
        <f t="shared" si="2"/>
        <v>110392</v>
      </c>
      <c r="C73" s="565">
        <v>358774</v>
      </c>
      <c r="D73" s="513">
        <v>5</v>
      </c>
      <c r="E73" s="91" t="s">
        <v>3216</v>
      </c>
      <c r="F73" s="568" t="s">
        <v>5850</v>
      </c>
      <c r="G73" s="520" t="s">
        <v>2760</v>
      </c>
      <c r="H73" s="521" t="s">
        <v>2707</v>
      </c>
      <c r="I73" s="525" t="s">
        <v>2358</v>
      </c>
      <c r="J73" s="525" t="s">
        <v>5851</v>
      </c>
      <c r="K73" s="542" t="s">
        <v>5184</v>
      </c>
      <c r="L73" s="542" t="s">
        <v>2530</v>
      </c>
      <c r="M73" s="525">
        <v>3604</v>
      </c>
      <c r="N73" s="525" t="s">
        <v>4921</v>
      </c>
      <c r="O73" s="525"/>
      <c r="P73" s="525" t="s">
        <v>5833</v>
      </c>
      <c r="Q73" s="525"/>
      <c r="R73" s="525"/>
      <c r="S73" s="525">
        <v>0</v>
      </c>
      <c r="T73" s="525"/>
      <c r="U73" s="525"/>
      <c r="V73" s="525"/>
      <c r="W73" s="525"/>
    </row>
    <row r="74" spans="1:23" ht="25.5">
      <c r="A74" s="91" t="s">
        <v>2317</v>
      </c>
      <c r="B74" s="546">
        <f t="shared" si="2"/>
        <v>110392</v>
      </c>
      <c r="C74" s="565">
        <v>358774</v>
      </c>
      <c r="D74" s="513"/>
      <c r="E74" s="91" t="s">
        <v>3216</v>
      </c>
      <c r="F74" s="568" t="s">
        <v>5852</v>
      </c>
      <c r="G74" s="520" t="s">
        <v>2501</v>
      </c>
      <c r="H74" s="521" t="s">
        <v>2707</v>
      </c>
      <c r="I74" s="507" t="s">
        <v>2358</v>
      </c>
      <c r="J74" s="507" t="s">
        <v>5853</v>
      </c>
      <c r="K74" s="508" t="s">
        <v>5854</v>
      </c>
      <c r="L74" s="508" t="s">
        <v>5515</v>
      </c>
      <c r="M74" s="507">
        <v>2525</v>
      </c>
      <c r="N74" s="507" t="s">
        <v>5720</v>
      </c>
      <c r="O74" s="507"/>
      <c r="P74" s="507" t="s">
        <v>5779</v>
      </c>
      <c r="Q74" s="507" t="s">
        <v>5855</v>
      </c>
      <c r="R74" s="507">
        <v>23</v>
      </c>
      <c r="S74" s="507">
        <v>6</v>
      </c>
      <c r="T74" s="507"/>
      <c r="U74" s="507"/>
      <c r="V74" s="507"/>
      <c r="W74" s="507"/>
    </row>
    <row r="75" spans="1:23" ht="25.5">
      <c r="A75" s="91" t="s">
        <v>2317</v>
      </c>
      <c r="B75" s="546">
        <f t="shared" si="2"/>
        <v>110392</v>
      </c>
      <c r="C75" s="565">
        <v>358774</v>
      </c>
      <c r="D75" s="513">
        <v>7</v>
      </c>
      <c r="E75" s="91"/>
      <c r="F75" s="568" t="s">
        <v>5841</v>
      </c>
      <c r="G75" s="520" t="s">
        <v>2501</v>
      </c>
      <c r="H75" s="521" t="s">
        <v>2707</v>
      </c>
      <c r="I75" s="507" t="s">
        <v>2358</v>
      </c>
      <c r="J75" s="507" t="s">
        <v>5856</v>
      </c>
      <c r="K75" s="508" t="s">
        <v>5195</v>
      </c>
      <c r="L75" s="508" t="s">
        <v>5857</v>
      </c>
      <c r="M75" s="507">
        <v>1083</v>
      </c>
      <c r="N75" s="507" t="s">
        <v>5720</v>
      </c>
      <c r="O75" s="507"/>
      <c r="P75" s="507" t="s">
        <v>5779</v>
      </c>
      <c r="Q75" s="507"/>
      <c r="R75" s="507"/>
      <c r="S75" s="507">
        <v>4</v>
      </c>
      <c r="T75" s="507"/>
      <c r="U75" s="507"/>
      <c r="V75" s="507"/>
      <c r="W75" s="507"/>
    </row>
    <row r="76" spans="1:23" ht="28.5" customHeight="1">
      <c r="A76" s="91" t="s">
        <v>2333</v>
      </c>
      <c r="B76" s="546">
        <f t="shared" si="2"/>
        <v>110392</v>
      </c>
      <c r="C76" s="565">
        <v>358774</v>
      </c>
      <c r="D76" s="513">
        <v>0</v>
      </c>
      <c r="E76" s="91" t="s">
        <v>3216</v>
      </c>
      <c r="F76" s="568" t="s">
        <v>5821</v>
      </c>
      <c r="G76" s="520" t="s">
        <v>2501</v>
      </c>
      <c r="H76" s="521" t="s">
        <v>2707</v>
      </c>
      <c r="I76" s="528" t="s">
        <v>2358</v>
      </c>
      <c r="J76" s="528" t="s">
        <v>5858</v>
      </c>
      <c r="K76" s="949" t="s">
        <v>3917</v>
      </c>
      <c r="L76" s="949" t="s">
        <v>3918</v>
      </c>
      <c r="M76" s="528">
        <v>2946</v>
      </c>
      <c r="N76" s="528" t="s">
        <v>4887</v>
      </c>
      <c r="O76" s="528"/>
      <c r="P76" s="528" t="s">
        <v>5779</v>
      </c>
      <c r="Q76" s="528"/>
      <c r="R76" s="528"/>
      <c r="S76" s="528"/>
      <c r="T76" s="528"/>
      <c r="U76" s="528"/>
      <c r="V76" s="528"/>
      <c r="W76" s="528"/>
    </row>
    <row r="77" spans="1:23" ht="25.5">
      <c r="A77" s="91" t="s">
        <v>2317</v>
      </c>
      <c r="B77" s="546">
        <f t="shared" si="2"/>
        <v>110392</v>
      </c>
      <c r="C77" s="565">
        <v>358774</v>
      </c>
      <c r="D77" s="513"/>
      <c r="E77" s="91" t="s">
        <v>3216</v>
      </c>
      <c r="F77" s="568" t="s">
        <v>5821</v>
      </c>
      <c r="G77" s="520" t="s">
        <v>2501</v>
      </c>
      <c r="H77" s="521" t="s">
        <v>2707</v>
      </c>
      <c r="I77" s="417" t="s">
        <v>2358</v>
      </c>
      <c r="J77" s="417" t="s">
        <v>5859</v>
      </c>
      <c r="K77" s="418" t="s">
        <v>5860</v>
      </c>
      <c r="L77" s="418" t="s">
        <v>5861</v>
      </c>
      <c r="M77" s="417">
        <v>2710</v>
      </c>
      <c r="N77" s="417" t="s">
        <v>4880</v>
      </c>
      <c r="O77" s="417"/>
      <c r="P77" s="417" t="s">
        <v>5779</v>
      </c>
      <c r="Q77" s="417"/>
      <c r="R77" s="417"/>
      <c r="S77" s="417">
        <v>6</v>
      </c>
      <c r="T77" s="417"/>
      <c r="U77" s="417"/>
      <c r="V77" s="417"/>
      <c r="W77" s="417"/>
    </row>
    <row r="78" spans="1:23" ht="28.5" customHeight="1">
      <c r="A78" s="91" t="s">
        <v>2362</v>
      </c>
      <c r="B78" s="546">
        <f t="shared" si="2"/>
        <v>110392</v>
      </c>
      <c r="C78" s="565">
        <v>358774</v>
      </c>
      <c r="D78" s="513"/>
      <c r="E78" s="91" t="s">
        <v>3216</v>
      </c>
      <c r="F78" s="568" t="s">
        <v>5827</v>
      </c>
      <c r="G78" s="520">
        <v>12</v>
      </c>
      <c r="H78" s="521" t="s">
        <v>2707</v>
      </c>
      <c r="I78" s="417" t="s">
        <v>2358</v>
      </c>
      <c r="J78" s="417" t="s">
        <v>5862</v>
      </c>
      <c r="K78" s="418" t="s">
        <v>203</v>
      </c>
      <c r="L78" s="418" t="s">
        <v>2395</v>
      </c>
      <c r="M78" s="417">
        <v>1462</v>
      </c>
      <c r="N78" s="417" t="s">
        <v>4880</v>
      </c>
      <c r="O78" s="417"/>
      <c r="P78" s="417" t="s">
        <v>5779</v>
      </c>
      <c r="Q78" s="417"/>
      <c r="R78" s="417"/>
      <c r="S78" s="417"/>
      <c r="T78" s="417"/>
      <c r="U78" s="417"/>
      <c r="V78" s="417"/>
      <c r="W78" s="417"/>
    </row>
    <row r="79" spans="1:23" ht="25.5">
      <c r="A79" s="91" t="s">
        <v>2317</v>
      </c>
      <c r="B79" s="546">
        <f t="shared" si="2"/>
        <v>27206.153846153848</v>
      </c>
      <c r="C79" s="565">
        <v>88420</v>
      </c>
      <c r="D79" s="473"/>
      <c r="E79" s="91" t="s">
        <v>3216</v>
      </c>
      <c r="F79" s="473"/>
      <c r="G79" s="520" t="s">
        <v>2393</v>
      </c>
      <c r="H79" s="521" t="s">
        <v>2707</v>
      </c>
      <c r="I79" s="112" t="s">
        <v>5834</v>
      </c>
      <c r="J79" s="112" t="s">
        <v>5863</v>
      </c>
      <c r="K79" s="133" t="s">
        <v>2822</v>
      </c>
      <c r="L79" s="133" t="s">
        <v>2823</v>
      </c>
      <c r="M79" s="112">
        <v>5189</v>
      </c>
      <c r="N79" s="112" t="s">
        <v>4870</v>
      </c>
      <c r="O79" s="112"/>
      <c r="P79" s="112" t="s">
        <v>5849</v>
      </c>
      <c r="Q79" s="112"/>
      <c r="R79" s="112"/>
      <c r="S79" s="112">
        <v>2</v>
      </c>
      <c r="T79" s="112"/>
      <c r="U79" s="112"/>
      <c r="V79" s="112"/>
      <c r="W79" s="112"/>
    </row>
    <row r="80" spans="1:23" ht="25.5">
      <c r="A80" s="91" t="s">
        <v>2317</v>
      </c>
      <c r="B80" s="546">
        <f t="shared" si="2"/>
        <v>13941.538461538461</v>
      </c>
      <c r="C80" s="565">
        <v>45310</v>
      </c>
      <c r="D80" s="473"/>
      <c r="E80" s="91" t="s">
        <v>3216</v>
      </c>
      <c r="F80" s="473"/>
      <c r="G80" s="520" t="s">
        <v>2393</v>
      </c>
      <c r="H80" s="521" t="s">
        <v>2707</v>
      </c>
      <c r="I80" s="112" t="s">
        <v>5834</v>
      </c>
      <c r="J80" s="112" t="s">
        <v>5864</v>
      </c>
      <c r="K80" s="133" t="s">
        <v>5073</v>
      </c>
      <c r="L80" s="133" t="s">
        <v>74</v>
      </c>
      <c r="M80" s="112">
        <v>1913</v>
      </c>
      <c r="N80" s="112" t="s">
        <v>4870</v>
      </c>
      <c r="O80" s="112"/>
      <c r="P80" s="112" t="s">
        <v>5849</v>
      </c>
      <c r="Q80" s="112"/>
      <c r="R80" s="112"/>
      <c r="S80" s="112">
        <v>2</v>
      </c>
      <c r="T80" s="112"/>
      <c r="U80" s="112"/>
      <c r="V80" s="112"/>
      <c r="W80" s="112"/>
    </row>
    <row r="81" spans="1:23" ht="28.5" customHeight="1">
      <c r="A81" s="91" t="s">
        <v>2317</v>
      </c>
      <c r="B81" s="546">
        <f t="shared" si="2"/>
        <v>110392</v>
      </c>
      <c r="C81" s="565">
        <v>358774</v>
      </c>
      <c r="D81" s="513">
        <v>0</v>
      </c>
      <c r="E81" s="91" t="s">
        <v>3216</v>
      </c>
      <c r="F81" s="568" t="s">
        <v>5827</v>
      </c>
      <c r="G81" s="520" t="s">
        <v>2393</v>
      </c>
      <c r="H81" s="521" t="s">
        <v>2707</v>
      </c>
      <c r="I81" s="112" t="s">
        <v>2358</v>
      </c>
      <c r="J81" s="112" t="s">
        <v>5865</v>
      </c>
      <c r="K81" s="133" t="s">
        <v>5866</v>
      </c>
      <c r="L81" s="133" t="s">
        <v>5782</v>
      </c>
      <c r="M81" s="112">
        <v>1453</v>
      </c>
      <c r="N81" s="112" t="s">
        <v>4870</v>
      </c>
      <c r="O81" s="112"/>
      <c r="P81" s="112" t="s">
        <v>5779</v>
      </c>
      <c r="Q81" s="112"/>
      <c r="R81" s="112"/>
      <c r="S81" s="112"/>
      <c r="T81" s="112"/>
      <c r="U81" s="112"/>
      <c r="V81" s="112"/>
      <c r="W81" s="112"/>
    </row>
    <row r="82" spans="1:23" ht="28.5">
      <c r="A82" s="91" t="s">
        <v>2333</v>
      </c>
      <c r="B82" s="546">
        <f t="shared" si="2"/>
        <v>125450.46153846153</v>
      </c>
      <c r="C82" s="565">
        <v>407714</v>
      </c>
      <c r="D82" s="513">
        <v>8</v>
      </c>
      <c r="E82" s="91" t="s">
        <v>3216</v>
      </c>
      <c r="F82" s="568" t="s">
        <v>5850</v>
      </c>
      <c r="G82" s="520" t="s">
        <v>2397</v>
      </c>
      <c r="H82" s="521" t="s">
        <v>2707</v>
      </c>
      <c r="I82" s="528" t="s">
        <v>2358</v>
      </c>
      <c r="J82" s="528" t="s">
        <v>5867</v>
      </c>
      <c r="K82" s="543" t="s">
        <v>3986</v>
      </c>
      <c r="L82" s="543" t="s">
        <v>3987</v>
      </c>
      <c r="M82" s="528">
        <v>1243</v>
      </c>
      <c r="N82" s="528" t="s">
        <v>4887</v>
      </c>
      <c r="O82" s="528"/>
      <c r="P82" s="528" t="s">
        <v>5779</v>
      </c>
      <c r="Q82" s="528" t="s">
        <v>5868</v>
      </c>
      <c r="R82" s="528" t="s">
        <v>5869</v>
      </c>
      <c r="S82" s="528">
        <v>16</v>
      </c>
      <c r="T82" s="528"/>
      <c r="U82" s="528"/>
      <c r="V82" s="528"/>
      <c r="W82" s="528"/>
    </row>
    <row r="83" spans="1:23" ht="28.5">
      <c r="A83" s="91" t="s">
        <v>2333</v>
      </c>
      <c r="B83" s="546">
        <f t="shared" si="2"/>
        <v>116987.38461538461</v>
      </c>
      <c r="C83" s="565">
        <v>380209</v>
      </c>
      <c r="D83" s="513">
        <v>0</v>
      </c>
      <c r="E83" s="91" t="s">
        <v>3216</v>
      </c>
      <c r="F83" s="568" t="s">
        <v>5827</v>
      </c>
      <c r="G83" s="520" t="s">
        <v>2329</v>
      </c>
      <c r="H83" s="521" t="s">
        <v>2707</v>
      </c>
      <c r="I83" s="528" t="s">
        <v>2358</v>
      </c>
      <c r="J83" s="528" t="s">
        <v>5870</v>
      </c>
      <c r="K83" s="543" t="s">
        <v>5871</v>
      </c>
      <c r="L83" s="543" t="s">
        <v>409</v>
      </c>
      <c r="M83" s="528">
        <v>2513</v>
      </c>
      <c r="N83" s="528" t="s">
        <v>4887</v>
      </c>
      <c r="O83" s="528"/>
      <c r="P83" s="528" t="s">
        <v>5779</v>
      </c>
      <c r="Q83" s="528" t="s">
        <v>2333</v>
      </c>
      <c r="R83" s="528" t="s">
        <v>5869</v>
      </c>
      <c r="S83" s="528"/>
      <c r="T83" s="528"/>
      <c r="U83" s="528"/>
      <c r="V83" s="528"/>
      <c r="W83" s="528"/>
    </row>
    <row r="84" spans="1:23" ht="28.5" customHeight="1">
      <c r="A84" s="91" t="s">
        <v>2317</v>
      </c>
      <c r="B84" s="546">
        <f t="shared" si="2"/>
        <v>30769.23076923077</v>
      </c>
      <c r="C84" s="565">
        <v>100000</v>
      </c>
      <c r="D84" s="513">
        <v>0</v>
      </c>
      <c r="E84" s="91" t="s">
        <v>3216</v>
      </c>
      <c r="F84" s="568" t="s">
        <v>5872</v>
      </c>
      <c r="G84" s="520" t="s">
        <v>2329</v>
      </c>
      <c r="H84" s="521" t="s">
        <v>2707</v>
      </c>
      <c r="I84" s="112" t="s">
        <v>2358</v>
      </c>
      <c r="J84" s="112" t="s">
        <v>5873</v>
      </c>
      <c r="K84" s="133" t="s">
        <v>2523</v>
      </c>
      <c r="L84" s="133" t="s">
        <v>5874</v>
      </c>
      <c r="M84" s="112">
        <v>2943</v>
      </c>
      <c r="N84" s="112" t="s">
        <v>4870</v>
      </c>
      <c r="O84" s="112"/>
      <c r="P84" s="112" t="s">
        <v>5779</v>
      </c>
      <c r="Q84" s="112" t="s">
        <v>5855</v>
      </c>
      <c r="R84" s="112" t="s">
        <v>5875</v>
      </c>
      <c r="S84" s="112"/>
      <c r="T84" s="112"/>
      <c r="U84" s="112"/>
      <c r="V84" s="112"/>
      <c r="W84" s="112"/>
    </row>
    <row r="85" spans="1:23" ht="28.5" customHeight="1">
      <c r="A85" s="91" t="s">
        <v>2362</v>
      </c>
      <c r="B85" s="546">
        <f t="shared" si="2"/>
        <v>181538.46153846153</v>
      </c>
      <c r="C85" s="565">
        <v>590000</v>
      </c>
      <c r="D85" s="513">
        <v>0</v>
      </c>
      <c r="E85" s="91" t="s">
        <v>3216</v>
      </c>
      <c r="F85" s="568" t="s">
        <v>5876</v>
      </c>
      <c r="G85" s="520" t="s">
        <v>2329</v>
      </c>
      <c r="H85" s="521" t="s">
        <v>2707</v>
      </c>
      <c r="I85" s="528" t="s">
        <v>2358</v>
      </c>
      <c r="J85" s="528" t="s">
        <v>5877</v>
      </c>
      <c r="K85" s="949" t="s">
        <v>4518</v>
      </c>
      <c r="L85" s="949" t="s">
        <v>5878</v>
      </c>
      <c r="M85" s="528">
        <v>3644</v>
      </c>
      <c r="N85" s="528" t="s">
        <v>4887</v>
      </c>
      <c r="O85" s="528"/>
      <c r="P85" s="528" t="s">
        <v>5779</v>
      </c>
      <c r="Q85" s="528" t="s">
        <v>2362</v>
      </c>
      <c r="R85" s="528">
        <v>23</v>
      </c>
      <c r="S85" s="528">
        <v>0</v>
      </c>
      <c r="T85" s="528"/>
      <c r="U85" s="528"/>
      <c r="V85" s="528"/>
      <c r="W85" s="528"/>
    </row>
    <row r="86" spans="1:23" ht="28.5">
      <c r="A86" s="91" t="s">
        <v>2317</v>
      </c>
      <c r="B86" s="546">
        <f t="shared" si="2"/>
        <v>106153.84615384616</v>
      </c>
      <c r="C86" s="565">
        <v>345000</v>
      </c>
      <c r="D86" s="513"/>
      <c r="E86" s="91" t="s">
        <v>3216</v>
      </c>
      <c r="F86" s="568" t="s">
        <v>5879</v>
      </c>
      <c r="G86" s="520" t="s">
        <v>2408</v>
      </c>
      <c r="H86" s="521" t="s">
        <v>2707</v>
      </c>
      <c r="I86" s="112" t="s">
        <v>2358</v>
      </c>
      <c r="J86" s="112" t="s">
        <v>5880</v>
      </c>
      <c r="K86" s="133" t="s">
        <v>177</v>
      </c>
      <c r="L86" s="133" t="s">
        <v>5881</v>
      </c>
      <c r="M86" s="112">
        <v>1531</v>
      </c>
      <c r="N86" s="112" t="s">
        <v>4870</v>
      </c>
      <c r="O86" s="112"/>
      <c r="P86" s="112" t="s">
        <v>5779</v>
      </c>
      <c r="Q86" s="112" t="s">
        <v>5882</v>
      </c>
      <c r="R86" s="112">
        <v>26</v>
      </c>
      <c r="S86" s="112"/>
      <c r="T86" s="112"/>
      <c r="U86" s="112"/>
      <c r="V86" s="112"/>
      <c r="W86" s="112"/>
    </row>
    <row r="87" spans="1:23" ht="25.5">
      <c r="A87" s="91" t="s">
        <v>2317</v>
      </c>
      <c r="B87" s="546">
        <f t="shared" si="2"/>
        <v>142244</v>
      </c>
      <c r="C87" s="513">
        <v>462293</v>
      </c>
      <c r="D87" s="513">
        <v>0</v>
      </c>
      <c r="E87" s="91" t="s">
        <v>3216</v>
      </c>
      <c r="F87" s="568" t="s">
        <v>5879</v>
      </c>
      <c r="G87" s="520" t="s">
        <v>2461</v>
      </c>
      <c r="H87" s="521" t="s">
        <v>2707</v>
      </c>
      <c r="I87" s="528" t="s">
        <v>2358</v>
      </c>
      <c r="J87" s="528" t="s">
        <v>5883</v>
      </c>
      <c r="K87" s="543" t="s">
        <v>5884</v>
      </c>
      <c r="L87" s="543" t="s">
        <v>5885</v>
      </c>
      <c r="M87" s="528">
        <v>2741</v>
      </c>
      <c r="N87" s="528" t="s">
        <v>4887</v>
      </c>
      <c r="O87" s="528"/>
      <c r="P87" s="528" t="s">
        <v>5779</v>
      </c>
      <c r="Q87" s="528" t="s">
        <v>5886</v>
      </c>
      <c r="R87" s="528">
        <v>24</v>
      </c>
      <c r="S87" s="528"/>
      <c r="T87" s="528"/>
      <c r="U87" s="528"/>
      <c r="V87" s="528"/>
      <c r="W87" s="528"/>
    </row>
    <row r="88" spans="1:23" ht="25.5">
      <c r="A88" s="91" t="s">
        <v>2333</v>
      </c>
      <c r="B88" s="546">
        <f t="shared" si="2"/>
        <v>106153.84615384616</v>
      </c>
      <c r="C88" s="513">
        <v>345000</v>
      </c>
      <c r="D88" s="513"/>
      <c r="E88" s="91" t="s">
        <v>3216</v>
      </c>
      <c r="F88" s="568" t="s">
        <v>5879</v>
      </c>
      <c r="G88" s="520" t="s">
        <v>2461</v>
      </c>
      <c r="H88" s="521" t="s">
        <v>2707</v>
      </c>
      <c r="I88" s="528" t="s">
        <v>2358</v>
      </c>
      <c r="J88" s="528" t="s">
        <v>5887</v>
      </c>
      <c r="K88" s="543" t="s">
        <v>140</v>
      </c>
      <c r="L88" s="543" t="s">
        <v>5888</v>
      </c>
      <c r="M88" s="528">
        <v>1421</v>
      </c>
      <c r="N88" s="528" t="s">
        <v>4887</v>
      </c>
      <c r="O88" s="528"/>
      <c r="P88" s="528" t="s">
        <v>5779</v>
      </c>
      <c r="Q88" s="528" t="s">
        <v>5868</v>
      </c>
      <c r="R88" s="528">
        <v>26</v>
      </c>
      <c r="S88" s="528"/>
      <c r="T88" s="528"/>
      <c r="U88" s="528"/>
      <c r="V88" s="528"/>
      <c r="W88" s="528"/>
    </row>
    <row r="89" spans="1:23" ht="28.5" customHeight="1">
      <c r="A89" s="91" t="s">
        <v>2362</v>
      </c>
      <c r="B89" s="546">
        <f t="shared" si="2"/>
        <v>30769.23076923077</v>
      </c>
      <c r="C89" s="513">
        <v>100000</v>
      </c>
      <c r="D89" s="513"/>
      <c r="E89" s="91" t="s">
        <v>3216</v>
      </c>
      <c r="F89" s="568" t="s">
        <v>5879</v>
      </c>
      <c r="G89" s="520" t="s">
        <v>2367</v>
      </c>
      <c r="H89" s="521" t="s">
        <v>2707</v>
      </c>
      <c r="I89" s="417" t="s">
        <v>2358</v>
      </c>
      <c r="J89" s="417" t="s">
        <v>5889</v>
      </c>
      <c r="K89" s="418" t="s">
        <v>5768</v>
      </c>
      <c r="L89" s="418" t="s">
        <v>5890</v>
      </c>
      <c r="M89" s="417">
        <v>1027</v>
      </c>
      <c r="N89" s="417" t="s">
        <v>4880</v>
      </c>
      <c r="O89" s="417"/>
      <c r="P89" s="417" t="s">
        <v>5849</v>
      </c>
      <c r="Q89" s="417" t="s">
        <v>537</v>
      </c>
      <c r="R89" s="417"/>
      <c r="S89" s="417">
        <v>10</v>
      </c>
      <c r="T89" s="417"/>
      <c r="U89" s="417"/>
      <c r="V89" s="417"/>
      <c r="W89" s="417"/>
    </row>
    <row r="90" spans="1:23" ht="25.5">
      <c r="A90" s="91" t="s">
        <v>2333</v>
      </c>
      <c r="B90" s="546">
        <f t="shared" si="2"/>
        <v>166651.69230769231</v>
      </c>
      <c r="C90" s="565">
        <v>541618</v>
      </c>
      <c r="D90" s="513">
        <v>10</v>
      </c>
      <c r="E90" s="91" t="s">
        <v>3216</v>
      </c>
      <c r="F90" s="473"/>
      <c r="G90" s="520" t="s">
        <v>2367</v>
      </c>
      <c r="H90" s="521" t="s">
        <v>2707</v>
      </c>
      <c r="I90" s="528" t="s">
        <v>2335</v>
      </c>
      <c r="J90" s="528" t="s">
        <v>5891</v>
      </c>
      <c r="K90" s="543" t="s">
        <v>5892</v>
      </c>
      <c r="L90" s="543"/>
      <c r="M90" s="528">
        <v>5549</v>
      </c>
      <c r="N90" s="528" t="s">
        <v>4887</v>
      </c>
      <c r="O90" s="528"/>
      <c r="P90" s="528" t="s">
        <v>5779</v>
      </c>
      <c r="Q90" s="528" t="s">
        <v>5882</v>
      </c>
      <c r="R90" s="528">
        <v>30</v>
      </c>
      <c r="S90" s="528">
        <v>16</v>
      </c>
      <c r="T90" s="528"/>
      <c r="U90" s="528"/>
      <c r="V90" s="528"/>
      <c r="W90" s="528"/>
    </row>
    <row r="91" spans="1:23" ht="25.5">
      <c r="A91" s="91" t="s">
        <v>2317</v>
      </c>
      <c r="B91" s="546">
        <f t="shared" si="2"/>
        <v>106153.84615384616</v>
      </c>
      <c r="C91" s="513">
        <v>345000</v>
      </c>
      <c r="D91" s="513"/>
      <c r="E91" s="91" t="s">
        <v>3216</v>
      </c>
      <c r="F91" s="568" t="s">
        <v>5893</v>
      </c>
      <c r="G91" s="520" t="s">
        <v>2597</v>
      </c>
      <c r="H91" s="521" t="s">
        <v>2707</v>
      </c>
      <c r="I91" s="528" t="s">
        <v>2358</v>
      </c>
      <c r="J91" s="528" t="s">
        <v>5894</v>
      </c>
      <c r="K91" s="949" t="s">
        <v>3473</v>
      </c>
      <c r="L91" s="949" t="s">
        <v>5895</v>
      </c>
      <c r="M91" s="528">
        <v>2791</v>
      </c>
      <c r="N91" s="528" t="s">
        <v>4887</v>
      </c>
      <c r="O91" s="528"/>
      <c r="P91" s="528" t="s">
        <v>5779</v>
      </c>
      <c r="Q91" s="528" t="s">
        <v>5882</v>
      </c>
      <c r="R91" s="528">
        <v>3</v>
      </c>
      <c r="S91" s="528">
        <v>6</v>
      </c>
      <c r="T91" s="528"/>
      <c r="U91" s="528"/>
      <c r="V91" s="528"/>
      <c r="W91" s="528"/>
    </row>
    <row r="92" spans="1:23" ht="28.5" customHeight="1" thickBot="1">
      <c r="A92" s="91" t="s">
        <v>2317</v>
      </c>
      <c r="B92" s="546">
        <f t="shared" si="2"/>
        <v>114461.53846153847</v>
      </c>
      <c r="C92" s="513">
        <v>372000</v>
      </c>
      <c r="D92" s="513"/>
      <c r="E92" s="91" t="s">
        <v>3216</v>
      </c>
      <c r="F92" s="568" t="s">
        <v>5896</v>
      </c>
      <c r="G92" s="520" t="s">
        <v>2610</v>
      </c>
      <c r="H92" s="521" t="s">
        <v>2707</v>
      </c>
      <c r="I92" s="417" t="s">
        <v>2358</v>
      </c>
      <c r="J92" s="417" t="s">
        <v>5897</v>
      </c>
      <c r="K92" s="418" t="s">
        <v>5898</v>
      </c>
      <c r="L92" s="418" t="s">
        <v>2577</v>
      </c>
      <c r="M92" s="417">
        <v>2458</v>
      </c>
      <c r="N92" s="417" t="s">
        <v>4880</v>
      </c>
      <c r="O92" s="417"/>
      <c r="P92" s="417" t="s">
        <v>5833</v>
      </c>
      <c r="Q92" s="417" t="s">
        <v>5899</v>
      </c>
      <c r="R92" s="417"/>
      <c r="S92" s="417">
        <v>10</v>
      </c>
      <c r="T92" s="417"/>
      <c r="U92" s="417"/>
      <c r="V92" s="417"/>
      <c r="W92" s="417"/>
    </row>
    <row r="93" spans="1:23" ht="25.5" customHeight="1" thickTop="1" thickBot="1">
      <c r="A93" s="91" t="s">
        <v>2317</v>
      </c>
      <c r="B93" s="546">
        <f t="shared" si="2"/>
        <v>58461.538461538461</v>
      </c>
      <c r="C93" s="513">
        <v>190000</v>
      </c>
      <c r="D93" s="513">
        <f>-D977</f>
        <v>0</v>
      </c>
      <c r="E93" s="91" t="s">
        <v>3216</v>
      </c>
      <c r="F93" s="475" t="s">
        <v>5896</v>
      </c>
      <c r="G93" s="520" t="s">
        <v>2660</v>
      </c>
      <c r="H93" s="521" t="s">
        <v>2746</v>
      </c>
      <c r="I93" s="528" t="s">
        <v>2358</v>
      </c>
      <c r="J93" s="528" t="s">
        <v>5900</v>
      </c>
      <c r="K93" s="543" t="s">
        <v>164</v>
      </c>
      <c r="L93" s="543" t="s">
        <v>165</v>
      </c>
      <c r="M93" s="528">
        <v>2475</v>
      </c>
      <c r="N93" s="528" t="s">
        <v>4887</v>
      </c>
      <c r="O93" s="528" t="s">
        <v>5901</v>
      </c>
      <c r="P93" s="528" t="s">
        <v>5779</v>
      </c>
      <c r="Q93" s="528" t="s">
        <v>5868</v>
      </c>
      <c r="R93" s="528"/>
      <c r="S93" s="528">
        <v>0</v>
      </c>
      <c r="T93" s="528"/>
      <c r="U93" s="528"/>
      <c r="V93" s="528"/>
      <c r="W93" s="528"/>
    </row>
    <row r="94" spans="1:23" ht="25.5" customHeight="1" thickTop="1" thickBot="1">
      <c r="A94" s="91" t="s">
        <v>2317</v>
      </c>
      <c r="B94" s="546">
        <f t="shared" si="2"/>
        <v>114461.53846153847</v>
      </c>
      <c r="C94" s="565">
        <v>372000</v>
      </c>
      <c r="D94" s="513">
        <v>8</v>
      </c>
      <c r="E94" s="91" t="s">
        <v>3216</v>
      </c>
      <c r="F94" s="475" t="s">
        <v>5872</v>
      </c>
      <c r="G94" s="520" t="s">
        <v>2416</v>
      </c>
      <c r="H94" s="521" t="s">
        <v>2746</v>
      </c>
      <c r="I94" s="112" t="s">
        <v>2358</v>
      </c>
      <c r="J94" s="112" t="s">
        <v>5902</v>
      </c>
      <c r="K94" s="133" t="s">
        <v>2364</v>
      </c>
      <c r="L94" s="133" t="s">
        <v>2566</v>
      </c>
      <c r="M94" s="112">
        <v>2511</v>
      </c>
      <c r="N94" s="112" t="s">
        <v>4870</v>
      </c>
      <c r="O94" s="583">
        <v>42332</v>
      </c>
      <c r="P94" s="112" t="s">
        <v>5779</v>
      </c>
      <c r="Q94" s="112" t="s">
        <v>5868</v>
      </c>
      <c r="R94" s="112"/>
      <c r="S94" s="112">
        <v>0</v>
      </c>
      <c r="T94" s="112"/>
      <c r="U94" s="112"/>
      <c r="V94" s="112"/>
      <c r="W94" s="112"/>
    </row>
    <row r="95" spans="1:23" ht="25.5" customHeight="1" thickTop="1">
      <c r="A95" s="91" t="s">
        <v>2362</v>
      </c>
      <c r="B95" s="546">
        <f t="shared" si="2"/>
        <v>106153.84615384616</v>
      </c>
      <c r="C95" s="513">
        <v>345000</v>
      </c>
      <c r="D95" s="513"/>
      <c r="E95" s="91" t="s">
        <v>3216</v>
      </c>
      <c r="F95" s="475" t="s">
        <v>5872</v>
      </c>
      <c r="G95" s="520" t="s">
        <v>2403</v>
      </c>
      <c r="H95" s="521" t="s">
        <v>2746</v>
      </c>
      <c r="I95" s="417" t="s">
        <v>2358</v>
      </c>
      <c r="J95" s="417" t="s">
        <v>5903</v>
      </c>
      <c r="K95" s="418" t="s">
        <v>2386</v>
      </c>
      <c r="L95" s="418" t="s">
        <v>5904</v>
      </c>
      <c r="M95" s="417">
        <v>3030</v>
      </c>
      <c r="N95" s="417" t="s">
        <v>4880</v>
      </c>
      <c r="O95" s="417"/>
      <c r="P95" s="417"/>
      <c r="Q95" s="417" t="s">
        <v>5868</v>
      </c>
      <c r="R95" s="417"/>
      <c r="S95" s="417">
        <v>2</v>
      </c>
      <c r="T95" s="417"/>
      <c r="U95" s="417"/>
      <c r="V95" s="417"/>
      <c r="W95" s="417"/>
    </row>
    <row r="96" spans="1:23" ht="28.5" customHeight="1">
      <c r="A96" s="91" t="s">
        <v>2333</v>
      </c>
      <c r="B96" s="546">
        <f t="shared" si="2"/>
        <v>106153.84615384616</v>
      </c>
      <c r="C96" s="513">
        <v>345000</v>
      </c>
      <c r="D96" s="513"/>
      <c r="E96" s="91" t="s">
        <v>3216</v>
      </c>
      <c r="F96" s="568" t="s">
        <v>5905</v>
      </c>
      <c r="G96" s="520" t="s">
        <v>2403</v>
      </c>
      <c r="H96" s="521" t="s">
        <v>2746</v>
      </c>
      <c r="I96" s="417" t="s">
        <v>2358</v>
      </c>
      <c r="J96" s="417" t="s">
        <v>5906</v>
      </c>
      <c r="K96" s="418" t="s">
        <v>203</v>
      </c>
      <c r="L96" s="418" t="s">
        <v>130</v>
      </c>
      <c r="M96" s="417">
        <v>3710</v>
      </c>
      <c r="N96" s="417" t="s">
        <v>4880</v>
      </c>
      <c r="O96" s="417"/>
      <c r="P96" s="417" t="s">
        <v>5779</v>
      </c>
      <c r="Q96" s="417" t="s">
        <v>5899</v>
      </c>
      <c r="R96" s="417"/>
      <c r="S96" s="417">
        <v>0</v>
      </c>
      <c r="T96" s="417"/>
      <c r="U96" s="417"/>
      <c r="V96" s="417"/>
      <c r="W96" s="417"/>
    </row>
    <row r="97" spans="1:23" ht="25.5" customHeight="1" thickBot="1">
      <c r="A97" s="91" t="s">
        <v>2317</v>
      </c>
      <c r="B97" s="546">
        <f t="shared" si="2"/>
        <v>106153.84615384616</v>
      </c>
      <c r="C97" s="513">
        <v>345000</v>
      </c>
      <c r="D97" s="513"/>
      <c r="E97" s="91" t="s">
        <v>3216</v>
      </c>
      <c r="F97" s="568" t="s">
        <v>5896</v>
      </c>
      <c r="G97" s="520" t="s">
        <v>2423</v>
      </c>
      <c r="H97" s="521" t="s">
        <v>5212</v>
      </c>
      <c r="I97" s="422" t="s">
        <v>2358</v>
      </c>
      <c r="J97" s="422" t="s">
        <v>5907</v>
      </c>
      <c r="K97" s="580" t="s">
        <v>2386</v>
      </c>
      <c r="L97" s="580" t="s">
        <v>5908</v>
      </c>
      <c r="M97" s="422">
        <v>1329</v>
      </c>
      <c r="N97" s="422" t="s">
        <v>4880</v>
      </c>
      <c r="O97" s="422"/>
      <c r="P97" s="422" t="s">
        <v>5779</v>
      </c>
      <c r="Q97" s="422" t="s">
        <v>5868</v>
      </c>
      <c r="R97" s="422"/>
      <c r="S97" s="422">
        <v>4</v>
      </c>
      <c r="T97" s="422"/>
      <c r="U97" s="422"/>
      <c r="V97" s="422"/>
      <c r="W97" s="422"/>
    </row>
    <row r="98" spans="1:23" ht="27.75" customHeight="1" thickTop="1">
      <c r="A98" s="91" t="s">
        <v>2333</v>
      </c>
      <c r="B98" s="546">
        <f>C98/3.25</f>
        <v>172518.76923076922</v>
      </c>
      <c r="C98" s="513">
        <v>560686</v>
      </c>
      <c r="D98" s="513">
        <v>9</v>
      </c>
      <c r="E98" s="91" t="s">
        <v>3216</v>
      </c>
      <c r="F98" s="573"/>
      <c r="G98" s="520" t="s">
        <v>2431</v>
      </c>
      <c r="H98" s="521" t="s">
        <v>2815</v>
      </c>
      <c r="I98" s="577" t="s">
        <v>2335</v>
      </c>
      <c r="J98" s="577" t="s">
        <v>5909</v>
      </c>
      <c r="K98" s="581" t="s">
        <v>5910</v>
      </c>
      <c r="L98" s="581"/>
      <c r="M98" s="577">
        <v>5524</v>
      </c>
      <c r="N98" s="577" t="s">
        <v>4887</v>
      </c>
      <c r="O98" s="577"/>
      <c r="P98" s="528" t="s">
        <v>5779</v>
      </c>
      <c r="Q98" s="577" t="s">
        <v>5868</v>
      </c>
      <c r="R98" s="577"/>
      <c r="S98" s="577">
        <v>16</v>
      </c>
      <c r="T98" s="577"/>
      <c r="U98" s="577"/>
      <c r="V98" s="577"/>
      <c r="W98" s="577"/>
    </row>
    <row r="99" spans="1:23" ht="27.75" customHeight="1">
      <c r="A99" s="509"/>
      <c r="B99" s="509"/>
      <c r="C99" s="509"/>
      <c r="D99" s="509"/>
      <c r="E99" s="509"/>
      <c r="F99" s="509"/>
      <c r="G99" s="509"/>
      <c r="H99" s="509"/>
      <c r="I99" s="509"/>
      <c r="J99" s="509"/>
      <c r="K99" s="509"/>
      <c r="L99" s="509"/>
      <c r="M99" s="509"/>
      <c r="N99" s="509"/>
      <c r="O99" s="509"/>
      <c r="P99" s="509"/>
      <c r="Q99" s="509"/>
      <c r="R99" s="509"/>
      <c r="S99" s="509"/>
      <c r="T99" s="509"/>
      <c r="U99" s="509"/>
      <c r="V99" s="509"/>
      <c r="W99" s="509"/>
    </row>
    <row r="100" spans="1:23" ht="25.5" customHeight="1">
      <c r="A100" s="91" t="s">
        <v>5633</v>
      </c>
      <c r="B100" s="546">
        <f t="shared" ref="B100:B131" si="3">C100/3.25</f>
        <v>3069.2307692307691</v>
      </c>
      <c r="C100" s="513">
        <v>9975</v>
      </c>
      <c r="D100" s="513"/>
      <c r="E100" s="91" t="s">
        <v>3216</v>
      </c>
      <c r="F100" s="473"/>
      <c r="G100" s="557">
        <v>5</v>
      </c>
      <c r="H100" s="521" t="s">
        <v>2312</v>
      </c>
      <c r="I100" s="509" t="s">
        <v>2894</v>
      </c>
      <c r="J100" s="509" t="s">
        <v>5911</v>
      </c>
      <c r="K100" s="510" t="s">
        <v>5145</v>
      </c>
      <c r="L100" s="510" t="s">
        <v>2739</v>
      </c>
      <c r="M100" s="509">
        <v>4613</v>
      </c>
      <c r="N100" s="509" t="s">
        <v>4861</v>
      </c>
      <c r="O100" s="509"/>
      <c r="P100" s="509"/>
      <c r="Q100" s="509"/>
      <c r="R100" s="509"/>
      <c r="S100" s="509" t="s">
        <v>2899</v>
      </c>
      <c r="T100" s="509"/>
      <c r="U100" s="509"/>
      <c r="V100" s="509"/>
      <c r="W100" s="509"/>
    </row>
    <row r="101" spans="1:23" ht="25.5" customHeight="1">
      <c r="A101" s="91" t="s">
        <v>5633</v>
      </c>
      <c r="B101" s="546">
        <f t="shared" si="3"/>
        <v>3069.2307692307691</v>
      </c>
      <c r="C101" s="513">
        <v>9975</v>
      </c>
      <c r="D101" s="513"/>
      <c r="E101" s="91" t="s">
        <v>3216</v>
      </c>
      <c r="F101" s="473"/>
      <c r="G101" s="557">
        <v>7</v>
      </c>
      <c r="H101" s="521" t="s">
        <v>2312</v>
      </c>
      <c r="I101" s="509" t="s">
        <v>2894</v>
      </c>
      <c r="J101" s="509" t="s">
        <v>5912</v>
      </c>
      <c r="K101" s="510" t="s">
        <v>3682</v>
      </c>
      <c r="L101" s="510" t="s">
        <v>4434</v>
      </c>
      <c r="M101" s="509">
        <v>1956</v>
      </c>
      <c r="N101" s="509" t="s">
        <v>4870</v>
      </c>
      <c r="O101" s="509"/>
      <c r="P101" s="509"/>
      <c r="Q101" s="509"/>
      <c r="R101" s="509"/>
      <c r="S101" s="509" t="s">
        <v>2899</v>
      </c>
      <c r="T101" s="509"/>
      <c r="U101" s="509"/>
      <c r="V101" s="509"/>
      <c r="W101" s="509"/>
    </row>
    <row r="102" spans="1:23" ht="25.5" customHeight="1">
      <c r="A102" s="91" t="s">
        <v>5633</v>
      </c>
      <c r="B102" s="546">
        <f t="shared" si="3"/>
        <v>3069.2307692307691</v>
      </c>
      <c r="C102" s="513">
        <v>9975</v>
      </c>
      <c r="D102" s="513"/>
      <c r="E102" s="91" t="s">
        <v>3216</v>
      </c>
      <c r="F102" s="473"/>
      <c r="G102" s="557">
        <v>8</v>
      </c>
      <c r="H102" s="521" t="s">
        <v>2312</v>
      </c>
      <c r="I102" s="509" t="s">
        <v>2894</v>
      </c>
      <c r="J102" s="509" t="s">
        <v>5913</v>
      </c>
      <c r="K102" s="510" t="s">
        <v>5195</v>
      </c>
      <c r="L102" s="510" t="s">
        <v>5196</v>
      </c>
      <c r="M102" s="509">
        <v>1682</v>
      </c>
      <c r="N102" s="509" t="s">
        <v>5720</v>
      </c>
      <c r="O102" s="509"/>
      <c r="P102" s="509"/>
      <c r="Q102" s="509"/>
      <c r="R102" s="509"/>
      <c r="S102" s="509" t="s">
        <v>2899</v>
      </c>
      <c r="T102" s="509"/>
      <c r="U102" s="509"/>
      <c r="V102" s="509"/>
      <c r="W102" s="509"/>
    </row>
    <row r="103" spans="1:23" ht="25.5" customHeight="1">
      <c r="A103" s="91" t="s">
        <v>5633</v>
      </c>
      <c r="B103" s="546">
        <f t="shared" si="3"/>
        <v>3069.2307692307691</v>
      </c>
      <c r="C103" s="513">
        <v>9975</v>
      </c>
      <c r="D103" s="513"/>
      <c r="E103" s="91" t="s">
        <v>3216</v>
      </c>
      <c r="F103" s="473"/>
      <c r="G103" s="557">
        <v>9</v>
      </c>
      <c r="H103" s="521" t="s">
        <v>2312</v>
      </c>
      <c r="I103" s="509" t="s">
        <v>2894</v>
      </c>
      <c r="J103" s="509" t="s">
        <v>5914</v>
      </c>
      <c r="K103" s="510" t="s">
        <v>5915</v>
      </c>
      <c r="L103" s="510" t="s">
        <v>154</v>
      </c>
      <c r="M103" s="509">
        <v>2695</v>
      </c>
      <c r="N103" s="509" t="s">
        <v>4861</v>
      </c>
      <c r="O103" s="509"/>
      <c r="P103" s="509"/>
      <c r="Q103" s="509"/>
      <c r="R103" s="509"/>
      <c r="S103" s="509" t="s">
        <v>2899</v>
      </c>
      <c r="T103" s="509"/>
      <c r="U103" s="509"/>
      <c r="V103" s="509"/>
      <c r="W103" s="509"/>
    </row>
    <row r="104" spans="1:23" ht="25.5" customHeight="1">
      <c r="A104" s="91"/>
      <c r="B104" s="546">
        <f t="shared" si="3"/>
        <v>4781.2307692307695</v>
      </c>
      <c r="C104" s="513">
        <v>15539</v>
      </c>
      <c r="D104" s="513"/>
      <c r="E104" s="91" t="s">
        <v>3216</v>
      </c>
      <c r="F104" s="473"/>
      <c r="G104" s="557">
        <v>12</v>
      </c>
      <c r="H104" s="521" t="s">
        <v>2312</v>
      </c>
      <c r="I104" s="509" t="s">
        <v>2313</v>
      </c>
      <c r="J104" s="509" t="s">
        <v>5916</v>
      </c>
      <c r="K104" s="510" t="s">
        <v>4994</v>
      </c>
      <c r="L104" s="510" t="s">
        <v>5917</v>
      </c>
      <c r="M104" s="509">
        <v>3283</v>
      </c>
      <c r="N104" s="509" t="s">
        <v>5219</v>
      </c>
      <c r="O104" s="509"/>
      <c r="P104" s="509"/>
      <c r="Q104" s="509"/>
      <c r="R104" s="509"/>
      <c r="S104" s="509" t="s">
        <v>5918</v>
      </c>
      <c r="T104" s="509"/>
      <c r="U104" s="509"/>
      <c r="V104" s="509"/>
      <c r="W104" s="509"/>
    </row>
    <row r="105" spans="1:23" ht="25.5" customHeight="1">
      <c r="A105" s="91" t="s">
        <v>5633</v>
      </c>
      <c r="B105" s="546">
        <f t="shared" si="3"/>
        <v>3069.2307692307691</v>
      </c>
      <c r="C105" s="513">
        <v>9975</v>
      </c>
      <c r="D105" s="513"/>
      <c r="E105" s="91" t="s">
        <v>3216</v>
      </c>
      <c r="F105" s="473"/>
      <c r="G105" s="557">
        <v>13</v>
      </c>
      <c r="H105" s="521" t="s">
        <v>2312</v>
      </c>
      <c r="I105" s="509" t="s">
        <v>2894</v>
      </c>
      <c r="J105" s="509" t="s">
        <v>5919</v>
      </c>
      <c r="K105" s="510" t="s">
        <v>5115</v>
      </c>
      <c r="L105" s="510" t="s">
        <v>211</v>
      </c>
      <c r="M105" s="509">
        <v>1933</v>
      </c>
      <c r="N105" s="509" t="s">
        <v>5219</v>
      </c>
      <c r="O105" s="509"/>
      <c r="P105" s="509"/>
      <c r="Q105" s="509"/>
      <c r="R105" s="509"/>
      <c r="S105" s="509" t="s">
        <v>2899</v>
      </c>
      <c r="T105" s="509"/>
      <c r="U105" s="509"/>
      <c r="V105" s="509"/>
      <c r="W105" s="509"/>
    </row>
    <row r="106" spans="1:23" ht="25.5" customHeight="1">
      <c r="A106" s="91" t="s">
        <v>5633</v>
      </c>
      <c r="B106" s="546">
        <f t="shared" si="3"/>
        <v>3069.2307692307691</v>
      </c>
      <c r="C106" s="513">
        <v>9975</v>
      </c>
      <c r="D106" s="513"/>
      <c r="E106" s="91" t="s">
        <v>3216</v>
      </c>
      <c r="F106" s="473"/>
      <c r="G106" s="557">
        <v>14</v>
      </c>
      <c r="H106" s="521" t="s">
        <v>2312</v>
      </c>
      <c r="I106" s="509" t="s">
        <v>2894</v>
      </c>
      <c r="J106" s="509" t="s">
        <v>5920</v>
      </c>
      <c r="K106" s="510" t="s">
        <v>5921</v>
      </c>
      <c r="L106" s="510" t="s">
        <v>5205</v>
      </c>
      <c r="M106" s="509">
        <v>1052</v>
      </c>
      <c r="N106" s="509" t="s">
        <v>4880</v>
      </c>
      <c r="O106" s="509"/>
      <c r="P106" s="509"/>
      <c r="Q106" s="509"/>
      <c r="R106" s="509"/>
      <c r="S106" s="509" t="s">
        <v>2899</v>
      </c>
      <c r="T106" s="509"/>
      <c r="U106" s="509"/>
      <c r="V106" s="509"/>
      <c r="W106" s="509"/>
    </row>
    <row r="107" spans="1:23" ht="25.5" customHeight="1">
      <c r="A107" s="91" t="s">
        <v>5633</v>
      </c>
      <c r="B107" s="546">
        <f t="shared" si="3"/>
        <v>3069.2307692307691</v>
      </c>
      <c r="C107" s="513">
        <v>9975</v>
      </c>
      <c r="D107" s="513"/>
      <c r="E107" s="91" t="s">
        <v>3216</v>
      </c>
      <c r="F107" s="473"/>
      <c r="G107" s="557">
        <v>15</v>
      </c>
      <c r="H107" s="521" t="s">
        <v>2312</v>
      </c>
      <c r="I107" s="509" t="s">
        <v>2894</v>
      </c>
      <c r="J107" s="509" t="s">
        <v>5922</v>
      </c>
      <c r="K107" s="510" t="s">
        <v>5130</v>
      </c>
      <c r="L107" s="510" t="s">
        <v>5131</v>
      </c>
      <c r="M107" s="509">
        <v>2067</v>
      </c>
      <c r="N107" s="509" t="s">
        <v>4880</v>
      </c>
      <c r="O107" s="509"/>
      <c r="P107" s="509"/>
      <c r="Q107" s="509"/>
      <c r="R107" s="509"/>
      <c r="S107" s="509" t="s">
        <v>2899</v>
      </c>
      <c r="T107" s="509"/>
      <c r="U107" s="509"/>
      <c r="V107" s="509"/>
      <c r="W107" s="509"/>
    </row>
    <row r="108" spans="1:23" ht="25.5" customHeight="1">
      <c r="A108" s="91" t="s">
        <v>5633</v>
      </c>
      <c r="B108" s="546">
        <f t="shared" si="3"/>
        <v>3069.2307692307691</v>
      </c>
      <c r="C108" s="513">
        <v>9975</v>
      </c>
      <c r="D108" s="513"/>
      <c r="E108" s="91" t="s">
        <v>3216</v>
      </c>
      <c r="F108" s="473"/>
      <c r="G108" s="557">
        <v>16</v>
      </c>
      <c r="H108" s="521" t="s">
        <v>2312</v>
      </c>
      <c r="I108" s="509" t="s">
        <v>2894</v>
      </c>
      <c r="J108" s="509" t="s">
        <v>5923</v>
      </c>
      <c r="K108" s="510" t="s">
        <v>5208</v>
      </c>
      <c r="L108" s="510" t="s">
        <v>5209</v>
      </c>
      <c r="M108" s="509">
        <v>1620</v>
      </c>
      <c r="N108" s="509" t="s">
        <v>4880</v>
      </c>
      <c r="O108" s="509"/>
      <c r="P108" s="509"/>
      <c r="Q108" s="509"/>
      <c r="R108" s="509"/>
      <c r="S108" s="509" t="s">
        <v>2899</v>
      </c>
      <c r="T108" s="509"/>
      <c r="U108" s="509"/>
      <c r="V108" s="509"/>
      <c r="W108" s="509"/>
    </row>
    <row r="109" spans="1:23" ht="25.5" customHeight="1">
      <c r="A109" s="91"/>
      <c r="B109" s="546">
        <f t="shared" si="3"/>
        <v>3938.4615384615386</v>
      </c>
      <c r="C109" s="513">
        <v>12800</v>
      </c>
      <c r="D109" s="513"/>
      <c r="E109" s="91" t="s">
        <v>3216</v>
      </c>
      <c r="F109" s="473"/>
      <c r="G109" s="557">
        <v>19</v>
      </c>
      <c r="H109" s="521" t="s">
        <v>2312</v>
      </c>
      <c r="I109" s="509" t="s">
        <v>2313</v>
      </c>
      <c r="J109" s="509" t="s">
        <v>5924</v>
      </c>
      <c r="K109" s="510" t="s">
        <v>4100</v>
      </c>
      <c r="L109" s="510" t="s">
        <v>4101</v>
      </c>
      <c r="M109" s="509">
        <v>2109</v>
      </c>
      <c r="N109" s="509" t="s">
        <v>4861</v>
      </c>
      <c r="O109" s="509"/>
      <c r="P109" s="509"/>
      <c r="Q109" s="509"/>
      <c r="R109" s="509"/>
      <c r="S109" s="509" t="s">
        <v>5925</v>
      </c>
      <c r="T109" s="509"/>
      <c r="U109" s="509"/>
      <c r="V109" s="509"/>
      <c r="W109" s="509"/>
    </row>
    <row r="110" spans="1:23" ht="25.5" customHeight="1">
      <c r="A110" s="91" t="s">
        <v>5633</v>
      </c>
      <c r="B110" s="546">
        <f t="shared" si="3"/>
        <v>3069.2307692307691</v>
      </c>
      <c r="C110" s="513">
        <v>9975</v>
      </c>
      <c r="D110" s="513"/>
      <c r="E110" s="91" t="s">
        <v>3216</v>
      </c>
      <c r="F110" s="473"/>
      <c r="G110" s="557">
        <v>20</v>
      </c>
      <c r="H110" s="521" t="s">
        <v>2312</v>
      </c>
      <c r="I110" s="509" t="s">
        <v>2894</v>
      </c>
      <c r="J110" s="509" t="s">
        <v>5926</v>
      </c>
      <c r="K110" s="510" t="s">
        <v>2386</v>
      </c>
      <c r="L110" s="510" t="s">
        <v>5172</v>
      </c>
      <c r="M110" s="509">
        <v>5329</v>
      </c>
      <c r="N110" s="509" t="s">
        <v>4880</v>
      </c>
      <c r="O110" s="509"/>
      <c r="P110" s="509"/>
      <c r="Q110" s="509"/>
      <c r="R110" s="509"/>
      <c r="S110" s="509" t="s">
        <v>2899</v>
      </c>
      <c r="T110" s="509"/>
      <c r="U110" s="509"/>
      <c r="V110" s="509"/>
      <c r="W110" s="509"/>
    </row>
    <row r="111" spans="1:23" ht="25.5" customHeight="1">
      <c r="A111" s="91" t="s">
        <v>5633</v>
      </c>
      <c r="B111" s="546">
        <f t="shared" si="3"/>
        <v>3069.2307692307691</v>
      </c>
      <c r="C111" s="513">
        <v>9975</v>
      </c>
      <c r="D111" s="513"/>
      <c r="E111" s="91" t="s">
        <v>3216</v>
      </c>
      <c r="F111" s="473"/>
      <c r="G111" s="557">
        <v>21</v>
      </c>
      <c r="H111" s="521" t="s">
        <v>2312</v>
      </c>
      <c r="I111" s="509" t="s">
        <v>2894</v>
      </c>
      <c r="J111" s="509" t="s">
        <v>5927</v>
      </c>
      <c r="K111" s="510" t="s">
        <v>5154</v>
      </c>
      <c r="L111" s="510" t="s">
        <v>3048</v>
      </c>
      <c r="M111" s="509">
        <v>1720</v>
      </c>
      <c r="N111" s="509" t="s">
        <v>4880</v>
      </c>
      <c r="O111" s="509"/>
      <c r="P111" s="509"/>
      <c r="Q111" s="509"/>
      <c r="R111" s="509"/>
      <c r="S111" s="509" t="s">
        <v>2899</v>
      </c>
      <c r="T111" s="509"/>
      <c r="U111" s="509"/>
      <c r="V111" s="509"/>
      <c r="W111" s="509"/>
    </row>
    <row r="112" spans="1:23" ht="25.5" customHeight="1">
      <c r="A112" s="91" t="s">
        <v>5633</v>
      </c>
      <c r="B112" s="546">
        <f t="shared" si="3"/>
        <v>3069.2307692307691</v>
      </c>
      <c r="C112" s="513">
        <v>9975</v>
      </c>
      <c r="D112" s="513"/>
      <c r="E112" s="91" t="s">
        <v>3216</v>
      </c>
      <c r="F112" s="473"/>
      <c r="G112" s="557">
        <v>22</v>
      </c>
      <c r="H112" s="521" t="s">
        <v>2312</v>
      </c>
      <c r="I112" s="509" t="s">
        <v>2894</v>
      </c>
      <c r="J112" s="509" t="s">
        <v>5928</v>
      </c>
      <c r="K112" s="510" t="s">
        <v>57</v>
      </c>
      <c r="L112" s="510" t="s">
        <v>5214</v>
      </c>
      <c r="M112" s="509">
        <v>1696</v>
      </c>
      <c r="N112" s="509" t="s">
        <v>4921</v>
      </c>
      <c r="O112" s="509"/>
      <c r="P112" s="509"/>
      <c r="Q112" s="509"/>
      <c r="R112" s="509"/>
      <c r="S112" s="509" t="s">
        <v>2899</v>
      </c>
      <c r="T112" s="509"/>
      <c r="U112" s="509"/>
      <c r="V112" s="509"/>
      <c r="W112" s="509"/>
    </row>
    <row r="113" spans="1:23" ht="25.5" customHeight="1">
      <c r="A113" s="91" t="s">
        <v>5633</v>
      </c>
      <c r="B113" s="546">
        <f t="shared" si="3"/>
        <v>3069.2307692307691</v>
      </c>
      <c r="C113" s="513">
        <v>9975</v>
      </c>
      <c r="D113" s="513"/>
      <c r="E113" s="91" t="s">
        <v>3216</v>
      </c>
      <c r="F113" s="473"/>
      <c r="G113" s="557">
        <v>23</v>
      </c>
      <c r="H113" s="521" t="s">
        <v>2312</v>
      </c>
      <c r="I113" s="509" t="s">
        <v>2894</v>
      </c>
      <c r="J113" s="509" t="s">
        <v>5929</v>
      </c>
      <c r="K113" s="510" t="s">
        <v>232</v>
      </c>
      <c r="L113" s="510" t="s">
        <v>4946</v>
      </c>
      <c r="M113" s="509">
        <v>5449</v>
      </c>
      <c r="N113" s="509" t="s">
        <v>4887</v>
      </c>
      <c r="O113" s="509"/>
      <c r="P113" s="509"/>
      <c r="Q113" s="509"/>
      <c r="R113" s="509"/>
      <c r="S113" s="509" t="s">
        <v>2899</v>
      </c>
      <c r="T113" s="509"/>
      <c r="U113" s="509"/>
      <c r="V113" s="509"/>
      <c r="W113" s="509"/>
    </row>
    <row r="114" spans="1:23" ht="25.5" customHeight="1">
      <c r="A114" s="91" t="s">
        <v>5633</v>
      </c>
      <c r="B114" s="546">
        <f t="shared" si="3"/>
        <v>3069.2307692307691</v>
      </c>
      <c r="C114" s="513">
        <v>9975</v>
      </c>
      <c r="D114" s="513"/>
      <c r="E114" s="91" t="s">
        <v>3216</v>
      </c>
      <c r="F114" s="473"/>
      <c r="G114" s="557">
        <v>27</v>
      </c>
      <c r="H114" s="521" t="s">
        <v>2312</v>
      </c>
      <c r="I114" s="509" t="s">
        <v>2894</v>
      </c>
      <c r="J114" s="509" t="s">
        <v>5930</v>
      </c>
      <c r="K114" s="510" t="s">
        <v>5140</v>
      </c>
      <c r="L114" s="510" t="s">
        <v>50</v>
      </c>
      <c r="M114" s="509">
        <v>5311</v>
      </c>
      <c r="N114" s="509" t="s">
        <v>4921</v>
      </c>
      <c r="O114" s="509"/>
      <c r="P114" s="509"/>
      <c r="Q114" s="509"/>
      <c r="R114" s="509"/>
      <c r="S114" s="509" t="s">
        <v>2899</v>
      </c>
      <c r="T114" s="509"/>
      <c r="U114" s="509"/>
      <c r="V114" s="509"/>
      <c r="W114" s="509"/>
    </row>
    <row r="115" spans="1:23" ht="25.5" customHeight="1">
      <c r="A115" s="91"/>
      <c r="B115" s="546">
        <f t="shared" si="3"/>
        <v>7643.0769230769229</v>
      </c>
      <c r="C115" s="513">
        <v>24840</v>
      </c>
      <c r="D115" s="513"/>
      <c r="E115" s="91" t="s">
        <v>3216</v>
      </c>
      <c r="F115" s="473"/>
      <c r="G115" s="557">
        <v>29</v>
      </c>
      <c r="H115" s="521" t="s">
        <v>2312</v>
      </c>
      <c r="I115" s="509" t="s">
        <v>2313</v>
      </c>
      <c r="J115" s="509" t="s">
        <v>5931</v>
      </c>
      <c r="K115" s="510" t="s">
        <v>5454</v>
      </c>
      <c r="L115" s="510"/>
      <c r="M115" s="509"/>
      <c r="N115" s="509" t="s">
        <v>5720</v>
      </c>
      <c r="O115" s="509"/>
      <c r="P115" s="509"/>
      <c r="Q115" s="509"/>
      <c r="R115" s="509"/>
      <c r="S115" s="509" t="s">
        <v>5932</v>
      </c>
      <c r="T115" s="509"/>
      <c r="U115" s="509"/>
      <c r="V115" s="509"/>
      <c r="W115" s="509"/>
    </row>
    <row r="116" spans="1:23" ht="25.5" customHeight="1">
      <c r="A116" s="91" t="s">
        <v>5633</v>
      </c>
      <c r="B116" s="546">
        <f t="shared" si="3"/>
        <v>3069.2307692307691</v>
      </c>
      <c r="C116" s="513">
        <v>9975</v>
      </c>
      <c r="D116" s="513"/>
      <c r="E116" s="91" t="s">
        <v>3216</v>
      </c>
      <c r="F116" s="473"/>
      <c r="G116" s="557">
        <v>29</v>
      </c>
      <c r="H116" s="521" t="s">
        <v>2312</v>
      </c>
      <c r="I116" s="509" t="s">
        <v>2894</v>
      </c>
      <c r="J116" s="509" t="s">
        <v>5933</v>
      </c>
      <c r="K116" s="510" t="s">
        <v>140</v>
      </c>
      <c r="L116" s="510" t="s">
        <v>5934</v>
      </c>
      <c r="M116" s="509">
        <v>4957</v>
      </c>
      <c r="N116" s="509" t="s">
        <v>4887</v>
      </c>
      <c r="O116" s="509"/>
      <c r="P116" s="509"/>
      <c r="Q116" s="509"/>
      <c r="R116" s="509"/>
      <c r="S116" s="509" t="s">
        <v>2899</v>
      </c>
      <c r="T116" s="509"/>
      <c r="U116" s="509"/>
      <c r="V116" s="509"/>
      <c r="W116" s="509"/>
    </row>
    <row r="117" spans="1:23" ht="25.5" customHeight="1" thickBot="1">
      <c r="A117" s="91" t="s">
        <v>5633</v>
      </c>
      <c r="B117" s="546">
        <f t="shared" si="3"/>
        <v>3069.2307692307691</v>
      </c>
      <c r="C117" s="513">
        <v>9975</v>
      </c>
      <c r="D117" s="513"/>
      <c r="E117" s="91" t="s">
        <v>3216</v>
      </c>
      <c r="F117" s="473"/>
      <c r="G117" s="557">
        <v>30</v>
      </c>
      <c r="H117" s="521" t="s">
        <v>2312</v>
      </c>
      <c r="I117" s="509" t="s">
        <v>2894</v>
      </c>
      <c r="J117" s="509" t="s">
        <v>5935</v>
      </c>
      <c r="K117" s="510" t="s">
        <v>57</v>
      </c>
      <c r="L117" s="510" t="s">
        <v>5064</v>
      </c>
      <c r="M117" s="509">
        <v>3768</v>
      </c>
      <c r="N117" s="509" t="s">
        <v>4921</v>
      </c>
      <c r="O117" s="509"/>
      <c r="P117" s="509"/>
      <c r="Q117" s="509"/>
      <c r="R117" s="509"/>
      <c r="S117" s="509" t="s">
        <v>2899</v>
      </c>
      <c r="T117" s="509"/>
      <c r="U117" s="509"/>
      <c r="V117" s="509"/>
      <c r="W117" s="509"/>
    </row>
    <row r="118" spans="1:23" ht="25.5" customHeight="1" thickTop="1" thickBot="1">
      <c r="A118" s="91" t="s">
        <v>5633</v>
      </c>
      <c r="B118" s="546">
        <f t="shared" si="3"/>
        <v>3069.2307692307691</v>
      </c>
      <c r="C118" s="513">
        <v>9975</v>
      </c>
      <c r="D118" s="513"/>
      <c r="E118" s="91" t="s">
        <v>3216</v>
      </c>
      <c r="F118" s="569"/>
      <c r="G118" s="557">
        <v>2</v>
      </c>
      <c r="H118" s="521" t="s">
        <v>2351</v>
      </c>
      <c r="I118" s="509" t="s">
        <v>2894</v>
      </c>
      <c r="J118" s="509" t="s">
        <v>5936</v>
      </c>
      <c r="K118" s="510" t="s">
        <v>5198</v>
      </c>
      <c r="L118" s="510" t="s">
        <v>5199</v>
      </c>
      <c r="M118" s="509">
        <v>4625</v>
      </c>
      <c r="N118" s="509" t="s">
        <v>4887</v>
      </c>
      <c r="O118" s="509"/>
      <c r="P118" s="509"/>
      <c r="Q118" s="509"/>
      <c r="R118" s="509"/>
      <c r="S118" s="509" t="s">
        <v>2899</v>
      </c>
      <c r="T118" s="509"/>
      <c r="U118" s="509"/>
      <c r="V118" s="509"/>
      <c r="W118" s="509"/>
    </row>
    <row r="119" spans="1:23" ht="25.5" customHeight="1" thickTop="1" thickBot="1">
      <c r="A119" s="91" t="s">
        <v>5633</v>
      </c>
      <c r="B119" s="546">
        <f t="shared" si="3"/>
        <v>3069.2307692307691</v>
      </c>
      <c r="C119" s="513">
        <v>9975</v>
      </c>
      <c r="D119" s="513"/>
      <c r="E119" s="91" t="s">
        <v>3216</v>
      </c>
      <c r="F119" s="569"/>
      <c r="G119" s="557">
        <v>6</v>
      </c>
      <c r="H119" s="521" t="s">
        <v>2351</v>
      </c>
      <c r="I119" s="509" t="s">
        <v>2894</v>
      </c>
      <c r="J119" s="509" t="s">
        <v>5937</v>
      </c>
      <c r="K119" s="510" t="s">
        <v>2977</v>
      </c>
      <c r="L119" s="510" t="s">
        <v>5120</v>
      </c>
      <c r="M119" s="509">
        <v>1396</v>
      </c>
      <c r="N119" s="509" t="s">
        <v>4921</v>
      </c>
      <c r="O119" s="509"/>
      <c r="P119" s="509"/>
      <c r="Q119" s="509"/>
      <c r="R119" s="509"/>
      <c r="S119" s="509" t="s">
        <v>2899</v>
      </c>
      <c r="T119" s="509"/>
      <c r="U119" s="509"/>
      <c r="V119" s="509"/>
      <c r="W119" s="509"/>
    </row>
    <row r="120" spans="1:23" ht="25.5" customHeight="1" thickTop="1">
      <c r="A120" s="91" t="s">
        <v>5633</v>
      </c>
      <c r="B120" s="546">
        <f t="shared" si="3"/>
        <v>3069.2307692307691</v>
      </c>
      <c r="C120" s="513">
        <v>9975</v>
      </c>
      <c r="D120" s="513"/>
      <c r="E120" s="91" t="s">
        <v>3216</v>
      </c>
      <c r="F120" s="569"/>
      <c r="G120" s="557">
        <v>9</v>
      </c>
      <c r="H120" s="521" t="s">
        <v>2351</v>
      </c>
      <c r="I120" s="509" t="s">
        <v>2894</v>
      </c>
      <c r="J120" s="509" t="s">
        <v>5938</v>
      </c>
      <c r="K120" s="510" t="s">
        <v>5667</v>
      </c>
      <c r="L120" s="510" t="s">
        <v>2667</v>
      </c>
      <c r="M120" s="509">
        <v>5175</v>
      </c>
      <c r="N120" s="509" t="s">
        <v>4870</v>
      </c>
      <c r="O120" s="509"/>
      <c r="P120" s="509"/>
      <c r="Q120" s="509"/>
      <c r="R120" s="509"/>
      <c r="S120" s="509" t="s">
        <v>2899</v>
      </c>
      <c r="T120" s="509"/>
      <c r="U120" s="509"/>
      <c r="V120" s="509"/>
      <c r="W120" s="509"/>
    </row>
    <row r="121" spans="1:23" ht="25.5" customHeight="1" thickBot="1">
      <c r="A121" s="91"/>
      <c r="B121" s="546">
        <f t="shared" si="3"/>
        <v>1910.7692307692307</v>
      </c>
      <c r="C121" s="513">
        <v>6210</v>
      </c>
      <c r="D121" s="513"/>
      <c r="E121" s="91" t="s">
        <v>3216</v>
      </c>
      <c r="F121" s="473"/>
      <c r="G121" s="557">
        <v>10</v>
      </c>
      <c r="H121" s="521" t="s">
        <v>2351</v>
      </c>
      <c r="I121" s="509" t="s">
        <v>2313</v>
      </c>
      <c r="J121" s="509" t="s">
        <v>5939</v>
      </c>
      <c r="K121" s="510" t="s">
        <v>5940</v>
      </c>
      <c r="L121" s="510" t="s">
        <v>47</v>
      </c>
      <c r="M121" s="509">
        <v>3965</v>
      </c>
      <c r="N121" s="509" t="s">
        <v>4921</v>
      </c>
      <c r="O121" s="509"/>
      <c r="P121" s="509"/>
      <c r="Q121" s="509"/>
      <c r="R121" s="509"/>
      <c r="S121" s="509" t="s">
        <v>2944</v>
      </c>
      <c r="T121" s="509"/>
      <c r="U121" s="509"/>
      <c r="V121" s="509"/>
      <c r="W121" s="509"/>
    </row>
    <row r="122" spans="1:23" ht="25.5" customHeight="1" thickTop="1">
      <c r="A122" s="91" t="s">
        <v>5633</v>
      </c>
      <c r="B122" s="546">
        <f t="shared" si="3"/>
        <v>3069.2307692307691</v>
      </c>
      <c r="C122" s="513">
        <v>9975</v>
      </c>
      <c r="D122" s="513"/>
      <c r="E122" s="91" t="s">
        <v>3216</v>
      </c>
      <c r="F122" s="569"/>
      <c r="G122" s="557">
        <v>10</v>
      </c>
      <c r="H122" s="521" t="s">
        <v>2351</v>
      </c>
      <c r="I122" s="575" t="s">
        <v>2894</v>
      </c>
      <c r="J122" s="575" t="s">
        <v>5941</v>
      </c>
      <c r="K122" s="578" t="s">
        <v>239</v>
      </c>
      <c r="L122" s="578" t="s">
        <v>5221</v>
      </c>
      <c r="M122" s="575">
        <v>5391</v>
      </c>
      <c r="N122" s="575" t="s">
        <v>4870</v>
      </c>
      <c r="O122" s="575"/>
      <c r="P122" s="575"/>
      <c r="Q122" s="575"/>
      <c r="R122" s="575"/>
      <c r="S122" s="575" t="s">
        <v>2899</v>
      </c>
      <c r="T122" s="575"/>
      <c r="U122" s="575"/>
      <c r="V122" s="575"/>
      <c r="W122" s="575"/>
    </row>
    <row r="123" spans="1:23" ht="25.5" customHeight="1">
      <c r="A123" s="91" t="s">
        <v>5633</v>
      </c>
      <c r="B123" s="546">
        <f t="shared" si="3"/>
        <v>3069.2307692307691</v>
      </c>
      <c r="C123" s="513">
        <v>9975</v>
      </c>
      <c r="D123" s="513"/>
      <c r="E123" s="91" t="s">
        <v>3216</v>
      </c>
      <c r="F123" s="473"/>
      <c r="G123" s="557">
        <v>11</v>
      </c>
      <c r="H123" s="521" t="s">
        <v>2351</v>
      </c>
      <c r="I123" s="575" t="s">
        <v>2894</v>
      </c>
      <c r="J123" s="575" t="s">
        <v>5942</v>
      </c>
      <c r="K123" s="578" t="s">
        <v>5147</v>
      </c>
      <c r="L123" s="578" t="s">
        <v>5148</v>
      </c>
      <c r="M123" s="575">
        <v>4545</v>
      </c>
      <c r="N123" s="575" t="s">
        <v>4870</v>
      </c>
      <c r="O123" s="575"/>
      <c r="P123" s="575"/>
      <c r="Q123" s="575"/>
      <c r="R123" s="575"/>
      <c r="S123" s="575" t="s">
        <v>2899</v>
      </c>
      <c r="T123" s="575"/>
      <c r="U123" s="575"/>
      <c r="V123" s="575"/>
      <c r="W123" s="575"/>
    </row>
    <row r="124" spans="1:23" ht="25.5" customHeight="1" thickBot="1">
      <c r="A124" s="91" t="s">
        <v>5633</v>
      </c>
      <c r="B124" s="546">
        <f t="shared" si="3"/>
        <v>3069.2307692307691</v>
      </c>
      <c r="C124" s="513">
        <v>9975</v>
      </c>
      <c r="D124" s="513"/>
      <c r="E124" s="91" t="s">
        <v>3216</v>
      </c>
      <c r="F124" s="473"/>
      <c r="G124" s="557">
        <v>12</v>
      </c>
      <c r="H124" s="521" t="s">
        <v>2351</v>
      </c>
      <c r="I124" s="575" t="s">
        <v>2894</v>
      </c>
      <c r="J124" s="575" t="s">
        <v>5943</v>
      </c>
      <c r="K124" s="578" t="s">
        <v>5224</v>
      </c>
      <c r="L124" s="578" t="s">
        <v>5225</v>
      </c>
      <c r="M124" s="575">
        <v>4894</v>
      </c>
      <c r="N124" s="575" t="s">
        <v>4870</v>
      </c>
      <c r="O124" s="575"/>
      <c r="P124" s="575"/>
      <c r="Q124" s="575"/>
      <c r="R124" s="575"/>
      <c r="S124" s="575" t="s">
        <v>2899</v>
      </c>
      <c r="T124" s="575"/>
      <c r="U124" s="575"/>
      <c r="V124" s="575"/>
      <c r="W124" s="575"/>
    </row>
    <row r="125" spans="1:23" ht="25.5" customHeight="1" thickTop="1" thickBot="1">
      <c r="A125" s="91" t="s">
        <v>5633</v>
      </c>
      <c r="B125" s="546">
        <f t="shared" si="3"/>
        <v>3069.2307692307691</v>
      </c>
      <c r="C125" s="513">
        <v>9975</v>
      </c>
      <c r="D125" s="513"/>
      <c r="E125" s="91" t="s">
        <v>3216</v>
      </c>
      <c r="F125" s="569"/>
      <c r="G125" s="557">
        <v>18</v>
      </c>
      <c r="H125" s="521" t="s">
        <v>2351</v>
      </c>
      <c r="I125" s="509" t="s">
        <v>2894</v>
      </c>
      <c r="J125" s="509" t="s">
        <v>5944</v>
      </c>
      <c r="K125" s="510" t="s">
        <v>5709</v>
      </c>
      <c r="L125" s="510">
        <v>457</v>
      </c>
      <c r="M125" s="509">
        <v>5497</v>
      </c>
      <c r="N125" s="509" t="s">
        <v>4887</v>
      </c>
      <c r="O125" s="509"/>
      <c r="P125" s="509"/>
      <c r="Q125" s="509"/>
      <c r="R125" s="509"/>
      <c r="S125" s="509" t="s">
        <v>2899</v>
      </c>
      <c r="T125" s="509"/>
      <c r="U125" s="509"/>
      <c r="V125" s="509"/>
      <c r="W125" s="509"/>
    </row>
    <row r="126" spans="1:23" ht="25.5" customHeight="1" thickTop="1" thickBot="1">
      <c r="A126" s="91"/>
      <c r="B126" s="546">
        <f t="shared" si="3"/>
        <v>13538.461538461539</v>
      </c>
      <c r="C126" s="513">
        <v>44000</v>
      </c>
      <c r="D126" s="513"/>
      <c r="E126" s="91" t="s">
        <v>3216</v>
      </c>
      <c r="F126" s="569"/>
      <c r="G126" s="557">
        <v>19</v>
      </c>
      <c r="H126" s="521" t="s">
        <v>2351</v>
      </c>
      <c r="I126" s="509" t="s">
        <v>2894</v>
      </c>
      <c r="J126" s="509" t="s">
        <v>5945</v>
      </c>
      <c r="K126" s="510" t="s">
        <v>5946</v>
      </c>
      <c r="L126" s="510"/>
      <c r="M126" s="509"/>
      <c r="N126" s="509" t="s">
        <v>5219</v>
      </c>
      <c r="O126" s="509"/>
      <c r="P126" s="509"/>
      <c r="Q126" s="509"/>
      <c r="R126" s="509"/>
      <c r="S126" s="509" t="s">
        <v>5947</v>
      </c>
      <c r="T126" s="509"/>
      <c r="U126" s="509"/>
      <c r="V126" s="509"/>
      <c r="W126" s="509"/>
    </row>
    <row r="127" spans="1:23" ht="25.5" customHeight="1" thickTop="1">
      <c r="A127" s="91"/>
      <c r="B127" s="546">
        <f t="shared" si="3"/>
        <v>1910.7692307692307</v>
      </c>
      <c r="C127" s="513">
        <v>6210</v>
      </c>
      <c r="D127" s="513"/>
      <c r="E127" s="91" t="s">
        <v>3216</v>
      </c>
      <c r="F127" s="569"/>
      <c r="G127" s="520" t="s">
        <v>2329</v>
      </c>
      <c r="H127" s="521" t="s">
        <v>2351</v>
      </c>
      <c r="I127" s="509" t="s">
        <v>2894</v>
      </c>
      <c r="J127" s="509" t="s">
        <v>5948</v>
      </c>
      <c r="K127" s="510" t="s">
        <v>5843</v>
      </c>
      <c r="L127" s="510" t="s">
        <v>2343</v>
      </c>
      <c r="M127" s="509">
        <v>1551</v>
      </c>
      <c r="N127" s="509" t="s">
        <v>5720</v>
      </c>
      <c r="O127" s="509"/>
      <c r="P127" s="509"/>
      <c r="Q127" s="509"/>
      <c r="R127" s="509"/>
      <c r="S127" s="509" t="s">
        <v>3038</v>
      </c>
      <c r="T127" s="509"/>
      <c r="U127" s="509"/>
      <c r="V127" s="509"/>
      <c r="W127" s="509"/>
    </row>
    <row r="128" spans="1:23" ht="25.5" customHeight="1" thickBot="1">
      <c r="A128" s="91" t="s">
        <v>5633</v>
      </c>
      <c r="B128" s="546">
        <f t="shared" si="3"/>
        <v>3069.2307692307691</v>
      </c>
      <c r="C128" s="513">
        <v>9975</v>
      </c>
      <c r="D128" s="513"/>
      <c r="E128" s="91" t="s">
        <v>3216</v>
      </c>
      <c r="F128" s="551"/>
      <c r="G128" s="557">
        <v>4</v>
      </c>
      <c r="H128" s="521" t="s">
        <v>2374</v>
      </c>
      <c r="I128" s="509" t="s">
        <v>2894</v>
      </c>
      <c r="J128" s="509" t="s">
        <v>5949</v>
      </c>
      <c r="K128" s="510" t="s">
        <v>57</v>
      </c>
      <c r="L128" s="510" t="s">
        <v>5950</v>
      </c>
      <c r="M128" s="509">
        <v>4504</v>
      </c>
      <c r="N128" s="509" t="s">
        <v>4921</v>
      </c>
      <c r="O128" s="509"/>
      <c r="P128" s="509"/>
      <c r="Q128" s="509"/>
      <c r="R128" s="509"/>
      <c r="S128" s="509" t="s">
        <v>2899</v>
      </c>
      <c r="T128" s="509"/>
      <c r="U128" s="509"/>
      <c r="V128" s="509"/>
      <c r="W128" s="509"/>
    </row>
    <row r="129" spans="1:23" ht="25.5" customHeight="1" thickTop="1">
      <c r="A129" s="91"/>
      <c r="B129" s="546">
        <f t="shared" si="3"/>
        <v>5732.3076923076924</v>
      </c>
      <c r="C129" s="513">
        <v>18630</v>
      </c>
      <c r="D129" s="513"/>
      <c r="E129" s="91" t="s">
        <v>3216</v>
      </c>
      <c r="F129" s="569"/>
      <c r="G129" s="557">
        <v>10</v>
      </c>
      <c r="H129" s="521" t="s">
        <v>2374</v>
      </c>
      <c r="I129" s="509" t="s">
        <v>2313</v>
      </c>
      <c r="J129" s="509" t="s">
        <v>5951</v>
      </c>
      <c r="K129" s="510" t="s">
        <v>5454</v>
      </c>
      <c r="L129" s="510"/>
      <c r="M129" s="509"/>
      <c r="N129" s="509" t="s">
        <v>2898</v>
      </c>
      <c r="O129" s="509"/>
      <c r="P129" s="509"/>
      <c r="Q129" s="509"/>
      <c r="R129" s="509"/>
      <c r="S129" s="509" t="s">
        <v>5595</v>
      </c>
      <c r="T129" s="509"/>
      <c r="U129" s="509"/>
      <c r="V129" s="509"/>
      <c r="W129" s="509"/>
    </row>
    <row r="130" spans="1:23" ht="25.5" customHeight="1">
      <c r="A130" s="91" t="s">
        <v>5633</v>
      </c>
      <c r="B130" s="546">
        <f t="shared" si="3"/>
        <v>3453.8461538461538</v>
      </c>
      <c r="C130" s="513">
        <v>11225</v>
      </c>
      <c r="D130" s="513"/>
      <c r="E130" s="91" t="s">
        <v>3216</v>
      </c>
      <c r="F130" s="473"/>
      <c r="G130" s="520" t="s">
        <v>2416</v>
      </c>
      <c r="H130" s="521" t="s">
        <v>2374</v>
      </c>
      <c r="I130" s="509" t="s">
        <v>2894</v>
      </c>
      <c r="J130" s="509" t="s">
        <v>5952</v>
      </c>
      <c r="K130" s="510" t="s">
        <v>330</v>
      </c>
      <c r="L130" s="510" t="s">
        <v>2830</v>
      </c>
      <c r="M130" s="509">
        <v>4862</v>
      </c>
      <c r="N130" s="509" t="s">
        <v>4870</v>
      </c>
      <c r="O130" s="509"/>
      <c r="P130" s="509"/>
      <c r="Q130" s="509"/>
      <c r="R130" s="509"/>
      <c r="S130" s="509" t="s">
        <v>2899</v>
      </c>
      <c r="T130" s="509"/>
      <c r="U130" s="509"/>
      <c r="V130" s="509"/>
      <c r="W130" s="509"/>
    </row>
    <row r="131" spans="1:23" ht="28.5" customHeight="1">
      <c r="A131" s="91" t="s">
        <v>5633</v>
      </c>
      <c r="B131" s="546">
        <f t="shared" si="3"/>
        <v>3069.2307692307691</v>
      </c>
      <c r="C131" s="513">
        <v>9975</v>
      </c>
      <c r="D131" s="513"/>
      <c r="E131" s="91" t="s">
        <v>3216</v>
      </c>
      <c r="F131" s="473"/>
      <c r="G131" s="520" t="s">
        <v>2403</v>
      </c>
      <c r="H131" s="521" t="s">
        <v>2374</v>
      </c>
      <c r="I131" s="509" t="s">
        <v>2894</v>
      </c>
      <c r="J131" s="509" t="s">
        <v>5953</v>
      </c>
      <c r="K131" s="510" t="s">
        <v>5712</v>
      </c>
      <c r="L131" s="510" t="s">
        <v>74</v>
      </c>
      <c r="M131" s="509">
        <v>5383</v>
      </c>
      <c r="N131" s="509" t="s">
        <v>5219</v>
      </c>
      <c r="O131" s="509"/>
      <c r="P131" s="509"/>
      <c r="Q131" s="509"/>
      <c r="R131" s="509"/>
      <c r="S131" s="509" t="s">
        <v>2899</v>
      </c>
      <c r="T131" s="509"/>
      <c r="U131" s="509"/>
      <c r="V131" s="509"/>
      <c r="W131" s="509"/>
    </row>
    <row r="132" spans="1:23" ht="28.5" customHeight="1">
      <c r="A132" s="91" t="s">
        <v>5633</v>
      </c>
      <c r="B132" s="546">
        <f t="shared" ref="B132:B163" si="4">C132/3.25</f>
        <v>3069.2307692307691</v>
      </c>
      <c r="C132" s="513">
        <v>9975</v>
      </c>
      <c r="D132" s="513"/>
      <c r="E132" s="91" t="s">
        <v>3216</v>
      </c>
      <c r="F132" s="473"/>
      <c r="G132" s="520" t="s">
        <v>2323</v>
      </c>
      <c r="H132" s="521" t="s">
        <v>2374</v>
      </c>
      <c r="I132" s="509" t="s">
        <v>2894</v>
      </c>
      <c r="J132" s="509" t="s">
        <v>5954</v>
      </c>
      <c r="K132" s="510" t="s">
        <v>52</v>
      </c>
      <c r="L132" s="510" t="s">
        <v>5955</v>
      </c>
      <c r="M132" s="509">
        <v>5406</v>
      </c>
      <c r="N132" s="509" t="s">
        <v>4880</v>
      </c>
      <c r="O132" s="509"/>
      <c r="P132" s="509"/>
      <c r="Q132" s="509"/>
      <c r="R132" s="509"/>
      <c r="S132" s="509" t="s">
        <v>2899</v>
      </c>
      <c r="T132" s="509"/>
      <c r="U132" s="509"/>
      <c r="V132" s="509"/>
      <c r="W132" s="509"/>
    </row>
    <row r="133" spans="1:23" ht="28.5" customHeight="1">
      <c r="A133" s="91" t="s">
        <v>5633</v>
      </c>
      <c r="B133" s="546">
        <f t="shared" si="4"/>
        <v>3069.2307692307691</v>
      </c>
      <c r="C133" s="513">
        <v>9975</v>
      </c>
      <c r="D133" s="513"/>
      <c r="E133" s="91" t="s">
        <v>3216</v>
      </c>
      <c r="F133" s="473"/>
      <c r="G133" s="520" t="s">
        <v>2323</v>
      </c>
      <c r="H133" s="521" t="s">
        <v>2374</v>
      </c>
      <c r="I133" s="509" t="s">
        <v>2894</v>
      </c>
      <c r="J133" s="509" t="s">
        <v>5956</v>
      </c>
      <c r="K133" s="510" t="s">
        <v>5154</v>
      </c>
      <c r="L133" s="510" t="s">
        <v>3048</v>
      </c>
      <c r="M133" s="509">
        <v>5173</v>
      </c>
      <c r="N133" s="509" t="s">
        <v>4880</v>
      </c>
      <c r="O133" s="509"/>
      <c r="P133" s="509"/>
      <c r="Q133" s="509"/>
      <c r="R133" s="509"/>
      <c r="S133" s="509" t="s">
        <v>2899</v>
      </c>
      <c r="T133" s="509"/>
      <c r="U133" s="509"/>
      <c r="V133" s="509"/>
      <c r="W133" s="509"/>
    </row>
    <row r="134" spans="1:23" ht="28.5" customHeight="1">
      <c r="A134" s="91" t="s">
        <v>5633</v>
      </c>
      <c r="B134" s="546">
        <f t="shared" si="4"/>
        <v>3069.2307692307691</v>
      </c>
      <c r="C134" s="513">
        <v>9975</v>
      </c>
      <c r="D134" s="513"/>
      <c r="E134" s="91" t="s">
        <v>3216</v>
      </c>
      <c r="F134" s="473"/>
      <c r="G134" s="520" t="s">
        <v>2423</v>
      </c>
      <c r="H134" s="521" t="s">
        <v>2374</v>
      </c>
      <c r="I134" s="509" t="s">
        <v>2894</v>
      </c>
      <c r="J134" s="509" t="s">
        <v>5957</v>
      </c>
      <c r="K134" s="510" t="s">
        <v>5714</v>
      </c>
      <c r="L134" s="510" t="s">
        <v>5715</v>
      </c>
      <c r="M134" s="509">
        <v>5277</v>
      </c>
      <c r="N134" s="509" t="s">
        <v>5219</v>
      </c>
      <c r="O134" s="509"/>
      <c r="P134" s="509"/>
      <c r="Q134" s="509"/>
      <c r="R134" s="509"/>
      <c r="S134" s="509" t="s">
        <v>2899</v>
      </c>
      <c r="T134" s="509"/>
      <c r="U134" s="509"/>
      <c r="V134" s="509"/>
      <c r="W134" s="509"/>
    </row>
    <row r="135" spans="1:23" ht="28.5" customHeight="1">
      <c r="A135" s="91" t="s">
        <v>5633</v>
      </c>
      <c r="B135" s="546">
        <f t="shared" si="4"/>
        <v>3069.2307692307691</v>
      </c>
      <c r="C135" s="513">
        <v>9975</v>
      </c>
      <c r="D135" s="513"/>
      <c r="E135" s="91" t="s">
        <v>3216</v>
      </c>
      <c r="F135" s="473"/>
      <c r="G135" s="520" t="s">
        <v>2589</v>
      </c>
      <c r="H135" s="521" t="s">
        <v>2374</v>
      </c>
      <c r="I135" s="509" t="s">
        <v>2894</v>
      </c>
      <c r="J135" s="509" t="s">
        <v>5958</v>
      </c>
      <c r="K135" s="510" t="s">
        <v>5718</v>
      </c>
      <c r="L135" s="510" t="s">
        <v>5719</v>
      </c>
      <c r="M135" s="509">
        <v>5314</v>
      </c>
      <c r="N135" s="509" t="s">
        <v>5720</v>
      </c>
      <c r="O135" s="509"/>
      <c r="P135" s="509"/>
      <c r="Q135" s="509"/>
      <c r="R135" s="509"/>
      <c r="S135" s="509" t="s">
        <v>2899</v>
      </c>
      <c r="T135" s="509"/>
      <c r="U135" s="509"/>
      <c r="V135" s="509"/>
      <c r="W135" s="509"/>
    </row>
    <row r="136" spans="1:23" ht="28.5" customHeight="1">
      <c r="A136" s="91" t="s">
        <v>5633</v>
      </c>
      <c r="B136" s="546">
        <f t="shared" si="4"/>
        <v>3453.8461538461538</v>
      </c>
      <c r="C136" s="513">
        <v>11225</v>
      </c>
      <c r="D136" s="513"/>
      <c r="E136" s="91" t="s">
        <v>3216</v>
      </c>
      <c r="F136" s="473"/>
      <c r="G136" s="520" t="s">
        <v>2411</v>
      </c>
      <c r="H136" s="521" t="s">
        <v>2374</v>
      </c>
      <c r="I136" s="509" t="s">
        <v>2894</v>
      </c>
      <c r="J136" s="509" t="s">
        <v>5959</v>
      </c>
      <c r="K136" s="510" t="s">
        <v>5151</v>
      </c>
      <c r="L136" s="510" t="s">
        <v>253</v>
      </c>
      <c r="M136" s="509">
        <v>2013</v>
      </c>
      <c r="N136" s="509" t="s">
        <v>5720</v>
      </c>
      <c r="O136" s="509"/>
      <c r="P136" s="509"/>
      <c r="Q136" s="509"/>
      <c r="R136" s="509"/>
      <c r="S136" s="509" t="s">
        <v>2899</v>
      </c>
      <c r="T136" s="509"/>
      <c r="U136" s="509"/>
      <c r="V136" s="509"/>
      <c r="W136" s="509"/>
    </row>
    <row r="137" spans="1:23" ht="28.5" customHeight="1">
      <c r="A137" s="91" t="s">
        <v>5633</v>
      </c>
      <c r="B137" s="546">
        <f t="shared" si="4"/>
        <v>3069.2307692307691</v>
      </c>
      <c r="C137" s="513">
        <v>9975</v>
      </c>
      <c r="D137" s="513"/>
      <c r="E137" s="91" t="s">
        <v>3216</v>
      </c>
      <c r="F137" s="473"/>
      <c r="G137" s="520" t="s">
        <v>2342</v>
      </c>
      <c r="H137" s="521" t="s">
        <v>2374</v>
      </c>
      <c r="I137" s="509" t="s">
        <v>2894</v>
      </c>
      <c r="J137" s="509" t="s">
        <v>5960</v>
      </c>
      <c r="K137" s="510" t="s">
        <v>5669</v>
      </c>
      <c r="L137" s="510" t="s">
        <v>5961</v>
      </c>
      <c r="M137" s="509">
        <v>5267</v>
      </c>
      <c r="N137" s="509" t="s">
        <v>4870</v>
      </c>
      <c r="O137" s="509"/>
      <c r="P137" s="509"/>
      <c r="Q137" s="509"/>
      <c r="R137" s="509"/>
      <c r="S137" s="509" t="s">
        <v>2899</v>
      </c>
      <c r="T137" s="509"/>
      <c r="U137" s="509"/>
      <c r="V137" s="509"/>
      <c r="W137" s="509"/>
    </row>
    <row r="138" spans="1:23" ht="28.5" customHeight="1" thickBot="1">
      <c r="A138" s="91" t="s">
        <v>5633</v>
      </c>
      <c r="B138" s="546">
        <f t="shared" si="4"/>
        <v>3069.2307692307691</v>
      </c>
      <c r="C138" s="513">
        <v>9975</v>
      </c>
      <c r="D138" s="513"/>
      <c r="E138" s="91" t="s">
        <v>3216</v>
      </c>
      <c r="F138" s="473"/>
      <c r="G138" s="520" t="s">
        <v>2367</v>
      </c>
      <c r="H138" s="521" t="s">
        <v>2374</v>
      </c>
      <c r="I138" s="509" t="s">
        <v>2894</v>
      </c>
      <c r="J138" s="509" t="s">
        <v>5962</v>
      </c>
      <c r="K138" s="510" t="s">
        <v>330</v>
      </c>
      <c r="L138" s="510" t="s">
        <v>5663</v>
      </c>
      <c r="M138" s="509">
        <v>5113</v>
      </c>
      <c r="N138" s="509" t="s">
        <v>4870</v>
      </c>
      <c r="O138" s="509"/>
      <c r="P138" s="509"/>
      <c r="Q138" s="509"/>
      <c r="R138" s="509"/>
      <c r="S138" s="509" t="s">
        <v>2899</v>
      </c>
      <c r="T138" s="509"/>
      <c r="U138" s="509"/>
      <c r="V138" s="509"/>
      <c r="W138" s="509"/>
    </row>
    <row r="139" spans="1:23" ht="25.5" customHeight="1" thickTop="1" thickBot="1">
      <c r="A139" s="91" t="s">
        <v>5633</v>
      </c>
      <c r="B139" s="546">
        <f t="shared" si="4"/>
        <v>3069.2307692307691</v>
      </c>
      <c r="C139" s="513">
        <v>9975</v>
      </c>
      <c r="D139" s="91"/>
      <c r="E139" s="91" t="s">
        <v>3216</v>
      </c>
      <c r="F139" s="569"/>
      <c r="G139" s="520" t="s">
        <v>2664</v>
      </c>
      <c r="H139" s="521" t="s">
        <v>2417</v>
      </c>
      <c r="I139" s="509" t="s">
        <v>2894</v>
      </c>
      <c r="J139" s="509" t="s">
        <v>5963</v>
      </c>
      <c r="K139" s="510" t="s">
        <v>5723</v>
      </c>
      <c r="L139" s="510" t="s">
        <v>2739</v>
      </c>
      <c r="M139" s="509">
        <v>5297</v>
      </c>
      <c r="N139" s="509" t="s">
        <v>4887</v>
      </c>
      <c r="O139" s="509"/>
      <c r="P139" s="509"/>
      <c r="Q139" s="509"/>
      <c r="R139" s="509"/>
      <c r="S139" s="509" t="s">
        <v>2899</v>
      </c>
      <c r="T139" s="509"/>
      <c r="U139" s="509"/>
      <c r="V139" s="509"/>
      <c r="W139" s="509"/>
    </row>
    <row r="140" spans="1:23" ht="25.5" customHeight="1" thickTop="1" thickBot="1">
      <c r="A140" s="91" t="s">
        <v>2317</v>
      </c>
      <c r="B140" s="546">
        <f t="shared" si="4"/>
        <v>2358.4615384615386</v>
      </c>
      <c r="C140" s="513">
        <v>7665</v>
      </c>
      <c r="D140" s="91"/>
      <c r="E140" s="91" t="s">
        <v>3216</v>
      </c>
      <c r="F140" s="569"/>
      <c r="G140" s="520" t="s">
        <v>2416</v>
      </c>
      <c r="H140" s="521" t="s">
        <v>2417</v>
      </c>
      <c r="I140" s="509" t="s">
        <v>4862</v>
      </c>
      <c r="J140" s="509" t="s">
        <v>5964</v>
      </c>
      <c r="K140" s="510" t="s">
        <v>87</v>
      </c>
      <c r="L140" s="510" t="s">
        <v>2790</v>
      </c>
      <c r="M140" s="523">
        <v>4884</v>
      </c>
      <c r="N140" s="509" t="s">
        <v>4861</v>
      </c>
      <c r="O140" s="509"/>
      <c r="P140" s="509"/>
      <c r="Q140" s="509"/>
      <c r="R140" s="509"/>
      <c r="S140" s="509" t="s">
        <v>5965</v>
      </c>
      <c r="T140" s="509"/>
      <c r="U140" s="509"/>
      <c r="V140" s="509"/>
      <c r="W140" s="509"/>
    </row>
    <row r="141" spans="1:23" ht="25.5" customHeight="1" thickTop="1" thickBot="1">
      <c r="A141" s="91" t="s">
        <v>2317</v>
      </c>
      <c r="B141" s="546">
        <f t="shared" si="4"/>
        <v>2544.6153846153848</v>
      </c>
      <c r="C141" s="513">
        <v>8270</v>
      </c>
      <c r="D141" s="91"/>
      <c r="E141" s="91" t="s">
        <v>3216</v>
      </c>
      <c r="F141" s="569"/>
      <c r="G141" s="520" t="s">
        <v>2403</v>
      </c>
      <c r="H141" s="521" t="s">
        <v>2417</v>
      </c>
      <c r="I141" s="509" t="s">
        <v>4862</v>
      </c>
      <c r="J141" s="509" t="s">
        <v>5966</v>
      </c>
      <c r="K141" s="510" t="s">
        <v>87</v>
      </c>
      <c r="L141" s="510" t="s">
        <v>5967</v>
      </c>
      <c r="M141" s="509">
        <v>5029</v>
      </c>
      <c r="N141" s="509" t="s">
        <v>4861</v>
      </c>
      <c r="O141" s="509"/>
      <c r="P141" s="509"/>
      <c r="Q141" s="509"/>
      <c r="R141" s="509"/>
      <c r="S141" s="509" t="s">
        <v>5968</v>
      </c>
      <c r="T141" s="509"/>
      <c r="U141" s="509"/>
      <c r="V141" s="509"/>
      <c r="W141" s="509"/>
    </row>
    <row r="142" spans="1:23" ht="25.5" customHeight="1" thickTop="1" thickBot="1">
      <c r="A142" s="91" t="s">
        <v>5633</v>
      </c>
      <c r="B142" s="546">
        <f t="shared" si="4"/>
        <v>3069.2307692307691</v>
      </c>
      <c r="C142" s="513">
        <v>9975</v>
      </c>
      <c r="D142" s="91"/>
      <c r="E142" s="91" t="s">
        <v>3216</v>
      </c>
      <c r="F142" s="569"/>
      <c r="G142" s="520" t="s">
        <v>2323</v>
      </c>
      <c r="H142" s="521" t="s">
        <v>2417</v>
      </c>
      <c r="I142" s="509" t="s">
        <v>2894</v>
      </c>
      <c r="J142" s="509" t="s">
        <v>5969</v>
      </c>
      <c r="K142" s="510" t="s">
        <v>5726</v>
      </c>
      <c r="L142" s="510" t="s">
        <v>5727</v>
      </c>
      <c r="M142" s="509">
        <v>5276</v>
      </c>
      <c r="N142" s="509" t="s">
        <v>4887</v>
      </c>
      <c r="O142" s="509"/>
      <c r="P142" s="509"/>
      <c r="Q142" s="509"/>
      <c r="R142" s="509"/>
      <c r="S142" s="509" t="s">
        <v>2899</v>
      </c>
      <c r="T142" s="509"/>
      <c r="U142" s="509"/>
      <c r="V142" s="509"/>
      <c r="W142" s="509"/>
    </row>
    <row r="143" spans="1:23" ht="25.5" customHeight="1" thickTop="1">
      <c r="A143" s="91" t="s">
        <v>2333</v>
      </c>
      <c r="B143" s="546">
        <f t="shared" si="4"/>
        <v>22433.23076923077</v>
      </c>
      <c r="C143" s="513">
        <v>72908</v>
      </c>
      <c r="D143" s="91"/>
      <c r="E143" s="91" t="s">
        <v>3216</v>
      </c>
      <c r="F143" s="569"/>
      <c r="G143" s="520" t="s">
        <v>2461</v>
      </c>
      <c r="H143" s="521" t="s">
        <v>2417</v>
      </c>
      <c r="I143" s="575" t="s">
        <v>4862</v>
      </c>
      <c r="J143" s="575" t="s">
        <v>5970</v>
      </c>
      <c r="K143" s="578" t="s">
        <v>3422</v>
      </c>
      <c r="L143" s="578" t="s">
        <v>5971</v>
      </c>
      <c r="M143" s="575">
        <v>4078.1271999999999</v>
      </c>
      <c r="N143" s="575" t="s">
        <v>4887</v>
      </c>
      <c r="O143" s="575"/>
      <c r="P143" s="575"/>
      <c r="Q143" s="575"/>
      <c r="R143" s="575"/>
      <c r="S143" s="575" t="s">
        <v>5972</v>
      </c>
      <c r="T143" s="575"/>
      <c r="U143" s="575"/>
      <c r="V143" s="575"/>
      <c r="W143" s="575"/>
    </row>
    <row r="144" spans="1:23" ht="25.5" customHeight="1" thickBot="1">
      <c r="A144" s="91" t="s">
        <v>5633</v>
      </c>
      <c r="B144" s="546">
        <f t="shared" si="4"/>
        <v>3623.0769230769229</v>
      </c>
      <c r="C144" s="513">
        <v>11775</v>
      </c>
      <c r="D144" s="91"/>
      <c r="E144" s="91" t="s">
        <v>3216</v>
      </c>
      <c r="F144" s="473"/>
      <c r="G144" s="520" t="s">
        <v>2334</v>
      </c>
      <c r="H144" s="521" t="s">
        <v>2417</v>
      </c>
      <c r="I144" s="509" t="s">
        <v>2894</v>
      </c>
      <c r="J144" s="509" t="s">
        <v>5973</v>
      </c>
      <c r="K144" s="510" t="s">
        <v>5217</v>
      </c>
      <c r="L144" s="510" t="s">
        <v>5218</v>
      </c>
      <c r="M144" s="509">
        <v>4795</v>
      </c>
      <c r="N144" s="509" t="s">
        <v>5219</v>
      </c>
      <c r="O144" s="509"/>
      <c r="P144" s="509"/>
      <c r="Q144" s="509"/>
      <c r="R144" s="509"/>
      <c r="S144" s="509" t="s">
        <v>2899</v>
      </c>
      <c r="T144" s="509"/>
      <c r="U144" s="509"/>
      <c r="V144" s="509"/>
      <c r="W144" s="509"/>
    </row>
    <row r="145" spans="1:23" ht="25.5" customHeight="1" thickTop="1" thickBot="1">
      <c r="A145" s="91" t="s">
        <v>5633</v>
      </c>
      <c r="B145" s="546">
        <f t="shared" si="4"/>
        <v>3069.2307692307691</v>
      </c>
      <c r="C145" s="513">
        <v>9975</v>
      </c>
      <c r="D145" s="91"/>
      <c r="E145" s="91" t="s">
        <v>3216</v>
      </c>
      <c r="F145" s="569"/>
      <c r="G145" s="520" t="s">
        <v>2597</v>
      </c>
      <c r="H145" s="521" t="s">
        <v>2417</v>
      </c>
      <c r="I145" s="509" t="s">
        <v>2894</v>
      </c>
      <c r="J145" s="509" t="s">
        <v>5974</v>
      </c>
      <c r="K145" s="510" t="s">
        <v>5163</v>
      </c>
      <c r="L145" s="510" t="s">
        <v>2457</v>
      </c>
      <c r="M145" s="509">
        <v>5368</v>
      </c>
      <c r="N145" s="509" t="s">
        <v>4887</v>
      </c>
      <c r="O145" s="509"/>
      <c r="P145" s="509"/>
      <c r="Q145" s="509"/>
      <c r="R145" s="509"/>
      <c r="S145" s="509" t="s">
        <v>2899</v>
      </c>
      <c r="T145" s="509"/>
      <c r="U145" s="509"/>
      <c r="V145" s="509"/>
      <c r="W145" s="509"/>
    </row>
    <row r="146" spans="1:23" ht="25.5" customHeight="1" thickTop="1" thickBot="1">
      <c r="A146" s="91" t="s">
        <v>5633</v>
      </c>
      <c r="B146" s="546">
        <f t="shared" si="4"/>
        <v>3069.2307692307691</v>
      </c>
      <c r="C146" s="513">
        <v>9975</v>
      </c>
      <c r="D146" s="91"/>
      <c r="E146" s="91" t="s">
        <v>3216</v>
      </c>
      <c r="F146" s="569"/>
      <c r="G146" s="520" t="s">
        <v>2481</v>
      </c>
      <c r="H146" s="521" t="s">
        <v>2432</v>
      </c>
      <c r="I146" s="509" t="s">
        <v>2894</v>
      </c>
      <c r="J146" s="509" t="s">
        <v>5975</v>
      </c>
      <c r="K146" s="510" t="s">
        <v>3715</v>
      </c>
      <c r="L146" s="510" t="s">
        <v>50</v>
      </c>
      <c r="M146" s="509">
        <v>1472</v>
      </c>
      <c r="N146" s="509" t="s">
        <v>4887</v>
      </c>
      <c r="O146" s="509"/>
      <c r="P146" s="509"/>
      <c r="Q146" s="509"/>
      <c r="R146" s="509"/>
      <c r="S146" s="509" t="s">
        <v>2899</v>
      </c>
      <c r="T146" s="509"/>
      <c r="U146" s="509"/>
      <c r="V146" s="509"/>
      <c r="W146" s="509"/>
    </row>
    <row r="147" spans="1:23" ht="25.5" customHeight="1" thickTop="1" thickBot="1">
      <c r="A147" s="91" t="s">
        <v>2333</v>
      </c>
      <c r="B147" s="546">
        <f t="shared" si="4"/>
        <v>22433.23076923077</v>
      </c>
      <c r="C147" s="513">
        <v>72908</v>
      </c>
      <c r="D147" s="91"/>
      <c r="E147" s="91" t="s">
        <v>3216</v>
      </c>
      <c r="F147" s="569"/>
      <c r="G147" s="520" t="s">
        <v>2660</v>
      </c>
      <c r="H147" s="521" t="s">
        <v>2432</v>
      </c>
      <c r="I147" s="575" t="s">
        <v>4862</v>
      </c>
      <c r="J147" s="575" t="s">
        <v>5976</v>
      </c>
      <c r="K147" s="578" t="s">
        <v>3422</v>
      </c>
      <c r="L147" s="578" t="s">
        <v>5977</v>
      </c>
      <c r="M147" s="575">
        <v>2968.2712000000001</v>
      </c>
      <c r="N147" s="575" t="s">
        <v>4887</v>
      </c>
      <c r="O147" s="575"/>
      <c r="P147" s="575"/>
      <c r="Q147" s="575"/>
      <c r="R147" s="575"/>
      <c r="S147" s="575" t="s">
        <v>5972</v>
      </c>
      <c r="T147" s="575"/>
      <c r="U147" s="575"/>
      <c r="V147" s="575"/>
      <c r="W147" s="575"/>
    </row>
    <row r="148" spans="1:23" ht="25.5" customHeight="1" thickTop="1" thickBot="1">
      <c r="A148" s="91" t="s">
        <v>2333</v>
      </c>
      <c r="B148" s="546">
        <f t="shared" si="4"/>
        <v>11216.615384615385</v>
      </c>
      <c r="C148" s="513">
        <v>36454</v>
      </c>
      <c r="D148" s="91"/>
      <c r="E148" s="91" t="s">
        <v>3216</v>
      </c>
      <c r="F148" s="569"/>
      <c r="G148" s="520" t="s">
        <v>2660</v>
      </c>
      <c r="H148" s="521" t="s">
        <v>2432</v>
      </c>
      <c r="I148" s="509" t="s">
        <v>4862</v>
      </c>
      <c r="J148" s="509" t="s">
        <v>5978</v>
      </c>
      <c r="K148" s="510" t="s">
        <v>38</v>
      </c>
      <c r="L148" s="510" t="s">
        <v>5979</v>
      </c>
      <c r="M148" s="509">
        <v>4050</v>
      </c>
      <c r="N148" s="509" t="s">
        <v>5720</v>
      </c>
      <c r="O148" s="509"/>
      <c r="P148" s="509"/>
      <c r="Q148" s="509"/>
      <c r="R148" s="509"/>
      <c r="S148" s="509" t="s">
        <v>5980</v>
      </c>
      <c r="T148" s="509"/>
      <c r="U148" s="509"/>
      <c r="V148" s="509"/>
      <c r="W148" s="509"/>
    </row>
    <row r="149" spans="1:23" ht="25.5" customHeight="1" thickTop="1" thickBot="1">
      <c r="A149" s="91" t="s">
        <v>5633</v>
      </c>
      <c r="B149" s="546">
        <f t="shared" si="4"/>
        <v>3069.2307692307691</v>
      </c>
      <c r="C149" s="513">
        <v>9975</v>
      </c>
      <c r="D149" s="91"/>
      <c r="E149" s="91" t="s">
        <v>3216</v>
      </c>
      <c r="F149" s="569"/>
      <c r="G149" s="520" t="s">
        <v>2431</v>
      </c>
      <c r="H149" s="521" t="s">
        <v>2432</v>
      </c>
      <c r="I149" s="509" t="s">
        <v>2894</v>
      </c>
      <c r="J149" s="509" t="s">
        <v>5981</v>
      </c>
      <c r="K149" s="510" t="s">
        <v>3444</v>
      </c>
      <c r="L149" s="510" t="s">
        <v>5676</v>
      </c>
      <c r="M149" s="509">
        <v>4974</v>
      </c>
      <c r="N149" s="509" t="s">
        <v>4921</v>
      </c>
      <c r="O149" s="509"/>
      <c r="P149" s="509"/>
      <c r="Q149" s="509"/>
      <c r="R149" s="509"/>
      <c r="S149" s="509" t="s">
        <v>2899</v>
      </c>
      <c r="T149" s="509"/>
      <c r="U149" s="509"/>
      <c r="V149" s="509"/>
      <c r="W149" s="509"/>
    </row>
    <row r="150" spans="1:23" ht="34.5" customHeight="1" thickTop="1" thickBot="1">
      <c r="A150" s="91" t="s">
        <v>2333</v>
      </c>
      <c r="B150" s="546">
        <f t="shared" si="4"/>
        <v>2826.1538461538462</v>
      </c>
      <c r="C150" s="513">
        <v>9185</v>
      </c>
      <c r="D150" s="513"/>
      <c r="E150" s="91" t="s">
        <v>3216</v>
      </c>
      <c r="F150" s="569"/>
      <c r="G150" s="520" t="s">
        <v>2574</v>
      </c>
      <c r="H150" s="521" t="s">
        <v>2432</v>
      </c>
      <c r="I150" s="509" t="s">
        <v>4862</v>
      </c>
      <c r="J150" s="509" t="s">
        <v>5982</v>
      </c>
      <c r="K150" s="510" t="s">
        <v>3587</v>
      </c>
      <c r="L150" s="510" t="s">
        <v>2925</v>
      </c>
      <c r="M150" s="509">
        <v>1655</v>
      </c>
      <c r="N150" s="509" t="s">
        <v>4921</v>
      </c>
      <c r="O150" s="509"/>
      <c r="P150" s="509"/>
      <c r="Q150" s="509"/>
      <c r="R150" s="509"/>
      <c r="S150" s="509" t="s">
        <v>5983</v>
      </c>
      <c r="T150" s="509"/>
      <c r="U150" s="509"/>
      <c r="V150" s="509"/>
      <c r="W150" s="509"/>
    </row>
    <row r="151" spans="1:23" ht="25.5" customHeight="1" thickTop="1">
      <c r="A151" s="91"/>
      <c r="B151" s="546">
        <f t="shared" si="4"/>
        <v>3837.5384615384614</v>
      </c>
      <c r="C151" s="513">
        <v>12472</v>
      </c>
      <c r="D151" s="513"/>
      <c r="E151" s="91" t="s">
        <v>3216</v>
      </c>
      <c r="F151" s="569"/>
      <c r="G151" s="520" t="s">
        <v>2641</v>
      </c>
      <c r="H151" s="521" t="s">
        <v>2432</v>
      </c>
      <c r="I151" s="509" t="s">
        <v>2313</v>
      </c>
      <c r="J151" s="509" t="s">
        <v>5984</v>
      </c>
      <c r="K151" s="510" t="s">
        <v>87</v>
      </c>
      <c r="L151" s="510" t="s">
        <v>2843</v>
      </c>
      <c r="M151" s="509">
        <v>4590</v>
      </c>
      <c r="N151" s="509" t="s">
        <v>4861</v>
      </c>
      <c r="O151" s="509"/>
      <c r="P151" s="509"/>
      <c r="Q151" s="509"/>
      <c r="R151" s="509"/>
      <c r="S151" s="509" t="s">
        <v>5985</v>
      </c>
      <c r="T151" s="509"/>
      <c r="U151" s="509"/>
      <c r="V151" s="509"/>
      <c r="W151" s="509"/>
    </row>
    <row r="152" spans="1:23" ht="25.5" customHeight="1">
      <c r="A152" s="91" t="s">
        <v>2317</v>
      </c>
      <c r="B152" s="546">
        <f t="shared" si="4"/>
        <v>1710.1538461538462</v>
      </c>
      <c r="C152" s="513">
        <v>5558</v>
      </c>
      <c r="D152" s="513"/>
      <c r="E152" s="91" t="s">
        <v>3216</v>
      </c>
      <c r="F152" s="473"/>
      <c r="G152" s="520" t="s">
        <v>2346</v>
      </c>
      <c r="H152" s="521" t="s">
        <v>2432</v>
      </c>
      <c r="I152" s="509" t="s">
        <v>4862</v>
      </c>
      <c r="J152" s="509" t="s">
        <v>5986</v>
      </c>
      <c r="K152" s="510" t="s">
        <v>3402</v>
      </c>
      <c r="L152" s="510" t="s">
        <v>2530</v>
      </c>
      <c r="M152" s="509">
        <v>1999</v>
      </c>
      <c r="N152" s="509" t="s">
        <v>4921</v>
      </c>
      <c r="O152" s="509"/>
      <c r="P152" s="509"/>
      <c r="Q152" s="509"/>
      <c r="R152" s="509"/>
      <c r="S152" s="509" t="s">
        <v>5987</v>
      </c>
      <c r="T152" s="509"/>
      <c r="U152" s="509"/>
      <c r="V152" s="509"/>
      <c r="W152" s="509"/>
    </row>
    <row r="153" spans="1:23" ht="28.5" customHeight="1">
      <c r="A153" s="91" t="s">
        <v>2317</v>
      </c>
      <c r="B153" s="546">
        <f t="shared" si="4"/>
        <v>646.15384615384619</v>
      </c>
      <c r="C153" s="513">
        <v>2100</v>
      </c>
      <c r="D153" s="513"/>
      <c r="E153" s="91" t="s">
        <v>3216</v>
      </c>
      <c r="F153" s="551"/>
      <c r="G153" s="520" t="s">
        <v>2555</v>
      </c>
      <c r="H153" s="521" t="s">
        <v>2471</v>
      </c>
      <c r="I153" s="509" t="s">
        <v>4862</v>
      </c>
      <c r="J153" s="509" t="s">
        <v>5988</v>
      </c>
      <c r="K153" s="510" t="s">
        <v>4395</v>
      </c>
      <c r="L153" s="510" t="s">
        <v>4396</v>
      </c>
      <c r="M153" s="509">
        <v>2778</v>
      </c>
      <c r="N153" s="509" t="s">
        <v>4887</v>
      </c>
      <c r="O153" s="509"/>
      <c r="P153" s="509"/>
      <c r="Q153" s="509"/>
      <c r="R153" s="509"/>
      <c r="S153" s="509" t="s">
        <v>5989</v>
      </c>
      <c r="T153" s="509"/>
      <c r="U153" s="509"/>
      <c r="V153" s="509"/>
      <c r="W153" s="546"/>
    </row>
    <row r="154" spans="1:23" ht="28.5" customHeight="1">
      <c r="A154" s="91"/>
      <c r="B154" s="546">
        <f t="shared" si="4"/>
        <v>1910.7692307692307</v>
      </c>
      <c r="C154" s="513">
        <v>6210</v>
      </c>
      <c r="D154" s="513"/>
      <c r="E154" s="91" t="s">
        <v>3216</v>
      </c>
      <c r="F154" s="551"/>
      <c r="G154" s="520" t="s">
        <v>2664</v>
      </c>
      <c r="H154" s="521" t="s">
        <v>2471</v>
      </c>
      <c r="I154" s="509" t="s">
        <v>2313</v>
      </c>
      <c r="J154" s="509" t="s">
        <v>5990</v>
      </c>
      <c r="K154" s="510" t="s">
        <v>281</v>
      </c>
      <c r="L154" s="510" t="s">
        <v>5991</v>
      </c>
      <c r="M154" s="509">
        <v>4635</v>
      </c>
      <c r="N154" s="509" t="s">
        <v>5720</v>
      </c>
      <c r="O154" s="509"/>
      <c r="P154" s="509"/>
      <c r="Q154" s="509"/>
      <c r="R154" s="509"/>
      <c r="S154" s="509" t="s">
        <v>3038</v>
      </c>
      <c r="T154" s="509"/>
      <c r="U154" s="509"/>
      <c r="V154" s="509"/>
      <c r="W154" s="546"/>
    </row>
    <row r="155" spans="1:23" ht="28.5" customHeight="1" thickBot="1">
      <c r="A155" s="91" t="s">
        <v>5633</v>
      </c>
      <c r="B155" s="546">
        <f t="shared" si="4"/>
        <v>3069.2307692307691</v>
      </c>
      <c r="C155" s="513">
        <v>9975</v>
      </c>
      <c r="D155" s="91"/>
      <c r="E155" s="91" t="s">
        <v>3216</v>
      </c>
      <c r="F155" s="551"/>
      <c r="G155" s="520" t="s">
        <v>2664</v>
      </c>
      <c r="H155" s="521" t="s">
        <v>2471</v>
      </c>
      <c r="I155" s="509" t="s">
        <v>2894</v>
      </c>
      <c r="J155" s="509" t="s">
        <v>5992</v>
      </c>
      <c r="K155" s="510" t="s">
        <v>2386</v>
      </c>
      <c r="L155" s="510" t="s">
        <v>269</v>
      </c>
      <c r="M155" s="509">
        <v>5172</v>
      </c>
      <c r="N155" s="509" t="s">
        <v>4880</v>
      </c>
      <c r="O155" s="509"/>
      <c r="P155" s="509"/>
      <c r="Q155" s="509"/>
      <c r="R155" s="509"/>
      <c r="S155" s="509" t="s">
        <v>2899</v>
      </c>
      <c r="T155" s="91"/>
      <c r="U155" s="546"/>
      <c r="V155" s="513"/>
      <c r="W155" s="91"/>
    </row>
    <row r="156" spans="1:23" ht="25.5" customHeight="1" thickTop="1">
      <c r="A156" s="91" t="s">
        <v>5633</v>
      </c>
      <c r="B156" s="546">
        <f t="shared" si="4"/>
        <v>3069.2307692307691</v>
      </c>
      <c r="C156" s="513">
        <v>9975</v>
      </c>
      <c r="D156" s="91"/>
      <c r="E156" s="91" t="s">
        <v>3216</v>
      </c>
      <c r="F156" s="569"/>
      <c r="G156" s="520" t="s">
        <v>2416</v>
      </c>
      <c r="H156" s="521" t="s">
        <v>2471</v>
      </c>
      <c r="I156" s="509" t="s">
        <v>2894</v>
      </c>
      <c r="J156" s="509" t="s">
        <v>5993</v>
      </c>
      <c r="K156" s="510" t="s">
        <v>2386</v>
      </c>
      <c r="L156" s="510" t="s">
        <v>5328</v>
      </c>
      <c r="M156" s="509">
        <v>5425</v>
      </c>
      <c r="N156" s="509" t="s">
        <v>4880</v>
      </c>
      <c r="O156" s="509"/>
      <c r="P156" s="509"/>
      <c r="Q156" s="509"/>
      <c r="R156" s="509"/>
      <c r="S156" s="509" t="s">
        <v>2899</v>
      </c>
      <c r="T156" s="91"/>
      <c r="U156" s="546"/>
      <c r="V156" s="513"/>
      <c r="W156" s="91"/>
    </row>
    <row r="157" spans="1:23" ht="28.5" customHeight="1">
      <c r="A157" s="91" t="s">
        <v>2333</v>
      </c>
      <c r="B157" s="546">
        <f t="shared" si="4"/>
        <v>10030.76923076923</v>
      </c>
      <c r="C157" s="513">
        <v>32600</v>
      </c>
      <c r="D157" s="513">
        <v>1</v>
      </c>
      <c r="E157" s="91" t="s">
        <v>3216</v>
      </c>
      <c r="F157" s="551"/>
      <c r="G157" s="520" t="s">
        <v>2574</v>
      </c>
      <c r="H157" s="521" t="s">
        <v>2471</v>
      </c>
      <c r="I157" s="509" t="s">
        <v>2358</v>
      </c>
      <c r="J157" s="509" t="s">
        <v>5994</v>
      </c>
      <c r="K157" s="510" t="s">
        <v>379</v>
      </c>
      <c r="L157" s="510" t="s">
        <v>150</v>
      </c>
      <c r="M157" s="509">
        <v>2379</v>
      </c>
      <c r="N157" s="509" t="s">
        <v>5720</v>
      </c>
      <c r="O157" s="509"/>
      <c r="P157" s="509"/>
      <c r="Q157" s="509"/>
      <c r="R157" s="509"/>
      <c r="S157" s="509" t="s">
        <v>5995</v>
      </c>
      <c r="T157" s="509"/>
      <c r="U157" s="509"/>
      <c r="V157" s="509"/>
      <c r="W157" s="546"/>
    </row>
    <row r="158" spans="1:23" ht="28.5" customHeight="1" thickBot="1">
      <c r="A158" s="91" t="s">
        <v>2317</v>
      </c>
      <c r="B158" s="546">
        <f t="shared" si="4"/>
        <v>10329.23076923077</v>
      </c>
      <c r="C158" s="513">
        <v>33570</v>
      </c>
      <c r="D158" s="513"/>
      <c r="E158" s="91" t="s">
        <v>3216</v>
      </c>
      <c r="F158" s="473"/>
      <c r="G158" s="520" t="s">
        <v>2323</v>
      </c>
      <c r="H158" s="521" t="s">
        <v>2471</v>
      </c>
      <c r="I158" s="509" t="s">
        <v>4862</v>
      </c>
      <c r="J158" s="509" t="s">
        <v>5996</v>
      </c>
      <c r="K158" s="510" t="s">
        <v>78</v>
      </c>
      <c r="L158" s="510" t="s">
        <v>79</v>
      </c>
      <c r="M158" s="509">
        <v>1399</v>
      </c>
      <c r="N158" s="509" t="s">
        <v>4870</v>
      </c>
      <c r="O158" s="509"/>
      <c r="P158" s="509"/>
      <c r="Q158" s="509"/>
      <c r="R158" s="509"/>
      <c r="S158" s="509" t="s">
        <v>5997</v>
      </c>
      <c r="T158" s="509"/>
      <c r="U158" s="509"/>
      <c r="V158" s="509"/>
      <c r="W158" s="546"/>
    </row>
    <row r="159" spans="1:23" ht="26.25" thickTop="1">
      <c r="A159" s="91" t="s">
        <v>2333</v>
      </c>
      <c r="B159" s="546">
        <f t="shared" si="4"/>
        <v>114483.07692307692</v>
      </c>
      <c r="C159" s="513">
        <v>372070</v>
      </c>
      <c r="D159" s="513">
        <v>3</v>
      </c>
      <c r="E159" s="91" t="s">
        <v>3216</v>
      </c>
      <c r="F159" s="569"/>
      <c r="G159" s="520" t="s">
        <v>2641</v>
      </c>
      <c r="H159" s="521" t="s">
        <v>2471</v>
      </c>
      <c r="I159" s="509" t="s">
        <v>2313</v>
      </c>
      <c r="J159" s="509" t="s">
        <v>5998</v>
      </c>
      <c r="K159" s="510" t="s">
        <v>5454</v>
      </c>
      <c r="L159" s="510"/>
      <c r="M159" s="509"/>
      <c r="N159" s="509" t="s">
        <v>5720</v>
      </c>
      <c r="O159" s="509"/>
      <c r="P159" s="509"/>
      <c r="Q159" s="509"/>
      <c r="R159" s="509"/>
      <c r="S159" s="509" t="s">
        <v>5999</v>
      </c>
      <c r="T159" s="509"/>
      <c r="U159" s="509"/>
      <c r="V159" s="509"/>
      <c r="W159" s="546"/>
    </row>
    <row r="160" spans="1:23" ht="28.5" customHeight="1">
      <c r="A160" s="91" t="s">
        <v>2317</v>
      </c>
      <c r="B160" s="546">
        <f t="shared" si="4"/>
        <v>2206.1538461538462</v>
      </c>
      <c r="C160" s="513">
        <v>7170</v>
      </c>
      <c r="D160" s="473"/>
      <c r="E160" s="91" t="s">
        <v>3216</v>
      </c>
      <c r="F160" s="473"/>
      <c r="G160" s="520" t="s">
        <v>2411</v>
      </c>
      <c r="H160" s="521" t="s">
        <v>2471</v>
      </c>
      <c r="I160" s="509" t="s">
        <v>4862</v>
      </c>
      <c r="J160" s="509" t="s">
        <v>6000</v>
      </c>
      <c r="K160" s="510" t="s">
        <v>2399</v>
      </c>
      <c r="L160" s="510" t="s">
        <v>32</v>
      </c>
      <c r="M160" s="509">
        <v>4380</v>
      </c>
      <c r="N160" s="509" t="s">
        <v>4861</v>
      </c>
      <c r="O160" s="509"/>
      <c r="P160" s="509"/>
      <c r="Q160" s="509"/>
      <c r="R160" s="509"/>
      <c r="S160" s="509" t="s">
        <v>6001</v>
      </c>
      <c r="T160" s="509"/>
      <c r="U160" s="509"/>
      <c r="V160" s="509"/>
      <c r="W160" s="546"/>
    </row>
    <row r="161" spans="1:23" ht="28.5" customHeight="1">
      <c r="A161" s="91" t="s">
        <v>2333</v>
      </c>
      <c r="B161" s="546">
        <f t="shared" si="4"/>
        <v>1846.1538461538462</v>
      </c>
      <c r="C161" s="513">
        <v>6000</v>
      </c>
      <c r="D161" s="473"/>
      <c r="E161" s="91" t="s">
        <v>3216</v>
      </c>
      <c r="F161" s="551"/>
      <c r="G161" s="520" t="s">
        <v>2610</v>
      </c>
      <c r="H161" s="521" t="s">
        <v>2471</v>
      </c>
      <c r="I161" s="509" t="s">
        <v>4862</v>
      </c>
      <c r="J161" s="509" t="s">
        <v>6002</v>
      </c>
      <c r="K161" s="510" t="s">
        <v>4633</v>
      </c>
      <c r="L161" s="510" t="s">
        <v>74</v>
      </c>
      <c r="M161" s="509"/>
      <c r="N161" s="509" t="s">
        <v>4887</v>
      </c>
      <c r="O161" s="509"/>
      <c r="P161" s="509"/>
      <c r="Q161" s="509"/>
      <c r="R161" s="509"/>
      <c r="S161" s="509" t="s">
        <v>6003</v>
      </c>
      <c r="T161" s="509"/>
      <c r="U161" s="509"/>
      <c r="V161" s="509"/>
      <c r="W161" s="546"/>
    </row>
    <row r="162" spans="1:23" ht="28.5" customHeight="1" thickBot="1">
      <c r="A162" s="91" t="s">
        <v>5633</v>
      </c>
      <c r="B162" s="546">
        <f t="shared" si="4"/>
        <v>3684.6153846153848</v>
      </c>
      <c r="C162" s="513">
        <v>11975</v>
      </c>
      <c r="D162" s="473"/>
      <c r="E162" s="91" t="s">
        <v>3216</v>
      </c>
      <c r="F162" s="551"/>
      <c r="G162" s="520" t="s">
        <v>2610</v>
      </c>
      <c r="H162" s="521" t="s">
        <v>2471</v>
      </c>
      <c r="I162" s="509" t="s">
        <v>2894</v>
      </c>
      <c r="J162" s="509" t="s">
        <v>6004</v>
      </c>
      <c r="K162" s="510" t="s">
        <v>157</v>
      </c>
      <c r="L162" s="510" t="s">
        <v>158</v>
      </c>
      <c r="M162" s="509">
        <v>3714</v>
      </c>
      <c r="N162" s="509" t="s">
        <v>5720</v>
      </c>
      <c r="O162" s="509"/>
      <c r="P162" s="509"/>
      <c r="Q162" s="509"/>
      <c r="R162" s="509"/>
      <c r="S162" s="509" t="s">
        <v>2899</v>
      </c>
      <c r="T162" s="509"/>
      <c r="U162" s="509"/>
      <c r="V162" s="509"/>
      <c r="W162" s="546"/>
    </row>
    <row r="163" spans="1:23" ht="25.5" customHeight="1" thickTop="1" thickBot="1">
      <c r="A163" s="91" t="s">
        <v>5633</v>
      </c>
      <c r="B163" s="546">
        <f t="shared" si="4"/>
        <v>3069.2307692307691</v>
      </c>
      <c r="C163" s="513">
        <v>9975</v>
      </c>
      <c r="D163" s="473"/>
      <c r="E163" s="91" t="s">
        <v>3216</v>
      </c>
      <c r="F163" s="569"/>
      <c r="G163" s="520" t="s">
        <v>2397</v>
      </c>
      <c r="H163" s="521" t="s">
        <v>2556</v>
      </c>
      <c r="I163" s="509" t="s">
        <v>2894</v>
      </c>
      <c r="J163" s="509" t="s">
        <v>6005</v>
      </c>
      <c r="K163" s="510" t="s">
        <v>173</v>
      </c>
      <c r="L163" s="510" t="s">
        <v>5750</v>
      </c>
      <c r="M163" s="509">
        <v>5377</v>
      </c>
      <c r="N163" s="509" t="s">
        <v>4870</v>
      </c>
      <c r="O163" s="509"/>
      <c r="P163" s="509"/>
      <c r="Q163" s="509"/>
      <c r="R163" s="509"/>
      <c r="S163" s="509" t="s">
        <v>2899</v>
      </c>
      <c r="T163" s="509"/>
      <c r="U163" s="509"/>
      <c r="V163" s="509"/>
      <c r="W163" s="546"/>
    </row>
    <row r="164" spans="1:23" ht="25.5" customHeight="1" thickTop="1" thickBot="1">
      <c r="A164" s="91" t="s">
        <v>5633</v>
      </c>
      <c r="B164" s="546">
        <f t="shared" ref="B164:B177" si="5">C164/3.25</f>
        <v>3069.2307692307691</v>
      </c>
      <c r="C164" s="513">
        <v>9975</v>
      </c>
      <c r="D164" s="473"/>
      <c r="E164" s="91" t="s">
        <v>3216</v>
      </c>
      <c r="F164" s="569"/>
      <c r="G164" s="520" t="s">
        <v>2574</v>
      </c>
      <c r="H164" s="521" t="s">
        <v>2556</v>
      </c>
      <c r="I164" s="575" t="s">
        <v>2894</v>
      </c>
      <c r="J164" s="575" t="s">
        <v>6006</v>
      </c>
      <c r="K164" s="578" t="s">
        <v>194</v>
      </c>
      <c r="L164" s="578" t="s">
        <v>5747</v>
      </c>
      <c r="M164" s="575">
        <v>4644</v>
      </c>
      <c r="N164" s="575" t="s">
        <v>4880</v>
      </c>
      <c r="O164" s="575"/>
      <c r="P164" s="575"/>
      <c r="Q164" s="575"/>
      <c r="R164" s="575"/>
      <c r="S164" s="575" t="s">
        <v>2899</v>
      </c>
      <c r="T164" s="575"/>
      <c r="U164" s="575"/>
      <c r="V164" s="575"/>
      <c r="W164" s="594"/>
    </row>
    <row r="165" spans="1:23" ht="25.5" customHeight="1" thickTop="1" thickBot="1">
      <c r="A165" s="91"/>
      <c r="B165" s="546">
        <f t="shared" si="5"/>
        <v>87876.923076923078</v>
      </c>
      <c r="C165" s="513">
        <v>285600</v>
      </c>
      <c r="D165" s="513"/>
      <c r="E165" s="91" t="s">
        <v>3216</v>
      </c>
      <c r="F165" s="569"/>
      <c r="G165" s="520" t="s">
        <v>2323</v>
      </c>
      <c r="H165" s="521" t="s">
        <v>2556</v>
      </c>
      <c r="I165" s="509" t="s">
        <v>2313</v>
      </c>
      <c r="J165" s="509" t="s">
        <v>6007</v>
      </c>
      <c r="K165" s="510" t="s">
        <v>5181</v>
      </c>
      <c r="L165" s="510"/>
      <c r="M165" s="510"/>
      <c r="N165" s="509" t="s">
        <v>4861</v>
      </c>
      <c r="O165" s="510"/>
      <c r="P165" s="510"/>
      <c r="Q165" s="510"/>
      <c r="R165" s="510"/>
      <c r="S165" s="510" t="s">
        <v>6008</v>
      </c>
      <c r="T165" s="510"/>
      <c r="U165" s="510"/>
      <c r="V165" s="510"/>
      <c r="W165" s="510"/>
    </row>
    <row r="166" spans="1:23" ht="25.5" customHeight="1" thickTop="1" thickBot="1">
      <c r="A166" s="91"/>
      <c r="B166" s="546">
        <f t="shared" si="5"/>
        <v>307.69230769230768</v>
      </c>
      <c r="C166" s="513">
        <v>1000</v>
      </c>
      <c r="D166" s="473"/>
      <c r="E166" s="91" t="s">
        <v>3216</v>
      </c>
      <c r="F166" s="569"/>
      <c r="G166" s="520" t="s">
        <v>2589</v>
      </c>
      <c r="H166" s="521" t="s">
        <v>2556</v>
      </c>
      <c r="I166" s="575" t="s">
        <v>4862</v>
      </c>
      <c r="J166" s="575" t="s">
        <v>6009</v>
      </c>
      <c r="K166" s="578" t="s">
        <v>87</v>
      </c>
      <c r="L166" s="578" t="s">
        <v>2656</v>
      </c>
      <c r="M166" s="575"/>
      <c r="N166" s="575" t="s">
        <v>4861</v>
      </c>
      <c r="O166" s="575"/>
      <c r="P166" s="575"/>
      <c r="Q166" s="575"/>
      <c r="R166" s="575"/>
      <c r="S166" s="575" t="s">
        <v>6010</v>
      </c>
      <c r="T166" s="575"/>
      <c r="U166" s="575"/>
      <c r="V166" s="575"/>
      <c r="W166" s="594"/>
    </row>
    <row r="167" spans="1:23" ht="25.5" customHeight="1" thickTop="1">
      <c r="A167" s="91"/>
      <c r="B167" s="546">
        <f t="shared" si="5"/>
        <v>1910.7692307692307</v>
      </c>
      <c r="C167" s="513">
        <v>6210</v>
      </c>
      <c r="D167" s="473"/>
      <c r="E167" s="91" t="s">
        <v>3216</v>
      </c>
      <c r="F167" s="569"/>
      <c r="G167" s="520" t="s">
        <v>2346</v>
      </c>
      <c r="H167" s="521" t="s">
        <v>2556</v>
      </c>
      <c r="I167" s="509" t="s">
        <v>2313</v>
      </c>
      <c r="J167" s="509" t="s">
        <v>6011</v>
      </c>
      <c r="K167" s="510" t="s">
        <v>3715</v>
      </c>
      <c r="L167" s="510" t="s">
        <v>3716</v>
      </c>
      <c r="M167" s="509">
        <v>4430</v>
      </c>
      <c r="N167" s="509" t="s">
        <v>4887</v>
      </c>
      <c r="O167" s="509"/>
      <c r="P167" s="509"/>
      <c r="Q167" s="509"/>
      <c r="R167" s="509"/>
      <c r="S167" s="509" t="s">
        <v>5572</v>
      </c>
      <c r="T167" s="509"/>
      <c r="U167" s="509"/>
      <c r="V167" s="509"/>
      <c r="W167" s="546"/>
    </row>
    <row r="168" spans="1:23" ht="25.5" customHeight="1">
      <c r="A168" s="91"/>
      <c r="B168" s="546">
        <f t="shared" si="5"/>
        <v>1910.7692307692307</v>
      </c>
      <c r="C168" s="513">
        <v>6210</v>
      </c>
      <c r="D168" s="473"/>
      <c r="E168" s="91" t="s">
        <v>3216</v>
      </c>
      <c r="F168" s="473"/>
      <c r="G168" s="520" t="s">
        <v>2660</v>
      </c>
      <c r="H168" s="521" t="s">
        <v>2614</v>
      </c>
      <c r="I168" s="509" t="s">
        <v>2313</v>
      </c>
      <c r="J168" s="509" t="s">
        <v>6012</v>
      </c>
      <c r="K168" s="510" t="s">
        <v>153</v>
      </c>
      <c r="L168" s="510" t="s">
        <v>4589</v>
      </c>
      <c r="M168" s="509">
        <v>3392</v>
      </c>
      <c r="N168" s="509" t="s">
        <v>5720</v>
      </c>
      <c r="O168" s="509"/>
      <c r="P168" s="509"/>
      <c r="Q168" s="509"/>
      <c r="R168" s="509"/>
      <c r="S168" s="509" t="s">
        <v>6013</v>
      </c>
      <c r="T168" s="509"/>
      <c r="U168" s="509"/>
      <c r="V168" s="509"/>
      <c r="W168" s="546"/>
    </row>
    <row r="169" spans="1:23" ht="25.5" customHeight="1">
      <c r="A169" s="91"/>
      <c r="B169" s="546">
        <f t="shared" si="5"/>
        <v>2953.8461538461538</v>
      </c>
      <c r="C169" s="513">
        <v>9600</v>
      </c>
      <c r="D169" s="473"/>
      <c r="E169" s="91" t="s">
        <v>3216</v>
      </c>
      <c r="F169" s="473"/>
      <c r="G169" s="520" t="s">
        <v>2393</v>
      </c>
      <c r="H169" s="521" t="s">
        <v>2614</v>
      </c>
      <c r="I169" s="509" t="s">
        <v>2313</v>
      </c>
      <c r="J169" s="509" t="s">
        <v>6014</v>
      </c>
      <c r="K169" s="510" t="s">
        <v>3444</v>
      </c>
      <c r="L169" s="510" t="s">
        <v>4450</v>
      </c>
      <c r="M169" s="509"/>
      <c r="N169" s="509" t="s">
        <v>4921</v>
      </c>
      <c r="O169" s="509"/>
      <c r="P169" s="509"/>
      <c r="Q169" s="509"/>
      <c r="R169" s="509"/>
      <c r="S169" s="509" t="s">
        <v>6015</v>
      </c>
      <c r="T169" s="509"/>
      <c r="U169" s="509"/>
      <c r="V169" s="509"/>
      <c r="W169" s="546"/>
    </row>
    <row r="170" spans="1:23" ht="25.5" customHeight="1">
      <c r="A170" s="91" t="s">
        <v>5633</v>
      </c>
      <c r="B170" s="546">
        <f t="shared" si="5"/>
        <v>3069.2307692307691</v>
      </c>
      <c r="C170" s="513">
        <v>9975</v>
      </c>
      <c r="D170" s="473"/>
      <c r="E170" s="91" t="s">
        <v>3216</v>
      </c>
      <c r="F170" s="473"/>
      <c r="G170" s="520" t="s">
        <v>2411</v>
      </c>
      <c r="H170" s="521" t="s">
        <v>2614</v>
      </c>
      <c r="I170" s="509" t="s">
        <v>2894</v>
      </c>
      <c r="J170" s="509" t="s">
        <v>6016</v>
      </c>
      <c r="K170" s="510" t="s">
        <v>57</v>
      </c>
      <c r="L170" s="510" t="s">
        <v>5766</v>
      </c>
      <c r="M170" s="509">
        <v>5226</v>
      </c>
      <c r="N170" s="509" t="s">
        <v>4921</v>
      </c>
      <c r="O170" s="509"/>
      <c r="P170" s="509"/>
      <c r="Q170" s="509"/>
      <c r="R170" s="509"/>
      <c r="S170" s="509" t="s">
        <v>3756</v>
      </c>
      <c r="T170" s="509"/>
      <c r="U170" s="509"/>
      <c r="V170" s="509"/>
      <c r="W170" s="546"/>
    </row>
    <row r="171" spans="1:23" ht="25.5">
      <c r="A171" s="91"/>
      <c r="B171" s="546">
        <f t="shared" si="5"/>
        <v>4307.6923076923076</v>
      </c>
      <c r="C171" s="513">
        <v>14000</v>
      </c>
      <c r="D171" s="513"/>
      <c r="E171" s="91" t="s">
        <v>3216</v>
      </c>
      <c r="F171" s="473"/>
      <c r="G171" s="520" t="s">
        <v>2334</v>
      </c>
      <c r="H171" s="521" t="s">
        <v>2707</v>
      </c>
      <c r="I171" s="509" t="s">
        <v>2313</v>
      </c>
      <c r="J171" s="509" t="s">
        <v>6017</v>
      </c>
      <c r="K171" s="510" t="s">
        <v>6018</v>
      </c>
      <c r="L171" s="510" t="s">
        <v>6019</v>
      </c>
      <c r="M171" s="509"/>
      <c r="N171" s="509" t="s">
        <v>5720</v>
      </c>
      <c r="O171" s="509"/>
      <c r="P171" s="509"/>
      <c r="Q171" s="509"/>
      <c r="R171" s="509"/>
      <c r="S171" s="509" t="s">
        <v>3018</v>
      </c>
      <c r="T171" s="509"/>
      <c r="U171" s="509"/>
      <c r="V171" s="509"/>
      <c r="W171" s="546"/>
    </row>
    <row r="172" spans="1:23" ht="25.5">
      <c r="A172" s="91" t="s">
        <v>5633</v>
      </c>
      <c r="B172" s="546">
        <f t="shared" si="5"/>
        <v>3069.2307692307691</v>
      </c>
      <c r="C172" s="513">
        <v>9975</v>
      </c>
      <c r="D172" s="473"/>
      <c r="E172" s="91" t="s">
        <v>3216</v>
      </c>
      <c r="F172" s="473"/>
      <c r="G172" s="520" t="s">
        <v>2563</v>
      </c>
      <c r="H172" s="521" t="s">
        <v>2707</v>
      </c>
      <c r="I172" s="509" t="s">
        <v>2894</v>
      </c>
      <c r="J172" s="509" t="s">
        <v>6020</v>
      </c>
      <c r="K172" s="510" t="s">
        <v>5778</v>
      </c>
      <c r="L172" s="510" t="s">
        <v>98</v>
      </c>
      <c r="M172" s="509">
        <v>3562</v>
      </c>
      <c r="N172" s="509" t="s">
        <v>4921</v>
      </c>
      <c r="O172" s="509"/>
      <c r="P172" s="509"/>
      <c r="Q172" s="509"/>
      <c r="R172" s="509"/>
      <c r="S172" s="509" t="s">
        <v>2899</v>
      </c>
      <c r="T172" s="509"/>
      <c r="U172" s="509"/>
      <c r="V172" s="509"/>
      <c r="W172" s="546"/>
    </row>
    <row r="173" spans="1:23" ht="25.5">
      <c r="A173" s="91" t="s">
        <v>5633</v>
      </c>
      <c r="B173" s="546">
        <f t="shared" si="5"/>
        <v>3069.2307692307691</v>
      </c>
      <c r="C173" s="513">
        <v>9975</v>
      </c>
      <c r="D173" s="473"/>
      <c r="E173" s="91" t="s">
        <v>3216</v>
      </c>
      <c r="F173" s="473"/>
      <c r="G173" s="520" t="s">
        <v>2408</v>
      </c>
      <c r="H173" s="521" t="s">
        <v>2707</v>
      </c>
      <c r="I173" s="509" t="s">
        <v>2894</v>
      </c>
      <c r="J173" s="509" t="s">
        <v>6021</v>
      </c>
      <c r="K173" s="510" t="s">
        <v>6022</v>
      </c>
      <c r="L173" s="510" t="s">
        <v>5820</v>
      </c>
      <c r="M173" s="509"/>
      <c r="N173" s="509" t="s">
        <v>4921</v>
      </c>
      <c r="O173" s="509"/>
      <c r="P173" s="509"/>
      <c r="Q173" s="509"/>
      <c r="R173" s="509"/>
      <c r="S173" s="509" t="s">
        <v>2899</v>
      </c>
      <c r="T173" s="509"/>
      <c r="U173" s="509"/>
      <c r="V173" s="509"/>
      <c r="W173" s="546"/>
    </row>
    <row r="174" spans="1:23" ht="25.5">
      <c r="A174" s="91" t="s">
        <v>5633</v>
      </c>
      <c r="B174" s="546">
        <f t="shared" si="5"/>
        <v>3069.2307692307691</v>
      </c>
      <c r="C174" s="513">
        <v>9975</v>
      </c>
      <c r="D174" s="473"/>
      <c r="E174" s="91" t="s">
        <v>3216</v>
      </c>
      <c r="F174" s="473"/>
      <c r="G174" s="520" t="s">
        <v>2461</v>
      </c>
      <c r="H174" s="521" t="s">
        <v>2707</v>
      </c>
      <c r="I174" s="509" t="s">
        <v>2894</v>
      </c>
      <c r="J174" s="509" t="s">
        <v>6023</v>
      </c>
      <c r="K174" s="510" t="s">
        <v>5801</v>
      </c>
      <c r="L174" s="510" t="s">
        <v>5802</v>
      </c>
      <c r="M174" s="509"/>
      <c r="N174" s="509" t="s">
        <v>4921</v>
      </c>
      <c r="O174" s="509"/>
      <c r="P174" s="509"/>
      <c r="Q174" s="509"/>
      <c r="R174" s="509"/>
      <c r="S174" s="509" t="s">
        <v>2899</v>
      </c>
      <c r="T174" s="509"/>
      <c r="U174" s="509"/>
      <c r="V174" s="509"/>
      <c r="W174" s="546"/>
    </row>
    <row r="175" spans="1:23" ht="25.5">
      <c r="A175" s="91" t="s">
        <v>5633</v>
      </c>
      <c r="B175" s="546">
        <f t="shared" si="5"/>
        <v>3069.2307692307691</v>
      </c>
      <c r="C175" s="513">
        <v>9975</v>
      </c>
      <c r="D175" s="473"/>
      <c r="E175" s="91" t="s">
        <v>3216</v>
      </c>
      <c r="F175" s="473"/>
      <c r="G175" s="520" t="s">
        <v>2403</v>
      </c>
      <c r="H175" s="521" t="s">
        <v>2707</v>
      </c>
      <c r="I175" s="509" t="s">
        <v>2894</v>
      </c>
      <c r="J175" s="509" t="s">
        <v>6024</v>
      </c>
      <c r="K175" s="510" t="s">
        <v>5843</v>
      </c>
      <c r="L175" s="510" t="s">
        <v>47</v>
      </c>
      <c r="M175" s="509">
        <v>2309</v>
      </c>
      <c r="N175" s="509" t="s">
        <v>5720</v>
      </c>
      <c r="O175" s="509"/>
      <c r="P175" s="509"/>
      <c r="Q175" s="509"/>
      <c r="R175" s="509"/>
      <c r="S175" s="509" t="s">
        <v>2899</v>
      </c>
      <c r="T175" s="509"/>
      <c r="U175" s="509"/>
      <c r="V175" s="509"/>
      <c r="W175" s="546"/>
    </row>
    <row r="176" spans="1:23" ht="25.5">
      <c r="A176" s="91" t="s">
        <v>5633</v>
      </c>
      <c r="B176" s="546">
        <f t="shared" si="5"/>
        <v>3069.2307692307691</v>
      </c>
      <c r="C176" s="513">
        <v>9975</v>
      </c>
      <c r="D176" s="473"/>
      <c r="E176" s="91" t="s">
        <v>3216</v>
      </c>
      <c r="F176" s="473"/>
      <c r="G176" s="520" t="s">
        <v>2574</v>
      </c>
      <c r="H176" s="521" t="s">
        <v>2707</v>
      </c>
      <c r="I176" s="509" t="s">
        <v>2894</v>
      </c>
      <c r="J176" s="509" t="s">
        <v>6025</v>
      </c>
      <c r="K176" s="510" t="s">
        <v>157</v>
      </c>
      <c r="L176" s="510" t="s">
        <v>5832</v>
      </c>
      <c r="M176" s="509"/>
      <c r="N176" s="509" t="s">
        <v>5720</v>
      </c>
      <c r="O176" s="509"/>
      <c r="P176" s="509"/>
      <c r="Q176" s="509"/>
      <c r="R176" s="509"/>
      <c r="S176" s="509" t="s">
        <v>2899</v>
      </c>
      <c r="T176" s="509"/>
      <c r="U176" s="509"/>
      <c r="V176" s="509"/>
      <c r="W176" s="546"/>
    </row>
    <row r="177" spans="1:23" ht="25.5">
      <c r="A177" s="91" t="s">
        <v>5633</v>
      </c>
      <c r="B177" s="546">
        <f t="shared" si="5"/>
        <v>3069.2307692307691</v>
      </c>
      <c r="C177" s="513">
        <v>9975</v>
      </c>
      <c r="D177" s="473"/>
      <c r="E177" s="91" t="s">
        <v>3216</v>
      </c>
      <c r="F177" s="473"/>
      <c r="G177" s="520" t="s">
        <v>2393</v>
      </c>
      <c r="H177" s="521" t="s">
        <v>2707</v>
      </c>
      <c r="I177" s="509" t="s">
        <v>2894</v>
      </c>
      <c r="J177" s="509" t="s">
        <v>6026</v>
      </c>
      <c r="K177" s="510" t="s">
        <v>330</v>
      </c>
      <c r="L177" s="510" t="s">
        <v>6027</v>
      </c>
      <c r="M177" s="509"/>
      <c r="N177" s="509" t="s">
        <v>4870</v>
      </c>
      <c r="O177" s="509"/>
      <c r="P177" s="509"/>
      <c r="Q177" s="509"/>
      <c r="R177" s="509"/>
      <c r="S177" s="509"/>
      <c r="T177" s="509"/>
      <c r="U177" s="509"/>
      <c r="V177" s="509"/>
      <c r="W177" s="546"/>
    </row>
    <row r="178" spans="1:23" ht="25.5" customHeight="1">
      <c r="A178" s="91"/>
      <c r="B178" s="546"/>
      <c r="C178" s="513">
        <v>13880</v>
      </c>
      <c r="D178" s="473"/>
      <c r="E178" s="91" t="s">
        <v>3216</v>
      </c>
      <c r="F178" s="473"/>
      <c r="G178" s="520" t="s">
        <v>2597</v>
      </c>
      <c r="H178" s="521" t="s">
        <v>2707</v>
      </c>
      <c r="I178" s="509" t="s">
        <v>2313</v>
      </c>
      <c r="J178" s="509" t="s">
        <v>6028</v>
      </c>
      <c r="K178" s="510" t="s">
        <v>6029</v>
      </c>
      <c r="L178" s="510" t="s">
        <v>6030</v>
      </c>
      <c r="M178" s="509"/>
      <c r="N178" s="509" t="s">
        <v>4128</v>
      </c>
      <c r="O178" s="509"/>
      <c r="P178" s="509"/>
      <c r="Q178" s="509"/>
      <c r="R178" s="509"/>
      <c r="S178" s="509" t="s">
        <v>6031</v>
      </c>
      <c r="T178" s="509"/>
      <c r="U178" s="509"/>
      <c r="V178" s="509"/>
      <c r="W178" s="546"/>
    </row>
    <row r="179" spans="1:23" ht="25.5" customHeight="1">
      <c r="A179" s="91"/>
      <c r="B179" s="546"/>
      <c r="C179" s="513">
        <v>67480</v>
      </c>
      <c r="D179" s="473"/>
      <c r="E179" s="91" t="s">
        <v>3216</v>
      </c>
      <c r="F179" s="473"/>
      <c r="G179" s="520" t="s">
        <v>2597</v>
      </c>
      <c r="H179" s="521" t="s">
        <v>2707</v>
      </c>
      <c r="I179" s="509" t="s">
        <v>2313</v>
      </c>
      <c r="J179" s="509" t="s">
        <v>6032</v>
      </c>
      <c r="K179" s="510" t="s">
        <v>6033</v>
      </c>
      <c r="L179" s="510" t="s">
        <v>5576</v>
      </c>
      <c r="M179" s="509"/>
      <c r="N179" s="509" t="s">
        <v>4128</v>
      </c>
      <c r="O179" s="509"/>
      <c r="P179" s="509"/>
      <c r="Q179" s="509"/>
      <c r="R179" s="509"/>
      <c r="S179" s="509" t="s">
        <v>6034</v>
      </c>
      <c r="T179" s="509"/>
      <c r="U179" s="509"/>
      <c r="V179" s="509"/>
      <c r="W179" s="546"/>
    </row>
    <row r="180" spans="1:23" ht="25.5" customHeight="1">
      <c r="A180" s="91" t="s">
        <v>5633</v>
      </c>
      <c r="B180" s="546"/>
      <c r="C180" s="513">
        <v>9975</v>
      </c>
      <c r="D180" s="473"/>
      <c r="E180" s="91" t="s">
        <v>3216</v>
      </c>
      <c r="F180" s="473"/>
      <c r="G180" s="520" t="s">
        <v>2597</v>
      </c>
      <c r="H180" s="521" t="s">
        <v>2707</v>
      </c>
      <c r="I180" s="509" t="s">
        <v>2894</v>
      </c>
      <c r="J180" s="509" t="s">
        <v>6035</v>
      </c>
      <c r="K180" s="510" t="s">
        <v>52</v>
      </c>
      <c r="L180" s="510" t="s">
        <v>4466</v>
      </c>
      <c r="M180" s="509"/>
      <c r="N180" s="509" t="s">
        <v>4880</v>
      </c>
      <c r="O180" s="509"/>
      <c r="P180" s="509"/>
      <c r="Q180" s="509"/>
      <c r="R180" s="509"/>
      <c r="S180" s="509" t="s">
        <v>2899</v>
      </c>
      <c r="T180" s="509"/>
      <c r="U180" s="509"/>
      <c r="V180" s="509"/>
      <c r="W180" s="546"/>
    </row>
    <row r="181" spans="1:23" ht="25.5" customHeight="1">
      <c r="A181" s="91" t="s">
        <v>5633</v>
      </c>
      <c r="B181" s="546"/>
      <c r="C181" s="513">
        <v>10875</v>
      </c>
      <c r="D181" s="473"/>
      <c r="E181" s="91" t="s">
        <v>3216</v>
      </c>
      <c r="F181" s="473"/>
      <c r="G181" s="520" t="s">
        <v>2346</v>
      </c>
      <c r="H181" s="521" t="s">
        <v>2707</v>
      </c>
      <c r="I181" s="509" t="s">
        <v>2894</v>
      </c>
      <c r="J181" s="509" t="s">
        <v>6036</v>
      </c>
      <c r="K181" s="510" t="s">
        <v>4925</v>
      </c>
      <c r="L181" s="510" t="s">
        <v>5805</v>
      </c>
      <c r="M181" s="509"/>
      <c r="N181" s="509" t="s">
        <v>4880</v>
      </c>
      <c r="O181" s="509"/>
      <c r="P181" s="509"/>
      <c r="Q181" s="509"/>
      <c r="R181" s="509"/>
      <c r="S181" s="509" t="s">
        <v>2899</v>
      </c>
      <c r="T181" s="509"/>
      <c r="U181" s="509"/>
      <c r="V181" s="509"/>
      <c r="W181" s="546"/>
    </row>
    <row r="182" spans="1:23" ht="25.5" customHeight="1">
      <c r="A182" s="91" t="s">
        <v>5633</v>
      </c>
      <c r="B182" s="546"/>
      <c r="C182" s="513">
        <v>9975</v>
      </c>
      <c r="D182" s="473"/>
      <c r="E182" s="91" t="s">
        <v>3216</v>
      </c>
      <c r="F182" s="473"/>
      <c r="G182" s="520" t="s">
        <v>2367</v>
      </c>
      <c r="H182" s="521" t="s">
        <v>2707</v>
      </c>
      <c r="I182" s="509" t="s">
        <v>2894</v>
      </c>
      <c r="J182" s="509" t="s">
        <v>6037</v>
      </c>
      <c r="K182" s="510" t="s">
        <v>5860</v>
      </c>
      <c r="L182" s="510" t="s">
        <v>5861</v>
      </c>
      <c r="M182" s="509"/>
      <c r="N182" s="509" t="s">
        <v>4880</v>
      </c>
      <c r="O182" s="509"/>
      <c r="P182" s="509"/>
      <c r="Q182" s="509"/>
      <c r="R182" s="509"/>
      <c r="S182" s="509" t="s">
        <v>2899</v>
      </c>
      <c r="T182" s="509"/>
      <c r="U182" s="509"/>
      <c r="V182" s="509"/>
      <c r="W182" s="546"/>
    </row>
    <row r="183" spans="1:23" ht="25.5" customHeight="1">
      <c r="A183" s="91" t="s">
        <v>5633</v>
      </c>
      <c r="B183" s="546"/>
      <c r="C183" s="513">
        <v>9975</v>
      </c>
      <c r="D183" s="473"/>
      <c r="E183" s="91" t="s">
        <v>3216</v>
      </c>
      <c r="F183" s="473"/>
      <c r="G183" s="520" t="s">
        <v>2475</v>
      </c>
      <c r="H183" s="521" t="s">
        <v>2746</v>
      </c>
      <c r="I183" s="509" t="s">
        <v>2894</v>
      </c>
      <c r="J183" s="509" t="s">
        <v>6038</v>
      </c>
      <c r="K183" s="510" t="s">
        <v>3444</v>
      </c>
      <c r="L183" s="510" t="s">
        <v>5674</v>
      </c>
      <c r="M183" s="509"/>
      <c r="N183" s="509" t="s">
        <v>4921</v>
      </c>
      <c r="O183" s="509"/>
      <c r="P183" s="509"/>
      <c r="Q183" s="509"/>
      <c r="R183" s="509"/>
      <c r="S183" s="509" t="s">
        <v>2899</v>
      </c>
      <c r="T183" s="509"/>
      <c r="U183" s="509"/>
      <c r="V183" s="509"/>
      <c r="W183" s="546"/>
    </row>
    <row r="184" spans="1:23" ht="25.5" customHeight="1" thickBot="1">
      <c r="A184" s="91" t="s">
        <v>5633</v>
      </c>
      <c r="B184" s="546"/>
      <c r="C184" s="513">
        <v>9975</v>
      </c>
      <c r="D184" s="473"/>
      <c r="E184" s="91" t="s">
        <v>3216</v>
      </c>
      <c r="F184" s="473"/>
      <c r="G184" s="520" t="s">
        <v>2664</v>
      </c>
      <c r="H184" s="521" t="s">
        <v>2746</v>
      </c>
      <c r="I184" s="509" t="s">
        <v>2894</v>
      </c>
      <c r="J184" s="509" t="s">
        <v>6039</v>
      </c>
      <c r="K184" s="510" t="s">
        <v>6040</v>
      </c>
      <c r="L184" s="510" t="s">
        <v>5878</v>
      </c>
      <c r="M184" s="509"/>
      <c r="N184" s="509" t="s">
        <v>4861</v>
      </c>
      <c r="O184" s="509"/>
      <c r="P184" s="509"/>
      <c r="Q184" s="509"/>
      <c r="R184" s="509"/>
      <c r="S184" s="509" t="s">
        <v>2899</v>
      </c>
      <c r="T184" s="509"/>
      <c r="U184" s="509"/>
      <c r="V184" s="509"/>
      <c r="W184" s="546"/>
    </row>
    <row r="185" spans="1:23" ht="25.5" customHeight="1" thickTop="1" thickBot="1">
      <c r="A185" s="91" t="s">
        <v>5633</v>
      </c>
      <c r="B185" s="546"/>
      <c r="C185" s="513">
        <v>9975</v>
      </c>
      <c r="D185" s="473"/>
      <c r="E185" s="91" t="s">
        <v>3216</v>
      </c>
      <c r="F185" s="569"/>
      <c r="G185" s="520" t="s">
        <v>2416</v>
      </c>
      <c r="H185" s="521" t="s">
        <v>2746</v>
      </c>
      <c r="I185" s="575" t="s">
        <v>2894</v>
      </c>
      <c r="J185" s="575" t="s">
        <v>6041</v>
      </c>
      <c r="K185" s="578" t="s">
        <v>3986</v>
      </c>
      <c r="L185" s="578" t="s">
        <v>3987</v>
      </c>
      <c r="M185" s="575"/>
      <c r="N185" s="575" t="s">
        <v>4861</v>
      </c>
      <c r="O185" s="575"/>
      <c r="P185" s="575"/>
      <c r="Q185" s="575"/>
      <c r="R185" s="575"/>
      <c r="S185" s="575" t="s">
        <v>2899</v>
      </c>
      <c r="T185" s="575"/>
      <c r="U185" s="575"/>
      <c r="V185" s="575"/>
      <c r="W185" s="594"/>
    </row>
    <row r="186" spans="1:23" ht="25.5" customHeight="1" thickTop="1">
      <c r="A186" s="91" t="s">
        <v>5633</v>
      </c>
      <c r="B186" s="546"/>
      <c r="C186" s="513">
        <v>9975</v>
      </c>
      <c r="D186" s="473"/>
      <c r="E186" s="91" t="s">
        <v>3216</v>
      </c>
      <c r="F186" s="569"/>
      <c r="G186" s="520" t="s">
        <v>2329</v>
      </c>
      <c r="H186" s="521" t="s">
        <v>2746</v>
      </c>
      <c r="I186" s="575" t="s">
        <v>2894</v>
      </c>
      <c r="J186" s="575" t="s">
        <v>6042</v>
      </c>
      <c r="K186" s="578" t="s">
        <v>194</v>
      </c>
      <c r="L186" s="578" t="s">
        <v>5826</v>
      </c>
      <c r="M186" s="575">
        <v>2093</v>
      </c>
      <c r="N186" s="575" t="s">
        <v>4880</v>
      </c>
      <c r="O186" s="575"/>
      <c r="P186" s="575"/>
      <c r="Q186" s="575"/>
      <c r="R186" s="575"/>
      <c r="S186" s="575" t="s">
        <v>2899</v>
      </c>
      <c r="T186" s="575"/>
      <c r="U186" s="575"/>
      <c r="V186" s="575"/>
      <c r="W186" s="594"/>
    </row>
    <row r="187" spans="1:23" ht="25.5" customHeight="1">
      <c r="A187" s="91" t="s">
        <v>5633</v>
      </c>
      <c r="B187" s="546"/>
      <c r="C187" s="513">
        <v>9975</v>
      </c>
      <c r="D187" s="473"/>
      <c r="E187" s="91" t="s">
        <v>3216</v>
      </c>
      <c r="F187" s="473"/>
      <c r="G187" s="520" t="s">
        <v>2408</v>
      </c>
      <c r="H187" s="521" t="s">
        <v>2746</v>
      </c>
      <c r="I187" s="509" t="s">
        <v>2894</v>
      </c>
      <c r="J187" s="509" t="s">
        <v>6043</v>
      </c>
      <c r="K187" s="510" t="s">
        <v>194</v>
      </c>
      <c r="L187" s="510" t="s">
        <v>4593</v>
      </c>
      <c r="M187" s="509">
        <v>2294</v>
      </c>
      <c r="N187" s="509" t="s">
        <v>4880</v>
      </c>
      <c r="O187" s="509"/>
      <c r="P187" s="509"/>
      <c r="Q187" s="509"/>
      <c r="R187" s="509"/>
      <c r="S187" s="509" t="s">
        <v>2899</v>
      </c>
      <c r="T187" s="509"/>
      <c r="U187" s="509"/>
      <c r="V187" s="509"/>
      <c r="W187" s="546"/>
    </row>
    <row r="188" spans="1:23" ht="25.5" customHeight="1">
      <c r="A188" s="91" t="s">
        <v>5633</v>
      </c>
      <c r="B188" s="546"/>
      <c r="C188" s="513">
        <v>9975</v>
      </c>
      <c r="D188" s="473"/>
      <c r="E188" s="91" t="s">
        <v>3216</v>
      </c>
      <c r="F188" s="473"/>
      <c r="G188" s="520" t="s">
        <v>2589</v>
      </c>
      <c r="H188" s="521" t="s">
        <v>2746</v>
      </c>
      <c r="I188" s="509" t="s">
        <v>2894</v>
      </c>
      <c r="J188" s="509" t="s">
        <v>6044</v>
      </c>
      <c r="K188" s="510" t="s">
        <v>5871</v>
      </c>
      <c r="L188" s="510" t="s">
        <v>409</v>
      </c>
      <c r="M188" s="509">
        <v>2513</v>
      </c>
      <c r="N188" s="509" t="s">
        <v>4887</v>
      </c>
      <c r="O188" s="509"/>
      <c r="P188" s="509"/>
      <c r="Q188" s="509"/>
      <c r="R188" s="509"/>
      <c r="S188" s="509" t="s">
        <v>2899</v>
      </c>
      <c r="T188" s="509"/>
      <c r="U188" s="509"/>
      <c r="V188" s="509"/>
      <c r="W188" s="546"/>
    </row>
    <row r="189" spans="1:23" ht="25.5" customHeight="1" thickBot="1">
      <c r="A189" s="91" t="s">
        <v>5633</v>
      </c>
      <c r="B189" s="546"/>
      <c r="C189" s="513">
        <v>9975</v>
      </c>
      <c r="D189" s="473"/>
      <c r="E189" s="91" t="s">
        <v>3216</v>
      </c>
      <c r="F189" s="473"/>
      <c r="G189" s="520" t="s">
        <v>2367</v>
      </c>
      <c r="H189" s="521" t="s">
        <v>2746</v>
      </c>
      <c r="I189" s="575" t="s">
        <v>2894</v>
      </c>
      <c r="J189" s="575" t="s">
        <v>6045</v>
      </c>
      <c r="K189" s="578" t="s">
        <v>5884</v>
      </c>
      <c r="L189" s="578" t="s">
        <v>5885</v>
      </c>
      <c r="M189" s="575">
        <v>2741</v>
      </c>
      <c r="N189" s="575" t="s">
        <v>4887</v>
      </c>
      <c r="O189" s="575"/>
      <c r="P189" s="575"/>
      <c r="Q189" s="575"/>
      <c r="R189" s="575"/>
      <c r="S189" s="575" t="s">
        <v>2899</v>
      </c>
      <c r="T189" s="575"/>
      <c r="U189" s="575"/>
      <c r="V189" s="575"/>
      <c r="W189" s="594"/>
    </row>
    <row r="190" spans="1:23" ht="25.5" customHeight="1" thickTop="1" thickBot="1">
      <c r="A190" s="91" t="s">
        <v>5633</v>
      </c>
      <c r="B190" s="546"/>
      <c r="C190" s="513">
        <v>9975</v>
      </c>
      <c r="D190" s="473"/>
      <c r="E190" s="91" t="s">
        <v>3216</v>
      </c>
      <c r="F190" s="569"/>
      <c r="G190" s="520" t="s">
        <v>2555</v>
      </c>
      <c r="H190" s="521" t="s">
        <v>2815</v>
      </c>
      <c r="I190" s="509" t="s">
        <v>2894</v>
      </c>
      <c r="J190" s="509" t="s">
        <v>6046</v>
      </c>
      <c r="K190" s="510" t="s">
        <v>6047</v>
      </c>
      <c r="L190" s="510" t="s">
        <v>3918</v>
      </c>
      <c r="M190" s="509">
        <v>2946</v>
      </c>
      <c r="N190" s="509" t="s">
        <v>4887</v>
      </c>
      <c r="O190" s="509"/>
      <c r="P190" s="509"/>
      <c r="Q190" s="509"/>
      <c r="R190" s="509"/>
      <c r="S190" s="509" t="s">
        <v>2899</v>
      </c>
      <c r="T190" s="509"/>
      <c r="U190" s="509"/>
      <c r="V190" s="509"/>
      <c r="W190" s="546"/>
    </row>
    <row r="191" spans="1:23" ht="25.5" customHeight="1" thickTop="1" thickBot="1">
      <c r="A191" s="91" t="s">
        <v>5633</v>
      </c>
      <c r="B191" s="546"/>
      <c r="C191" s="513">
        <v>9975</v>
      </c>
      <c r="D191" s="473"/>
      <c r="E191" s="91" t="s">
        <v>3216</v>
      </c>
      <c r="F191" s="569"/>
      <c r="G191" s="520" t="s">
        <v>2470</v>
      </c>
      <c r="H191" s="521" t="s">
        <v>2815</v>
      </c>
      <c r="I191" s="575" t="s">
        <v>2894</v>
      </c>
      <c r="J191" s="575" t="s">
        <v>6048</v>
      </c>
      <c r="K191" s="578" t="s">
        <v>5514</v>
      </c>
      <c r="L191" s="578" t="s">
        <v>5515</v>
      </c>
      <c r="M191" s="575">
        <v>2525</v>
      </c>
      <c r="N191" s="575" t="s">
        <v>5720</v>
      </c>
      <c r="O191" s="575"/>
      <c r="P191" s="575"/>
      <c r="Q191" s="575"/>
      <c r="R191" s="575"/>
      <c r="S191" s="575" t="s">
        <v>2899</v>
      </c>
      <c r="T191" s="575"/>
      <c r="U191" s="575"/>
      <c r="V191" s="575"/>
      <c r="W191" s="594"/>
    </row>
    <row r="192" spans="1:23" ht="25.5" customHeight="1" thickTop="1">
      <c r="A192" s="91" t="s">
        <v>5633</v>
      </c>
      <c r="B192" s="546"/>
      <c r="C192" s="513">
        <v>9975</v>
      </c>
      <c r="D192" s="473"/>
      <c r="E192" s="91" t="s">
        <v>3216</v>
      </c>
      <c r="F192" s="569"/>
      <c r="G192" s="520" t="s">
        <v>2475</v>
      </c>
      <c r="H192" s="521" t="s">
        <v>2815</v>
      </c>
      <c r="I192" s="509" t="s">
        <v>2894</v>
      </c>
      <c r="J192" s="509" t="s">
        <v>6049</v>
      </c>
      <c r="K192" s="510" t="s">
        <v>153</v>
      </c>
      <c r="L192" s="510" t="s">
        <v>5830</v>
      </c>
      <c r="M192" s="509">
        <v>5184</v>
      </c>
      <c r="N192" s="509" t="s">
        <v>5720</v>
      </c>
      <c r="O192" s="509"/>
      <c r="P192" s="509"/>
      <c r="Q192" s="509"/>
      <c r="R192" s="509"/>
      <c r="S192" s="509" t="s">
        <v>2899</v>
      </c>
      <c r="T192" s="509"/>
      <c r="U192" s="509"/>
      <c r="V192" s="509"/>
      <c r="W192" s="546"/>
    </row>
    <row r="193" spans="1:23" ht="28.5" customHeight="1" thickBot="1">
      <c r="A193" s="91"/>
      <c r="B193" s="513"/>
      <c r="C193" s="513">
        <v>11595</v>
      </c>
      <c r="D193" s="513"/>
      <c r="E193" s="512" t="s">
        <v>3216</v>
      </c>
      <c r="F193" s="93"/>
      <c r="G193" s="567">
        <v>7</v>
      </c>
      <c r="H193" s="521" t="s">
        <v>2815</v>
      </c>
      <c r="I193" s="509" t="s">
        <v>68</v>
      </c>
      <c r="J193" s="509" t="s">
        <v>6050</v>
      </c>
      <c r="K193" s="509" t="s">
        <v>6051</v>
      </c>
      <c r="L193" s="509"/>
      <c r="M193" s="509"/>
      <c r="N193" s="509"/>
      <c r="O193" s="509"/>
      <c r="P193" s="509"/>
      <c r="Q193" s="509"/>
      <c r="R193" s="509"/>
      <c r="S193" s="509" t="s">
        <v>6052</v>
      </c>
      <c r="T193" s="509"/>
      <c r="U193" s="509"/>
      <c r="V193" s="509"/>
      <c r="W193" s="509"/>
    </row>
    <row r="194" spans="1:23" ht="25.5" customHeight="1" thickTop="1">
      <c r="A194" s="91" t="s">
        <v>5633</v>
      </c>
      <c r="B194" s="546"/>
      <c r="C194" s="513">
        <v>9975</v>
      </c>
      <c r="D194" s="473"/>
      <c r="E194" s="91" t="s">
        <v>3216</v>
      </c>
      <c r="F194" s="569"/>
      <c r="G194" s="520" t="s">
        <v>2760</v>
      </c>
      <c r="H194" s="521" t="s">
        <v>2815</v>
      </c>
      <c r="I194" s="509" t="s">
        <v>2894</v>
      </c>
      <c r="J194" s="509" t="s">
        <v>6053</v>
      </c>
      <c r="K194" s="510" t="s">
        <v>140</v>
      </c>
      <c r="L194" s="510" t="s">
        <v>6054</v>
      </c>
      <c r="M194" s="509">
        <v>1421</v>
      </c>
      <c r="N194" s="509" t="s">
        <v>4887</v>
      </c>
      <c r="O194" s="509"/>
      <c r="P194" s="509"/>
      <c r="Q194" s="509"/>
      <c r="R194" s="509"/>
      <c r="S194" s="509" t="s">
        <v>2899</v>
      </c>
      <c r="T194" s="509"/>
      <c r="U194" s="509"/>
      <c r="V194" s="509"/>
      <c r="W194" s="546"/>
    </row>
    <row r="195" spans="1:23" ht="25.5" customHeight="1" thickBot="1">
      <c r="A195" s="91" t="s">
        <v>5633</v>
      </c>
      <c r="B195" s="513"/>
      <c r="C195" s="513">
        <v>9975</v>
      </c>
      <c r="D195" s="513"/>
      <c r="E195" s="473" t="s">
        <v>3216</v>
      </c>
      <c r="F195" s="95"/>
      <c r="G195" s="520" t="s">
        <v>2664</v>
      </c>
      <c r="H195" s="521" t="s">
        <v>2815</v>
      </c>
      <c r="I195" s="575" t="s">
        <v>2894</v>
      </c>
      <c r="J195" s="575" t="s">
        <v>6055</v>
      </c>
      <c r="K195" s="578" t="s">
        <v>164</v>
      </c>
      <c r="L195" s="578" t="s">
        <v>165</v>
      </c>
      <c r="M195" s="575">
        <v>2475</v>
      </c>
      <c r="N195" s="575" t="s">
        <v>4887</v>
      </c>
      <c r="O195" s="575"/>
      <c r="P195" s="509"/>
      <c r="Q195" s="575"/>
      <c r="R195" s="575"/>
      <c r="S195" s="575" t="s">
        <v>2899</v>
      </c>
      <c r="T195" s="575"/>
      <c r="U195" s="575"/>
      <c r="V195" s="575"/>
      <c r="W195" s="575"/>
    </row>
    <row r="196" spans="1:23" ht="25.5" customHeight="1" thickTop="1">
      <c r="A196" s="91" t="s">
        <v>5633</v>
      </c>
      <c r="B196" s="513"/>
      <c r="C196" s="513">
        <v>9975</v>
      </c>
      <c r="D196" s="513"/>
      <c r="E196" s="473"/>
      <c r="F196" s="573"/>
      <c r="G196" s="567">
        <v>15</v>
      </c>
      <c r="H196" s="521" t="s">
        <v>2815</v>
      </c>
      <c r="I196" s="509" t="s">
        <v>2894</v>
      </c>
      <c r="J196" s="509" t="s">
        <v>6056</v>
      </c>
      <c r="K196" s="510" t="s">
        <v>330</v>
      </c>
      <c r="L196" s="510" t="s">
        <v>4411</v>
      </c>
      <c r="M196" s="509">
        <v>2188</v>
      </c>
      <c r="N196" s="509" t="s">
        <v>4870</v>
      </c>
      <c r="O196" s="509"/>
      <c r="P196" s="509"/>
      <c r="Q196" s="509"/>
      <c r="R196" s="509"/>
      <c r="S196" s="509" t="s">
        <v>2899</v>
      </c>
      <c r="T196" s="509"/>
      <c r="U196" s="509"/>
      <c r="V196" s="509"/>
      <c r="W196" s="509"/>
    </row>
    <row r="197" spans="1:23" ht="25.5" customHeight="1" thickBot="1">
      <c r="A197" s="91" t="s">
        <v>5633</v>
      </c>
      <c r="B197" s="546">
        <f>C197/3.25</f>
        <v>3069.2307692307691</v>
      </c>
      <c r="C197" s="513">
        <v>9975</v>
      </c>
      <c r="D197" s="513"/>
      <c r="E197" s="91" t="s">
        <v>3216</v>
      </c>
      <c r="F197" s="551"/>
      <c r="G197" s="557">
        <v>16</v>
      </c>
      <c r="H197" s="521" t="s">
        <v>2815</v>
      </c>
      <c r="I197" s="509" t="s">
        <v>2894</v>
      </c>
      <c r="J197" s="509" t="s">
        <v>6057</v>
      </c>
      <c r="K197" s="510" t="s">
        <v>5160</v>
      </c>
      <c r="L197" s="510" t="s">
        <v>6058</v>
      </c>
      <c r="M197" s="509">
        <v>4638</v>
      </c>
      <c r="N197" s="509" t="s">
        <v>5720</v>
      </c>
      <c r="O197" s="509"/>
      <c r="P197" s="509"/>
      <c r="Q197" s="509"/>
      <c r="R197" s="509"/>
      <c r="S197" s="509" t="s">
        <v>2899</v>
      </c>
      <c r="T197" s="509"/>
      <c r="U197" s="509"/>
      <c r="V197" s="509"/>
      <c r="W197" s="509"/>
    </row>
    <row r="198" spans="1:23" ht="25.5" customHeight="1" thickTop="1">
      <c r="A198" s="91" t="s">
        <v>5633</v>
      </c>
      <c r="B198" s="513"/>
      <c r="C198" s="513">
        <v>9975</v>
      </c>
      <c r="D198" s="513"/>
      <c r="E198" s="473"/>
      <c r="F198" s="573"/>
      <c r="G198" s="567">
        <v>16</v>
      </c>
      <c r="H198" s="521" t="s">
        <v>2815</v>
      </c>
      <c r="I198" s="575" t="s">
        <v>2894</v>
      </c>
      <c r="J198" s="575" t="s">
        <v>6059</v>
      </c>
      <c r="K198" s="578" t="s">
        <v>5195</v>
      </c>
      <c r="L198" s="578" t="s">
        <v>5857</v>
      </c>
      <c r="M198" s="575">
        <v>1083</v>
      </c>
      <c r="N198" s="575" t="s">
        <v>5720</v>
      </c>
      <c r="O198" s="575"/>
      <c r="P198" s="575"/>
      <c r="Q198" s="575"/>
      <c r="R198" s="575"/>
      <c r="S198" s="575" t="s">
        <v>2899</v>
      </c>
      <c r="T198" s="575"/>
      <c r="U198" s="575"/>
      <c r="V198" s="575"/>
      <c r="W198" s="575"/>
    </row>
    <row r="199" spans="1:23" ht="25.5" customHeight="1" thickBot="1">
      <c r="A199" s="91"/>
      <c r="B199" s="546"/>
      <c r="C199" s="513">
        <v>6210</v>
      </c>
      <c r="D199" s="513"/>
      <c r="E199" s="91" t="s">
        <v>3216</v>
      </c>
      <c r="F199" s="473"/>
      <c r="G199" s="520" t="s">
        <v>2323</v>
      </c>
      <c r="H199" s="521" t="s">
        <v>2815</v>
      </c>
      <c r="I199" s="509" t="s">
        <v>2313</v>
      </c>
      <c r="J199" s="509" t="s">
        <v>6060</v>
      </c>
      <c r="K199" s="510" t="s">
        <v>2483</v>
      </c>
      <c r="L199" s="510" t="s">
        <v>2902</v>
      </c>
      <c r="M199" s="509">
        <v>2201</v>
      </c>
      <c r="N199" s="509" t="s">
        <v>5720</v>
      </c>
      <c r="O199" s="509"/>
      <c r="P199" s="509"/>
      <c r="Q199" s="509"/>
      <c r="R199" s="509"/>
      <c r="S199" s="509" t="s">
        <v>5572</v>
      </c>
      <c r="T199" s="509"/>
      <c r="U199" s="509"/>
      <c r="V199" s="509"/>
      <c r="W199" s="546"/>
    </row>
    <row r="200" spans="1:23" ht="25.5" customHeight="1" thickTop="1" thickBot="1">
      <c r="A200" s="91" t="s">
        <v>5633</v>
      </c>
      <c r="B200" s="546">
        <f>C200/3.25</f>
        <v>3069.2307692307691</v>
      </c>
      <c r="C200" s="513">
        <v>9975</v>
      </c>
      <c r="D200" s="513"/>
      <c r="E200" s="91" t="s">
        <v>3216</v>
      </c>
      <c r="F200" s="569"/>
      <c r="G200" s="557">
        <v>17</v>
      </c>
      <c r="H200" s="521" t="s">
        <v>2815</v>
      </c>
      <c r="I200" s="509" t="s">
        <v>2894</v>
      </c>
      <c r="J200" s="509" t="s">
        <v>6061</v>
      </c>
      <c r="K200" s="510" t="s">
        <v>157</v>
      </c>
      <c r="L200" s="510" t="s">
        <v>5135</v>
      </c>
      <c r="M200" s="509">
        <v>4342</v>
      </c>
      <c r="N200" s="509" t="s">
        <v>5720</v>
      </c>
      <c r="O200" s="509"/>
      <c r="P200" s="509"/>
      <c r="Q200" s="509"/>
      <c r="R200" s="509"/>
      <c r="S200" s="509" t="s">
        <v>2899</v>
      </c>
      <c r="T200" s="509"/>
      <c r="U200" s="509"/>
      <c r="V200" s="509"/>
      <c r="W200" s="509"/>
    </row>
    <row r="201" spans="1:23" ht="28.5" customHeight="1" thickTop="1" thickBot="1">
      <c r="A201" s="91" t="s">
        <v>5633</v>
      </c>
      <c r="B201" s="546">
        <f>C201/3.25</f>
        <v>3069.2307692307691</v>
      </c>
      <c r="C201" s="513">
        <v>9975</v>
      </c>
      <c r="D201" s="513"/>
      <c r="E201" s="91" t="s">
        <v>3216</v>
      </c>
      <c r="F201" s="569"/>
      <c r="G201" s="557">
        <v>17</v>
      </c>
      <c r="H201" s="521" t="s">
        <v>2815</v>
      </c>
      <c r="I201" s="575" t="s">
        <v>2894</v>
      </c>
      <c r="J201" s="575" t="s">
        <v>6062</v>
      </c>
      <c r="K201" s="578" t="s">
        <v>157</v>
      </c>
      <c r="L201" s="578" t="s">
        <v>5168</v>
      </c>
      <c r="M201" s="575">
        <v>4927</v>
      </c>
      <c r="N201" s="575" t="s">
        <v>5720</v>
      </c>
      <c r="O201" s="575"/>
      <c r="P201" s="509"/>
      <c r="Q201" s="575"/>
      <c r="R201" s="575"/>
      <c r="S201" s="575" t="s">
        <v>2899</v>
      </c>
      <c r="T201" s="575"/>
      <c r="U201" s="575"/>
      <c r="V201" s="575"/>
      <c r="W201" s="575"/>
    </row>
    <row r="202" spans="1:23" ht="25.5" customHeight="1" thickTop="1" thickBot="1">
      <c r="A202" s="91" t="s">
        <v>5633</v>
      </c>
      <c r="B202" s="546">
        <f>C202/3.25</f>
        <v>3069.2307692307691</v>
      </c>
      <c r="C202" s="513">
        <v>9975</v>
      </c>
      <c r="D202" s="513"/>
      <c r="E202" s="91" t="s">
        <v>3216</v>
      </c>
      <c r="F202" s="569"/>
      <c r="G202" s="557">
        <v>18</v>
      </c>
      <c r="H202" s="521" t="s">
        <v>2815</v>
      </c>
      <c r="I202" s="509" t="s">
        <v>2894</v>
      </c>
      <c r="J202" s="509" t="s">
        <v>6063</v>
      </c>
      <c r="K202" s="510" t="s">
        <v>5201</v>
      </c>
      <c r="L202" s="510" t="s">
        <v>154</v>
      </c>
      <c r="M202" s="509">
        <v>5153</v>
      </c>
      <c r="N202" s="509" t="s">
        <v>5720</v>
      </c>
      <c r="O202" s="509"/>
      <c r="P202" s="509"/>
      <c r="Q202" s="509"/>
      <c r="R202" s="509"/>
      <c r="S202" s="509" t="s">
        <v>2899</v>
      </c>
      <c r="T202" s="509"/>
      <c r="U202" s="509"/>
      <c r="V202" s="509"/>
      <c r="W202" s="509"/>
    </row>
    <row r="203" spans="1:23" ht="28.5" customHeight="1" thickTop="1">
      <c r="A203" s="91" t="s">
        <v>5633</v>
      </c>
      <c r="B203" s="546">
        <f>C203/3.25</f>
        <v>3069.2307692307691</v>
      </c>
      <c r="C203" s="513">
        <v>9975</v>
      </c>
      <c r="D203" s="513"/>
      <c r="E203" s="91" t="s">
        <v>3216</v>
      </c>
      <c r="F203" s="569"/>
      <c r="G203" s="557">
        <v>19</v>
      </c>
      <c r="H203" s="521" t="s">
        <v>2815</v>
      </c>
      <c r="I203" s="509" t="s">
        <v>2894</v>
      </c>
      <c r="J203" s="509" t="s">
        <v>6064</v>
      </c>
      <c r="K203" s="510" t="s">
        <v>5089</v>
      </c>
      <c r="L203" s="510" t="s">
        <v>5090</v>
      </c>
      <c r="M203" s="509">
        <v>4871</v>
      </c>
      <c r="N203" s="509" t="s">
        <v>4921</v>
      </c>
      <c r="O203" s="509"/>
      <c r="P203" s="509"/>
      <c r="Q203" s="509"/>
      <c r="R203" s="509"/>
      <c r="S203" s="509" t="s">
        <v>2899</v>
      </c>
      <c r="T203" s="509"/>
      <c r="U203" s="509"/>
      <c r="V203" s="509"/>
      <c r="W203" s="509"/>
    </row>
    <row r="204" spans="1:23" ht="25.5" customHeight="1">
      <c r="A204" s="91"/>
      <c r="B204" s="546"/>
      <c r="C204" s="513"/>
      <c r="D204" s="513"/>
      <c r="E204" s="91"/>
      <c r="F204" s="473"/>
      <c r="G204" s="520"/>
      <c r="H204" s="521"/>
      <c r="I204" s="509"/>
      <c r="J204" s="509"/>
      <c r="K204" s="510"/>
      <c r="L204" s="510"/>
      <c r="M204" s="509"/>
      <c r="N204" s="509"/>
      <c r="O204" s="509"/>
      <c r="P204" s="509"/>
      <c r="Q204" s="509"/>
      <c r="R204" s="509"/>
      <c r="S204" s="509"/>
      <c r="T204" s="509"/>
      <c r="U204" s="509"/>
      <c r="V204" s="509"/>
      <c r="W204" s="546"/>
    </row>
    <row r="205" spans="1:23" ht="25.5" customHeight="1">
      <c r="A205" s="91"/>
      <c r="B205" s="546"/>
      <c r="C205" s="513"/>
      <c r="D205" s="473"/>
      <c r="E205" s="91"/>
      <c r="F205" s="473"/>
      <c r="G205" s="520"/>
      <c r="H205" s="521"/>
      <c r="I205" s="529"/>
      <c r="J205" s="529" t="s">
        <v>6065</v>
      </c>
      <c r="K205" s="562" t="s">
        <v>6066</v>
      </c>
      <c r="L205" s="562"/>
      <c r="M205" s="529"/>
      <c r="N205" s="529"/>
      <c r="O205" s="529"/>
      <c r="P205" s="529"/>
      <c r="Q205" s="529"/>
      <c r="R205" s="529"/>
      <c r="S205" s="529"/>
      <c r="T205" s="529"/>
      <c r="U205" s="529"/>
      <c r="V205" s="529"/>
      <c r="W205" s="529"/>
    </row>
    <row r="206" spans="1:23">
      <c r="U206" s="509"/>
    </row>
    <row r="207" spans="1:23" ht="25.5" customHeight="1">
      <c r="A207" s="91"/>
      <c r="B207" s="513"/>
      <c r="C207" s="513"/>
      <c r="D207" s="513"/>
      <c r="E207" s="473"/>
      <c r="F207" s="93">
        <v>2016</v>
      </c>
      <c r="G207" s="520"/>
      <c r="H207" s="521"/>
      <c r="I207" s="525" t="s">
        <v>2358</v>
      </c>
      <c r="J207" s="525"/>
      <c r="K207" s="542" t="s">
        <v>6067</v>
      </c>
      <c r="L207" s="542" t="s">
        <v>2830</v>
      </c>
      <c r="M207" s="525">
        <v>3833</v>
      </c>
      <c r="N207" s="525" t="s">
        <v>4921</v>
      </c>
      <c r="O207" s="525"/>
      <c r="P207" s="525"/>
      <c r="Q207" s="525"/>
      <c r="R207" s="525"/>
      <c r="S207" s="525">
        <v>8</v>
      </c>
      <c r="T207" s="525"/>
      <c r="U207" s="525"/>
      <c r="V207" s="525"/>
      <c r="W207" s="525"/>
    </row>
    <row r="208" spans="1:23" ht="25.5" customHeight="1">
      <c r="A208" s="91"/>
      <c r="B208" s="513"/>
      <c r="C208" s="513"/>
      <c r="D208" s="513"/>
      <c r="E208" s="473"/>
      <c r="F208" s="93">
        <v>2016</v>
      </c>
      <c r="G208" s="520"/>
      <c r="H208" s="521"/>
      <c r="I208" s="525" t="s">
        <v>2358</v>
      </c>
      <c r="J208" s="525"/>
      <c r="K208" s="542" t="s">
        <v>6068</v>
      </c>
      <c r="L208" s="542" t="s">
        <v>6069</v>
      </c>
      <c r="M208" s="525">
        <v>2489</v>
      </c>
      <c r="N208" s="525" t="s">
        <v>4921</v>
      </c>
      <c r="O208" s="525"/>
      <c r="P208" s="525"/>
      <c r="Q208" s="525"/>
      <c r="R208" s="525"/>
      <c r="S208" s="525">
        <v>8</v>
      </c>
      <c r="T208" s="525"/>
      <c r="U208" s="525"/>
      <c r="V208" s="525"/>
      <c r="W208" s="525"/>
    </row>
    <row r="209" spans="1:23" ht="25.5" customHeight="1">
      <c r="A209" s="91"/>
      <c r="B209" s="513"/>
      <c r="C209" s="513"/>
      <c r="D209" s="513"/>
      <c r="E209" s="473"/>
      <c r="F209" s="93">
        <v>2016</v>
      </c>
      <c r="G209" s="520"/>
      <c r="H209" s="521"/>
      <c r="I209" s="525" t="s">
        <v>2358</v>
      </c>
      <c r="J209" s="525"/>
      <c r="K209" s="542" t="s">
        <v>5629</v>
      </c>
      <c r="L209" s="542" t="s">
        <v>2999</v>
      </c>
      <c r="M209" s="525">
        <v>2250</v>
      </c>
      <c r="N209" s="525" t="s">
        <v>4921</v>
      </c>
      <c r="O209" s="525"/>
      <c r="P209" s="525"/>
      <c r="Q209" s="525"/>
      <c r="R209" s="525"/>
      <c r="S209" s="525">
        <v>8</v>
      </c>
      <c r="T209" s="525"/>
      <c r="U209" s="525"/>
      <c r="V209" s="525"/>
      <c r="W209" s="525"/>
    </row>
    <row r="210" spans="1:23" ht="25.5" customHeight="1">
      <c r="A210" s="91"/>
      <c r="B210" s="513"/>
      <c r="C210" s="513"/>
      <c r="D210" s="513"/>
      <c r="E210" s="473"/>
      <c r="F210" s="93">
        <v>2016</v>
      </c>
      <c r="G210" s="520"/>
      <c r="H210" s="521"/>
      <c r="I210" s="525" t="s">
        <v>2358</v>
      </c>
      <c r="J210" s="525"/>
      <c r="K210" s="542" t="s">
        <v>4321</v>
      </c>
      <c r="L210" s="542" t="s">
        <v>4322</v>
      </c>
      <c r="M210" s="525">
        <v>2508</v>
      </c>
      <c r="N210" s="525" t="s">
        <v>4921</v>
      </c>
      <c r="O210" s="525"/>
      <c r="P210" s="525"/>
      <c r="Q210" s="525"/>
      <c r="R210" s="525"/>
      <c r="S210" s="525">
        <v>8</v>
      </c>
      <c r="T210" s="525"/>
      <c r="U210" s="525"/>
      <c r="V210" s="525"/>
      <c r="W210" s="525"/>
    </row>
    <row r="211" spans="1:23" ht="25.5" customHeight="1">
      <c r="A211" s="91"/>
      <c r="B211" s="513"/>
      <c r="C211" s="513"/>
      <c r="D211" s="513"/>
      <c r="E211" s="473"/>
      <c r="F211" s="93">
        <v>2016</v>
      </c>
      <c r="G211" s="520"/>
      <c r="H211" s="521"/>
      <c r="I211" s="525" t="s">
        <v>2358</v>
      </c>
      <c r="J211" s="525"/>
      <c r="K211" s="542" t="s">
        <v>2977</v>
      </c>
      <c r="L211" s="542" t="s">
        <v>6070</v>
      </c>
      <c r="M211" s="525">
        <v>2434</v>
      </c>
      <c r="N211" s="525" t="s">
        <v>4921</v>
      </c>
      <c r="O211" s="525"/>
      <c r="P211" s="525"/>
      <c r="Q211" s="525"/>
      <c r="R211" s="525"/>
      <c r="S211" s="525">
        <v>8</v>
      </c>
      <c r="T211" s="525"/>
      <c r="U211" s="525"/>
      <c r="V211" s="525"/>
      <c r="W211" s="525"/>
    </row>
    <row r="212" spans="1:23" ht="25.5" customHeight="1">
      <c r="A212" s="91"/>
      <c r="B212" s="546"/>
      <c r="C212" s="513"/>
      <c r="D212" s="513"/>
      <c r="E212" s="473"/>
      <c r="F212" s="93">
        <v>2016</v>
      </c>
      <c r="G212" s="520"/>
      <c r="H212" s="521"/>
      <c r="I212" s="432" t="s">
        <v>2358</v>
      </c>
      <c r="J212" s="432"/>
      <c r="K212" s="514" t="s">
        <v>2352</v>
      </c>
      <c r="L212" s="514" t="s">
        <v>6071</v>
      </c>
      <c r="M212" s="432">
        <v>2783</v>
      </c>
      <c r="N212" s="432" t="s">
        <v>4870</v>
      </c>
      <c r="O212" s="432"/>
      <c r="P212" s="432"/>
      <c r="Q212" s="432"/>
      <c r="R212" s="432"/>
      <c r="S212" s="432">
        <v>8</v>
      </c>
      <c r="T212" s="432"/>
      <c r="U212" s="432"/>
      <c r="V212" s="432"/>
      <c r="W212" s="432"/>
    </row>
    <row r="213" spans="1:23" ht="25.5" customHeight="1">
      <c r="A213" s="91"/>
      <c r="B213" s="546"/>
      <c r="C213" s="513"/>
      <c r="D213" s="513"/>
      <c r="E213" s="91"/>
      <c r="F213" s="93">
        <v>2016</v>
      </c>
      <c r="G213" s="520"/>
      <c r="H213" s="521"/>
      <c r="I213" s="432" t="s">
        <v>2358</v>
      </c>
      <c r="J213" s="432"/>
      <c r="K213" s="514" t="s">
        <v>4914</v>
      </c>
      <c r="L213" s="514" t="s">
        <v>2530</v>
      </c>
      <c r="M213" s="432">
        <v>2033</v>
      </c>
      <c r="N213" s="432" t="s">
        <v>4870</v>
      </c>
      <c r="O213" s="432"/>
      <c r="P213" s="432"/>
      <c r="Q213" s="432"/>
      <c r="R213" s="432"/>
      <c r="S213" s="432">
        <v>6</v>
      </c>
      <c r="T213" s="432"/>
      <c r="U213" s="432"/>
      <c r="V213" s="432"/>
      <c r="W213" s="432"/>
    </row>
    <row r="214" spans="1:23" ht="25.5" customHeight="1">
      <c r="A214" s="91"/>
      <c r="B214" s="546"/>
      <c r="C214" s="513"/>
      <c r="D214" s="473"/>
      <c r="E214" s="473"/>
      <c r="F214" s="93">
        <v>2016</v>
      </c>
      <c r="G214" s="520"/>
      <c r="H214" s="521" t="s">
        <v>6072</v>
      </c>
      <c r="I214" s="507" t="s">
        <v>2358</v>
      </c>
      <c r="J214" s="507"/>
      <c r="K214" s="508" t="s">
        <v>5514</v>
      </c>
      <c r="L214" s="508" t="s">
        <v>6073</v>
      </c>
      <c r="M214" s="507">
        <v>3638</v>
      </c>
      <c r="N214" s="507" t="s">
        <v>5720</v>
      </c>
      <c r="O214" s="507"/>
      <c r="P214" s="507"/>
      <c r="Q214" s="507"/>
      <c r="R214" s="507"/>
      <c r="S214" s="507">
        <v>8</v>
      </c>
      <c r="T214" s="507"/>
      <c r="U214" s="507"/>
      <c r="V214" s="507"/>
      <c r="W214" s="507"/>
    </row>
    <row r="215" spans="1:23" ht="25.5" customHeight="1">
      <c r="A215" s="91"/>
      <c r="B215" s="546"/>
      <c r="C215" s="513"/>
      <c r="D215" s="473"/>
      <c r="E215" s="473"/>
      <c r="F215" s="93">
        <v>2016</v>
      </c>
      <c r="G215" s="520"/>
      <c r="H215" s="521" t="s">
        <v>2374</v>
      </c>
      <c r="I215" s="507" t="s">
        <v>2358</v>
      </c>
      <c r="J215" s="507"/>
      <c r="K215" s="508" t="s">
        <v>2354</v>
      </c>
      <c r="L215" s="508" t="s">
        <v>2355</v>
      </c>
      <c r="M215" s="507">
        <v>2015</v>
      </c>
      <c r="N215" s="507" t="s">
        <v>5720</v>
      </c>
      <c r="O215" s="507"/>
      <c r="P215" s="507"/>
      <c r="Q215" s="507"/>
      <c r="R215" s="507"/>
      <c r="S215" s="507">
        <v>8</v>
      </c>
      <c r="T215" s="507"/>
      <c r="U215" s="507"/>
      <c r="V215" s="507"/>
      <c r="W215" s="507"/>
    </row>
    <row r="216" spans="1:23" ht="25.5" customHeight="1">
      <c r="A216" s="91"/>
      <c r="B216" s="546"/>
      <c r="C216" s="513"/>
      <c r="D216" s="513"/>
      <c r="E216" s="473"/>
      <c r="F216" s="93">
        <v>2016</v>
      </c>
      <c r="G216" s="520"/>
      <c r="H216" s="521"/>
      <c r="I216" s="525" t="s">
        <v>2358</v>
      </c>
      <c r="J216" s="525" t="s">
        <v>6074</v>
      </c>
      <c r="K216" s="542" t="s">
        <v>6075</v>
      </c>
      <c r="L216" s="542" t="s">
        <v>6076</v>
      </c>
      <c r="M216" s="525">
        <v>2574</v>
      </c>
      <c r="N216" s="525" t="s">
        <v>4921</v>
      </c>
      <c r="O216" s="525"/>
      <c r="P216" s="525"/>
      <c r="Q216" s="525"/>
      <c r="R216" s="525"/>
      <c r="S216" s="525">
        <v>8</v>
      </c>
      <c r="T216" s="525"/>
      <c r="U216" s="525"/>
      <c r="V216" s="525"/>
      <c r="W216" s="525"/>
    </row>
    <row r="217" spans="1:23" ht="25.5" customHeight="1">
      <c r="A217" s="91"/>
      <c r="B217" s="546"/>
      <c r="C217" s="513"/>
      <c r="D217" s="513"/>
      <c r="E217" s="91"/>
      <c r="F217" s="93">
        <v>2016</v>
      </c>
      <c r="G217" s="520"/>
      <c r="H217" s="521"/>
      <c r="I217" s="417" t="s">
        <v>2358</v>
      </c>
      <c r="J217" s="417" t="s">
        <v>6077</v>
      </c>
      <c r="K217" s="418" t="s">
        <v>2751</v>
      </c>
      <c r="L217" s="418" t="s">
        <v>74</v>
      </c>
      <c r="M217" s="417">
        <v>3506</v>
      </c>
      <c r="N217" s="417" t="s">
        <v>4880</v>
      </c>
      <c r="O217" s="417"/>
      <c r="P217" s="417"/>
      <c r="Q217" s="417"/>
      <c r="R217" s="417"/>
      <c r="S217" s="417">
        <v>8</v>
      </c>
      <c r="T217" s="417"/>
      <c r="U217" s="417"/>
      <c r="V217" s="417"/>
      <c r="W217" s="417"/>
    </row>
    <row r="218" spans="1:23" ht="25.5" customHeight="1">
      <c r="A218" s="91"/>
      <c r="B218" s="546"/>
      <c r="C218" s="513"/>
      <c r="D218" s="513"/>
      <c r="E218" s="91"/>
      <c r="F218" s="93">
        <v>2016</v>
      </c>
      <c r="G218" s="520"/>
      <c r="H218" s="521"/>
      <c r="I218" s="417" t="s">
        <v>2358</v>
      </c>
      <c r="J218" s="417" t="s">
        <v>6078</v>
      </c>
      <c r="K218" s="418" t="s">
        <v>6079</v>
      </c>
      <c r="L218" s="418" t="s">
        <v>6080</v>
      </c>
      <c r="M218" s="417">
        <v>2194</v>
      </c>
      <c r="N218" s="417" t="s">
        <v>4880</v>
      </c>
      <c r="O218" s="417"/>
      <c r="P218" s="417"/>
      <c r="Q218" s="417"/>
      <c r="R218" s="417"/>
      <c r="S218" s="417">
        <v>8</v>
      </c>
      <c r="T218" s="417"/>
      <c r="U218" s="417"/>
      <c r="V218" s="417"/>
      <c r="W218" s="417"/>
    </row>
    <row r="219" spans="1:23" ht="25.5" customHeight="1">
      <c r="A219" s="91"/>
      <c r="B219" s="546"/>
      <c r="C219" s="513"/>
      <c r="D219" s="513"/>
      <c r="E219" s="91"/>
      <c r="F219" s="93">
        <v>2016</v>
      </c>
      <c r="G219" s="520"/>
      <c r="H219" s="521"/>
      <c r="I219" s="417" t="s">
        <v>2358</v>
      </c>
      <c r="J219" s="417" t="s">
        <v>6081</v>
      </c>
      <c r="K219" s="418" t="s">
        <v>244</v>
      </c>
      <c r="L219" s="418" t="s">
        <v>6082</v>
      </c>
      <c r="M219" s="417">
        <v>1701</v>
      </c>
      <c r="N219" s="417" t="s">
        <v>4880</v>
      </c>
      <c r="O219" s="417"/>
      <c r="P219" s="417"/>
      <c r="Q219" s="417"/>
      <c r="R219" s="417"/>
      <c r="S219" s="417">
        <v>8</v>
      </c>
      <c r="T219" s="417"/>
      <c r="U219" s="417"/>
      <c r="V219" s="417"/>
      <c r="W219" s="417"/>
    </row>
    <row r="220" spans="1:23" ht="25.5" customHeight="1">
      <c r="A220" s="91"/>
      <c r="B220" s="546"/>
      <c r="C220" s="513"/>
      <c r="D220" s="513"/>
      <c r="E220" s="91"/>
      <c r="F220" s="561">
        <v>2016</v>
      </c>
      <c r="G220" s="520"/>
      <c r="H220" s="521"/>
      <c r="I220" s="507" t="s">
        <v>2358</v>
      </c>
      <c r="J220" s="507" t="s">
        <v>6083</v>
      </c>
      <c r="K220" s="508" t="s">
        <v>170</v>
      </c>
      <c r="L220" s="508" t="s">
        <v>3957</v>
      </c>
      <c r="M220" s="507">
        <v>2580</v>
      </c>
      <c r="N220" s="507" t="s">
        <v>5720</v>
      </c>
      <c r="O220" s="507"/>
      <c r="P220" s="507"/>
      <c r="Q220" s="507"/>
      <c r="R220" s="507"/>
      <c r="S220" s="507">
        <v>6</v>
      </c>
      <c r="T220" s="507"/>
      <c r="U220" s="507"/>
      <c r="V220" s="507"/>
      <c r="W220" s="507"/>
    </row>
    <row r="221" spans="1:23" ht="25.5" customHeight="1">
      <c r="A221" s="91"/>
      <c r="B221" s="546"/>
      <c r="C221" s="513"/>
      <c r="D221" s="513"/>
      <c r="E221" s="91"/>
      <c r="F221" s="473"/>
      <c r="G221" s="520"/>
      <c r="H221" s="521"/>
      <c r="I221" s="528" t="s">
        <v>2358</v>
      </c>
      <c r="J221" s="528" t="s">
        <v>6084</v>
      </c>
      <c r="K221" s="543"/>
      <c r="L221" s="543"/>
      <c r="M221" s="528"/>
      <c r="N221" s="528" t="s">
        <v>4887</v>
      </c>
      <c r="O221" s="528"/>
      <c r="P221" s="528"/>
      <c r="Q221" s="528"/>
      <c r="R221" s="528"/>
      <c r="S221" s="528"/>
      <c r="T221" s="528"/>
      <c r="U221" s="528"/>
      <c r="V221" s="528"/>
      <c r="W221" s="528"/>
    </row>
    <row r="222" spans="1:23" ht="25.5" customHeight="1">
      <c r="A222" s="91"/>
      <c r="B222" s="546"/>
      <c r="C222" s="513"/>
      <c r="D222" s="513"/>
      <c r="E222" s="91"/>
      <c r="F222" s="473"/>
      <c r="G222" s="520"/>
      <c r="H222" s="521"/>
      <c r="I222" s="528" t="s">
        <v>2358</v>
      </c>
      <c r="J222" s="528" t="s">
        <v>6085</v>
      </c>
      <c r="K222" s="543"/>
      <c r="L222" s="543"/>
      <c r="M222" s="528"/>
      <c r="N222" s="528" t="s">
        <v>4887</v>
      </c>
      <c r="O222" s="528"/>
      <c r="P222" s="528"/>
      <c r="Q222" s="528"/>
      <c r="R222" s="528"/>
      <c r="S222" s="528"/>
      <c r="T222" s="528"/>
      <c r="U222" s="528"/>
      <c r="V222" s="528"/>
      <c r="W222" s="528"/>
    </row>
    <row r="223" spans="1:23" ht="25.5" customHeight="1">
      <c r="A223" s="91"/>
      <c r="B223" s="546"/>
      <c r="C223" s="513"/>
      <c r="D223" s="513"/>
      <c r="E223" s="91"/>
      <c r="F223" s="473"/>
      <c r="G223" s="520"/>
      <c r="H223" s="521"/>
      <c r="I223" s="528" t="s">
        <v>2358</v>
      </c>
      <c r="J223" s="528" t="s">
        <v>6086</v>
      </c>
      <c r="K223" s="543"/>
      <c r="L223" s="543"/>
      <c r="M223" s="528"/>
      <c r="N223" s="528" t="s">
        <v>4887</v>
      </c>
      <c r="O223" s="528"/>
      <c r="P223" s="528"/>
      <c r="Q223" s="528"/>
      <c r="R223" s="528"/>
      <c r="S223" s="528"/>
      <c r="T223" s="528"/>
      <c r="U223" s="528"/>
      <c r="V223" s="528"/>
      <c r="W223" s="528"/>
    </row>
    <row r="224" spans="1:23" ht="25.5" customHeight="1">
      <c r="A224" s="91"/>
      <c r="B224" s="546"/>
      <c r="C224" s="513"/>
      <c r="D224" s="513"/>
      <c r="E224" s="91"/>
      <c r="F224" s="473"/>
      <c r="G224" s="520"/>
      <c r="H224" s="521"/>
      <c r="I224" s="528" t="s">
        <v>2358</v>
      </c>
      <c r="J224" s="528" t="s">
        <v>6087</v>
      </c>
      <c r="K224" s="543"/>
      <c r="L224" s="543"/>
      <c r="M224" s="528"/>
      <c r="N224" s="528" t="s">
        <v>4887</v>
      </c>
      <c r="O224" s="528"/>
      <c r="P224" s="528"/>
      <c r="Q224" s="528"/>
      <c r="R224" s="528"/>
      <c r="S224" s="528"/>
      <c r="T224" s="528"/>
      <c r="U224" s="528"/>
      <c r="V224" s="528"/>
      <c r="W224" s="528"/>
    </row>
    <row r="225" spans="1:23" ht="25.5" customHeight="1">
      <c r="A225" s="91"/>
      <c r="B225" s="546"/>
      <c r="C225" s="513"/>
      <c r="D225" s="513"/>
      <c r="E225" s="91"/>
      <c r="F225" s="473"/>
      <c r="G225" s="520"/>
      <c r="H225" s="521"/>
      <c r="I225" s="432" t="s">
        <v>2335</v>
      </c>
      <c r="J225" s="432" t="s">
        <v>6088</v>
      </c>
      <c r="K225" s="514"/>
      <c r="L225" s="514"/>
      <c r="M225" s="432"/>
      <c r="N225" s="432" t="s">
        <v>4870</v>
      </c>
      <c r="O225" s="432"/>
      <c r="P225" s="432"/>
      <c r="Q225" s="432"/>
      <c r="R225" s="432"/>
      <c r="S225" s="432"/>
      <c r="T225" s="432"/>
      <c r="U225" s="432"/>
      <c r="V225" s="432"/>
      <c r="W225" s="432"/>
    </row>
    <row r="226" spans="1:23" ht="28.5" customHeight="1">
      <c r="A226" s="91"/>
      <c r="B226" s="546"/>
      <c r="C226" s="565"/>
      <c r="D226" s="473"/>
      <c r="E226" s="91"/>
      <c r="F226" s="473"/>
      <c r="G226" s="520" t="s">
        <v>349</v>
      </c>
      <c r="H226" s="521" t="s">
        <v>6089</v>
      </c>
      <c r="I226" s="586" t="s">
        <v>5834</v>
      </c>
      <c r="J226" s="586" t="s">
        <v>6090</v>
      </c>
      <c r="K226" s="589" t="s">
        <v>157</v>
      </c>
      <c r="L226" s="589" t="s">
        <v>226</v>
      </c>
      <c r="M226" s="586">
        <v>1749</v>
      </c>
      <c r="N226" s="586" t="s">
        <v>5720</v>
      </c>
      <c r="O226" s="586"/>
      <c r="P226" s="507" t="s">
        <v>5849</v>
      </c>
      <c r="Q226" s="586"/>
      <c r="R226" s="586"/>
      <c r="S226" s="586">
        <v>14</v>
      </c>
      <c r="T226" s="586"/>
      <c r="U226" s="586"/>
      <c r="V226" s="586"/>
      <c r="W226" s="586"/>
    </row>
    <row r="227" spans="1:23" ht="25.5" customHeight="1">
      <c r="A227" s="91"/>
      <c r="B227" s="546"/>
      <c r="C227" s="513"/>
      <c r="D227" s="513"/>
      <c r="E227" s="91"/>
      <c r="F227" s="473"/>
      <c r="G227" s="520"/>
      <c r="H227" s="521"/>
      <c r="I227" s="510"/>
      <c r="J227" s="510"/>
      <c r="K227" s="510"/>
      <c r="L227" s="510"/>
      <c r="M227" s="510"/>
      <c r="N227" s="510"/>
      <c r="O227" s="510"/>
      <c r="P227" s="510"/>
      <c r="Q227" s="510"/>
      <c r="R227" s="510"/>
      <c r="S227" s="510"/>
      <c r="T227" s="510"/>
      <c r="U227" s="510"/>
      <c r="V227" s="510"/>
      <c r="W227" s="510"/>
    </row>
    <row r="228" spans="1:23">
      <c r="U228" s="510"/>
    </row>
  </sheetData>
  <autoFilter ref="A1:W98"/>
  <pageMargins left="0.7" right="0.7" top="0.75" bottom="0.75" header="0.3" footer="0.3"/>
  <pageSetup paperSize="9" scale="1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A1:W229"/>
  <sheetViews>
    <sheetView zoomScale="90" zoomScaleNormal="90" workbookViewId="0">
      <pane xSplit="6" ySplit="1" topLeftCell="J76" activePane="bottomRight" state="frozenSplit"/>
      <selection pane="topRight" activeCell="Y1" sqref="Y1:AN1"/>
      <selection pane="bottomLeft" activeCell="A197" sqref="A197"/>
      <selection pane="bottomRight" activeCell="K79" sqref="K79"/>
    </sheetView>
  </sheetViews>
  <sheetFormatPr defaultRowHeight="15"/>
  <cols>
    <col min="1" max="1" width="14.140625" customWidth="1"/>
    <col min="2" max="2" width="16.85546875" customWidth="1"/>
    <col min="3" max="3" width="16.5703125" customWidth="1"/>
    <col min="4" max="4" width="9.5703125" customWidth="1"/>
    <col min="6" max="6" width="15.85546875" customWidth="1"/>
    <col min="7" max="7" width="13.5703125" bestFit="1" customWidth="1"/>
    <col min="8" max="8" width="22.42578125" customWidth="1"/>
    <col min="9" max="9" width="12.5703125" customWidth="1"/>
    <col min="10" max="10" width="12.140625" customWidth="1"/>
    <col min="11" max="11" width="31.5703125" customWidth="1"/>
    <col min="12" max="12" width="33.85546875" customWidth="1"/>
    <col min="13" max="13" width="9.7109375" customWidth="1"/>
    <col min="14" max="14" width="9.5703125" customWidth="1"/>
    <col min="16" max="16" width="9.140625" customWidth="1"/>
    <col min="17" max="17" width="12.85546875" customWidth="1"/>
    <col min="18" max="18" width="9.85546875" customWidth="1"/>
    <col min="19" max="19" width="30.28515625" customWidth="1"/>
    <col min="22" max="22" width="13.42578125" customWidth="1"/>
    <col min="23" max="23" width="14.85546875" customWidth="1"/>
  </cols>
  <sheetData>
    <row r="1" spans="1:23" ht="99.75" thickTop="1" thickBot="1">
      <c r="A1" t="s">
        <v>2296</v>
      </c>
      <c r="B1" s="498" t="s">
        <v>6091</v>
      </c>
      <c r="C1" s="498" t="s">
        <v>2297</v>
      </c>
      <c r="D1" s="498" t="s">
        <v>2298</v>
      </c>
      <c r="E1" s="511" t="s">
        <v>3198</v>
      </c>
      <c r="F1" s="12" t="s">
        <v>2299</v>
      </c>
      <c r="G1" s="500" t="s">
        <v>2300</v>
      </c>
      <c r="H1" s="501" t="s">
        <v>2301</v>
      </c>
      <c r="I1" s="12" t="s">
        <v>2302</v>
      </c>
      <c r="J1" s="12" t="s">
        <v>4</v>
      </c>
      <c r="K1" s="96" t="s">
        <v>6</v>
      </c>
      <c r="L1" s="96" t="s">
        <v>7</v>
      </c>
      <c r="M1" s="115" t="s">
        <v>8</v>
      </c>
      <c r="N1" s="115" t="s">
        <v>432</v>
      </c>
      <c r="O1" s="56" t="s">
        <v>2303</v>
      </c>
      <c r="P1" s="56" t="s">
        <v>2306</v>
      </c>
      <c r="Q1" s="56" t="s">
        <v>2305</v>
      </c>
      <c r="R1" s="56" t="s">
        <v>4857</v>
      </c>
      <c r="S1" s="70" t="s">
        <v>2307</v>
      </c>
      <c r="T1" s="67" t="s">
        <v>2308</v>
      </c>
      <c r="U1" s="67" t="s">
        <v>4858</v>
      </c>
      <c r="V1" s="57" t="s">
        <v>2309</v>
      </c>
      <c r="W1" s="69" t="s">
        <v>2310</v>
      </c>
    </row>
    <row r="2" spans="1:23" ht="25.5" customHeight="1" thickTop="1">
      <c r="A2" s="91"/>
      <c r="B2" s="596">
        <f t="shared" ref="B2:B33" si="0">C2/3.75</f>
        <v>47198.400000000001</v>
      </c>
      <c r="C2" s="595">
        <v>176994</v>
      </c>
      <c r="D2" s="515" t="s">
        <v>537</v>
      </c>
      <c r="E2" s="91" t="s">
        <v>3216</v>
      </c>
      <c r="F2" s="473"/>
      <c r="G2" s="557">
        <v>8</v>
      </c>
      <c r="H2" s="521" t="s">
        <v>2312</v>
      </c>
      <c r="I2" s="525" t="s">
        <v>2313</v>
      </c>
      <c r="J2" s="525" t="s">
        <v>6092</v>
      </c>
      <c r="K2" s="542" t="s">
        <v>87</v>
      </c>
      <c r="L2" s="542" t="s">
        <v>6093</v>
      </c>
      <c r="M2" s="525">
        <v>4652</v>
      </c>
      <c r="N2" s="525" t="s">
        <v>4861</v>
      </c>
      <c r="O2" s="525"/>
      <c r="P2" s="525"/>
      <c r="Q2" s="525"/>
      <c r="R2" s="525"/>
      <c r="S2" s="525" t="s">
        <v>6094</v>
      </c>
      <c r="T2" s="525"/>
      <c r="U2" s="525"/>
      <c r="V2" s="525"/>
      <c r="W2" s="525"/>
    </row>
    <row r="3" spans="1:23" ht="25.5" customHeight="1">
      <c r="A3" s="91" t="s">
        <v>2317</v>
      </c>
      <c r="B3" s="596">
        <f t="shared" si="0"/>
        <v>146508.53333333333</v>
      </c>
      <c r="C3" s="595">
        <v>549407</v>
      </c>
      <c r="D3" s="513">
        <v>9</v>
      </c>
      <c r="E3" s="91" t="s">
        <v>3216</v>
      </c>
      <c r="F3" s="473"/>
      <c r="G3" s="557">
        <v>11</v>
      </c>
      <c r="H3" s="521" t="s">
        <v>2312</v>
      </c>
      <c r="I3" s="417" t="s">
        <v>2335</v>
      </c>
      <c r="J3" s="417" t="s">
        <v>6095</v>
      </c>
      <c r="K3" s="457" t="s">
        <v>6096</v>
      </c>
      <c r="L3" s="457" t="s">
        <v>2818</v>
      </c>
      <c r="M3" s="417">
        <v>5296</v>
      </c>
      <c r="N3" s="417" t="s">
        <v>4880</v>
      </c>
      <c r="O3" s="417"/>
      <c r="P3" s="417" t="s">
        <v>5779</v>
      </c>
      <c r="Q3" s="417"/>
      <c r="R3" s="417"/>
      <c r="S3" s="417" t="s">
        <v>5001</v>
      </c>
      <c r="T3" s="417"/>
      <c r="U3" s="417"/>
      <c r="V3" s="417"/>
      <c r="W3" s="417"/>
    </row>
    <row r="4" spans="1:23" ht="25.5" customHeight="1">
      <c r="A4" s="91" t="s">
        <v>2333</v>
      </c>
      <c r="B4" s="596">
        <f t="shared" si="0"/>
        <v>144714.93333333332</v>
      </c>
      <c r="C4" s="595">
        <v>542681</v>
      </c>
      <c r="D4" s="513">
        <v>9</v>
      </c>
      <c r="E4" s="91" t="s">
        <v>3216</v>
      </c>
      <c r="F4" s="473"/>
      <c r="G4" s="557">
        <v>11</v>
      </c>
      <c r="H4" s="521" t="s">
        <v>2312</v>
      </c>
      <c r="I4" s="417" t="s">
        <v>2335</v>
      </c>
      <c r="J4" s="417" t="s">
        <v>6097</v>
      </c>
      <c r="K4" s="457" t="s">
        <v>6098</v>
      </c>
      <c r="L4" s="457" t="s">
        <v>32</v>
      </c>
      <c r="M4" s="417">
        <v>5174</v>
      </c>
      <c r="N4" s="417" t="s">
        <v>4880</v>
      </c>
      <c r="O4" s="417"/>
      <c r="P4" s="417" t="s">
        <v>5779</v>
      </c>
      <c r="Q4" s="417"/>
      <c r="R4" s="417"/>
      <c r="S4" s="417" t="s">
        <v>5001</v>
      </c>
      <c r="T4" s="417"/>
      <c r="U4" s="417"/>
      <c r="V4" s="417"/>
      <c r="W4" s="417"/>
    </row>
    <row r="5" spans="1:23" ht="25.5" customHeight="1">
      <c r="A5" s="91" t="s">
        <v>2317</v>
      </c>
      <c r="B5" s="596">
        <f t="shared" si="0"/>
        <v>145824.26666666666</v>
      </c>
      <c r="C5" s="595">
        <v>546841</v>
      </c>
      <c r="D5" s="513">
        <v>9</v>
      </c>
      <c r="E5" s="91" t="s">
        <v>3216</v>
      </c>
      <c r="F5" s="473"/>
      <c r="G5" s="557">
        <v>18</v>
      </c>
      <c r="H5" s="521" t="s">
        <v>2312</v>
      </c>
      <c r="I5" s="417" t="s">
        <v>2335</v>
      </c>
      <c r="J5" s="417" t="s">
        <v>6099</v>
      </c>
      <c r="K5" s="457" t="s">
        <v>2386</v>
      </c>
      <c r="L5" s="457" t="s">
        <v>4675</v>
      </c>
      <c r="M5" s="417">
        <v>5145</v>
      </c>
      <c r="N5" s="417" t="s">
        <v>4880</v>
      </c>
      <c r="O5" s="417"/>
      <c r="P5" s="417" t="s">
        <v>5779</v>
      </c>
      <c r="Q5" s="417"/>
      <c r="R5" s="417"/>
      <c r="S5" s="417" t="s">
        <v>5001</v>
      </c>
      <c r="T5" s="417"/>
      <c r="U5" s="417"/>
      <c r="V5" s="417"/>
      <c r="W5" s="417"/>
    </row>
    <row r="6" spans="1:23" ht="25.5" customHeight="1">
      <c r="A6" s="91" t="s">
        <v>2317</v>
      </c>
      <c r="B6" s="596">
        <f t="shared" si="0"/>
        <v>2586.6666666666665</v>
      </c>
      <c r="C6" s="595">
        <v>9700</v>
      </c>
      <c r="D6" s="513"/>
      <c r="E6" s="91" t="s">
        <v>3216</v>
      </c>
      <c r="F6" s="568" t="s">
        <v>6100</v>
      </c>
      <c r="G6" s="567">
        <v>18</v>
      </c>
      <c r="H6" s="521" t="s">
        <v>2312</v>
      </c>
      <c r="I6" s="417" t="s">
        <v>3668</v>
      </c>
      <c r="J6" s="417" t="s">
        <v>6074</v>
      </c>
      <c r="K6" s="457" t="s">
        <v>6101</v>
      </c>
      <c r="L6" s="457" t="s">
        <v>6102</v>
      </c>
      <c r="M6" s="417"/>
      <c r="N6" s="417" t="s">
        <v>4880</v>
      </c>
      <c r="O6" s="417"/>
      <c r="P6" s="417" t="s">
        <v>537</v>
      </c>
      <c r="Q6" s="417"/>
      <c r="R6" s="417"/>
      <c r="S6" s="417"/>
      <c r="T6" s="417"/>
      <c r="U6" s="417"/>
      <c r="V6" s="417"/>
      <c r="W6" s="417"/>
    </row>
    <row r="7" spans="1:23" ht="25.5" customHeight="1">
      <c r="A7" s="91" t="s">
        <v>2317</v>
      </c>
      <c r="B7" s="596">
        <f t="shared" si="0"/>
        <v>144357.86666666667</v>
      </c>
      <c r="C7" s="595">
        <v>541342</v>
      </c>
      <c r="D7" s="513">
        <v>10</v>
      </c>
      <c r="E7" s="91" t="s">
        <v>3216</v>
      </c>
      <c r="F7" s="473"/>
      <c r="G7" s="557">
        <v>1</v>
      </c>
      <c r="H7" s="521" t="s">
        <v>6072</v>
      </c>
      <c r="I7" s="417" t="s">
        <v>2335</v>
      </c>
      <c r="J7" s="417" t="s">
        <v>6103</v>
      </c>
      <c r="K7" s="457" t="s">
        <v>5154</v>
      </c>
      <c r="L7" s="457" t="s">
        <v>6104</v>
      </c>
      <c r="M7" s="417">
        <v>5147</v>
      </c>
      <c r="N7" s="417" t="s">
        <v>4880</v>
      </c>
      <c r="O7" s="417"/>
      <c r="P7" s="417" t="s">
        <v>5779</v>
      </c>
      <c r="Q7" s="417"/>
      <c r="R7" s="417"/>
      <c r="S7" s="417" t="s">
        <v>5001</v>
      </c>
      <c r="T7" s="417"/>
      <c r="U7" s="417"/>
      <c r="V7" s="417"/>
      <c r="W7" s="417"/>
    </row>
    <row r="8" spans="1:23" ht="25.5" customHeight="1">
      <c r="A8" s="91" t="s">
        <v>2317</v>
      </c>
      <c r="B8" s="596">
        <f t="shared" si="0"/>
        <v>85417.066666666666</v>
      </c>
      <c r="C8" s="595">
        <v>320314</v>
      </c>
      <c r="D8" s="513"/>
      <c r="E8" s="91" t="s">
        <v>3216</v>
      </c>
      <c r="F8" s="568" t="s">
        <v>6105</v>
      </c>
      <c r="G8" s="520" t="s">
        <v>2470</v>
      </c>
      <c r="H8" s="521" t="s">
        <v>6072</v>
      </c>
      <c r="I8" s="432" t="s">
        <v>2358</v>
      </c>
      <c r="J8" s="432" t="s">
        <v>6106</v>
      </c>
      <c r="K8" s="514" t="s">
        <v>4569</v>
      </c>
      <c r="L8" s="514" t="s">
        <v>98</v>
      </c>
      <c r="M8" s="432">
        <v>2589</v>
      </c>
      <c r="N8" s="432" t="s">
        <v>4870</v>
      </c>
      <c r="O8" s="432"/>
      <c r="P8" s="432" t="s">
        <v>5779</v>
      </c>
      <c r="Q8" s="432"/>
      <c r="R8" s="432"/>
      <c r="S8" s="432">
        <v>8</v>
      </c>
      <c r="T8" s="432"/>
      <c r="U8" s="432"/>
      <c r="V8" s="432"/>
      <c r="W8" s="432"/>
    </row>
    <row r="9" spans="1:23" ht="25.5" customHeight="1">
      <c r="A9" s="91" t="s">
        <v>2333</v>
      </c>
      <c r="B9" s="596">
        <f t="shared" si="0"/>
        <v>52765.066666666666</v>
      </c>
      <c r="C9" s="595">
        <v>197869</v>
      </c>
      <c r="D9" s="513">
        <v>0</v>
      </c>
      <c r="E9" s="91" t="s">
        <v>3216</v>
      </c>
      <c r="F9" s="568" t="s">
        <v>6107</v>
      </c>
      <c r="G9" s="567">
        <v>3</v>
      </c>
      <c r="H9" s="521" t="s">
        <v>6072</v>
      </c>
      <c r="I9" s="528" t="s">
        <v>2358</v>
      </c>
      <c r="J9" s="528" t="s">
        <v>6108</v>
      </c>
      <c r="K9" s="543" t="s">
        <v>6040</v>
      </c>
      <c r="L9" s="543" t="s">
        <v>36</v>
      </c>
      <c r="M9" s="528">
        <v>1288</v>
      </c>
      <c r="N9" s="528" t="s">
        <v>4887</v>
      </c>
      <c r="O9" s="528"/>
      <c r="P9" s="528" t="s">
        <v>5779</v>
      </c>
      <c r="Q9" s="528"/>
      <c r="R9" s="528"/>
      <c r="S9" s="528"/>
      <c r="T9" s="528"/>
      <c r="U9" s="528"/>
      <c r="V9" s="528"/>
      <c r="W9" s="528"/>
    </row>
    <row r="10" spans="1:23" ht="25.5" customHeight="1">
      <c r="A10" s="91" t="s">
        <v>2333</v>
      </c>
      <c r="B10" s="596">
        <f t="shared" si="0"/>
        <v>52682.400000000001</v>
      </c>
      <c r="C10" s="595">
        <v>197559</v>
      </c>
      <c r="D10" s="513">
        <v>0</v>
      </c>
      <c r="E10" s="91" t="s">
        <v>3216</v>
      </c>
      <c r="F10" s="568" t="s">
        <v>6107</v>
      </c>
      <c r="G10" s="567">
        <v>3</v>
      </c>
      <c r="H10" s="521" t="s">
        <v>6072</v>
      </c>
      <c r="I10" s="528" t="s">
        <v>2358</v>
      </c>
      <c r="J10" s="528" t="s">
        <v>6109</v>
      </c>
      <c r="K10" s="543" t="s">
        <v>6110</v>
      </c>
      <c r="L10" s="543" t="s">
        <v>114</v>
      </c>
      <c r="M10" s="528">
        <v>2480</v>
      </c>
      <c r="N10" s="528" t="s">
        <v>4887</v>
      </c>
      <c r="O10" s="528"/>
      <c r="P10" s="528" t="s">
        <v>5779</v>
      </c>
      <c r="Q10" s="528"/>
      <c r="R10" s="528"/>
      <c r="S10" s="528"/>
      <c r="T10" s="528"/>
      <c r="U10" s="528"/>
      <c r="V10" s="528"/>
      <c r="W10" s="528"/>
    </row>
    <row r="11" spans="1:23" ht="28.5" customHeight="1">
      <c r="A11" s="91" t="s">
        <v>2317</v>
      </c>
      <c r="B11" s="596">
        <f t="shared" si="0"/>
        <v>124774.93333333333</v>
      </c>
      <c r="C11" s="595">
        <v>467906</v>
      </c>
      <c r="D11" s="513">
        <v>8</v>
      </c>
      <c r="E11" s="91" t="s">
        <v>3216</v>
      </c>
      <c r="F11" s="568" t="s">
        <v>6105</v>
      </c>
      <c r="G11" s="557">
        <v>8</v>
      </c>
      <c r="H11" s="521" t="s">
        <v>6072</v>
      </c>
      <c r="I11" s="507" t="s">
        <v>2358</v>
      </c>
      <c r="J11" s="507" t="s">
        <v>5472</v>
      </c>
      <c r="K11" s="508" t="s">
        <v>309</v>
      </c>
      <c r="L11" s="508" t="s">
        <v>366</v>
      </c>
      <c r="M11" s="507">
        <v>2518</v>
      </c>
      <c r="N11" s="507" t="s">
        <v>5720</v>
      </c>
      <c r="O11" s="507"/>
      <c r="P11" s="507" t="s">
        <v>5779</v>
      </c>
      <c r="Q11" s="507"/>
      <c r="R11" s="507"/>
      <c r="S11" s="507"/>
      <c r="T11" s="507"/>
      <c r="U11" s="507"/>
      <c r="V11" s="507"/>
      <c r="W11" s="507"/>
    </row>
    <row r="12" spans="1:23" ht="25.5" customHeight="1">
      <c r="A12" s="91" t="s">
        <v>2317</v>
      </c>
      <c r="B12" s="596">
        <f t="shared" si="0"/>
        <v>96473.066666666666</v>
      </c>
      <c r="C12" s="595">
        <v>361774</v>
      </c>
      <c r="D12" s="473"/>
      <c r="E12" s="91" t="s">
        <v>3216</v>
      </c>
      <c r="F12" s="568" t="s">
        <v>6100</v>
      </c>
      <c r="G12" s="567">
        <v>15</v>
      </c>
      <c r="H12" s="521" t="s">
        <v>2351</v>
      </c>
      <c r="I12" s="417" t="s">
        <v>2358</v>
      </c>
      <c r="J12" s="417" t="s">
        <v>6111</v>
      </c>
      <c r="K12" s="457" t="s">
        <v>6112</v>
      </c>
      <c r="L12" s="457" t="s">
        <v>6080</v>
      </c>
      <c r="M12" s="417">
        <v>2194</v>
      </c>
      <c r="N12" s="417" t="s">
        <v>4880</v>
      </c>
      <c r="O12" s="417"/>
      <c r="P12" s="417" t="s">
        <v>5779</v>
      </c>
      <c r="Q12" s="417"/>
      <c r="R12" s="417"/>
      <c r="S12" s="417"/>
      <c r="T12" s="417"/>
      <c r="U12" s="417"/>
      <c r="V12" s="417"/>
      <c r="W12" s="417"/>
    </row>
    <row r="13" spans="1:23" ht="25.5" customHeight="1">
      <c r="A13" s="91" t="s">
        <v>2333</v>
      </c>
      <c r="B13" s="596">
        <f t="shared" si="0"/>
        <v>89104.266666666663</v>
      </c>
      <c r="C13" s="595">
        <v>334141</v>
      </c>
      <c r="D13" s="513"/>
      <c r="E13" s="91" t="s">
        <v>3216</v>
      </c>
      <c r="F13" s="568" t="s">
        <v>6100</v>
      </c>
      <c r="G13" s="520" t="s">
        <v>2574</v>
      </c>
      <c r="H13" s="521" t="s">
        <v>2351</v>
      </c>
      <c r="I13" s="525" t="s">
        <v>2358</v>
      </c>
      <c r="J13" s="525" t="s">
        <v>6113</v>
      </c>
      <c r="K13" s="542" t="s">
        <v>6114</v>
      </c>
      <c r="L13" s="542" t="s">
        <v>6115</v>
      </c>
      <c r="M13" s="525">
        <v>1614</v>
      </c>
      <c r="N13" s="525" t="s">
        <v>4921</v>
      </c>
      <c r="O13" s="525"/>
      <c r="P13" s="525" t="s">
        <v>5779</v>
      </c>
      <c r="Q13" s="525"/>
      <c r="R13" s="525"/>
      <c r="S13" s="525">
        <v>8</v>
      </c>
      <c r="T13" s="525"/>
      <c r="U13" s="525"/>
      <c r="V13" s="525"/>
      <c r="W13" s="525"/>
    </row>
    <row r="14" spans="1:23" ht="25.5" customHeight="1">
      <c r="A14" s="91" t="s">
        <v>2317</v>
      </c>
      <c r="B14" s="596">
        <f t="shared" si="0"/>
        <v>93461.066666666666</v>
      </c>
      <c r="C14" s="595">
        <v>350479</v>
      </c>
      <c r="D14" s="473"/>
      <c r="E14" s="91" t="s">
        <v>3216</v>
      </c>
      <c r="F14" s="568" t="s">
        <v>6116</v>
      </c>
      <c r="G14" s="567">
        <v>15</v>
      </c>
      <c r="H14" s="521" t="s">
        <v>2351</v>
      </c>
      <c r="I14" s="417" t="s">
        <v>2358</v>
      </c>
      <c r="J14" s="417" t="s">
        <v>6117</v>
      </c>
      <c r="K14" s="457" t="s">
        <v>1710</v>
      </c>
      <c r="L14" s="457" t="s">
        <v>3572</v>
      </c>
      <c r="M14" s="417">
        <v>2974</v>
      </c>
      <c r="N14" s="417" t="s">
        <v>4880</v>
      </c>
      <c r="O14" s="417"/>
      <c r="P14" s="417" t="s">
        <v>5779</v>
      </c>
      <c r="Q14" s="417"/>
      <c r="R14" s="417"/>
      <c r="S14" s="417"/>
      <c r="T14" s="417"/>
      <c r="U14" s="417"/>
      <c r="V14" s="417"/>
      <c r="W14" s="417"/>
    </row>
    <row r="15" spans="1:23" ht="25.5" customHeight="1">
      <c r="A15" s="91" t="s">
        <v>2362</v>
      </c>
      <c r="B15" s="596">
        <f t="shared" si="0"/>
        <v>90714.666666666672</v>
      </c>
      <c r="C15" s="595">
        <v>340180</v>
      </c>
      <c r="D15" s="513"/>
      <c r="E15" s="91" t="s">
        <v>3216</v>
      </c>
      <c r="F15" s="568" t="s">
        <v>6100</v>
      </c>
      <c r="G15" s="520" t="s">
        <v>2574</v>
      </c>
      <c r="H15" s="521" t="s">
        <v>6072</v>
      </c>
      <c r="I15" s="432" t="s">
        <v>2358</v>
      </c>
      <c r="J15" s="432" t="s">
        <v>6118</v>
      </c>
      <c r="K15" s="514" t="s">
        <v>361</v>
      </c>
      <c r="L15" s="514" t="s">
        <v>98</v>
      </c>
      <c r="M15" s="432">
        <v>2817</v>
      </c>
      <c r="N15" s="432" t="s">
        <v>4870</v>
      </c>
      <c r="O15" s="432"/>
      <c r="P15" s="432" t="s">
        <v>5833</v>
      </c>
      <c r="Q15" s="432"/>
      <c r="R15" s="432"/>
      <c r="S15" s="432"/>
      <c r="T15" s="432"/>
      <c r="U15" s="432"/>
      <c r="V15" s="432"/>
      <c r="W15" s="432"/>
    </row>
    <row r="16" spans="1:23" ht="28.5" customHeight="1">
      <c r="A16" s="91" t="s">
        <v>2317</v>
      </c>
      <c r="B16" s="596">
        <f t="shared" si="0"/>
        <v>147842.13333333333</v>
      </c>
      <c r="C16" s="595">
        <v>554408</v>
      </c>
      <c r="D16" s="513">
        <v>10</v>
      </c>
      <c r="E16" s="91" t="s">
        <v>3216</v>
      </c>
      <c r="F16" s="93" t="s">
        <v>6119</v>
      </c>
      <c r="G16" s="567">
        <v>22</v>
      </c>
      <c r="H16" s="521" t="s">
        <v>2351</v>
      </c>
      <c r="I16" s="525" t="s">
        <v>2335</v>
      </c>
      <c r="J16" s="525" t="s">
        <v>6120</v>
      </c>
      <c r="K16" s="526" t="s">
        <v>6121</v>
      </c>
      <c r="L16" s="526" t="s">
        <v>6122</v>
      </c>
      <c r="M16" s="525">
        <v>5384</v>
      </c>
      <c r="N16" s="525" t="s">
        <v>4921</v>
      </c>
      <c r="O16" s="525"/>
      <c r="P16" s="525" t="s">
        <v>5779</v>
      </c>
      <c r="Q16" s="525"/>
      <c r="R16" s="525"/>
      <c r="S16" s="525">
        <v>14</v>
      </c>
      <c r="T16" s="525"/>
      <c r="U16" s="526"/>
      <c r="V16" s="525"/>
      <c r="W16" s="525"/>
    </row>
    <row r="17" spans="1:23" ht="25.5" customHeight="1">
      <c r="A17" s="91" t="s">
        <v>2333</v>
      </c>
      <c r="B17" s="596">
        <f t="shared" si="0"/>
        <v>159833.06666666668</v>
      </c>
      <c r="C17" s="595">
        <v>599374</v>
      </c>
      <c r="D17" s="513">
        <v>10</v>
      </c>
      <c r="E17" s="91" t="s">
        <v>3216</v>
      </c>
      <c r="F17" s="93"/>
      <c r="G17" s="567">
        <v>29</v>
      </c>
      <c r="H17" s="521" t="s">
        <v>2351</v>
      </c>
      <c r="I17" s="525" t="s">
        <v>2335</v>
      </c>
      <c r="J17" s="525" t="s">
        <v>6123</v>
      </c>
      <c r="K17" s="542" t="s">
        <v>6076</v>
      </c>
      <c r="L17" s="542" t="s">
        <v>6124</v>
      </c>
      <c r="M17" s="525">
        <v>5526</v>
      </c>
      <c r="N17" s="525" t="s">
        <v>4921</v>
      </c>
      <c r="O17" s="525"/>
      <c r="P17" s="525" t="s">
        <v>5779</v>
      </c>
      <c r="Q17" s="525"/>
      <c r="R17" s="525"/>
      <c r="S17" s="525" t="s">
        <v>6125</v>
      </c>
      <c r="T17" s="525"/>
      <c r="U17" s="525"/>
      <c r="V17" s="525"/>
      <c r="W17" s="525"/>
    </row>
    <row r="18" spans="1:23" ht="25.5" customHeight="1">
      <c r="A18" s="91" t="s">
        <v>2317</v>
      </c>
      <c r="B18" s="596">
        <f t="shared" si="0"/>
        <v>111965.33333333333</v>
      </c>
      <c r="C18" s="595">
        <v>419870</v>
      </c>
      <c r="D18" s="513">
        <v>5</v>
      </c>
      <c r="E18" s="91" t="s">
        <v>3216</v>
      </c>
      <c r="F18" s="568" t="s">
        <v>6126</v>
      </c>
      <c r="G18" s="567">
        <v>29</v>
      </c>
      <c r="H18" s="521" t="s">
        <v>2351</v>
      </c>
      <c r="I18" s="417" t="s">
        <v>2358</v>
      </c>
      <c r="J18" s="417" t="s">
        <v>6078</v>
      </c>
      <c r="K18" s="457" t="s">
        <v>6127</v>
      </c>
      <c r="L18" s="457" t="s">
        <v>74</v>
      </c>
      <c r="M18" s="417">
        <v>3506</v>
      </c>
      <c r="N18" s="417" t="s">
        <v>4880</v>
      </c>
      <c r="O18" s="417"/>
      <c r="P18" s="417" t="s">
        <v>5779</v>
      </c>
      <c r="Q18" s="417"/>
      <c r="R18" s="417"/>
      <c r="S18" s="417"/>
      <c r="T18" s="417"/>
      <c r="U18" s="417"/>
      <c r="V18" s="417"/>
      <c r="W18" s="417"/>
    </row>
    <row r="19" spans="1:23" ht="25.5">
      <c r="A19" s="91" t="s">
        <v>2333</v>
      </c>
      <c r="B19" s="596">
        <f t="shared" si="0"/>
        <v>51785.333333333336</v>
      </c>
      <c r="C19" s="595">
        <v>194195</v>
      </c>
      <c r="D19" s="513"/>
      <c r="E19" s="91" t="s">
        <v>3216</v>
      </c>
      <c r="F19" s="568" t="s">
        <v>6128</v>
      </c>
      <c r="G19" s="567">
        <v>1</v>
      </c>
      <c r="H19" s="521" t="s">
        <v>2374</v>
      </c>
      <c r="I19" s="528" t="s">
        <v>2358</v>
      </c>
      <c r="J19" s="528" t="s">
        <v>6129</v>
      </c>
      <c r="K19" s="543" t="s">
        <v>3986</v>
      </c>
      <c r="L19" s="543" t="s">
        <v>6130</v>
      </c>
      <c r="M19" s="528">
        <v>1284</v>
      </c>
      <c r="N19" s="528" t="s">
        <v>4887</v>
      </c>
      <c r="O19" s="528"/>
      <c r="P19" s="528" t="s">
        <v>5779</v>
      </c>
      <c r="Q19" s="648"/>
      <c r="R19" s="528"/>
      <c r="S19" s="528"/>
      <c r="T19" s="528"/>
      <c r="U19" s="528"/>
      <c r="V19" s="528"/>
      <c r="W19" s="528"/>
    </row>
    <row r="20" spans="1:23" ht="25.5">
      <c r="A20" s="91" t="s">
        <v>2333</v>
      </c>
      <c r="B20" s="596">
        <f t="shared" si="0"/>
        <v>79589.066666666666</v>
      </c>
      <c r="C20" s="595">
        <v>298459</v>
      </c>
      <c r="D20" s="513"/>
      <c r="E20" s="91" t="s">
        <v>3216</v>
      </c>
      <c r="F20" s="568" t="s">
        <v>6126</v>
      </c>
      <c r="G20" s="567">
        <v>7</v>
      </c>
      <c r="H20" s="521" t="s">
        <v>2374</v>
      </c>
      <c r="I20" s="528" t="s">
        <v>2358</v>
      </c>
      <c r="J20" s="528" t="s">
        <v>6131</v>
      </c>
      <c r="K20" s="543" t="s">
        <v>5446</v>
      </c>
      <c r="L20" s="543" t="s">
        <v>2530</v>
      </c>
      <c r="M20" s="528">
        <v>2142</v>
      </c>
      <c r="N20" s="528" t="s">
        <v>4887</v>
      </c>
      <c r="O20" s="528"/>
      <c r="P20" s="528" t="s">
        <v>5779</v>
      </c>
      <c r="Q20" s="648"/>
      <c r="R20" s="528"/>
      <c r="S20" s="528"/>
      <c r="T20" s="528"/>
      <c r="U20" s="528"/>
      <c r="V20" s="528"/>
      <c r="W20" s="528"/>
    </row>
    <row r="21" spans="1:23" ht="25.5">
      <c r="A21" s="91" t="s">
        <v>2317</v>
      </c>
      <c r="B21" s="596">
        <f t="shared" si="0"/>
        <v>95537.333333333328</v>
      </c>
      <c r="C21" s="595">
        <v>358265</v>
      </c>
      <c r="D21" s="513"/>
      <c r="E21" s="91" t="s">
        <v>3216</v>
      </c>
      <c r="F21" s="568" t="s">
        <v>6126</v>
      </c>
      <c r="G21" s="567">
        <v>8</v>
      </c>
      <c r="H21" s="521" t="s">
        <v>2374</v>
      </c>
      <c r="I21" s="432" t="s">
        <v>2358</v>
      </c>
      <c r="J21" s="432" t="s">
        <v>6132</v>
      </c>
      <c r="K21" s="514" t="s">
        <v>330</v>
      </c>
      <c r="L21" s="514" t="s">
        <v>3734</v>
      </c>
      <c r="M21" s="432">
        <v>2152</v>
      </c>
      <c r="N21" s="432" t="s">
        <v>4870</v>
      </c>
      <c r="O21" s="432"/>
      <c r="P21" s="432" t="s">
        <v>5779</v>
      </c>
      <c r="Q21" s="432"/>
      <c r="R21" s="432"/>
      <c r="S21" s="432"/>
      <c r="T21" s="432"/>
      <c r="U21" s="432"/>
      <c r="V21" s="432"/>
      <c r="W21" s="432"/>
    </row>
    <row r="22" spans="1:23" ht="25.5">
      <c r="A22" s="91" t="s">
        <v>2317</v>
      </c>
      <c r="B22" s="596">
        <f t="shared" si="0"/>
        <v>147356.53333333333</v>
      </c>
      <c r="C22" s="595">
        <v>552587</v>
      </c>
      <c r="D22" s="513">
        <v>9</v>
      </c>
      <c r="E22" s="91" t="s">
        <v>3216</v>
      </c>
      <c r="F22" s="93"/>
      <c r="G22" s="567">
        <v>4</v>
      </c>
      <c r="H22" s="521" t="s">
        <v>2417</v>
      </c>
      <c r="I22" s="507" t="s">
        <v>2335</v>
      </c>
      <c r="J22" s="507" t="s">
        <v>6133</v>
      </c>
      <c r="K22" s="508" t="s">
        <v>5655</v>
      </c>
      <c r="L22" s="508" t="s">
        <v>154</v>
      </c>
      <c r="M22" s="507">
        <v>5237</v>
      </c>
      <c r="N22" s="507" t="s">
        <v>5720</v>
      </c>
      <c r="O22" s="507"/>
      <c r="P22" s="507" t="s">
        <v>5779</v>
      </c>
      <c r="Q22" s="507"/>
      <c r="R22" s="507"/>
      <c r="S22" s="507"/>
      <c r="T22" s="507"/>
      <c r="U22" s="507"/>
      <c r="V22" s="507"/>
      <c r="W22" s="507"/>
    </row>
    <row r="23" spans="1:23" ht="25.5">
      <c r="A23" s="91" t="s">
        <v>2333</v>
      </c>
      <c r="B23" s="596">
        <f t="shared" si="0"/>
        <v>151205.6</v>
      </c>
      <c r="C23" s="595">
        <v>567021</v>
      </c>
      <c r="D23" s="513">
        <v>9</v>
      </c>
      <c r="E23" s="91" t="s">
        <v>3216</v>
      </c>
      <c r="F23" s="93"/>
      <c r="G23" s="567">
        <v>4</v>
      </c>
      <c r="H23" s="521" t="s">
        <v>2417</v>
      </c>
      <c r="I23" s="507" t="s">
        <v>2335</v>
      </c>
      <c r="J23" s="507" t="s">
        <v>6134</v>
      </c>
      <c r="K23" s="508" t="s">
        <v>6135</v>
      </c>
      <c r="L23" s="508" t="s">
        <v>6136</v>
      </c>
      <c r="M23" s="507">
        <v>5314</v>
      </c>
      <c r="N23" s="507" t="s">
        <v>5720</v>
      </c>
      <c r="O23" s="507"/>
      <c r="P23" s="507" t="s">
        <v>5779</v>
      </c>
      <c r="Q23" s="507"/>
      <c r="R23" s="507"/>
      <c r="S23" s="507"/>
      <c r="T23" s="507"/>
      <c r="U23" s="507"/>
      <c r="V23" s="507"/>
      <c r="W23" s="507"/>
    </row>
    <row r="24" spans="1:23" ht="25.5">
      <c r="A24" s="91" t="s">
        <v>2333</v>
      </c>
      <c r="B24" s="596">
        <f t="shared" si="0"/>
        <v>153583.20000000001</v>
      </c>
      <c r="C24" s="595">
        <v>575937</v>
      </c>
      <c r="D24" s="513">
        <v>9</v>
      </c>
      <c r="E24" s="91" t="s">
        <v>3216</v>
      </c>
      <c r="F24" s="93"/>
      <c r="G24" s="567">
        <v>13</v>
      </c>
      <c r="H24" s="521" t="s">
        <v>2417</v>
      </c>
      <c r="I24" s="525" t="s">
        <v>2335</v>
      </c>
      <c r="J24" s="525" t="s">
        <v>6137</v>
      </c>
      <c r="K24" s="526" t="s">
        <v>6138</v>
      </c>
      <c r="L24" s="526" t="s">
        <v>6139</v>
      </c>
      <c r="M24" s="525">
        <v>5728</v>
      </c>
      <c r="N24" s="525" t="s">
        <v>4921</v>
      </c>
      <c r="O24" s="525"/>
      <c r="P24" s="525" t="s">
        <v>5779</v>
      </c>
      <c r="Q24" s="525"/>
      <c r="R24" s="525"/>
      <c r="S24" s="525"/>
      <c r="T24" s="525"/>
      <c r="U24" s="525"/>
      <c r="V24" s="525"/>
      <c r="W24" s="525"/>
    </row>
    <row r="25" spans="1:23" ht="25.5">
      <c r="A25" s="91" t="s">
        <v>2317</v>
      </c>
      <c r="B25" s="596">
        <f t="shared" si="0"/>
        <v>85170.666666666672</v>
      </c>
      <c r="C25" s="595">
        <v>319390</v>
      </c>
      <c r="D25" s="513"/>
      <c r="E25" s="91" t="s">
        <v>3216</v>
      </c>
      <c r="F25" s="568" t="s">
        <v>6140</v>
      </c>
      <c r="G25" s="567">
        <v>14</v>
      </c>
      <c r="H25" s="521" t="s">
        <v>2417</v>
      </c>
      <c r="I25" s="528" t="s">
        <v>2358</v>
      </c>
      <c r="J25" s="528" t="s">
        <v>6141</v>
      </c>
      <c r="K25" s="543" t="s">
        <v>6142</v>
      </c>
      <c r="L25" s="543" t="s">
        <v>27</v>
      </c>
      <c r="M25" s="528">
        <v>2805</v>
      </c>
      <c r="N25" s="528" t="s">
        <v>4887</v>
      </c>
      <c r="O25" s="528"/>
      <c r="P25" s="528" t="s">
        <v>5779</v>
      </c>
      <c r="Q25" s="648">
        <v>42486</v>
      </c>
      <c r="R25" s="528"/>
      <c r="S25" s="528"/>
      <c r="T25" s="528"/>
      <c r="U25" s="528"/>
      <c r="V25" s="528"/>
      <c r="W25" s="528"/>
    </row>
    <row r="26" spans="1:23" ht="25.5">
      <c r="A26" s="91" t="s">
        <v>2317</v>
      </c>
      <c r="B26" s="596">
        <f t="shared" si="0"/>
        <v>85578.133333333331</v>
      </c>
      <c r="C26" s="595">
        <v>320918</v>
      </c>
      <c r="D26" s="513"/>
      <c r="E26" s="91" t="s">
        <v>3216</v>
      </c>
      <c r="F26" s="568" t="s">
        <v>6140</v>
      </c>
      <c r="G26" s="567">
        <v>20</v>
      </c>
      <c r="H26" s="521" t="s">
        <v>2417</v>
      </c>
      <c r="I26" s="528" t="s">
        <v>2358</v>
      </c>
      <c r="J26" s="528" t="s">
        <v>6143</v>
      </c>
      <c r="K26" s="543" t="s">
        <v>6144</v>
      </c>
      <c r="L26" s="543" t="s">
        <v>74</v>
      </c>
      <c r="M26" s="528">
        <v>2793</v>
      </c>
      <c r="N26" s="528" t="s">
        <v>4887</v>
      </c>
      <c r="O26" s="528"/>
      <c r="P26" s="528" t="s">
        <v>5779</v>
      </c>
      <c r="Q26" s="648">
        <v>42486</v>
      </c>
      <c r="R26" s="528"/>
      <c r="S26" s="528"/>
      <c r="T26" s="528"/>
      <c r="U26" s="528"/>
      <c r="V26" s="528"/>
      <c r="W26" s="528"/>
    </row>
    <row r="27" spans="1:23" ht="25.5">
      <c r="A27" s="91" t="s">
        <v>2362</v>
      </c>
      <c r="B27" s="596">
        <f t="shared" si="0"/>
        <v>100545.06666666667</v>
      </c>
      <c r="C27" s="595">
        <v>377044</v>
      </c>
      <c r="D27" s="513"/>
      <c r="E27" s="91" t="s">
        <v>3216</v>
      </c>
      <c r="F27" s="568" t="s">
        <v>6140</v>
      </c>
      <c r="G27" s="567">
        <v>21</v>
      </c>
      <c r="H27" s="521" t="s">
        <v>2417</v>
      </c>
      <c r="I27" s="528" t="s">
        <v>2358</v>
      </c>
      <c r="J27" s="528" t="s">
        <v>6145</v>
      </c>
      <c r="K27" s="543" t="s">
        <v>4279</v>
      </c>
      <c r="L27" s="543" t="s">
        <v>4280</v>
      </c>
      <c r="M27" s="528">
        <v>1207</v>
      </c>
      <c r="N27" s="528" t="s">
        <v>4887</v>
      </c>
      <c r="O27" s="528"/>
      <c r="P27" s="528" t="s">
        <v>5779</v>
      </c>
      <c r="Q27" s="648">
        <v>42486</v>
      </c>
      <c r="R27" s="528"/>
      <c r="S27" s="528"/>
      <c r="T27" s="528"/>
      <c r="U27" s="528"/>
      <c r="V27" s="528"/>
      <c r="W27" s="528"/>
    </row>
    <row r="28" spans="1:23" ht="25.5">
      <c r="A28" s="91" t="s">
        <v>2333</v>
      </c>
      <c r="B28" s="596">
        <f t="shared" si="0"/>
        <v>98441.066666666666</v>
      </c>
      <c r="C28" s="595">
        <v>369154</v>
      </c>
      <c r="D28" s="513"/>
      <c r="E28" s="91" t="s">
        <v>3216</v>
      </c>
      <c r="F28" s="598" t="s">
        <v>6140</v>
      </c>
      <c r="G28" s="567">
        <v>25</v>
      </c>
      <c r="H28" s="521" t="s">
        <v>2417</v>
      </c>
      <c r="I28" s="525" t="s">
        <v>2358</v>
      </c>
      <c r="J28" s="525" t="s">
        <v>6084</v>
      </c>
      <c r="K28" s="526" t="s">
        <v>6146</v>
      </c>
      <c r="L28" s="526" t="s">
        <v>50</v>
      </c>
      <c r="M28" s="525">
        <v>2362</v>
      </c>
      <c r="N28" s="525" t="s">
        <v>4921</v>
      </c>
      <c r="O28" s="525"/>
      <c r="P28" s="525" t="s">
        <v>5779</v>
      </c>
      <c r="Q28" s="599">
        <v>42489</v>
      </c>
      <c r="R28" s="525"/>
      <c r="S28" s="525"/>
      <c r="T28" s="525"/>
      <c r="U28" s="525"/>
      <c r="V28" s="525"/>
      <c r="W28" s="525"/>
    </row>
    <row r="29" spans="1:23" ht="25.5">
      <c r="A29" s="91" t="s">
        <v>2317</v>
      </c>
      <c r="B29" s="596">
        <f t="shared" si="0"/>
        <v>126653.33333333333</v>
      </c>
      <c r="C29" s="595">
        <v>474950</v>
      </c>
      <c r="D29" s="513"/>
      <c r="E29" s="91" t="s">
        <v>3216</v>
      </c>
      <c r="F29" s="598" t="s">
        <v>6147</v>
      </c>
      <c r="G29" s="567">
        <v>26</v>
      </c>
      <c r="H29" s="521" t="s">
        <v>2417</v>
      </c>
      <c r="I29" s="507" t="s">
        <v>2358</v>
      </c>
      <c r="J29" s="507" t="s">
        <v>6148</v>
      </c>
      <c r="K29" s="508" t="s">
        <v>6149</v>
      </c>
      <c r="L29" s="508" t="s">
        <v>2952</v>
      </c>
      <c r="M29" s="507">
        <v>2248</v>
      </c>
      <c r="N29" s="507" t="s">
        <v>5720</v>
      </c>
      <c r="O29" s="507"/>
      <c r="P29" s="507" t="s">
        <v>5779</v>
      </c>
      <c r="Q29" s="566">
        <v>42490</v>
      </c>
      <c r="R29" s="507"/>
      <c r="S29" s="507"/>
      <c r="T29" s="507"/>
      <c r="U29" s="507"/>
      <c r="V29" s="507"/>
      <c r="W29" s="507"/>
    </row>
    <row r="30" spans="1:23" ht="25.5">
      <c r="A30" s="91" t="s">
        <v>2362</v>
      </c>
      <c r="B30" s="596">
        <f t="shared" si="0"/>
        <v>110493.33333333333</v>
      </c>
      <c r="C30" s="595">
        <v>414350</v>
      </c>
      <c r="D30" s="513"/>
      <c r="E30" s="91" t="s">
        <v>3216</v>
      </c>
      <c r="F30" s="598" t="s">
        <v>6150</v>
      </c>
      <c r="G30" s="567">
        <v>4</v>
      </c>
      <c r="H30" s="521" t="s">
        <v>2432</v>
      </c>
      <c r="I30" s="432" t="s">
        <v>2358</v>
      </c>
      <c r="J30" s="432" t="s">
        <v>6151</v>
      </c>
      <c r="K30" s="514" t="s">
        <v>97</v>
      </c>
      <c r="L30" s="514" t="s">
        <v>3628</v>
      </c>
      <c r="M30" s="432">
        <v>1115</v>
      </c>
      <c r="N30" s="432" t="s">
        <v>4870</v>
      </c>
      <c r="O30" s="432"/>
      <c r="P30" s="432" t="s">
        <v>5779</v>
      </c>
      <c r="Q30" s="601" t="s">
        <v>6152</v>
      </c>
      <c r="R30" s="432"/>
      <c r="S30" s="432"/>
      <c r="T30" s="432"/>
      <c r="U30" s="432"/>
      <c r="V30" s="432"/>
      <c r="W30" s="432"/>
    </row>
    <row r="31" spans="1:23" ht="25.5">
      <c r="A31" s="91" t="s">
        <v>2317</v>
      </c>
      <c r="B31" s="596">
        <f t="shared" si="0"/>
        <v>157307.73333333334</v>
      </c>
      <c r="C31" s="595">
        <v>589904</v>
      </c>
      <c r="D31" s="513">
        <v>11</v>
      </c>
      <c r="E31" s="91" t="s">
        <v>3216</v>
      </c>
      <c r="F31" s="93"/>
      <c r="G31" s="567">
        <v>6</v>
      </c>
      <c r="H31" s="521" t="s">
        <v>2432</v>
      </c>
      <c r="I31" s="507" t="s">
        <v>2335</v>
      </c>
      <c r="J31" s="507" t="s">
        <v>6153</v>
      </c>
      <c r="K31" s="508" t="s">
        <v>6154</v>
      </c>
      <c r="L31" s="508" t="s">
        <v>2592</v>
      </c>
      <c r="M31" s="507">
        <v>5201</v>
      </c>
      <c r="N31" s="507" t="s">
        <v>5720</v>
      </c>
      <c r="O31" s="507"/>
      <c r="P31" s="507" t="s">
        <v>5779</v>
      </c>
      <c r="Q31" s="566">
        <v>42502</v>
      </c>
      <c r="R31" s="507"/>
      <c r="S31" s="507"/>
      <c r="T31" s="507"/>
      <c r="U31" s="507"/>
      <c r="V31" s="507"/>
      <c r="W31" s="507"/>
    </row>
    <row r="32" spans="1:23" ht="25.5">
      <c r="A32" s="91" t="s">
        <v>2317</v>
      </c>
      <c r="B32" s="596">
        <f t="shared" si="0"/>
        <v>106297.06666666667</v>
      </c>
      <c r="C32" s="595">
        <v>398614</v>
      </c>
      <c r="D32" s="513"/>
      <c r="E32" s="91" t="s">
        <v>3216</v>
      </c>
      <c r="F32" s="598" t="s">
        <v>6147</v>
      </c>
      <c r="G32" s="567">
        <v>9</v>
      </c>
      <c r="H32" s="521" t="s">
        <v>2432</v>
      </c>
      <c r="I32" s="507" t="s">
        <v>2358</v>
      </c>
      <c r="J32" s="507" t="s">
        <v>6155</v>
      </c>
      <c r="K32" s="508" t="s">
        <v>157</v>
      </c>
      <c r="L32" s="508" t="s">
        <v>2623</v>
      </c>
      <c r="M32" s="507">
        <v>3651</v>
      </c>
      <c r="N32" s="507" t="s">
        <v>5720</v>
      </c>
      <c r="O32" s="507"/>
      <c r="P32" s="507" t="s">
        <v>5779</v>
      </c>
      <c r="Q32" s="566">
        <v>42503</v>
      </c>
      <c r="R32" s="507"/>
      <c r="S32" s="507"/>
      <c r="T32" s="507"/>
      <c r="U32" s="507"/>
      <c r="V32" s="507"/>
      <c r="W32" s="507"/>
    </row>
    <row r="33" spans="1:23" ht="25.5">
      <c r="A33" s="91" t="s">
        <v>2317</v>
      </c>
      <c r="B33" s="596">
        <f t="shared" si="0"/>
        <v>95677.333333333328</v>
      </c>
      <c r="C33" s="595">
        <v>358790</v>
      </c>
      <c r="D33" s="513"/>
      <c r="E33" s="91" t="s">
        <v>3216</v>
      </c>
      <c r="F33" s="598" t="s">
        <v>6147</v>
      </c>
      <c r="G33" s="567">
        <v>9</v>
      </c>
      <c r="H33" s="521" t="s">
        <v>2432</v>
      </c>
      <c r="I33" s="432" t="s">
        <v>2358</v>
      </c>
      <c r="J33" s="432" t="s">
        <v>6156</v>
      </c>
      <c r="K33" s="514" t="s">
        <v>2352</v>
      </c>
      <c r="L33" s="514" t="s">
        <v>6071</v>
      </c>
      <c r="M33" s="432">
        <v>2783</v>
      </c>
      <c r="N33" s="432" t="s">
        <v>4870</v>
      </c>
      <c r="O33" s="432"/>
      <c r="P33" s="432" t="s">
        <v>5779</v>
      </c>
      <c r="Q33" s="602">
        <v>42503</v>
      </c>
      <c r="R33" s="432"/>
      <c r="S33" s="432"/>
      <c r="T33" s="432"/>
      <c r="U33" s="432"/>
      <c r="V33" s="432"/>
      <c r="W33" s="432"/>
    </row>
    <row r="34" spans="1:23" ht="25.5">
      <c r="A34" s="91" t="s">
        <v>2333</v>
      </c>
      <c r="B34" s="596">
        <f t="shared" ref="B34:B65" si="1">C34/3.75</f>
        <v>97806.399999999994</v>
      </c>
      <c r="C34" s="595">
        <v>366774</v>
      </c>
      <c r="D34" s="513"/>
      <c r="E34" s="91" t="s">
        <v>3216</v>
      </c>
      <c r="F34" s="598" t="s">
        <v>6147</v>
      </c>
      <c r="G34" s="567">
        <v>10</v>
      </c>
      <c r="H34" s="521" t="s">
        <v>2432</v>
      </c>
      <c r="I34" s="432" t="s">
        <v>2358</v>
      </c>
      <c r="J34" s="432" t="s">
        <v>6157</v>
      </c>
      <c r="K34" s="514" t="s">
        <v>3974</v>
      </c>
      <c r="L34" s="514" t="s">
        <v>6158</v>
      </c>
      <c r="M34" s="432">
        <v>1621</v>
      </c>
      <c r="N34" s="432" t="s">
        <v>4870</v>
      </c>
      <c r="O34" s="432"/>
      <c r="P34" s="432" t="s">
        <v>5779</v>
      </c>
      <c r="Q34" s="602">
        <v>42504</v>
      </c>
      <c r="R34" s="432"/>
      <c r="S34" s="432"/>
      <c r="T34" s="432"/>
      <c r="U34" s="432"/>
      <c r="V34" s="432"/>
      <c r="W34" s="432"/>
    </row>
    <row r="35" spans="1:23" ht="25.5">
      <c r="A35" s="91" t="s">
        <v>2333</v>
      </c>
      <c r="B35" s="596">
        <f t="shared" si="1"/>
        <v>157707.73333333334</v>
      </c>
      <c r="C35" s="595">
        <v>591404</v>
      </c>
      <c r="D35" s="513">
        <v>10</v>
      </c>
      <c r="E35" s="91" t="s">
        <v>3216</v>
      </c>
      <c r="F35" s="93"/>
      <c r="G35" s="567">
        <v>16</v>
      </c>
      <c r="H35" s="521" t="s">
        <v>2432</v>
      </c>
      <c r="I35" s="525" t="s">
        <v>2335</v>
      </c>
      <c r="J35" s="525" t="s">
        <v>6159</v>
      </c>
      <c r="K35" s="526" t="s">
        <v>57</v>
      </c>
      <c r="L35" s="526" t="s">
        <v>6160</v>
      </c>
      <c r="M35" s="525">
        <v>5385</v>
      </c>
      <c r="N35" s="525" t="s">
        <v>4921</v>
      </c>
      <c r="O35" s="525"/>
      <c r="P35" s="525" t="s">
        <v>5779</v>
      </c>
      <c r="Q35" s="599">
        <v>42510</v>
      </c>
      <c r="R35" s="525"/>
      <c r="S35" s="525"/>
      <c r="T35" s="525"/>
      <c r="U35" s="525"/>
      <c r="V35" s="525"/>
      <c r="W35" s="525"/>
    </row>
    <row r="36" spans="1:23" ht="25.5">
      <c r="A36" s="91" t="s">
        <v>2317</v>
      </c>
      <c r="B36" s="596">
        <f t="shared" si="1"/>
        <v>108887.73333333334</v>
      </c>
      <c r="C36" s="595">
        <v>408329</v>
      </c>
      <c r="D36" s="513"/>
      <c r="E36" s="91" t="s">
        <v>3216</v>
      </c>
      <c r="F36" s="568" t="s">
        <v>6140</v>
      </c>
      <c r="G36" s="567">
        <v>23</v>
      </c>
      <c r="H36" s="521" t="s">
        <v>2432</v>
      </c>
      <c r="I36" s="525" t="s">
        <v>2358</v>
      </c>
      <c r="J36" s="525" t="s">
        <v>6161</v>
      </c>
      <c r="K36" s="526" t="s">
        <v>6075</v>
      </c>
      <c r="L36" s="526" t="s">
        <v>6076</v>
      </c>
      <c r="M36" s="525">
        <v>2574</v>
      </c>
      <c r="N36" s="525" t="s">
        <v>4921</v>
      </c>
      <c r="O36" s="525"/>
      <c r="P36" s="525" t="s">
        <v>5779</v>
      </c>
      <c r="Q36" s="599">
        <v>42518</v>
      </c>
      <c r="R36" s="525"/>
      <c r="S36" s="525"/>
      <c r="T36" s="525"/>
      <c r="U36" s="525"/>
      <c r="V36" s="525"/>
      <c r="W36" s="525"/>
    </row>
    <row r="37" spans="1:23" ht="25.5">
      <c r="A37" s="91" t="s">
        <v>2317</v>
      </c>
      <c r="B37" s="596">
        <f t="shared" si="1"/>
        <v>2800</v>
      </c>
      <c r="C37" s="595">
        <v>10500</v>
      </c>
      <c r="D37" s="513"/>
      <c r="E37" s="91" t="s">
        <v>3216</v>
      </c>
      <c r="F37" s="568" t="s">
        <v>6162</v>
      </c>
      <c r="G37" s="567">
        <v>23</v>
      </c>
      <c r="H37" s="521" t="s">
        <v>2432</v>
      </c>
      <c r="I37" s="417" t="s">
        <v>3668</v>
      </c>
      <c r="J37" s="417" t="s">
        <v>6163</v>
      </c>
      <c r="K37" s="457" t="s">
        <v>194</v>
      </c>
      <c r="L37" s="457" t="s">
        <v>4111</v>
      </c>
      <c r="M37" s="417">
        <v>1100</v>
      </c>
      <c r="N37" s="417"/>
      <c r="O37" s="417"/>
      <c r="P37" s="417" t="s">
        <v>537</v>
      </c>
      <c r="Q37" s="417" t="s">
        <v>537</v>
      </c>
      <c r="R37" s="417"/>
      <c r="S37" s="417"/>
      <c r="T37" s="417"/>
      <c r="U37" s="417"/>
      <c r="V37" s="417"/>
      <c r="W37" s="417"/>
    </row>
    <row r="38" spans="1:23" ht="25.5">
      <c r="A38" s="91" t="s">
        <v>2333</v>
      </c>
      <c r="B38" s="596">
        <f t="shared" si="1"/>
        <v>114569.33333333333</v>
      </c>
      <c r="C38" s="595">
        <v>429635</v>
      </c>
      <c r="D38" s="513"/>
      <c r="E38" s="91" t="s">
        <v>3216</v>
      </c>
      <c r="F38" s="568" t="s">
        <v>6164</v>
      </c>
      <c r="G38" s="567">
        <v>6</v>
      </c>
      <c r="H38" s="521" t="s">
        <v>2471</v>
      </c>
      <c r="I38" s="525" t="s">
        <v>2358</v>
      </c>
      <c r="J38" s="525" t="s">
        <v>6086</v>
      </c>
      <c r="K38" s="526" t="s">
        <v>4321</v>
      </c>
      <c r="L38" s="526" t="s">
        <v>4322</v>
      </c>
      <c r="M38" s="525">
        <v>2508</v>
      </c>
      <c r="N38" s="525" t="s">
        <v>4921</v>
      </c>
      <c r="O38" s="525"/>
      <c r="P38" s="525" t="s">
        <v>5779</v>
      </c>
      <c r="Q38" s="599">
        <v>42531</v>
      </c>
      <c r="R38" s="525"/>
      <c r="S38" s="525"/>
      <c r="T38" s="525"/>
      <c r="U38" s="525"/>
      <c r="V38" s="525"/>
      <c r="W38" s="525"/>
    </row>
    <row r="39" spans="1:23" ht="25.5">
      <c r="A39" s="91" t="s">
        <v>2317</v>
      </c>
      <c r="B39" s="596">
        <f t="shared" si="1"/>
        <v>116006.66666666667</v>
      </c>
      <c r="C39" s="595">
        <v>435025</v>
      </c>
      <c r="D39" s="513"/>
      <c r="E39" s="91" t="s">
        <v>3216</v>
      </c>
      <c r="F39" s="568" t="s">
        <v>6165</v>
      </c>
      <c r="G39" s="567">
        <v>6</v>
      </c>
      <c r="H39" s="521" t="s">
        <v>2471</v>
      </c>
      <c r="I39" s="507" t="s">
        <v>2358</v>
      </c>
      <c r="J39" s="507" t="s">
        <v>6166</v>
      </c>
      <c r="K39" s="508" t="s">
        <v>149</v>
      </c>
      <c r="L39" s="508" t="s">
        <v>6167</v>
      </c>
      <c r="M39" s="507">
        <v>2379</v>
      </c>
      <c r="N39" s="507" t="s">
        <v>5720</v>
      </c>
      <c r="O39" s="507"/>
      <c r="P39" s="507" t="s">
        <v>5779</v>
      </c>
      <c r="Q39" s="566">
        <v>42532</v>
      </c>
      <c r="R39" s="507"/>
      <c r="S39" s="507"/>
      <c r="T39" s="507"/>
      <c r="U39" s="507"/>
      <c r="V39" s="507"/>
      <c r="W39" s="507"/>
    </row>
    <row r="40" spans="1:23" ht="25.5">
      <c r="A40" s="91" t="s">
        <v>6168</v>
      </c>
      <c r="B40" s="596">
        <f t="shared" si="1"/>
        <v>48780</v>
      </c>
      <c r="C40" s="595">
        <v>182925</v>
      </c>
      <c r="D40" s="513"/>
      <c r="E40" s="91" t="s">
        <v>3216</v>
      </c>
      <c r="F40" s="568" t="s">
        <v>6162</v>
      </c>
      <c r="G40" s="567">
        <v>6</v>
      </c>
      <c r="H40" s="521" t="s">
        <v>2471</v>
      </c>
      <c r="I40" s="528" t="s">
        <v>2358</v>
      </c>
      <c r="J40" s="528" t="s">
        <v>6169</v>
      </c>
      <c r="K40" s="543" t="s">
        <v>6170</v>
      </c>
      <c r="L40" s="543" t="s">
        <v>6171</v>
      </c>
      <c r="M40" s="528">
        <v>2560</v>
      </c>
      <c r="N40" s="528" t="s">
        <v>4887</v>
      </c>
      <c r="O40" s="528"/>
      <c r="P40" s="528" t="s">
        <v>5779</v>
      </c>
      <c r="Q40" s="648">
        <v>42532</v>
      </c>
      <c r="R40" s="528"/>
      <c r="S40" s="528"/>
      <c r="T40" s="528"/>
      <c r="U40" s="528"/>
      <c r="V40" s="528"/>
      <c r="W40" s="528"/>
    </row>
    <row r="41" spans="1:23" ht="25.5">
      <c r="A41" s="91" t="s">
        <v>2317</v>
      </c>
      <c r="B41" s="596">
        <f t="shared" si="1"/>
        <v>109002.4</v>
      </c>
      <c r="C41" s="595">
        <v>408759</v>
      </c>
      <c r="D41" s="513"/>
      <c r="E41" s="91" t="s">
        <v>3216</v>
      </c>
      <c r="F41" s="568" t="s">
        <v>6165</v>
      </c>
      <c r="G41" s="567">
        <v>11</v>
      </c>
      <c r="H41" s="521" t="s">
        <v>2471</v>
      </c>
      <c r="I41" s="432" t="s">
        <v>2358</v>
      </c>
      <c r="J41" s="432" t="s">
        <v>6172</v>
      </c>
      <c r="K41" s="514" t="s">
        <v>4914</v>
      </c>
      <c r="L41" s="514" t="s">
        <v>2530</v>
      </c>
      <c r="M41" s="432">
        <v>2033</v>
      </c>
      <c r="N41" s="432" t="s">
        <v>4870</v>
      </c>
      <c r="O41" s="432"/>
      <c r="P41" s="432" t="s">
        <v>5779</v>
      </c>
      <c r="Q41" s="602">
        <v>42531</v>
      </c>
      <c r="R41" s="432"/>
      <c r="S41" s="432"/>
      <c r="T41" s="432"/>
      <c r="U41" s="432"/>
      <c r="V41" s="432"/>
      <c r="W41" s="432"/>
    </row>
    <row r="42" spans="1:23" ht="25.5">
      <c r="A42" s="91" t="s">
        <v>6173</v>
      </c>
      <c r="B42" s="596">
        <f t="shared" si="1"/>
        <v>112345.86666666667</v>
      </c>
      <c r="C42" s="595">
        <v>421297</v>
      </c>
      <c r="D42" s="513"/>
      <c r="E42" s="91" t="s">
        <v>3216</v>
      </c>
      <c r="F42" s="568" t="s">
        <v>6165</v>
      </c>
      <c r="G42" s="567">
        <v>13</v>
      </c>
      <c r="H42" s="521" t="s">
        <v>2471</v>
      </c>
      <c r="I42" s="417" t="s">
        <v>2358</v>
      </c>
      <c r="J42" s="417" t="s">
        <v>5681</v>
      </c>
      <c r="K42" s="418" t="s">
        <v>194</v>
      </c>
      <c r="L42" s="418" t="s">
        <v>2495</v>
      </c>
      <c r="M42" s="417">
        <v>2864</v>
      </c>
      <c r="N42" s="417" t="s">
        <v>4880</v>
      </c>
      <c r="O42" s="417"/>
      <c r="P42" s="417" t="s">
        <v>5779</v>
      </c>
      <c r="Q42" s="603">
        <v>42538</v>
      </c>
      <c r="R42" s="417"/>
      <c r="S42" s="417"/>
      <c r="T42" s="417"/>
      <c r="U42" s="417"/>
      <c r="V42" s="417"/>
      <c r="W42" s="417"/>
    </row>
    <row r="43" spans="1:23" ht="25.5" customHeight="1">
      <c r="A43" s="91" t="s">
        <v>6174</v>
      </c>
      <c r="B43" s="596">
        <f t="shared" si="1"/>
        <v>102801.06666666667</v>
      </c>
      <c r="C43" s="595">
        <v>385504</v>
      </c>
      <c r="D43" s="513"/>
      <c r="E43" s="91" t="s">
        <v>3216</v>
      </c>
      <c r="F43" s="568" t="s">
        <v>6175</v>
      </c>
      <c r="G43" s="567">
        <v>13</v>
      </c>
      <c r="H43" s="521" t="s">
        <v>2471</v>
      </c>
      <c r="I43" s="417" t="s">
        <v>2358</v>
      </c>
      <c r="J43" s="417" t="s">
        <v>6083</v>
      </c>
      <c r="K43" s="418" t="s">
        <v>5204</v>
      </c>
      <c r="L43" s="418" t="s">
        <v>6176</v>
      </c>
      <c r="M43" s="417">
        <v>3504</v>
      </c>
      <c r="N43" s="417" t="s">
        <v>4880</v>
      </c>
      <c r="O43" s="417"/>
      <c r="P43" s="417" t="s">
        <v>5779</v>
      </c>
      <c r="Q43" s="603">
        <v>42539</v>
      </c>
      <c r="R43" s="417"/>
      <c r="S43" s="417"/>
      <c r="T43" s="417"/>
      <c r="U43" s="417"/>
      <c r="V43" s="417"/>
      <c r="W43" s="417"/>
    </row>
    <row r="44" spans="1:23" ht="25.5">
      <c r="A44" s="91" t="s">
        <v>2333</v>
      </c>
      <c r="B44" s="596">
        <f t="shared" si="1"/>
        <v>100208</v>
      </c>
      <c r="C44" s="595">
        <v>375780</v>
      </c>
      <c r="D44" s="513"/>
      <c r="E44" s="91" t="s">
        <v>3216</v>
      </c>
      <c r="F44" s="568" t="s">
        <v>6177</v>
      </c>
      <c r="G44" s="567">
        <v>15</v>
      </c>
      <c r="H44" s="521" t="s">
        <v>2471</v>
      </c>
      <c r="I44" s="528" t="s">
        <v>2358</v>
      </c>
      <c r="J44" s="528" t="s">
        <v>6178</v>
      </c>
      <c r="K44" s="543" t="s">
        <v>6179</v>
      </c>
      <c r="L44" s="543" t="s">
        <v>6180</v>
      </c>
      <c r="M44" s="528">
        <v>2454</v>
      </c>
      <c r="N44" s="528" t="s">
        <v>4887</v>
      </c>
      <c r="O44" s="528"/>
      <c r="P44" s="528" t="s">
        <v>5779</v>
      </c>
      <c r="Q44" s="648">
        <v>42542</v>
      </c>
      <c r="R44" s="528"/>
      <c r="S44" s="528"/>
      <c r="T44" s="528"/>
      <c r="U44" s="528"/>
      <c r="V44" s="528"/>
      <c r="W44" s="528"/>
    </row>
    <row r="45" spans="1:23" ht="25.5">
      <c r="A45" s="91" t="s">
        <v>2333</v>
      </c>
      <c r="B45" s="596">
        <f t="shared" si="1"/>
        <v>56000</v>
      </c>
      <c r="C45" s="595">
        <v>210000</v>
      </c>
      <c r="D45" s="513"/>
      <c r="E45" s="91" t="s">
        <v>3216</v>
      </c>
      <c r="F45" s="568" t="s">
        <v>6181</v>
      </c>
      <c r="G45" s="567">
        <v>20</v>
      </c>
      <c r="H45" s="521" t="s">
        <v>2471</v>
      </c>
      <c r="I45" s="525" t="s">
        <v>2358</v>
      </c>
      <c r="J45" s="525" t="s">
        <v>6182</v>
      </c>
      <c r="K45" s="526" t="s">
        <v>6067</v>
      </c>
      <c r="L45" s="526" t="s">
        <v>2830</v>
      </c>
      <c r="M45" s="525">
        <v>3833</v>
      </c>
      <c r="N45" s="525" t="s">
        <v>4921</v>
      </c>
      <c r="O45" s="525"/>
      <c r="P45" s="525" t="s">
        <v>537</v>
      </c>
      <c r="Q45" s="525" t="s">
        <v>537</v>
      </c>
      <c r="R45" s="525"/>
      <c r="S45" s="525"/>
      <c r="T45" s="525"/>
      <c r="U45" s="525"/>
      <c r="V45" s="525"/>
      <c r="W45" s="525"/>
    </row>
    <row r="46" spans="1:23" ht="25.5">
      <c r="A46" s="91" t="s">
        <v>2362</v>
      </c>
      <c r="B46" s="596">
        <f t="shared" si="1"/>
        <v>91422.399999999994</v>
      </c>
      <c r="C46" s="595">
        <v>342834</v>
      </c>
      <c r="D46" s="513">
        <v>5</v>
      </c>
      <c r="E46" s="91" t="s">
        <v>3216</v>
      </c>
      <c r="F46" s="568" t="s">
        <v>6165</v>
      </c>
      <c r="G46" s="567">
        <v>20</v>
      </c>
      <c r="H46" s="521" t="s">
        <v>2471</v>
      </c>
      <c r="I46" s="507" t="s">
        <v>2358</v>
      </c>
      <c r="J46" s="507" t="s">
        <v>6183</v>
      </c>
      <c r="K46" s="508" t="s">
        <v>5514</v>
      </c>
      <c r="L46" s="508" t="s">
        <v>6073</v>
      </c>
      <c r="M46" s="507">
        <v>3638</v>
      </c>
      <c r="N46" s="507" t="s">
        <v>5720</v>
      </c>
      <c r="O46" s="507"/>
      <c r="P46" s="507" t="s">
        <v>5779</v>
      </c>
      <c r="Q46" s="566">
        <v>42545</v>
      </c>
      <c r="R46" s="507"/>
      <c r="S46" s="507"/>
      <c r="T46" s="507"/>
      <c r="U46" s="507"/>
      <c r="V46" s="507"/>
      <c r="W46" s="507"/>
    </row>
    <row r="47" spans="1:23" ht="25.5">
      <c r="A47" s="91" t="s">
        <v>2317</v>
      </c>
      <c r="B47" s="596">
        <f t="shared" si="1"/>
        <v>102666.66666666667</v>
      </c>
      <c r="C47" s="595">
        <v>385000</v>
      </c>
      <c r="D47" s="513"/>
      <c r="E47" s="91" t="s">
        <v>3216</v>
      </c>
      <c r="F47" s="568" t="s">
        <v>6162</v>
      </c>
      <c r="G47" s="567">
        <v>20</v>
      </c>
      <c r="H47" s="521" t="s">
        <v>2471</v>
      </c>
      <c r="I47" s="507" t="s">
        <v>2358</v>
      </c>
      <c r="J47" s="507" t="s">
        <v>6184</v>
      </c>
      <c r="K47" s="508" t="s">
        <v>3207</v>
      </c>
      <c r="L47" s="508" t="s">
        <v>6030</v>
      </c>
      <c r="M47" s="507">
        <v>1324</v>
      </c>
      <c r="N47" s="507" t="s">
        <v>5720</v>
      </c>
      <c r="O47" s="507"/>
      <c r="P47" s="507" t="s">
        <v>5779</v>
      </c>
      <c r="Q47" s="566">
        <v>42545</v>
      </c>
      <c r="R47" s="507"/>
      <c r="S47" s="507"/>
      <c r="T47" s="507"/>
      <c r="U47" s="507"/>
      <c r="V47" s="507"/>
      <c r="W47" s="507"/>
    </row>
    <row r="48" spans="1:23" ht="25.5" customHeight="1">
      <c r="A48" s="91" t="s">
        <v>2333</v>
      </c>
      <c r="B48" s="596">
        <f t="shared" si="1"/>
        <v>96150.399999999994</v>
      </c>
      <c r="C48" s="595">
        <v>360564</v>
      </c>
      <c r="D48" s="513"/>
      <c r="E48" s="91" t="s">
        <v>3216</v>
      </c>
      <c r="F48" s="568" t="s">
        <v>6185</v>
      </c>
      <c r="G48" s="567">
        <v>27</v>
      </c>
      <c r="H48" s="521" t="s">
        <v>2471</v>
      </c>
      <c r="I48" s="417" t="s">
        <v>2358</v>
      </c>
      <c r="J48" s="417" t="s">
        <v>6077</v>
      </c>
      <c r="K48" s="457" t="s">
        <v>6186</v>
      </c>
      <c r="L48" s="457" t="s">
        <v>6187</v>
      </c>
      <c r="M48" s="417">
        <v>1648</v>
      </c>
      <c r="N48" s="417" t="s">
        <v>4880</v>
      </c>
      <c r="O48" s="417"/>
      <c r="P48" s="417" t="s">
        <v>5779</v>
      </c>
      <c r="Q48" s="603">
        <v>42552</v>
      </c>
      <c r="R48" s="417"/>
      <c r="S48" s="417"/>
      <c r="T48" s="417"/>
      <c r="U48" s="417"/>
      <c r="V48" s="417"/>
      <c r="W48" s="417"/>
    </row>
    <row r="49" spans="1:23" ht="25.5">
      <c r="A49" s="91" t="s">
        <v>2317</v>
      </c>
      <c r="B49" s="596">
        <f t="shared" si="1"/>
        <v>109737.33333333333</v>
      </c>
      <c r="C49" s="595">
        <v>411515</v>
      </c>
      <c r="D49" s="513"/>
      <c r="E49" s="91" t="s">
        <v>3216</v>
      </c>
      <c r="F49" s="568" t="s">
        <v>6185</v>
      </c>
      <c r="G49" s="567">
        <v>27</v>
      </c>
      <c r="H49" s="521" t="s">
        <v>2471</v>
      </c>
      <c r="I49" s="507" t="s">
        <v>2358</v>
      </c>
      <c r="J49" s="507" t="s">
        <v>6188</v>
      </c>
      <c r="K49" s="508" t="s">
        <v>170</v>
      </c>
      <c r="L49" s="508" t="s">
        <v>3957</v>
      </c>
      <c r="M49" s="507">
        <v>2580</v>
      </c>
      <c r="N49" s="507" t="s">
        <v>5720</v>
      </c>
      <c r="O49" s="507"/>
      <c r="P49" s="507" t="s">
        <v>5779</v>
      </c>
      <c r="Q49" s="566">
        <v>42553</v>
      </c>
      <c r="R49" s="507"/>
      <c r="S49" s="507"/>
      <c r="T49" s="507"/>
      <c r="U49" s="507"/>
      <c r="V49" s="507"/>
      <c r="W49" s="507"/>
    </row>
    <row r="50" spans="1:23" ht="25.5">
      <c r="A50" s="91" t="s">
        <v>2333</v>
      </c>
      <c r="B50" s="596">
        <f t="shared" si="1"/>
        <v>103385.86666666667</v>
      </c>
      <c r="C50" s="595">
        <v>387697</v>
      </c>
      <c r="D50" s="513"/>
      <c r="E50" s="91" t="s">
        <v>3216</v>
      </c>
      <c r="F50" s="568" t="s">
        <v>6177</v>
      </c>
      <c r="G50" s="567">
        <v>27</v>
      </c>
      <c r="H50" s="521" t="s">
        <v>2471</v>
      </c>
      <c r="I50" s="528" t="s">
        <v>2358</v>
      </c>
      <c r="J50" s="528" t="s">
        <v>6189</v>
      </c>
      <c r="K50" s="543" t="s">
        <v>6190</v>
      </c>
      <c r="L50" s="543" t="s">
        <v>6191</v>
      </c>
      <c r="M50" s="528">
        <v>2712</v>
      </c>
      <c r="N50" s="528" t="s">
        <v>4887</v>
      </c>
      <c r="O50" s="528"/>
      <c r="P50" s="528" t="s">
        <v>5779</v>
      </c>
      <c r="Q50" s="648">
        <v>42553</v>
      </c>
      <c r="R50" s="528"/>
      <c r="S50" s="528"/>
      <c r="T50" s="528"/>
      <c r="U50" s="528"/>
      <c r="V50" s="528"/>
      <c r="W50" s="528"/>
    </row>
    <row r="51" spans="1:23" ht="25.5">
      <c r="A51" s="91" t="s">
        <v>6192</v>
      </c>
      <c r="B51" s="596">
        <f t="shared" si="1"/>
        <v>91389.066666666666</v>
      </c>
      <c r="C51" s="595">
        <v>342709</v>
      </c>
      <c r="D51" s="513"/>
      <c r="E51" s="91" t="s">
        <v>3216</v>
      </c>
      <c r="F51" s="568" t="s">
        <v>6185</v>
      </c>
      <c r="G51" s="567">
        <v>28</v>
      </c>
      <c r="H51" s="521" t="s">
        <v>2471</v>
      </c>
      <c r="I51" s="432" t="s">
        <v>2358</v>
      </c>
      <c r="J51" s="432" t="s">
        <v>6193</v>
      </c>
      <c r="K51" s="514" t="s">
        <v>5073</v>
      </c>
      <c r="L51" s="514" t="s">
        <v>74</v>
      </c>
      <c r="M51" s="432">
        <v>1913</v>
      </c>
      <c r="N51" s="432" t="s">
        <v>4870</v>
      </c>
      <c r="O51" s="432"/>
      <c r="P51" s="432" t="s">
        <v>5779</v>
      </c>
      <c r="Q51" s="602">
        <v>42552</v>
      </c>
      <c r="R51" s="432"/>
      <c r="S51" s="432"/>
      <c r="T51" s="432"/>
      <c r="U51" s="432"/>
      <c r="V51" s="432"/>
      <c r="W51" s="432"/>
    </row>
    <row r="52" spans="1:23" ht="25.5">
      <c r="A52" s="91" t="s">
        <v>6174</v>
      </c>
      <c r="B52" s="596">
        <f t="shared" si="1"/>
        <v>97203.733333333337</v>
      </c>
      <c r="C52" s="595">
        <v>364514</v>
      </c>
      <c r="D52" s="513"/>
      <c r="E52" s="91" t="s">
        <v>3216</v>
      </c>
      <c r="F52" s="568" t="s">
        <v>6185</v>
      </c>
      <c r="G52" s="567">
        <v>4</v>
      </c>
      <c r="H52" s="521" t="s">
        <v>2556</v>
      </c>
      <c r="I52" s="432" t="s">
        <v>2358</v>
      </c>
      <c r="J52" s="432" t="s">
        <v>6194</v>
      </c>
      <c r="K52" s="514" t="s">
        <v>97</v>
      </c>
      <c r="L52" s="514" t="s">
        <v>4950</v>
      </c>
      <c r="M52" s="432">
        <v>2625</v>
      </c>
      <c r="N52" s="432" t="s">
        <v>4870</v>
      </c>
      <c r="O52" s="432"/>
      <c r="P52" s="432" t="s">
        <v>5779</v>
      </c>
      <c r="Q52" s="602">
        <v>42559</v>
      </c>
      <c r="R52" s="432"/>
      <c r="S52" s="432"/>
      <c r="T52" s="432"/>
      <c r="U52" s="432"/>
      <c r="V52" s="432"/>
      <c r="W52" s="432"/>
    </row>
    <row r="53" spans="1:23" ht="25.5">
      <c r="A53" s="91" t="s">
        <v>2333</v>
      </c>
      <c r="B53" s="596">
        <f t="shared" si="1"/>
        <v>106497.06666666667</v>
      </c>
      <c r="C53" s="595">
        <v>399364</v>
      </c>
      <c r="D53" s="513"/>
      <c r="E53" s="91" t="s">
        <v>3216</v>
      </c>
      <c r="F53" s="568" t="s">
        <v>6181</v>
      </c>
      <c r="G53" s="567">
        <v>11</v>
      </c>
      <c r="H53" s="521" t="s">
        <v>2556</v>
      </c>
      <c r="I53" s="507" t="s">
        <v>2358</v>
      </c>
      <c r="J53" s="507" t="s">
        <v>6195</v>
      </c>
      <c r="K53" s="508" t="s">
        <v>3286</v>
      </c>
      <c r="L53" s="508" t="s">
        <v>5370</v>
      </c>
      <c r="M53" s="507">
        <v>1479</v>
      </c>
      <c r="N53" s="507" t="s">
        <v>5720</v>
      </c>
      <c r="O53" s="507"/>
      <c r="P53" s="507" t="s">
        <v>5779</v>
      </c>
      <c r="Q53" s="566">
        <v>42566</v>
      </c>
      <c r="R53" s="507"/>
      <c r="S53" s="507"/>
      <c r="T53" s="507"/>
      <c r="U53" s="507"/>
      <c r="V53" s="507"/>
      <c r="W53" s="507"/>
    </row>
    <row r="54" spans="1:23" ht="25.5">
      <c r="A54" s="91" t="s">
        <v>2317</v>
      </c>
      <c r="B54" s="596">
        <f t="shared" si="1"/>
        <v>139746.93333333332</v>
      </c>
      <c r="C54" s="595">
        <v>524051</v>
      </c>
      <c r="D54" s="513">
        <v>9</v>
      </c>
      <c r="E54" s="91" t="s">
        <v>3216</v>
      </c>
      <c r="F54" s="93"/>
      <c r="G54" s="567">
        <v>11</v>
      </c>
      <c r="H54" s="521" t="s">
        <v>2556</v>
      </c>
      <c r="I54" s="432" t="s">
        <v>2335</v>
      </c>
      <c r="J54" s="432" t="s">
        <v>6196</v>
      </c>
      <c r="K54" s="514" t="s">
        <v>330</v>
      </c>
      <c r="L54" s="514" t="s">
        <v>32</v>
      </c>
      <c r="M54" s="432">
        <v>4227</v>
      </c>
      <c r="N54" s="432" t="s">
        <v>4870</v>
      </c>
      <c r="O54" s="432"/>
      <c r="P54" s="432" t="s">
        <v>5779</v>
      </c>
      <c r="Q54" s="602">
        <v>42567</v>
      </c>
      <c r="R54" s="432"/>
      <c r="S54" s="432"/>
      <c r="T54" s="432"/>
      <c r="U54" s="432"/>
      <c r="V54" s="432"/>
      <c r="W54" s="432"/>
    </row>
    <row r="55" spans="1:23" ht="25.5">
      <c r="A55" s="91" t="s">
        <v>2317</v>
      </c>
      <c r="B55" s="596">
        <f t="shared" si="1"/>
        <v>78400</v>
      </c>
      <c r="C55" s="595">
        <v>294000</v>
      </c>
      <c r="D55" s="513"/>
      <c r="E55" s="91" t="s">
        <v>3216</v>
      </c>
      <c r="F55" s="568" t="s">
        <v>6177</v>
      </c>
      <c r="G55" s="567">
        <v>11</v>
      </c>
      <c r="H55" s="521" t="s">
        <v>2556</v>
      </c>
      <c r="I55" s="525" t="s">
        <v>2358</v>
      </c>
      <c r="J55" s="525" t="s">
        <v>6087</v>
      </c>
      <c r="K55" s="526" t="s">
        <v>5629</v>
      </c>
      <c r="L55" s="526" t="s">
        <v>3037</v>
      </c>
      <c r="M55" s="525">
        <v>2250</v>
      </c>
      <c r="N55" s="525" t="s">
        <v>4921</v>
      </c>
      <c r="O55" s="525"/>
      <c r="P55" s="525" t="s">
        <v>5779</v>
      </c>
      <c r="Q55" s="599">
        <v>42566</v>
      </c>
      <c r="R55" s="525"/>
      <c r="S55" s="525"/>
      <c r="T55" s="525"/>
      <c r="U55" s="525"/>
      <c r="V55" s="525"/>
      <c r="W55" s="525"/>
    </row>
    <row r="56" spans="1:23" ht="25.5">
      <c r="A56" s="91" t="s">
        <v>6197</v>
      </c>
      <c r="B56" s="596">
        <f t="shared" si="1"/>
        <v>143157.6</v>
      </c>
      <c r="C56" s="595">
        <v>536841</v>
      </c>
      <c r="D56" s="513">
        <v>10</v>
      </c>
      <c r="E56" s="91" t="s">
        <v>3216</v>
      </c>
      <c r="F56" s="93"/>
      <c r="G56" s="567">
        <v>18</v>
      </c>
      <c r="H56" s="521" t="s">
        <v>2556</v>
      </c>
      <c r="I56" s="417" t="s">
        <v>2335</v>
      </c>
      <c r="J56" s="417" t="s">
        <v>6198</v>
      </c>
      <c r="K56" s="418" t="s">
        <v>194</v>
      </c>
      <c r="L56" s="418" t="s">
        <v>6199</v>
      </c>
      <c r="M56" s="417">
        <v>5000</v>
      </c>
      <c r="N56" s="417" t="s">
        <v>4880</v>
      </c>
      <c r="O56" s="417"/>
      <c r="P56" s="417" t="s">
        <v>5833</v>
      </c>
      <c r="Q56" s="603">
        <v>42573</v>
      </c>
      <c r="R56" s="417"/>
      <c r="S56" s="417"/>
      <c r="T56" s="417"/>
      <c r="U56" s="417"/>
      <c r="V56" s="417"/>
      <c r="W56" s="417"/>
    </row>
    <row r="57" spans="1:23" ht="25.5">
      <c r="A57" s="91" t="s">
        <v>2362</v>
      </c>
      <c r="B57" s="596">
        <f t="shared" si="1"/>
        <v>113391.73333333334</v>
      </c>
      <c r="C57" s="595">
        <v>425219</v>
      </c>
      <c r="D57" s="513"/>
      <c r="E57" s="91" t="s">
        <v>6200</v>
      </c>
      <c r="F57" s="568" t="s">
        <v>6201</v>
      </c>
      <c r="G57" s="567">
        <v>18</v>
      </c>
      <c r="H57" s="521" t="s">
        <v>2556</v>
      </c>
      <c r="I57" s="417" t="s">
        <v>2358</v>
      </c>
      <c r="J57" s="417" t="s">
        <v>6202</v>
      </c>
      <c r="K57" s="418" t="s">
        <v>6127</v>
      </c>
      <c r="L57" s="418" t="s">
        <v>6203</v>
      </c>
      <c r="M57" s="417">
        <v>3505</v>
      </c>
      <c r="N57" s="417" t="s">
        <v>4880</v>
      </c>
      <c r="O57" s="417"/>
      <c r="P57" s="417" t="s">
        <v>5779</v>
      </c>
      <c r="Q57" s="603">
        <v>42573</v>
      </c>
      <c r="R57" s="417"/>
      <c r="S57" s="417"/>
      <c r="T57" s="417"/>
      <c r="U57" s="417"/>
      <c r="V57" s="417"/>
      <c r="W57" s="417"/>
    </row>
    <row r="58" spans="1:23" ht="28.5" customHeight="1">
      <c r="A58" s="91" t="s">
        <v>2317</v>
      </c>
      <c r="B58" s="596">
        <f t="shared" si="1"/>
        <v>113175.73333333334</v>
      </c>
      <c r="C58" s="595">
        <v>424409</v>
      </c>
      <c r="D58" s="513"/>
      <c r="E58" s="91" t="s">
        <v>3216</v>
      </c>
      <c r="F58" s="568" t="s">
        <v>6204</v>
      </c>
      <c r="G58" s="567">
        <v>25</v>
      </c>
      <c r="H58" s="521" t="s">
        <v>2556</v>
      </c>
      <c r="I58" s="417" t="s">
        <v>2358</v>
      </c>
      <c r="J58" s="417" t="s">
        <v>6205</v>
      </c>
      <c r="K58" s="418" t="s">
        <v>2991</v>
      </c>
      <c r="L58" s="418" t="s">
        <v>2580</v>
      </c>
      <c r="M58" s="417">
        <v>2341</v>
      </c>
      <c r="N58" s="417" t="s">
        <v>4880</v>
      </c>
      <c r="O58" s="417"/>
      <c r="P58" s="417" t="s">
        <v>5779</v>
      </c>
      <c r="Q58" s="603">
        <v>42580</v>
      </c>
      <c r="R58" s="417"/>
      <c r="S58" s="417"/>
      <c r="T58" s="417"/>
      <c r="U58" s="417"/>
      <c r="V58" s="417"/>
      <c r="W58" s="417"/>
    </row>
    <row r="59" spans="1:23" ht="25.5">
      <c r="A59" s="91" t="s">
        <v>2317</v>
      </c>
      <c r="B59" s="596">
        <f t="shared" si="1"/>
        <v>108828</v>
      </c>
      <c r="C59" s="595">
        <v>408105</v>
      </c>
      <c r="D59" s="513"/>
      <c r="E59" s="91" t="s">
        <v>3216</v>
      </c>
      <c r="F59" s="568" t="s">
        <v>6206</v>
      </c>
      <c r="G59" s="567">
        <v>25</v>
      </c>
      <c r="H59" s="521" t="s">
        <v>2556</v>
      </c>
      <c r="I59" s="528" t="s">
        <v>2358</v>
      </c>
      <c r="J59" s="528" t="s">
        <v>6207</v>
      </c>
      <c r="K59" s="543" t="s">
        <v>3778</v>
      </c>
      <c r="L59" s="543" t="s">
        <v>6208</v>
      </c>
      <c r="M59" s="528">
        <v>1196</v>
      </c>
      <c r="N59" s="528" t="s">
        <v>4887</v>
      </c>
      <c r="O59" s="528"/>
      <c r="P59" s="528" t="s">
        <v>537</v>
      </c>
      <c r="Q59" s="528" t="s">
        <v>537</v>
      </c>
      <c r="R59" s="528"/>
      <c r="S59" s="528"/>
      <c r="T59" s="528"/>
      <c r="U59" s="528"/>
      <c r="V59" s="528"/>
      <c r="W59" s="528"/>
    </row>
    <row r="60" spans="1:23" ht="25.5">
      <c r="A60" s="91" t="s">
        <v>2333</v>
      </c>
      <c r="B60" s="596">
        <f t="shared" si="1"/>
        <v>3866.6666666666665</v>
      </c>
      <c r="C60" s="595">
        <v>14500</v>
      </c>
      <c r="D60" s="513"/>
      <c r="E60" s="91" t="s">
        <v>3216</v>
      </c>
      <c r="F60" s="93"/>
      <c r="G60" s="567">
        <v>1</v>
      </c>
      <c r="H60" s="521" t="s">
        <v>2614</v>
      </c>
      <c r="I60" s="525" t="s">
        <v>3668</v>
      </c>
      <c r="J60" s="525" t="s">
        <v>6209</v>
      </c>
      <c r="K60" s="526" t="s">
        <v>57</v>
      </c>
      <c r="L60" s="526" t="s">
        <v>3445</v>
      </c>
      <c r="M60" s="525">
        <v>1957</v>
      </c>
      <c r="N60" s="525"/>
      <c r="O60" s="525"/>
      <c r="P60" s="525"/>
      <c r="Q60" s="525"/>
      <c r="R60" s="525"/>
      <c r="S60" s="525"/>
      <c r="T60" s="525"/>
      <c r="U60" s="525"/>
      <c r="V60" s="525"/>
      <c r="W60" s="525"/>
    </row>
    <row r="61" spans="1:23" ht="25.5">
      <c r="A61" s="91" t="s">
        <v>2333</v>
      </c>
      <c r="B61" s="596">
        <f t="shared" si="1"/>
        <v>101873.06666666667</v>
      </c>
      <c r="C61" s="595">
        <v>382024</v>
      </c>
      <c r="D61" s="513"/>
      <c r="E61" s="91" t="s">
        <v>3216</v>
      </c>
      <c r="F61" s="568" t="s">
        <v>6210</v>
      </c>
      <c r="G61" s="567">
        <v>16</v>
      </c>
      <c r="H61" s="521" t="s">
        <v>2614</v>
      </c>
      <c r="I61" s="528" t="s">
        <v>2358</v>
      </c>
      <c r="J61" s="528" t="s">
        <v>6211</v>
      </c>
      <c r="K61" s="543" t="s">
        <v>6212</v>
      </c>
      <c r="L61" s="543" t="s">
        <v>6213</v>
      </c>
      <c r="M61" s="528">
        <v>2057</v>
      </c>
      <c r="N61" s="528" t="s">
        <v>4887</v>
      </c>
      <c r="O61" s="528"/>
      <c r="P61" s="528" t="s">
        <v>5833</v>
      </c>
      <c r="Q61" s="648">
        <v>42601</v>
      </c>
      <c r="R61" s="528"/>
      <c r="S61" s="528"/>
      <c r="T61" s="528"/>
      <c r="U61" s="528"/>
      <c r="V61" s="528"/>
      <c r="W61" s="528"/>
    </row>
    <row r="62" spans="1:23" ht="25.5">
      <c r="A62" s="91" t="s">
        <v>2317</v>
      </c>
      <c r="B62" s="596">
        <f t="shared" si="1"/>
        <v>103058.4</v>
      </c>
      <c r="C62" s="595">
        <v>386469</v>
      </c>
      <c r="D62" s="513"/>
      <c r="E62" s="91" t="s">
        <v>3216</v>
      </c>
      <c r="F62" s="568" t="s">
        <v>6210</v>
      </c>
      <c r="G62" s="567">
        <v>17</v>
      </c>
      <c r="H62" s="521" t="s">
        <v>2614</v>
      </c>
      <c r="I62" s="528" t="s">
        <v>2358</v>
      </c>
      <c r="J62" s="528" t="s">
        <v>6214</v>
      </c>
      <c r="K62" s="543" t="s">
        <v>3917</v>
      </c>
      <c r="L62" s="543" t="s">
        <v>2457</v>
      </c>
      <c r="M62" s="528">
        <v>3006</v>
      </c>
      <c r="N62" s="528" t="s">
        <v>4887</v>
      </c>
      <c r="O62" s="528"/>
      <c r="P62" s="528" t="s">
        <v>5833</v>
      </c>
      <c r="Q62" s="648">
        <v>42601</v>
      </c>
      <c r="R62" s="528"/>
      <c r="S62" s="528"/>
      <c r="T62" s="528"/>
      <c r="U62" s="528"/>
      <c r="V62" s="528"/>
      <c r="W62" s="528"/>
    </row>
    <row r="63" spans="1:23" ht="25.5">
      <c r="A63" s="91" t="s">
        <v>2317</v>
      </c>
      <c r="B63" s="596">
        <f t="shared" si="1"/>
        <v>130392.26666666666</v>
      </c>
      <c r="C63" s="595">
        <v>488971</v>
      </c>
      <c r="D63" s="513">
        <v>9</v>
      </c>
      <c r="E63" s="91" t="s">
        <v>3216</v>
      </c>
      <c r="F63" s="568" t="s">
        <v>6215</v>
      </c>
      <c r="G63" s="567">
        <v>22</v>
      </c>
      <c r="H63" s="521" t="s">
        <v>2614</v>
      </c>
      <c r="I63" s="417" t="s">
        <v>2358</v>
      </c>
      <c r="J63" s="417" t="s">
        <v>6216</v>
      </c>
      <c r="K63" s="418" t="s">
        <v>1710</v>
      </c>
      <c r="L63" s="418" t="s">
        <v>5306</v>
      </c>
      <c r="M63" s="417">
        <v>1428</v>
      </c>
      <c r="N63" s="417" t="s">
        <v>4880</v>
      </c>
      <c r="O63" s="417"/>
      <c r="P63" s="417" t="s">
        <v>5779</v>
      </c>
      <c r="Q63" s="603">
        <v>42608</v>
      </c>
      <c r="R63" s="417"/>
      <c r="S63" s="417"/>
      <c r="T63" s="417"/>
      <c r="U63" s="417"/>
      <c r="V63" s="417"/>
      <c r="W63" s="417"/>
    </row>
    <row r="64" spans="1:23" ht="25.5">
      <c r="A64" s="91" t="s">
        <v>2317</v>
      </c>
      <c r="B64" s="596">
        <f t="shared" si="1"/>
        <v>128216.53333333334</v>
      </c>
      <c r="C64" s="595">
        <v>480812</v>
      </c>
      <c r="D64" s="513">
        <v>8</v>
      </c>
      <c r="E64" s="91" t="s">
        <v>3216</v>
      </c>
      <c r="F64" s="568" t="s">
        <v>6217</v>
      </c>
      <c r="G64" s="567">
        <v>29</v>
      </c>
      <c r="H64" s="521" t="s">
        <v>2614</v>
      </c>
      <c r="I64" s="417" t="s">
        <v>2358</v>
      </c>
      <c r="J64" s="417" t="s">
        <v>6218</v>
      </c>
      <c r="K64" s="418" t="s">
        <v>2386</v>
      </c>
      <c r="L64" s="418" t="s">
        <v>6219</v>
      </c>
      <c r="M64" s="417">
        <v>3113</v>
      </c>
      <c r="N64" s="417" t="s">
        <v>4880</v>
      </c>
      <c r="O64" s="417"/>
      <c r="P64" s="417" t="s">
        <v>5779</v>
      </c>
      <c r="Q64" s="603">
        <v>42615</v>
      </c>
      <c r="R64" s="417"/>
      <c r="S64" s="417"/>
      <c r="T64" s="417"/>
      <c r="U64" s="417"/>
      <c r="V64" s="417"/>
      <c r="W64" s="417"/>
    </row>
    <row r="65" spans="1:23" ht="25.5">
      <c r="A65" s="91" t="s">
        <v>2333</v>
      </c>
      <c r="B65" s="596">
        <f t="shared" si="1"/>
        <v>117809.06666666667</v>
      </c>
      <c r="C65" s="595">
        <v>441784</v>
      </c>
      <c r="D65" s="513"/>
      <c r="E65" s="91" t="s">
        <v>3216</v>
      </c>
      <c r="F65" s="568" t="s">
        <v>6220</v>
      </c>
      <c r="G65" s="567">
        <v>12</v>
      </c>
      <c r="H65" s="521" t="s">
        <v>2654</v>
      </c>
      <c r="I65" s="507" t="s">
        <v>2358</v>
      </c>
      <c r="J65" s="507" t="s">
        <v>6221</v>
      </c>
      <c r="K65" s="508" t="s">
        <v>3286</v>
      </c>
      <c r="L65" s="508" t="s">
        <v>2562</v>
      </c>
      <c r="M65" s="507">
        <v>1287</v>
      </c>
      <c r="N65" s="507" t="s">
        <v>5720</v>
      </c>
      <c r="O65" s="507"/>
      <c r="P65" s="507" t="s">
        <v>5779</v>
      </c>
      <c r="Q65" s="608">
        <v>42630</v>
      </c>
      <c r="R65" s="507">
        <v>65</v>
      </c>
      <c r="S65" s="507"/>
      <c r="T65" s="507"/>
      <c r="U65" s="507"/>
      <c r="V65" s="507"/>
      <c r="W65" s="507"/>
    </row>
    <row r="66" spans="1:23" ht="28.5">
      <c r="A66" s="91" t="s">
        <v>2333</v>
      </c>
      <c r="B66" s="596">
        <f t="shared" ref="B66:B97" si="2">C66/3.75</f>
        <v>77019.733333333337</v>
      </c>
      <c r="C66" s="595">
        <v>288824</v>
      </c>
      <c r="D66" s="513">
        <v>6</v>
      </c>
      <c r="E66" s="91" t="s">
        <v>3216</v>
      </c>
      <c r="F66" s="93"/>
      <c r="G66" s="567">
        <v>19</v>
      </c>
      <c r="H66" s="521" t="s">
        <v>2654</v>
      </c>
      <c r="I66" s="525" t="s">
        <v>2335</v>
      </c>
      <c r="J66" s="525" t="s">
        <v>6222</v>
      </c>
      <c r="K66" s="542" t="s">
        <v>389</v>
      </c>
      <c r="L66" s="542" t="s">
        <v>6223</v>
      </c>
      <c r="M66" s="525">
        <v>5854</v>
      </c>
      <c r="N66" s="525" t="s">
        <v>4921</v>
      </c>
      <c r="O66" s="525"/>
      <c r="P66" s="525" t="s">
        <v>5779</v>
      </c>
      <c r="Q66" s="605">
        <v>42637</v>
      </c>
      <c r="R66" s="525">
        <v>62</v>
      </c>
      <c r="S66" s="525" t="s">
        <v>6224</v>
      </c>
      <c r="T66" s="525"/>
      <c r="U66" s="525"/>
      <c r="V66" s="525"/>
      <c r="W66" s="525"/>
    </row>
    <row r="67" spans="1:23" ht="25.5">
      <c r="A67" s="91" t="s">
        <v>2362</v>
      </c>
      <c r="B67" s="596">
        <f t="shared" si="2"/>
        <v>105726.39999999999</v>
      </c>
      <c r="C67" s="595">
        <v>396474</v>
      </c>
      <c r="D67" s="513">
        <v>7</v>
      </c>
      <c r="E67" s="91" t="s">
        <v>3216</v>
      </c>
      <c r="F67" s="93"/>
      <c r="G67" s="567">
        <v>19</v>
      </c>
      <c r="H67" s="521" t="s">
        <v>2654</v>
      </c>
      <c r="I67" s="528" t="s">
        <v>2335</v>
      </c>
      <c r="J67" s="528" t="s">
        <v>6225</v>
      </c>
      <c r="K67" s="543" t="s">
        <v>4518</v>
      </c>
      <c r="L67" s="543" t="s">
        <v>6226</v>
      </c>
      <c r="M67" s="528">
        <v>5885</v>
      </c>
      <c r="N67" s="528" t="s">
        <v>4887</v>
      </c>
      <c r="O67" s="528"/>
      <c r="P67" s="528" t="s">
        <v>5779</v>
      </c>
      <c r="Q67" s="606">
        <v>42637</v>
      </c>
      <c r="R67" s="528">
        <v>63</v>
      </c>
      <c r="S67" s="528"/>
      <c r="T67" s="528"/>
      <c r="U67" s="528"/>
      <c r="V67" s="528"/>
      <c r="W67" s="528"/>
    </row>
    <row r="68" spans="1:23" ht="25.5">
      <c r="A68" s="91" t="s">
        <v>2317</v>
      </c>
      <c r="B68" s="596">
        <f t="shared" si="2"/>
        <v>113498.13333333333</v>
      </c>
      <c r="C68" s="595">
        <v>425618</v>
      </c>
      <c r="D68" s="513"/>
      <c r="E68" s="91" t="s">
        <v>3216</v>
      </c>
      <c r="F68" s="568" t="s">
        <v>6227</v>
      </c>
      <c r="G68" s="567">
        <v>19</v>
      </c>
      <c r="H68" s="521" t="s">
        <v>2654</v>
      </c>
      <c r="I68" s="417" t="s">
        <v>2358</v>
      </c>
      <c r="J68" s="417" t="s">
        <v>6228</v>
      </c>
      <c r="K68" s="418" t="s">
        <v>244</v>
      </c>
      <c r="L68" s="418" t="s">
        <v>6229</v>
      </c>
      <c r="M68" s="417">
        <v>2317</v>
      </c>
      <c r="N68" s="417" t="s">
        <v>4880</v>
      </c>
      <c r="O68" s="417"/>
      <c r="P68" s="417" t="s">
        <v>5779</v>
      </c>
      <c r="Q68" s="607">
        <v>42636</v>
      </c>
      <c r="R68" s="417">
        <v>64</v>
      </c>
      <c r="S68" s="417"/>
      <c r="T68" s="417"/>
      <c r="U68" s="417"/>
      <c r="V68" s="417"/>
      <c r="W68" s="417"/>
    </row>
    <row r="69" spans="1:23" ht="25.5">
      <c r="A69" s="91" t="s">
        <v>2317</v>
      </c>
      <c r="B69" s="596">
        <f t="shared" si="2"/>
        <v>107632</v>
      </c>
      <c r="C69" s="595">
        <v>403620</v>
      </c>
      <c r="D69" s="513"/>
      <c r="E69" s="91" t="s">
        <v>3216</v>
      </c>
      <c r="F69" s="568" t="s">
        <v>6230</v>
      </c>
      <c r="G69" s="567">
        <v>26</v>
      </c>
      <c r="H69" s="521" t="s">
        <v>2654</v>
      </c>
      <c r="I69" s="507" t="s">
        <v>2358</v>
      </c>
      <c r="J69" s="507" t="s">
        <v>6231</v>
      </c>
      <c r="K69" s="508" t="s">
        <v>6232</v>
      </c>
      <c r="L69" s="508" t="s">
        <v>6233</v>
      </c>
      <c r="M69" s="507">
        <v>1640</v>
      </c>
      <c r="N69" s="507" t="s">
        <v>5720</v>
      </c>
      <c r="O69" s="507"/>
      <c r="P69" s="507" t="s">
        <v>5779</v>
      </c>
      <c r="Q69" s="608">
        <v>42643</v>
      </c>
      <c r="R69" s="507">
        <v>66</v>
      </c>
      <c r="S69" s="507"/>
      <c r="T69" s="507"/>
      <c r="U69" s="507"/>
      <c r="V69" s="507"/>
      <c r="W69" s="507"/>
    </row>
    <row r="70" spans="1:23" ht="25.5">
      <c r="A70" s="91" t="s">
        <v>2333</v>
      </c>
      <c r="B70" s="596">
        <f t="shared" si="2"/>
        <v>108690.4</v>
      </c>
      <c r="C70" s="595">
        <v>407589</v>
      </c>
      <c r="D70" s="513"/>
      <c r="E70" s="91" t="s">
        <v>3216</v>
      </c>
      <c r="F70" s="568" t="s">
        <v>6230</v>
      </c>
      <c r="G70" s="567">
        <v>26</v>
      </c>
      <c r="H70" s="521" t="s">
        <v>2654</v>
      </c>
      <c r="I70" s="507" t="s">
        <v>2358</v>
      </c>
      <c r="J70" s="507" t="s">
        <v>6234</v>
      </c>
      <c r="K70" s="508" t="s">
        <v>6235</v>
      </c>
      <c r="L70" s="508" t="s">
        <v>253</v>
      </c>
      <c r="M70" s="507">
        <v>2484</v>
      </c>
      <c r="N70" s="507" t="s">
        <v>5720</v>
      </c>
      <c r="O70" s="507"/>
      <c r="P70" s="507" t="s">
        <v>5779</v>
      </c>
      <c r="Q70" s="608">
        <v>42643</v>
      </c>
      <c r="R70" s="507">
        <v>67</v>
      </c>
      <c r="S70" s="507"/>
      <c r="T70" s="507"/>
      <c r="U70" s="507"/>
      <c r="V70" s="507"/>
      <c r="W70" s="507"/>
    </row>
    <row r="71" spans="1:23" ht="28.5">
      <c r="A71" s="91" t="s">
        <v>2317</v>
      </c>
      <c r="B71" s="596">
        <f t="shared" si="2"/>
        <v>106592</v>
      </c>
      <c r="C71" s="595">
        <v>399720</v>
      </c>
      <c r="D71" s="513"/>
      <c r="E71" s="91" t="s">
        <v>3216</v>
      </c>
      <c r="F71" s="568" t="s">
        <v>6230</v>
      </c>
      <c r="G71" s="567">
        <v>27</v>
      </c>
      <c r="H71" s="521" t="s">
        <v>2654</v>
      </c>
      <c r="I71" s="432" t="s">
        <v>2358</v>
      </c>
      <c r="J71" s="432" t="s">
        <v>6236</v>
      </c>
      <c r="K71" s="514" t="s">
        <v>5443</v>
      </c>
      <c r="L71" s="514" t="s">
        <v>6237</v>
      </c>
      <c r="M71" s="432">
        <v>2723</v>
      </c>
      <c r="N71" s="432" t="s">
        <v>4870</v>
      </c>
      <c r="O71" s="432"/>
      <c r="P71" s="432" t="s">
        <v>5779</v>
      </c>
      <c r="Q71" s="609">
        <v>42643</v>
      </c>
      <c r="R71" s="432">
        <v>68</v>
      </c>
      <c r="S71" s="432" t="s">
        <v>6238</v>
      </c>
      <c r="T71" s="432"/>
      <c r="U71" s="432"/>
      <c r="V71" s="432"/>
      <c r="W71" s="432"/>
    </row>
    <row r="72" spans="1:23" ht="25.5">
      <c r="A72" s="91" t="s">
        <v>6197</v>
      </c>
      <c r="B72" s="596">
        <f t="shared" si="2"/>
        <v>105043.46666666666</v>
      </c>
      <c r="C72" s="595">
        <v>393913</v>
      </c>
      <c r="D72" s="513"/>
      <c r="E72" s="91" t="s">
        <v>3216</v>
      </c>
      <c r="F72" s="568" t="s">
        <v>6230</v>
      </c>
      <c r="G72" s="567">
        <v>3</v>
      </c>
      <c r="H72" s="521" t="s">
        <v>2707</v>
      </c>
      <c r="I72" s="432" t="s">
        <v>2358</v>
      </c>
      <c r="J72" s="432" t="s">
        <v>6239</v>
      </c>
      <c r="K72" s="514" t="s">
        <v>2732</v>
      </c>
      <c r="L72" s="514" t="s">
        <v>2830</v>
      </c>
      <c r="M72" s="432">
        <v>2781</v>
      </c>
      <c r="N72" s="432" t="s">
        <v>4870</v>
      </c>
      <c r="O72" s="432"/>
      <c r="P72" s="432" t="s">
        <v>5779</v>
      </c>
      <c r="Q72" s="609">
        <v>42651</v>
      </c>
      <c r="R72" s="432">
        <v>71</v>
      </c>
      <c r="S72" s="432" t="s">
        <v>6240</v>
      </c>
      <c r="T72" s="432"/>
      <c r="U72" s="432"/>
      <c r="V72" s="432"/>
      <c r="W72" s="432"/>
    </row>
    <row r="73" spans="1:23" ht="25.5">
      <c r="A73" s="91" t="s">
        <v>2317</v>
      </c>
      <c r="B73" s="596">
        <f t="shared" si="2"/>
        <v>125541.33333333333</v>
      </c>
      <c r="C73" s="595">
        <v>470780</v>
      </c>
      <c r="D73" s="513"/>
      <c r="E73" s="91" t="s">
        <v>3216</v>
      </c>
      <c r="F73" s="568" t="s">
        <v>6241</v>
      </c>
      <c r="G73" s="567">
        <v>3</v>
      </c>
      <c r="H73" s="521" t="s">
        <v>2707</v>
      </c>
      <c r="I73" s="417" t="s">
        <v>2358</v>
      </c>
      <c r="J73" s="417" t="s">
        <v>6242</v>
      </c>
      <c r="K73" s="418" t="s">
        <v>6243</v>
      </c>
      <c r="L73" s="418" t="s">
        <v>6244</v>
      </c>
      <c r="M73" s="417">
        <v>2545</v>
      </c>
      <c r="N73" s="417" t="s">
        <v>4880</v>
      </c>
      <c r="O73" s="417"/>
      <c r="P73" s="417" t="s">
        <v>5779</v>
      </c>
      <c r="Q73" s="607">
        <v>42650</v>
      </c>
      <c r="R73" s="417">
        <v>69</v>
      </c>
      <c r="S73" s="417" t="s">
        <v>6240</v>
      </c>
      <c r="T73" s="417"/>
      <c r="U73" s="417"/>
      <c r="V73" s="417"/>
      <c r="W73" s="417"/>
    </row>
    <row r="74" spans="1:23" ht="25.5">
      <c r="A74" s="91" t="s">
        <v>2333</v>
      </c>
      <c r="B74" s="596">
        <f t="shared" si="2"/>
        <v>105757.33333333333</v>
      </c>
      <c r="C74" s="595">
        <v>396590</v>
      </c>
      <c r="D74" s="513"/>
      <c r="E74" s="91" t="s">
        <v>3216</v>
      </c>
      <c r="F74" s="568" t="s">
        <v>6227</v>
      </c>
      <c r="G74" s="567">
        <v>4</v>
      </c>
      <c r="H74" s="521" t="s">
        <v>2707</v>
      </c>
      <c r="I74" s="528" t="s">
        <v>2358</v>
      </c>
      <c r="J74" s="528" t="s">
        <v>6245</v>
      </c>
      <c r="K74" s="543" t="s">
        <v>6246</v>
      </c>
      <c r="L74" s="543" t="s">
        <v>3246</v>
      </c>
      <c r="M74" s="528">
        <v>2652</v>
      </c>
      <c r="N74" s="528" t="s">
        <v>4887</v>
      </c>
      <c r="O74" s="528"/>
      <c r="P74" s="528" t="s">
        <v>5779</v>
      </c>
      <c r="Q74" s="606">
        <v>42650</v>
      </c>
      <c r="R74" s="528">
        <v>70</v>
      </c>
      <c r="S74" s="528" t="s">
        <v>6240</v>
      </c>
      <c r="T74" s="528"/>
      <c r="U74" s="528"/>
      <c r="V74" s="528"/>
      <c r="W74" s="528"/>
    </row>
    <row r="75" spans="1:23" ht="41.25" customHeight="1">
      <c r="A75" s="91" t="s">
        <v>2362</v>
      </c>
      <c r="B75" s="596">
        <f t="shared" si="2"/>
        <v>129561.06666666667</v>
      </c>
      <c r="C75" s="595">
        <v>485854</v>
      </c>
      <c r="D75" s="513"/>
      <c r="E75" s="91" t="s">
        <v>3216</v>
      </c>
      <c r="F75" s="568" t="s">
        <v>6230</v>
      </c>
      <c r="G75" s="567">
        <v>5</v>
      </c>
      <c r="H75" s="521" t="s">
        <v>2707</v>
      </c>
      <c r="I75" s="525" t="s">
        <v>2358</v>
      </c>
      <c r="J75" s="525" t="s">
        <v>6247</v>
      </c>
      <c r="K75" s="526" t="s">
        <v>2977</v>
      </c>
      <c r="L75" s="526" t="s">
        <v>6248</v>
      </c>
      <c r="M75" s="525">
        <v>2434</v>
      </c>
      <c r="N75" s="525" t="s">
        <v>4921</v>
      </c>
      <c r="O75" s="525"/>
      <c r="P75" s="525" t="s">
        <v>5779</v>
      </c>
      <c r="Q75" s="605">
        <v>42653</v>
      </c>
      <c r="R75" s="525">
        <v>72</v>
      </c>
      <c r="S75" s="525" t="s">
        <v>6249</v>
      </c>
      <c r="T75" s="525"/>
      <c r="U75" s="525"/>
      <c r="V75" s="525"/>
      <c r="W75" s="525"/>
    </row>
    <row r="76" spans="1:23" ht="25.5">
      <c r="A76" s="91" t="s">
        <v>2317</v>
      </c>
      <c r="B76" s="596">
        <f t="shared" si="2"/>
        <v>117249.06666666667</v>
      </c>
      <c r="C76" s="595">
        <v>439684</v>
      </c>
      <c r="D76" s="513"/>
      <c r="E76" s="91" t="s">
        <v>3216</v>
      </c>
      <c r="F76" s="568" t="s">
        <v>6250</v>
      </c>
      <c r="G76" s="567">
        <v>6</v>
      </c>
      <c r="H76" s="521" t="s">
        <v>2707</v>
      </c>
      <c r="I76" s="525" t="s">
        <v>2358</v>
      </c>
      <c r="J76" s="525" t="s">
        <v>6251</v>
      </c>
      <c r="K76" s="526" t="s">
        <v>6068</v>
      </c>
      <c r="L76" s="526" t="s">
        <v>6069</v>
      </c>
      <c r="M76" s="525">
        <v>2489</v>
      </c>
      <c r="N76" s="525" t="s">
        <v>4921</v>
      </c>
      <c r="O76" s="525"/>
      <c r="P76" s="525" t="s">
        <v>5779</v>
      </c>
      <c r="Q76" s="605">
        <v>42653</v>
      </c>
      <c r="R76" s="525">
        <v>74</v>
      </c>
      <c r="S76" s="525" t="s">
        <v>6240</v>
      </c>
      <c r="T76" s="525"/>
      <c r="U76" s="525"/>
      <c r="V76" s="525"/>
      <c r="W76" s="525"/>
    </row>
    <row r="77" spans="1:23" ht="25.5">
      <c r="A77" s="91" t="s">
        <v>2317</v>
      </c>
      <c r="B77" s="596">
        <f t="shared" si="2"/>
        <v>110219.73333333334</v>
      </c>
      <c r="C77" s="595">
        <v>413324</v>
      </c>
      <c r="D77" s="513"/>
      <c r="E77" s="91" t="s">
        <v>3216</v>
      </c>
      <c r="F77" s="568" t="s">
        <v>6230</v>
      </c>
      <c r="G77" s="567">
        <v>7</v>
      </c>
      <c r="H77" s="521" t="s">
        <v>2707</v>
      </c>
      <c r="I77" s="528" t="s">
        <v>2358</v>
      </c>
      <c r="J77" s="528" t="s">
        <v>6252</v>
      </c>
      <c r="K77" s="543" t="s">
        <v>4337</v>
      </c>
      <c r="L77" s="543" t="s">
        <v>4052</v>
      </c>
      <c r="M77" s="528">
        <v>2775</v>
      </c>
      <c r="N77" s="528" t="s">
        <v>4887</v>
      </c>
      <c r="O77" s="528"/>
      <c r="P77" s="528" t="s">
        <v>5779</v>
      </c>
      <c r="Q77" s="606">
        <v>42655</v>
      </c>
      <c r="R77" s="528">
        <v>73</v>
      </c>
      <c r="S77" s="528" t="s">
        <v>6240</v>
      </c>
      <c r="T77" s="528"/>
      <c r="U77" s="528"/>
      <c r="V77" s="528"/>
      <c r="W77" s="528"/>
    </row>
    <row r="78" spans="1:23" ht="25.5">
      <c r="A78" s="91" t="s">
        <v>2333</v>
      </c>
      <c r="B78" s="596">
        <f t="shared" si="2"/>
        <v>114771.46666666666</v>
      </c>
      <c r="C78" s="595">
        <v>430393</v>
      </c>
      <c r="D78" s="513"/>
      <c r="E78" s="91" t="s">
        <v>3216</v>
      </c>
      <c r="F78" s="568" t="s">
        <v>6250</v>
      </c>
      <c r="G78" s="567">
        <v>10</v>
      </c>
      <c r="H78" s="521" t="s">
        <v>2707</v>
      </c>
      <c r="I78" s="417" t="s">
        <v>2358</v>
      </c>
      <c r="J78" s="417" t="s">
        <v>6253</v>
      </c>
      <c r="K78" s="418" t="s">
        <v>1710</v>
      </c>
      <c r="L78" s="418" t="s">
        <v>2530</v>
      </c>
      <c r="M78" s="417">
        <v>2904</v>
      </c>
      <c r="N78" s="417" t="s">
        <v>4880</v>
      </c>
      <c r="O78" s="417"/>
      <c r="P78" s="417" t="s">
        <v>5779</v>
      </c>
      <c r="Q78" s="607">
        <v>42657</v>
      </c>
      <c r="R78" s="417">
        <v>79</v>
      </c>
      <c r="S78" s="417" t="s">
        <v>6240</v>
      </c>
      <c r="T78" s="417"/>
      <c r="U78" s="417"/>
      <c r="V78" s="417"/>
      <c r="W78" s="417"/>
    </row>
    <row r="79" spans="1:23" ht="28.5">
      <c r="A79" s="91" t="s">
        <v>2454</v>
      </c>
      <c r="B79" s="596">
        <f t="shared" si="2"/>
        <v>65286.400000000001</v>
      </c>
      <c r="C79" s="595">
        <v>244824</v>
      </c>
      <c r="D79" s="513"/>
      <c r="E79" s="91" t="s">
        <v>3216</v>
      </c>
      <c r="F79" s="568" t="s">
        <v>6250</v>
      </c>
      <c r="G79" s="567">
        <v>10</v>
      </c>
      <c r="H79" s="521" t="s">
        <v>2707</v>
      </c>
      <c r="I79" s="432" t="s">
        <v>2358</v>
      </c>
      <c r="J79" s="432" t="s">
        <v>6254</v>
      </c>
      <c r="K79" s="514" t="s">
        <v>2798</v>
      </c>
      <c r="L79" s="514" t="s">
        <v>3870</v>
      </c>
      <c r="M79" s="432">
        <v>2383</v>
      </c>
      <c r="N79" s="432" t="s">
        <v>4870</v>
      </c>
      <c r="O79" s="432"/>
      <c r="P79" s="432" t="s">
        <v>5779</v>
      </c>
      <c r="Q79" s="609">
        <v>42658</v>
      </c>
      <c r="R79" s="432">
        <v>76</v>
      </c>
      <c r="S79" s="432" t="s">
        <v>6255</v>
      </c>
      <c r="T79" s="432"/>
      <c r="U79" s="432"/>
      <c r="V79" s="432"/>
      <c r="W79" s="432"/>
    </row>
    <row r="80" spans="1:23" ht="25.5">
      <c r="A80" s="91" t="s">
        <v>2317</v>
      </c>
      <c r="B80" s="596">
        <f t="shared" si="2"/>
        <v>163749.06666666668</v>
      </c>
      <c r="C80" s="595">
        <v>614059</v>
      </c>
      <c r="D80" s="513">
        <v>10</v>
      </c>
      <c r="E80" s="91" t="s">
        <v>3216</v>
      </c>
      <c r="F80" s="93"/>
      <c r="G80" s="567">
        <v>13</v>
      </c>
      <c r="H80" s="521" t="s">
        <v>2707</v>
      </c>
      <c r="I80" s="507" t="s">
        <v>2335</v>
      </c>
      <c r="J80" s="507" t="s">
        <v>6256</v>
      </c>
      <c r="K80" s="508" t="s">
        <v>149</v>
      </c>
      <c r="L80" s="508" t="s">
        <v>6257</v>
      </c>
      <c r="M80" s="507">
        <v>5649</v>
      </c>
      <c r="N80" s="507" t="s">
        <v>5720</v>
      </c>
      <c r="O80" s="507"/>
      <c r="P80" s="507" t="s">
        <v>5779</v>
      </c>
      <c r="Q80" s="608">
        <v>42661</v>
      </c>
      <c r="R80" s="507">
        <v>78</v>
      </c>
      <c r="S80" s="507" t="s">
        <v>2335</v>
      </c>
      <c r="T80" s="507"/>
      <c r="U80" s="507"/>
      <c r="V80" s="507"/>
      <c r="W80" s="507"/>
    </row>
    <row r="81" spans="1:23" ht="28.5">
      <c r="A81" s="91" t="s">
        <v>2317</v>
      </c>
      <c r="B81" s="596">
        <f t="shared" si="2"/>
        <v>100753.33333333333</v>
      </c>
      <c r="C81" s="595">
        <v>377825</v>
      </c>
      <c r="D81" s="513"/>
      <c r="E81" s="91" t="s">
        <v>3216</v>
      </c>
      <c r="F81" s="612">
        <v>42629</v>
      </c>
      <c r="G81" s="567">
        <v>14</v>
      </c>
      <c r="H81" s="521" t="s">
        <v>2707</v>
      </c>
      <c r="I81" s="528" t="s">
        <v>2358</v>
      </c>
      <c r="J81" s="528" t="s">
        <v>6258</v>
      </c>
      <c r="K81" s="543" t="s">
        <v>3337</v>
      </c>
      <c r="L81" s="543" t="s">
        <v>98</v>
      </c>
      <c r="M81" s="528">
        <v>2094</v>
      </c>
      <c r="N81" s="528" t="s">
        <v>4887</v>
      </c>
      <c r="O81" s="528"/>
      <c r="P81" s="528" t="s">
        <v>5779</v>
      </c>
      <c r="Q81" s="606">
        <v>42661</v>
      </c>
      <c r="R81" s="528">
        <v>90</v>
      </c>
      <c r="S81" s="528" t="s">
        <v>6259</v>
      </c>
      <c r="T81" s="528"/>
      <c r="U81" s="528"/>
      <c r="V81" s="528"/>
      <c r="W81" s="528"/>
    </row>
    <row r="82" spans="1:23" ht="25.5">
      <c r="A82" s="91" t="s">
        <v>2362</v>
      </c>
      <c r="B82" s="596">
        <f t="shared" si="2"/>
        <v>122000</v>
      </c>
      <c r="C82" s="595">
        <v>457500</v>
      </c>
      <c r="D82" s="513"/>
      <c r="E82" s="91" t="s">
        <v>3216</v>
      </c>
      <c r="F82" s="612">
        <v>42625</v>
      </c>
      <c r="G82" s="567">
        <v>15</v>
      </c>
      <c r="H82" s="521" t="s">
        <v>2707</v>
      </c>
      <c r="I82" s="417" t="s">
        <v>2358</v>
      </c>
      <c r="J82" s="417" t="s">
        <v>6260</v>
      </c>
      <c r="K82" s="418" t="s">
        <v>5898</v>
      </c>
      <c r="L82" s="418" t="s">
        <v>6261</v>
      </c>
      <c r="M82" s="417">
        <v>3508</v>
      </c>
      <c r="N82" s="417" t="s">
        <v>4880</v>
      </c>
      <c r="O82" s="417"/>
      <c r="P82" s="417" t="s">
        <v>5779</v>
      </c>
      <c r="Q82" s="607">
        <v>42662</v>
      </c>
      <c r="R82" s="417">
        <v>80</v>
      </c>
      <c r="S82" s="417" t="s">
        <v>6240</v>
      </c>
      <c r="T82" s="417"/>
      <c r="U82" s="417"/>
      <c r="V82" s="417"/>
      <c r="W82" s="417"/>
    </row>
    <row r="83" spans="1:23" ht="25.5">
      <c r="A83" s="91" t="s">
        <v>2317</v>
      </c>
      <c r="B83" s="596">
        <f t="shared" si="2"/>
        <v>80150.399999999994</v>
      </c>
      <c r="C83" s="595">
        <v>300564</v>
      </c>
      <c r="D83" s="513"/>
      <c r="E83" s="91" t="s">
        <v>3216</v>
      </c>
      <c r="F83" s="612">
        <v>42632</v>
      </c>
      <c r="G83" s="567">
        <v>15</v>
      </c>
      <c r="H83" s="521" t="s">
        <v>2707</v>
      </c>
      <c r="I83" s="417" t="s">
        <v>2358</v>
      </c>
      <c r="J83" s="417" t="s">
        <v>6262</v>
      </c>
      <c r="K83" s="418" t="s">
        <v>194</v>
      </c>
      <c r="L83" s="418" t="s">
        <v>6263</v>
      </c>
      <c r="M83" s="417">
        <v>2597</v>
      </c>
      <c r="N83" s="417" t="s">
        <v>4880</v>
      </c>
      <c r="O83" s="417"/>
      <c r="P83" s="417" t="s">
        <v>5779</v>
      </c>
      <c r="Q83" s="607">
        <v>42662</v>
      </c>
      <c r="R83" s="417">
        <v>81</v>
      </c>
      <c r="S83" s="417" t="s">
        <v>6240</v>
      </c>
      <c r="T83" s="417"/>
      <c r="U83" s="417"/>
      <c r="V83" s="417"/>
      <c r="W83" s="417"/>
    </row>
    <row r="84" spans="1:23" ht="25.5">
      <c r="A84" s="91" t="s">
        <v>2333</v>
      </c>
      <c r="B84" s="596">
        <f t="shared" si="2"/>
        <v>116421.06666666667</v>
      </c>
      <c r="C84" s="595">
        <v>436579</v>
      </c>
      <c r="D84" s="513"/>
      <c r="E84" s="91" t="s">
        <v>3216</v>
      </c>
      <c r="F84" s="612">
        <v>42632</v>
      </c>
      <c r="G84" s="567">
        <v>17</v>
      </c>
      <c r="H84" s="521" t="s">
        <v>2707</v>
      </c>
      <c r="I84" s="525" t="s">
        <v>2358</v>
      </c>
      <c r="J84" s="525" t="s">
        <v>6264</v>
      </c>
      <c r="K84" s="526" t="s">
        <v>389</v>
      </c>
      <c r="L84" s="526" t="s">
        <v>6019</v>
      </c>
      <c r="M84" s="525">
        <v>2198</v>
      </c>
      <c r="N84" s="525" t="s">
        <v>4921</v>
      </c>
      <c r="O84" s="525"/>
      <c r="P84" s="525" t="s">
        <v>5779</v>
      </c>
      <c r="Q84" s="605">
        <v>42664</v>
      </c>
      <c r="R84" s="525">
        <v>75</v>
      </c>
      <c r="S84" s="525" t="s">
        <v>6240</v>
      </c>
      <c r="T84" s="525"/>
      <c r="U84" s="525"/>
      <c r="V84" s="525"/>
      <c r="W84" s="525"/>
    </row>
    <row r="85" spans="1:23" ht="25.5">
      <c r="A85" s="91" t="s">
        <v>2317</v>
      </c>
      <c r="B85" s="596">
        <f t="shared" si="2"/>
        <v>119928.8</v>
      </c>
      <c r="C85" s="595">
        <v>449733</v>
      </c>
      <c r="D85" s="513"/>
      <c r="E85" s="91" t="s">
        <v>3216</v>
      </c>
      <c r="F85" s="612">
        <v>42632</v>
      </c>
      <c r="G85" s="567">
        <v>17</v>
      </c>
      <c r="H85" s="521" t="s">
        <v>2707</v>
      </c>
      <c r="I85" s="417" t="s">
        <v>2358</v>
      </c>
      <c r="J85" s="417" t="s">
        <v>6265</v>
      </c>
      <c r="K85" s="418" t="s">
        <v>3596</v>
      </c>
      <c r="L85" s="418" t="s">
        <v>21</v>
      </c>
      <c r="M85" s="417">
        <v>2405</v>
      </c>
      <c r="N85" s="417" t="s">
        <v>4880</v>
      </c>
      <c r="O85" s="417"/>
      <c r="P85" s="417" t="s">
        <v>5779</v>
      </c>
      <c r="Q85" s="607">
        <v>42664</v>
      </c>
      <c r="R85" s="417">
        <v>77</v>
      </c>
      <c r="S85" s="417" t="s">
        <v>6266</v>
      </c>
      <c r="T85" s="417" t="s">
        <v>5779</v>
      </c>
      <c r="U85" s="418"/>
      <c r="V85" s="418"/>
      <c r="W85" s="417"/>
    </row>
    <row r="86" spans="1:23" ht="28.5">
      <c r="A86" s="91" t="s">
        <v>2333</v>
      </c>
      <c r="B86" s="596">
        <f t="shared" si="2"/>
        <v>148000</v>
      </c>
      <c r="C86" s="595">
        <v>555000</v>
      </c>
      <c r="D86" s="513">
        <v>9</v>
      </c>
      <c r="E86" s="91" t="s">
        <v>3216</v>
      </c>
      <c r="F86" s="93"/>
      <c r="G86" s="567">
        <v>17</v>
      </c>
      <c r="H86" s="521" t="s">
        <v>2707</v>
      </c>
      <c r="I86" s="525" t="s">
        <v>2335</v>
      </c>
      <c r="J86" s="525" t="s">
        <v>6267</v>
      </c>
      <c r="K86" s="526" t="s">
        <v>5797</v>
      </c>
      <c r="L86" s="526" t="s">
        <v>6268</v>
      </c>
      <c r="M86" s="525">
        <v>4847</v>
      </c>
      <c r="N86" s="525" t="s">
        <v>4921</v>
      </c>
      <c r="O86" s="525"/>
      <c r="P86" s="525" t="s">
        <v>5779</v>
      </c>
      <c r="Q86" s="605">
        <v>42667</v>
      </c>
      <c r="R86" s="525">
        <v>89</v>
      </c>
      <c r="S86" s="525" t="s">
        <v>6269</v>
      </c>
      <c r="T86" s="525"/>
      <c r="U86" s="525"/>
      <c r="V86" s="525"/>
      <c r="W86" s="525"/>
    </row>
    <row r="87" spans="1:23" ht="25.5">
      <c r="A87" s="91" t="s">
        <v>6270</v>
      </c>
      <c r="B87" s="596">
        <f t="shared" si="2"/>
        <v>101985.33333333333</v>
      </c>
      <c r="C87" s="595">
        <v>382445</v>
      </c>
      <c r="D87" s="513"/>
      <c r="E87" s="91" t="s">
        <v>3216</v>
      </c>
      <c r="F87" s="612">
        <v>42639</v>
      </c>
      <c r="G87" s="567">
        <v>17</v>
      </c>
      <c r="H87" s="521" t="s">
        <v>2707</v>
      </c>
      <c r="I87" s="507" t="s">
        <v>2358</v>
      </c>
      <c r="J87" s="507" t="s">
        <v>6271</v>
      </c>
      <c r="K87" s="508" t="s">
        <v>157</v>
      </c>
      <c r="L87" s="508" t="s">
        <v>6272</v>
      </c>
      <c r="M87" s="507">
        <v>2016</v>
      </c>
      <c r="N87" s="507" t="s">
        <v>5720</v>
      </c>
      <c r="O87" s="507"/>
      <c r="P87" s="507" t="s">
        <v>5779</v>
      </c>
      <c r="Q87" s="608">
        <v>42665</v>
      </c>
      <c r="R87" s="507">
        <v>88</v>
      </c>
      <c r="S87" s="507" t="s">
        <v>6240</v>
      </c>
      <c r="T87" s="507"/>
      <c r="U87" s="507"/>
      <c r="V87" s="507"/>
      <c r="W87" s="507"/>
    </row>
    <row r="88" spans="1:23" ht="25.5">
      <c r="A88" s="91" t="s">
        <v>6197</v>
      </c>
      <c r="B88" s="596">
        <f t="shared" si="2"/>
        <v>104080</v>
      </c>
      <c r="C88" s="595">
        <v>390300</v>
      </c>
      <c r="D88" s="513"/>
      <c r="E88" s="91" t="s">
        <v>3216</v>
      </c>
      <c r="F88" s="612">
        <v>42642</v>
      </c>
      <c r="G88" s="567">
        <v>17</v>
      </c>
      <c r="H88" s="521" t="s">
        <v>2707</v>
      </c>
      <c r="I88" s="417" t="s">
        <v>2358</v>
      </c>
      <c r="J88" s="417" t="s">
        <v>6273</v>
      </c>
      <c r="K88" s="418" t="s">
        <v>2376</v>
      </c>
      <c r="L88" s="418" t="s">
        <v>2818</v>
      </c>
      <c r="M88" s="417">
        <v>3718</v>
      </c>
      <c r="N88" s="417" t="s">
        <v>4880</v>
      </c>
      <c r="O88" s="417"/>
      <c r="P88" s="417" t="s">
        <v>5779</v>
      </c>
      <c r="Q88" s="607">
        <v>42664</v>
      </c>
      <c r="R88" s="417">
        <v>82</v>
      </c>
      <c r="S88" s="417" t="s">
        <v>6240</v>
      </c>
      <c r="T88" s="417"/>
      <c r="U88" s="417"/>
      <c r="V88" s="417"/>
      <c r="W88" s="417"/>
    </row>
    <row r="89" spans="1:23" ht="28.5" customHeight="1">
      <c r="A89" s="91" t="s">
        <v>2317</v>
      </c>
      <c r="B89" s="596">
        <f t="shared" si="2"/>
        <v>106924</v>
      </c>
      <c r="C89" s="595">
        <v>400965</v>
      </c>
      <c r="D89" s="513">
        <v>7</v>
      </c>
      <c r="E89" s="91" t="s">
        <v>3216</v>
      </c>
      <c r="F89" s="612">
        <v>42642</v>
      </c>
      <c r="G89" s="567">
        <v>17</v>
      </c>
      <c r="H89" s="521" t="s">
        <v>2707</v>
      </c>
      <c r="I89" s="417" t="s">
        <v>2358</v>
      </c>
      <c r="J89" s="417" t="s">
        <v>6274</v>
      </c>
      <c r="K89" s="418" t="s">
        <v>6127</v>
      </c>
      <c r="L89" s="418" t="s">
        <v>6275</v>
      </c>
      <c r="M89" s="417">
        <v>1851</v>
      </c>
      <c r="N89" s="417" t="s">
        <v>4880</v>
      </c>
      <c r="O89" s="417"/>
      <c r="P89" s="417" t="s">
        <v>5779</v>
      </c>
      <c r="Q89" s="607">
        <v>42665</v>
      </c>
      <c r="R89" s="417">
        <v>87</v>
      </c>
      <c r="S89" s="417" t="s">
        <v>6276</v>
      </c>
      <c r="T89" s="417"/>
      <c r="U89" s="417"/>
      <c r="V89" s="417"/>
      <c r="W89" s="417"/>
    </row>
    <row r="90" spans="1:23" ht="25.5">
      <c r="A90" s="91" t="s">
        <v>6197</v>
      </c>
      <c r="B90" s="596">
        <f t="shared" si="2"/>
        <v>80209.333333333328</v>
      </c>
      <c r="C90" s="595">
        <v>300785</v>
      </c>
      <c r="D90" s="513">
        <v>8</v>
      </c>
      <c r="E90" s="91" t="s">
        <v>3216</v>
      </c>
      <c r="F90" s="612">
        <v>42618</v>
      </c>
      <c r="G90" s="567">
        <v>17</v>
      </c>
      <c r="H90" s="521" t="s">
        <v>2707</v>
      </c>
      <c r="I90" s="432" t="s">
        <v>2358</v>
      </c>
      <c r="J90" s="432" t="s">
        <v>6277</v>
      </c>
      <c r="K90" s="514" t="s">
        <v>6278</v>
      </c>
      <c r="L90" s="514" t="s">
        <v>2739</v>
      </c>
      <c r="M90" s="432">
        <v>1960</v>
      </c>
      <c r="N90" s="432" t="s">
        <v>4870</v>
      </c>
      <c r="O90" s="432"/>
      <c r="P90" s="432" t="s">
        <v>5779</v>
      </c>
      <c r="Q90" s="609">
        <v>42667</v>
      </c>
      <c r="R90" s="432">
        <v>86</v>
      </c>
      <c r="S90" s="432" t="s">
        <v>6279</v>
      </c>
      <c r="T90" s="432"/>
      <c r="U90" s="432"/>
      <c r="V90" s="432"/>
      <c r="W90" s="432"/>
    </row>
    <row r="91" spans="1:23" ht="25.5">
      <c r="A91" s="91" t="s">
        <v>2333</v>
      </c>
      <c r="B91" s="596">
        <f t="shared" si="2"/>
        <v>135741.33333333334</v>
      </c>
      <c r="C91" s="595">
        <v>509030</v>
      </c>
      <c r="D91" s="513"/>
      <c r="E91" s="91" t="s">
        <v>3216</v>
      </c>
      <c r="F91" s="612">
        <v>42611</v>
      </c>
      <c r="G91" s="567">
        <v>19</v>
      </c>
      <c r="H91" s="521" t="s">
        <v>2707</v>
      </c>
      <c r="I91" s="525" t="s">
        <v>2358</v>
      </c>
      <c r="J91" s="525" t="s">
        <v>6280</v>
      </c>
      <c r="K91" s="526" t="s">
        <v>6281</v>
      </c>
      <c r="L91" s="526" t="s">
        <v>2830</v>
      </c>
      <c r="M91" s="525">
        <v>2534</v>
      </c>
      <c r="N91" s="525" t="s">
        <v>4921</v>
      </c>
      <c r="O91" s="525"/>
      <c r="P91" s="525" t="s">
        <v>5779</v>
      </c>
      <c r="Q91" s="605">
        <v>42665</v>
      </c>
      <c r="R91" s="525">
        <v>83</v>
      </c>
      <c r="S91" s="525" t="s">
        <v>6240</v>
      </c>
      <c r="T91" s="525"/>
      <c r="U91" s="525"/>
      <c r="V91" s="525"/>
      <c r="W91" s="525"/>
    </row>
    <row r="92" spans="1:23" ht="25.5">
      <c r="A92" s="91" t="s">
        <v>2333</v>
      </c>
      <c r="B92" s="596">
        <f t="shared" si="2"/>
        <v>119513.06666666667</v>
      </c>
      <c r="C92" s="595">
        <v>448174</v>
      </c>
      <c r="D92" s="513"/>
      <c r="E92" s="91" t="s">
        <v>3216</v>
      </c>
      <c r="F92" s="612">
        <v>42642</v>
      </c>
      <c r="G92" s="567">
        <v>2</v>
      </c>
      <c r="H92" s="521" t="s">
        <v>6282</v>
      </c>
      <c r="I92" s="525" t="s">
        <v>2358</v>
      </c>
      <c r="J92" s="525" t="s">
        <v>6088</v>
      </c>
      <c r="K92" s="526" t="s">
        <v>6283</v>
      </c>
      <c r="L92" s="526" t="s">
        <v>6284</v>
      </c>
      <c r="M92" s="525">
        <v>3049</v>
      </c>
      <c r="N92" s="525" t="s">
        <v>4921</v>
      </c>
      <c r="O92" s="525"/>
      <c r="P92" s="525" t="s">
        <v>5779</v>
      </c>
      <c r="Q92" s="605">
        <v>42678</v>
      </c>
      <c r="R92" s="525">
        <v>84</v>
      </c>
      <c r="S92" s="525" t="s">
        <v>6240</v>
      </c>
      <c r="T92" s="525"/>
      <c r="U92" s="525"/>
      <c r="V92" s="525"/>
      <c r="W92" s="525"/>
    </row>
    <row r="93" spans="1:23" ht="25.5">
      <c r="A93" s="91" t="s">
        <v>2317</v>
      </c>
      <c r="B93" s="596">
        <f t="shared" si="2"/>
        <v>112463.2</v>
      </c>
      <c r="C93" s="595">
        <v>421737</v>
      </c>
      <c r="D93" s="513">
        <v>7</v>
      </c>
      <c r="E93" s="91" t="s">
        <v>3216</v>
      </c>
      <c r="F93" s="612">
        <v>42625</v>
      </c>
      <c r="G93" s="567">
        <v>7</v>
      </c>
      <c r="H93" s="521" t="s">
        <v>2746</v>
      </c>
      <c r="I93" s="432" t="s">
        <v>2358</v>
      </c>
      <c r="J93" s="432" t="s">
        <v>6285</v>
      </c>
      <c r="K93" s="514" t="s">
        <v>5667</v>
      </c>
      <c r="L93" s="514" t="s">
        <v>4313</v>
      </c>
      <c r="M93" s="432">
        <v>1751</v>
      </c>
      <c r="N93" s="432" t="s">
        <v>4870</v>
      </c>
      <c r="O93" s="432"/>
      <c r="P93" s="432" t="s">
        <v>5779</v>
      </c>
      <c r="Q93" s="609">
        <v>42684</v>
      </c>
      <c r="R93" s="432">
        <v>85</v>
      </c>
      <c r="S93" s="432" t="s">
        <v>6276</v>
      </c>
      <c r="T93" s="432"/>
      <c r="U93" s="432"/>
      <c r="V93" s="432"/>
      <c r="W93" s="432"/>
    </row>
    <row r="94" spans="1:23" ht="25.5">
      <c r="A94" s="91" t="s">
        <v>2333</v>
      </c>
      <c r="B94" s="596">
        <f t="shared" si="2"/>
        <v>164533.33333333334</v>
      </c>
      <c r="C94" s="595">
        <v>617000</v>
      </c>
      <c r="D94" s="513">
        <v>10</v>
      </c>
      <c r="E94" s="91" t="s">
        <v>3216</v>
      </c>
      <c r="F94" s="93"/>
      <c r="G94" s="567">
        <v>9</v>
      </c>
      <c r="H94" s="521" t="s">
        <v>2746</v>
      </c>
      <c r="I94" s="528" t="s">
        <v>2335</v>
      </c>
      <c r="J94" s="528" t="s">
        <v>6286</v>
      </c>
      <c r="K94" s="543" t="s">
        <v>5775</v>
      </c>
      <c r="L94" s="543" t="s">
        <v>2830</v>
      </c>
      <c r="M94" s="528">
        <v>5889</v>
      </c>
      <c r="N94" s="528" t="s">
        <v>4870</v>
      </c>
      <c r="O94" s="528"/>
      <c r="P94" s="528" t="s">
        <v>5779</v>
      </c>
      <c r="Q94" s="606">
        <v>42684</v>
      </c>
      <c r="R94" s="528">
        <v>91</v>
      </c>
      <c r="S94" s="528"/>
      <c r="T94" s="528"/>
      <c r="U94" s="543"/>
      <c r="V94" s="543"/>
      <c r="W94" s="528"/>
    </row>
    <row r="95" spans="1:23" ht="25.5">
      <c r="A95" s="91" t="s">
        <v>2362</v>
      </c>
      <c r="B95" s="596">
        <f t="shared" si="2"/>
        <v>150217.60000000001</v>
      </c>
      <c r="C95" s="595">
        <v>563316</v>
      </c>
      <c r="D95" s="513">
        <v>10</v>
      </c>
      <c r="E95" s="91" t="s">
        <v>3216</v>
      </c>
      <c r="F95" s="93"/>
      <c r="G95" s="567">
        <v>14</v>
      </c>
      <c r="H95" s="521" t="s">
        <v>6282</v>
      </c>
      <c r="I95" s="432" t="s">
        <v>2335</v>
      </c>
      <c r="J95" s="432" t="s">
        <v>6287</v>
      </c>
      <c r="K95" s="514" t="s">
        <v>6288</v>
      </c>
      <c r="L95" s="514" t="s">
        <v>6289</v>
      </c>
      <c r="M95" s="432">
        <v>5918</v>
      </c>
      <c r="N95" s="432" t="s">
        <v>4870</v>
      </c>
      <c r="O95" s="432"/>
      <c r="P95" s="432" t="s">
        <v>5779</v>
      </c>
      <c r="Q95" s="609">
        <v>42696</v>
      </c>
      <c r="R95" s="432">
        <v>93</v>
      </c>
      <c r="S95" s="432"/>
      <c r="T95" s="432"/>
      <c r="U95" s="432"/>
      <c r="V95" s="432"/>
      <c r="W95" s="432"/>
    </row>
    <row r="96" spans="1:23" ht="25.5">
      <c r="A96" s="91" t="s">
        <v>2333</v>
      </c>
      <c r="B96" s="596">
        <f t="shared" si="2"/>
        <v>164218.4</v>
      </c>
      <c r="C96" s="595">
        <v>615819</v>
      </c>
      <c r="D96" s="513">
        <v>10</v>
      </c>
      <c r="E96" s="91" t="s">
        <v>3216</v>
      </c>
      <c r="F96" s="613">
        <v>42688</v>
      </c>
      <c r="G96" s="567">
        <v>14</v>
      </c>
      <c r="H96" s="521" t="s">
        <v>2746</v>
      </c>
      <c r="I96" s="528" t="s">
        <v>2335</v>
      </c>
      <c r="J96" s="528" t="s">
        <v>6290</v>
      </c>
      <c r="K96" s="543" t="s">
        <v>6291</v>
      </c>
      <c r="L96" s="543" t="s">
        <v>32</v>
      </c>
      <c r="M96" s="528">
        <v>5670</v>
      </c>
      <c r="N96" s="528" t="s">
        <v>4887</v>
      </c>
      <c r="O96" s="528"/>
      <c r="P96" s="528" t="s">
        <v>5779</v>
      </c>
      <c r="Q96" s="606">
        <v>42695</v>
      </c>
      <c r="R96" s="528">
        <v>92</v>
      </c>
      <c r="S96" s="528"/>
      <c r="T96" s="528"/>
      <c r="U96" s="528"/>
      <c r="V96" s="528"/>
      <c r="W96" s="528"/>
    </row>
    <row r="97" spans="1:23" ht="25.5">
      <c r="A97" s="91" t="s">
        <v>2317</v>
      </c>
      <c r="B97" s="596">
        <f t="shared" si="2"/>
        <v>160921.86666666667</v>
      </c>
      <c r="C97" s="595">
        <v>603457</v>
      </c>
      <c r="D97" s="513">
        <v>10</v>
      </c>
      <c r="E97" s="91" t="s">
        <v>3216</v>
      </c>
      <c r="F97" s="613">
        <v>42688</v>
      </c>
      <c r="G97" s="567">
        <v>14</v>
      </c>
      <c r="H97" s="521" t="s">
        <v>2746</v>
      </c>
      <c r="I97" s="528" t="s">
        <v>2335</v>
      </c>
      <c r="J97" s="528" t="s">
        <v>6292</v>
      </c>
      <c r="K97" s="543" t="s">
        <v>6293</v>
      </c>
      <c r="L97" s="543" t="s">
        <v>6294</v>
      </c>
      <c r="M97" s="528">
        <v>5740</v>
      </c>
      <c r="N97" s="528" t="s">
        <v>4887</v>
      </c>
      <c r="O97" s="528"/>
      <c r="P97" s="528" t="s">
        <v>5779</v>
      </c>
      <c r="Q97" s="606">
        <v>42699</v>
      </c>
      <c r="R97" s="528">
        <v>95</v>
      </c>
      <c r="S97" s="528"/>
      <c r="T97" s="528"/>
      <c r="U97" s="528"/>
      <c r="V97" s="528"/>
      <c r="W97" s="528"/>
    </row>
    <row r="98" spans="1:23" ht="25.5">
      <c r="A98" s="91" t="s">
        <v>2317</v>
      </c>
      <c r="B98" s="596">
        <f t="shared" ref="B98:B103" si="3">C98/3.75</f>
        <v>115089.60000000001</v>
      </c>
      <c r="C98" s="595">
        <v>431586</v>
      </c>
      <c r="D98" s="513"/>
      <c r="E98" s="91" t="s">
        <v>3216</v>
      </c>
      <c r="F98" s="612">
        <v>42663</v>
      </c>
      <c r="G98" s="567">
        <v>17</v>
      </c>
      <c r="H98" s="521" t="s">
        <v>6295</v>
      </c>
      <c r="I98" s="507" t="s">
        <v>2358</v>
      </c>
      <c r="J98" s="507" t="s">
        <v>6296</v>
      </c>
      <c r="K98" s="508" t="s">
        <v>2354</v>
      </c>
      <c r="L98" s="508" t="s">
        <v>36</v>
      </c>
      <c r="M98" s="507">
        <v>4417</v>
      </c>
      <c r="N98" s="507" t="s">
        <v>5720</v>
      </c>
      <c r="O98" s="610"/>
      <c r="P98" s="507" t="s">
        <v>5779</v>
      </c>
      <c r="Q98" s="608">
        <v>42696</v>
      </c>
      <c r="R98" s="507">
        <v>94</v>
      </c>
      <c r="S98" s="507"/>
      <c r="T98" s="507"/>
      <c r="U98" s="507"/>
      <c r="V98" s="507"/>
      <c r="W98" s="507"/>
    </row>
    <row r="99" spans="1:23" ht="28.5" customHeight="1">
      <c r="A99" s="91" t="s">
        <v>2333</v>
      </c>
      <c r="B99" s="596">
        <f t="shared" si="3"/>
        <v>127946.66666666667</v>
      </c>
      <c r="C99" s="595">
        <v>479800</v>
      </c>
      <c r="D99" s="513">
        <v>8</v>
      </c>
      <c r="E99" s="91" t="s">
        <v>3216</v>
      </c>
      <c r="F99" s="613">
        <v>42704</v>
      </c>
      <c r="G99" s="567">
        <v>23</v>
      </c>
      <c r="H99" s="521" t="s">
        <v>2746</v>
      </c>
      <c r="I99" s="417" t="s">
        <v>2335</v>
      </c>
      <c r="J99" s="417" t="s">
        <v>6297</v>
      </c>
      <c r="K99" s="418" t="s">
        <v>6298</v>
      </c>
      <c r="L99" s="418" t="s">
        <v>4757</v>
      </c>
      <c r="M99" s="417">
        <v>5420</v>
      </c>
      <c r="N99" s="417" t="s">
        <v>4880</v>
      </c>
      <c r="O99" s="417"/>
      <c r="P99" s="417" t="s">
        <v>5779</v>
      </c>
      <c r="Q99" s="607">
        <v>42700</v>
      </c>
      <c r="R99" s="417">
        <v>96</v>
      </c>
      <c r="S99" s="417"/>
      <c r="T99" s="417"/>
      <c r="U99" s="417"/>
      <c r="V99" s="417"/>
      <c r="W99" s="417"/>
    </row>
    <row r="100" spans="1:23" ht="25.5">
      <c r="A100" s="91" t="s">
        <v>6197</v>
      </c>
      <c r="B100" s="596">
        <f t="shared" si="3"/>
        <v>185586.13333333333</v>
      </c>
      <c r="C100" s="595">
        <v>695948</v>
      </c>
      <c r="D100" s="513">
        <v>10</v>
      </c>
      <c r="E100" s="91" t="s">
        <v>3216</v>
      </c>
      <c r="F100" s="613">
        <v>42699</v>
      </c>
      <c r="G100" s="567">
        <v>25</v>
      </c>
      <c r="H100" s="521" t="s">
        <v>2746</v>
      </c>
      <c r="I100" s="432" t="s">
        <v>2335</v>
      </c>
      <c r="J100" s="432" t="s">
        <v>6299</v>
      </c>
      <c r="K100" s="514" t="s">
        <v>2637</v>
      </c>
      <c r="L100" s="514" t="s">
        <v>3696</v>
      </c>
      <c r="M100" s="432">
        <v>5397</v>
      </c>
      <c r="N100" s="432" t="s">
        <v>4870</v>
      </c>
      <c r="O100" s="432" t="s">
        <v>6300</v>
      </c>
      <c r="P100" s="432" t="s">
        <v>5833</v>
      </c>
      <c r="Q100" s="609">
        <v>42702</v>
      </c>
      <c r="R100" s="432"/>
      <c r="S100" s="432"/>
      <c r="T100" s="432"/>
      <c r="U100" s="432"/>
      <c r="V100" s="432"/>
      <c r="W100" s="432"/>
    </row>
    <row r="101" spans="1:23" ht="25.5">
      <c r="A101" s="91" t="s">
        <v>2333</v>
      </c>
      <c r="B101" s="596">
        <f t="shared" si="3"/>
        <v>131418.66666666666</v>
      </c>
      <c r="C101" s="595">
        <v>492820</v>
      </c>
      <c r="D101" s="513">
        <v>7</v>
      </c>
      <c r="E101" s="91" t="s">
        <v>3216</v>
      </c>
      <c r="F101" s="613">
        <v>42695</v>
      </c>
      <c r="G101" s="567">
        <v>5</v>
      </c>
      <c r="H101" s="521" t="s">
        <v>2815</v>
      </c>
      <c r="I101" s="432" t="s">
        <v>2335</v>
      </c>
      <c r="J101" s="432" t="s">
        <v>6301</v>
      </c>
      <c r="K101" s="514" t="s">
        <v>330</v>
      </c>
      <c r="L101" s="514" t="s">
        <v>6302</v>
      </c>
      <c r="M101" s="432">
        <v>5725</v>
      </c>
      <c r="N101" s="432" t="s">
        <v>4870</v>
      </c>
      <c r="O101" s="432"/>
      <c r="P101" s="432" t="s">
        <v>5833</v>
      </c>
      <c r="Q101" s="609">
        <v>42713</v>
      </c>
      <c r="R101" s="432"/>
      <c r="S101" s="432"/>
      <c r="T101" s="432"/>
      <c r="U101" s="432"/>
      <c r="V101" s="432"/>
      <c r="W101" s="432"/>
    </row>
    <row r="102" spans="1:23" ht="25.5">
      <c r="A102" s="91" t="s">
        <v>2317</v>
      </c>
      <c r="B102" s="596">
        <f t="shared" si="3"/>
        <v>170666.66666666666</v>
      </c>
      <c r="C102" s="595">
        <v>640000</v>
      </c>
      <c r="D102" s="513">
        <v>10</v>
      </c>
      <c r="E102" s="91" t="s">
        <v>3216</v>
      </c>
      <c r="F102" s="613">
        <v>42717</v>
      </c>
      <c r="G102" s="567">
        <v>12</v>
      </c>
      <c r="H102" s="521" t="s">
        <v>2815</v>
      </c>
      <c r="I102" s="525" t="s">
        <v>2335</v>
      </c>
      <c r="J102" s="525" t="s">
        <v>6303</v>
      </c>
      <c r="K102" s="526" t="s">
        <v>6304</v>
      </c>
      <c r="L102" s="526" t="s">
        <v>6305</v>
      </c>
      <c r="M102" s="525">
        <v>5683</v>
      </c>
      <c r="N102" s="525" t="s">
        <v>4921</v>
      </c>
      <c r="O102" s="525"/>
      <c r="P102" s="525" t="s">
        <v>5779</v>
      </c>
      <c r="Q102" s="605">
        <v>42720</v>
      </c>
      <c r="R102" s="525">
        <v>97</v>
      </c>
      <c r="S102" s="525"/>
      <c r="T102" s="525"/>
      <c r="U102" s="525"/>
      <c r="V102" s="525"/>
      <c r="W102" s="525"/>
    </row>
    <row r="103" spans="1:23" ht="25.5">
      <c r="A103" s="91" t="s">
        <v>2317</v>
      </c>
      <c r="B103" s="596">
        <f t="shared" si="3"/>
        <v>168868.8</v>
      </c>
      <c r="C103" s="595">
        <v>633258</v>
      </c>
      <c r="D103" s="513">
        <v>10</v>
      </c>
      <c r="E103" s="91" t="s">
        <v>3216</v>
      </c>
      <c r="F103" s="613">
        <v>42717</v>
      </c>
      <c r="G103" s="567">
        <v>12</v>
      </c>
      <c r="H103" s="521" t="s">
        <v>2815</v>
      </c>
      <c r="I103" s="525" t="s">
        <v>2335</v>
      </c>
      <c r="J103" s="525" t="s">
        <v>6306</v>
      </c>
      <c r="K103" s="526" t="s">
        <v>210</v>
      </c>
      <c r="L103" s="526" t="s">
        <v>6307</v>
      </c>
      <c r="M103" s="525">
        <v>5845</v>
      </c>
      <c r="N103" s="525" t="s">
        <v>4921</v>
      </c>
      <c r="O103" s="525"/>
      <c r="P103" s="525" t="s">
        <v>5779</v>
      </c>
      <c r="Q103" s="605">
        <v>42720</v>
      </c>
      <c r="R103" s="525">
        <v>98</v>
      </c>
      <c r="S103" s="525"/>
      <c r="T103" s="525"/>
      <c r="U103" s="525"/>
      <c r="V103" s="525"/>
      <c r="W103" s="525"/>
    </row>
    <row r="104" spans="1:23" ht="25.5" customHeight="1">
      <c r="A104" s="91" t="s">
        <v>2317</v>
      </c>
      <c r="B104" s="595">
        <f>C104/3.8</f>
        <v>3815.7894736842109</v>
      </c>
      <c r="C104" s="595">
        <v>14500</v>
      </c>
      <c r="D104" s="515"/>
      <c r="E104" s="91" t="s">
        <v>3216</v>
      </c>
      <c r="F104" s="619">
        <v>42731</v>
      </c>
      <c r="G104" s="557">
        <v>27</v>
      </c>
      <c r="H104" s="521" t="s">
        <v>2815</v>
      </c>
      <c r="I104" s="528" t="s">
        <v>3668</v>
      </c>
      <c r="J104" s="528" t="s">
        <v>6308</v>
      </c>
      <c r="K104" s="528" t="s">
        <v>3305</v>
      </c>
      <c r="L104" s="528" t="s">
        <v>32</v>
      </c>
      <c r="M104" s="528">
        <v>1959</v>
      </c>
      <c r="N104" s="528" t="s">
        <v>4887</v>
      </c>
      <c r="O104" s="528"/>
      <c r="P104" s="528"/>
      <c r="Q104" s="528"/>
      <c r="R104" s="528"/>
      <c r="S104" s="606"/>
      <c r="T104" s="528"/>
      <c r="U104" s="528"/>
      <c r="V104" s="528"/>
      <c r="W104" s="528"/>
    </row>
    <row r="105" spans="1:23" ht="25.5" customHeight="1">
      <c r="A105" s="91" t="s">
        <v>2317</v>
      </c>
      <c r="B105" s="595">
        <f>C105/3.8</f>
        <v>3815.7894736842109</v>
      </c>
      <c r="C105" s="595">
        <v>14500</v>
      </c>
      <c r="D105" s="513"/>
      <c r="E105" s="91" t="s">
        <v>3216</v>
      </c>
      <c r="F105" s="619">
        <v>42732</v>
      </c>
      <c r="G105" s="557">
        <v>28</v>
      </c>
      <c r="H105" s="521" t="s">
        <v>2815</v>
      </c>
      <c r="I105" s="528" t="s">
        <v>3668</v>
      </c>
      <c r="J105" s="616" t="s">
        <v>6309</v>
      </c>
      <c r="K105" s="616" t="s">
        <v>6310</v>
      </c>
      <c r="L105" s="616" t="s">
        <v>4052</v>
      </c>
      <c r="M105" s="616">
        <v>2421</v>
      </c>
      <c r="N105" s="616" t="s">
        <v>4887</v>
      </c>
      <c r="O105" s="616"/>
      <c r="P105" s="616"/>
      <c r="Q105" s="617"/>
      <c r="R105" s="616"/>
      <c r="S105" s="616"/>
      <c r="T105" s="616"/>
      <c r="U105" s="616"/>
      <c r="V105" s="616"/>
      <c r="W105" s="616"/>
    </row>
    <row r="106" spans="1:23">
      <c r="A106" s="91"/>
      <c r="B106" s="596"/>
      <c r="C106" s="513"/>
      <c r="D106" s="513"/>
      <c r="E106" s="91"/>
      <c r="F106" s="93"/>
      <c r="G106" s="513"/>
      <c r="H106" s="513"/>
      <c r="I106" s="513"/>
      <c r="J106" s="513"/>
      <c r="K106" s="513"/>
      <c r="L106" s="513"/>
      <c r="M106" s="513"/>
      <c r="N106" s="513"/>
      <c r="O106" s="513"/>
      <c r="P106" s="513"/>
      <c r="Q106" s="513"/>
      <c r="R106" s="513"/>
      <c r="S106" s="513"/>
      <c r="T106" s="513"/>
      <c r="U106" s="513"/>
      <c r="V106" s="513"/>
      <c r="W106" s="513"/>
    </row>
    <row r="107" spans="1:23">
      <c r="A107" s="91"/>
      <c r="B107" s="596"/>
      <c r="C107" s="513"/>
      <c r="D107" s="513"/>
      <c r="E107" s="91"/>
      <c r="F107" s="93"/>
      <c r="G107" s="513"/>
      <c r="H107" s="513"/>
      <c r="I107" s="513"/>
      <c r="J107" s="513"/>
      <c r="K107" s="513"/>
      <c r="L107" s="513"/>
      <c r="M107" s="513"/>
      <c r="N107" s="513"/>
      <c r="O107" s="513"/>
      <c r="P107" s="513"/>
      <c r="Q107" s="513"/>
      <c r="R107" s="513"/>
      <c r="S107" s="513"/>
      <c r="T107" s="513"/>
      <c r="U107" s="513"/>
      <c r="V107" s="513"/>
      <c r="W107" s="513"/>
    </row>
    <row r="108" spans="1:23">
      <c r="A108" s="91"/>
      <c r="B108" s="596"/>
      <c r="C108" s="91"/>
      <c r="D108" s="91"/>
      <c r="E108" s="595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</row>
    <row r="109" spans="1:23">
      <c r="A109" s="91"/>
      <c r="B109" s="596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</row>
    <row r="110" spans="1:23" ht="25.5">
      <c r="A110" s="91" t="s">
        <v>5633</v>
      </c>
      <c r="B110" s="596">
        <f t="shared" ref="B110:B141" si="4">C110/3.75</f>
        <v>2660</v>
      </c>
      <c r="C110" s="595">
        <v>9975</v>
      </c>
      <c r="D110" s="513"/>
      <c r="E110" s="91" t="s">
        <v>3216</v>
      </c>
      <c r="F110" s="93"/>
      <c r="G110" s="567">
        <v>12</v>
      </c>
      <c r="H110" s="521" t="s">
        <v>2312</v>
      </c>
      <c r="I110" s="509" t="s">
        <v>2894</v>
      </c>
      <c r="J110" s="509" t="s">
        <v>6311</v>
      </c>
      <c r="K110" s="510" t="s">
        <v>194</v>
      </c>
      <c r="L110" s="510" t="s">
        <v>5904</v>
      </c>
      <c r="M110" s="509">
        <v>3030</v>
      </c>
      <c r="N110" s="509" t="s">
        <v>4880</v>
      </c>
      <c r="O110" s="509"/>
      <c r="P110" s="509"/>
      <c r="Q110" s="509"/>
      <c r="R110" s="509"/>
      <c r="S110" s="509" t="s">
        <v>2899</v>
      </c>
      <c r="T110" s="509"/>
      <c r="U110" s="509"/>
      <c r="V110" s="509"/>
      <c r="W110" s="509"/>
    </row>
    <row r="111" spans="1:23" ht="25.5">
      <c r="A111" s="91" t="s">
        <v>5633</v>
      </c>
      <c r="B111" s="596">
        <f t="shared" si="4"/>
        <v>2660</v>
      </c>
      <c r="C111" s="595">
        <v>9975</v>
      </c>
      <c r="D111" s="513"/>
      <c r="E111" s="91" t="s">
        <v>3216</v>
      </c>
      <c r="F111" s="93"/>
      <c r="G111" s="567">
        <v>13</v>
      </c>
      <c r="H111" s="521" t="s">
        <v>2312</v>
      </c>
      <c r="I111" s="509" t="s">
        <v>2894</v>
      </c>
      <c r="J111" s="509" t="s">
        <v>6312</v>
      </c>
      <c r="K111" s="510" t="s">
        <v>194</v>
      </c>
      <c r="L111" s="510" t="s">
        <v>5756</v>
      </c>
      <c r="M111" s="509">
        <v>1584</v>
      </c>
      <c r="N111" s="509" t="s">
        <v>4880</v>
      </c>
      <c r="O111" s="509"/>
      <c r="P111" s="509"/>
      <c r="Q111" s="509"/>
      <c r="R111" s="509"/>
      <c r="S111" s="509" t="s">
        <v>2899</v>
      </c>
      <c r="T111" s="509"/>
      <c r="U111" s="509"/>
      <c r="V111" s="509"/>
      <c r="W111" s="509"/>
    </row>
    <row r="112" spans="1:23" ht="25.5">
      <c r="A112" s="91" t="s">
        <v>5633</v>
      </c>
      <c r="B112" s="596">
        <f t="shared" si="4"/>
        <v>2926.6666666666665</v>
      </c>
      <c r="C112" s="595">
        <v>10975</v>
      </c>
      <c r="D112" s="513"/>
      <c r="E112" s="91" t="s">
        <v>3216</v>
      </c>
      <c r="F112" s="93"/>
      <c r="G112" s="567">
        <v>14</v>
      </c>
      <c r="H112" s="521" t="s">
        <v>2312</v>
      </c>
      <c r="I112" s="509" t="s">
        <v>2894</v>
      </c>
      <c r="J112" s="509" t="s">
        <v>6313</v>
      </c>
      <c r="K112" s="510" t="s">
        <v>194</v>
      </c>
      <c r="L112" s="510" t="s">
        <v>5908</v>
      </c>
      <c r="M112" s="509">
        <v>1329</v>
      </c>
      <c r="N112" s="509" t="s">
        <v>4880</v>
      </c>
      <c r="O112" s="509"/>
      <c r="P112" s="509"/>
      <c r="Q112" s="509"/>
      <c r="R112" s="509"/>
      <c r="S112" s="509" t="s">
        <v>2899</v>
      </c>
      <c r="T112" s="509"/>
      <c r="U112" s="509"/>
      <c r="V112" s="509"/>
      <c r="W112" s="509"/>
    </row>
    <row r="113" spans="1:23" ht="25.5">
      <c r="A113" s="91" t="s">
        <v>5633</v>
      </c>
      <c r="B113" s="596">
        <f t="shared" si="4"/>
        <v>2660</v>
      </c>
      <c r="C113" s="595">
        <v>9975</v>
      </c>
      <c r="D113" s="513"/>
      <c r="E113" s="91" t="s">
        <v>3216</v>
      </c>
      <c r="F113" s="93"/>
      <c r="G113" s="567">
        <v>20</v>
      </c>
      <c r="H113" s="521" t="s">
        <v>2312</v>
      </c>
      <c r="I113" s="509" t="s">
        <v>2894</v>
      </c>
      <c r="J113" s="509" t="s">
        <v>6314</v>
      </c>
      <c r="K113" s="510" t="s">
        <v>6315</v>
      </c>
      <c r="L113" s="510" t="s">
        <v>2530</v>
      </c>
      <c r="M113" s="509">
        <v>3604</v>
      </c>
      <c r="N113" s="509" t="s">
        <v>4921</v>
      </c>
      <c r="O113" s="509"/>
      <c r="P113" s="509"/>
      <c r="Q113" s="509"/>
      <c r="R113" s="509"/>
      <c r="S113" s="509" t="s">
        <v>2899</v>
      </c>
      <c r="T113" s="509"/>
      <c r="U113" s="509"/>
      <c r="V113" s="509"/>
      <c r="W113" s="509"/>
    </row>
    <row r="114" spans="1:23" ht="25.5">
      <c r="A114" s="91" t="s">
        <v>5633</v>
      </c>
      <c r="B114" s="596">
        <f t="shared" si="4"/>
        <v>2660</v>
      </c>
      <c r="C114" s="595">
        <v>9975</v>
      </c>
      <c r="D114" s="513"/>
      <c r="E114" s="91" t="s">
        <v>3216</v>
      </c>
      <c r="F114" s="93"/>
      <c r="G114" s="567">
        <v>21</v>
      </c>
      <c r="H114" s="521" t="s">
        <v>2312</v>
      </c>
      <c r="I114" s="509" t="s">
        <v>2894</v>
      </c>
      <c r="J114" s="509" t="s">
        <v>6316</v>
      </c>
      <c r="K114" s="510" t="s">
        <v>5892</v>
      </c>
      <c r="L114" s="510" t="s">
        <v>5881</v>
      </c>
      <c r="M114" s="509">
        <v>5549</v>
      </c>
      <c r="N114" s="509" t="s">
        <v>4887</v>
      </c>
      <c r="O114" s="509"/>
      <c r="P114" s="509"/>
      <c r="Q114" s="509"/>
      <c r="R114" s="509"/>
      <c r="S114" s="509" t="s">
        <v>2899</v>
      </c>
      <c r="T114" s="509"/>
      <c r="U114" s="509"/>
      <c r="V114" s="509"/>
      <c r="W114" s="509"/>
    </row>
    <row r="115" spans="1:23" ht="25.5">
      <c r="A115" s="91" t="s">
        <v>5633</v>
      </c>
      <c r="B115" s="596">
        <f t="shared" si="4"/>
        <v>2660</v>
      </c>
      <c r="C115" s="595">
        <v>9975</v>
      </c>
      <c r="D115" s="513"/>
      <c r="E115" s="91" t="s">
        <v>3216</v>
      </c>
      <c r="F115" s="93"/>
      <c r="G115" s="567">
        <v>27</v>
      </c>
      <c r="H115" s="521" t="s">
        <v>2312</v>
      </c>
      <c r="I115" s="509" t="s">
        <v>2894</v>
      </c>
      <c r="J115" s="509" t="s">
        <v>6317</v>
      </c>
      <c r="K115" s="510" t="s">
        <v>3473</v>
      </c>
      <c r="L115" s="510" t="s">
        <v>5895</v>
      </c>
      <c r="M115" s="509">
        <v>2791</v>
      </c>
      <c r="N115" s="509" t="s">
        <v>4887</v>
      </c>
      <c r="O115" s="509"/>
      <c r="P115" s="509"/>
      <c r="Q115" s="509"/>
      <c r="R115" s="509"/>
      <c r="S115" s="509" t="s">
        <v>2899</v>
      </c>
      <c r="T115" s="509"/>
      <c r="U115" s="509"/>
      <c r="V115" s="509"/>
      <c r="W115" s="509"/>
    </row>
    <row r="116" spans="1:23" ht="25.5">
      <c r="A116" s="91" t="s">
        <v>5633</v>
      </c>
      <c r="B116" s="596">
        <f t="shared" si="4"/>
        <v>2660</v>
      </c>
      <c r="C116" s="595">
        <v>9975</v>
      </c>
      <c r="D116" s="513"/>
      <c r="E116" s="91" t="s">
        <v>3216</v>
      </c>
      <c r="F116" s="93"/>
      <c r="G116" s="567">
        <v>29</v>
      </c>
      <c r="H116" s="521" t="s">
        <v>2312</v>
      </c>
      <c r="I116" s="509" t="s">
        <v>2894</v>
      </c>
      <c r="J116" s="509" t="s">
        <v>6318</v>
      </c>
      <c r="K116" s="510" t="s">
        <v>5910</v>
      </c>
      <c r="L116" s="510" t="s">
        <v>6319</v>
      </c>
      <c r="M116" s="509">
        <v>5524</v>
      </c>
      <c r="N116" s="509" t="s">
        <v>4887</v>
      </c>
      <c r="O116" s="509"/>
      <c r="P116" s="509"/>
      <c r="Q116" s="509"/>
      <c r="R116" s="509"/>
      <c r="S116" s="509" t="s">
        <v>2899</v>
      </c>
      <c r="T116" s="509"/>
      <c r="U116" s="509"/>
      <c r="V116" s="509"/>
      <c r="W116" s="509"/>
    </row>
    <row r="117" spans="1:23" ht="25.5">
      <c r="A117" s="91"/>
      <c r="B117" s="596">
        <f t="shared" si="4"/>
        <v>14566.4</v>
      </c>
      <c r="C117" s="595">
        <v>54624</v>
      </c>
      <c r="D117" s="513"/>
      <c r="E117" s="91" t="s">
        <v>3216</v>
      </c>
      <c r="F117" s="93"/>
      <c r="G117" s="567">
        <v>30</v>
      </c>
      <c r="H117" s="521" t="s">
        <v>2312</v>
      </c>
      <c r="I117" s="509" t="s">
        <v>2313</v>
      </c>
      <c r="J117" s="509" t="s">
        <v>6320</v>
      </c>
      <c r="K117" s="510" t="s">
        <v>87</v>
      </c>
      <c r="L117" s="510" t="s">
        <v>3905</v>
      </c>
      <c r="M117" s="509">
        <v>3210</v>
      </c>
      <c r="N117" s="509" t="s">
        <v>4861</v>
      </c>
      <c r="O117" s="509"/>
      <c r="P117" s="509"/>
      <c r="Q117" s="509"/>
      <c r="R117" s="509"/>
      <c r="S117" s="509" t="s">
        <v>6321</v>
      </c>
      <c r="T117" s="509"/>
      <c r="U117" s="509"/>
      <c r="V117" s="509"/>
      <c r="W117" s="509"/>
    </row>
    <row r="118" spans="1:23" ht="25.5">
      <c r="A118" s="91" t="s">
        <v>5633</v>
      </c>
      <c r="B118" s="596">
        <f t="shared" si="4"/>
        <v>2660</v>
      </c>
      <c r="C118" s="595">
        <v>9975</v>
      </c>
      <c r="D118" s="513"/>
      <c r="E118" s="91" t="s">
        <v>3216</v>
      </c>
      <c r="F118" s="93"/>
      <c r="G118" s="567">
        <v>11</v>
      </c>
      <c r="H118" s="521" t="s">
        <v>2351</v>
      </c>
      <c r="I118" s="509" t="s">
        <v>2894</v>
      </c>
      <c r="J118" s="509" t="s">
        <v>6322</v>
      </c>
      <c r="K118" s="510" t="s">
        <v>6040</v>
      </c>
      <c r="L118" s="510" t="s">
        <v>36</v>
      </c>
      <c r="M118" s="509">
        <v>1288</v>
      </c>
      <c r="N118" s="509" t="s">
        <v>4887</v>
      </c>
      <c r="O118" s="509"/>
      <c r="P118" s="509"/>
      <c r="Q118" s="509"/>
      <c r="R118" s="509"/>
      <c r="S118" s="509" t="s">
        <v>2899</v>
      </c>
      <c r="T118" s="509"/>
      <c r="U118" s="509"/>
      <c r="V118" s="509"/>
      <c r="W118" s="509"/>
    </row>
    <row r="119" spans="1:23" ht="25.5">
      <c r="A119" s="91" t="s">
        <v>5633</v>
      </c>
      <c r="B119" s="596">
        <f t="shared" si="4"/>
        <v>2660</v>
      </c>
      <c r="C119" s="595">
        <v>9975</v>
      </c>
      <c r="D119" s="513"/>
      <c r="E119" s="91" t="s">
        <v>3216</v>
      </c>
      <c r="F119" s="93"/>
      <c r="G119" s="567">
        <v>12</v>
      </c>
      <c r="H119" s="521" t="s">
        <v>2351</v>
      </c>
      <c r="I119" s="509" t="s">
        <v>2894</v>
      </c>
      <c r="J119" s="509" t="s">
        <v>6323</v>
      </c>
      <c r="K119" s="510" t="s">
        <v>6110</v>
      </c>
      <c r="L119" s="510" t="s">
        <v>114</v>
      </c>
      <c r="M119" s="509">
        <v>2480</v>
      </c>
      <c r="N119" s="509" t="s">
        <v>4887</v>
      </c>
      <c r="O119" s="509"/>
      <c r="P119" s="509"/>
      <c r="Q119" s="509"/>
      <c r="R119" s="509"/>
      <c r="S119" s="509" t="s">
        <v>2899</v>
      </c>
      <c r="T119" s="509"/>
      <c r="U119" s="509"/>
      <c r="V119" s="509"/>
      <c r="W119" s="509"/>
    </row>
    <row r="120" spans="1:23" ht="25.5">
      <c r="A120" s="91"/>
      <c r="B120" s="596">
        <f t="shared" si="4"/>
        <v>4400</v>
      </c>
      <c r="C120" s="595">
        <v>16500</v>
      </c>
      <c r="D120" s="513"/>
      <c r="E120" s="91" t="s">
        <v>3216</v>
      </c>
      <c r="F120" s="93"/>
      <c r="G120" s="567">
        <v>22</v>
      </c>
      <c r="H120" s="521" t="s">
        <v>2351</v>
      </c>
      <c r="I120" s="509" t="s">
        <v>2313</v>
      </c>
      <c r="J120" s="509" t="s">
        <v>6324</v>
      </c>
      <c r="K120" s="597" t="s">
        <v>194</v>
      </c>
      <c r="L120" s="597" t="s">
        <v>2495</v>
      </c>
      <c r="M120" s="509">
        <v>1270</v>
      </c>
      <c r="N120" s="509" t="s">
        <v>4880</v>
      </c>
      <c r="O120" s="509"/>
      <c r="P120" s="509"/>
      <c r="Q120" s="509"/>
      <c r="R120" s="509"/>
      <c r="S120" s="509" t="s">
        <v>6325</v>
      </c>
      <c r="T120" s="509"/>
      <c r="U120" s="509"/>
      <c r="V120" s="509"/>
      <c r="W120" s="509"/>
    </row>
    <row r="121" spans="1:23" ht="25.5">
      <c r="A121" s="91" t="s">
        <v>2317</v>
      </c>
      <c r="B121" s="596">
        <f t="shared" si="4"/>
        <v>9600</v>
      </c>
      <c r="C121" s="595">
        <v>36000</v>
      </c>
      <c r="D121" s="513"/>
      <c r="E121" s="91" t="s">
        <v>3216</v>
      </c>
      <c r="F121" s="93"/>
      <c r="G121" s="567">
        <v>23</v>
      </c>
      <c r="H121" s="521" t="s">
        <v>2351</v>
      </c>
      <c r="I121" s="509" t="s">
        <v>4862</v>
      </c>
      <c r="J121" s="509" t="s">
        <v>6326</v>
      </c>
      <c r="K121" s="597" t="s">
        <v>194</v>
      </c>
      <c r="L121" s="597" t="s">
        <v>4983</v>
      </c>
      <c r="M121" s="509">
        <v>5139</v>
      </c>
      <c r="N121" s="509" t="s">
        <v>4880</v>
      </c>
      <c r="O121" s="509"/>
      <c r="P121" s="509"/>
      <c r="Q121" s="509"/>
      <c r="R121" s="509"/>
      <c r="S121" s="509" t="s">
        <v>5980</v>
      </c>
      <c r="T121" s="509"/>
      <c r="U121" s="509"/>
      <c r="V121" s="509"/>
      <c r="W121" s="509"/>
    </row>
    <row r="122" spans="1:23" ht="25.5">
      <c r="A122" s="91" t="s">
        <v>5633</v>
      </c>
      <c r="B122" s="596">
        <f t="shared" si="4"/>
        <v>2660</v>
      </c>
      <c r="C122" s="595">
        <v>9975</v>
      </c>
      <c r="D122" s="513"/>
      <c r="E122" s="91" t="s">
        <v>3216</v>
      </c>
      <c r="F122" s="93"/>
      <c r="G122" s="567">
        <v>23</v>
      </c>
      <c r="H122" s="521" t="s">
        <v>2351</v>
      </c>
      <c r="I122" s="509" t="s">
        <v>2894</v>
      </c>
      <c r="J122" s="509" t="s">
        <v>6327</v>
      </c>
      <c r="K122" s="510" t="s">
        <v>6079</v>
      </c>
      <c r="L122" s="510" t="s">
        <v>6080</v>
      </c>
      <c r="M122" s="509">
        <v>2194</v>
      </c>
      <c r="N122" s="509" t="s">
        <v>4880</v>
      </c>
      <c r="O122" s="509"/>
      <c r="P122" s="509"/>
      <c r="Q122" s="509"/>
      <c r="R122" s="509"/>
      <c r="S122" s="509" t="s">
        <v>3756</v>
      </c>
      <c r="T122" s="509"/>
      <c r="U122" s="509"/>
      <c r="V122" s="509"/>
      <c r="W122" s="509"/>
    </row>
    <row r="123" spans="1:23" ht="25.5">
      <c r="A123" s="91" t="s">
        <v>5633</v>
      </c>
      <c r="B123" s="596">
        <f t="shared" si="4"/>
        <v>2660</v>
      </c>
      <c r="C123" s="595">
        <v>9975</v>
      </c>
      <c r="D123" s="513"/>
      <c r="E123" s="91" t="s">
        <v>3216</v>
      </c>
      <c r="F123" s="93"/>
      <c r="G123" s="567">
        <v>24</v>
      </c>
      <c r="H123" s="521" t="s">
        <v>2351</v>
      </c>
      <c r="I123" s="509" t="s">
        <v>2894</v>
      </c>
      <c r="J123" s="509" t="s">
        <v>6328</v>
      </c>
      <c r="K123" s="510" t="s">
        <v>1710</v>
      </c>
      <c r="L123" s="510" t="s">
        <v>3572</v>
      </c>
      <c r="M123" s="509">
        <v>2974</v>
      </c>
      <c r="N123" s="509" t="s">
        <v>4880</v>
      </c>
      <c r="O123" s="509"/>
      <c r="P123" s="509"/>
      <c r="Q123" s="509"/>
      <c r="R123" s="509"/>
      <c r="S123" s="509" t="s">
        <v>3756</v>
      </c>
      <c r="T123" s="509"/>
      <c r="U123" s="509"/>
      <c r="V123" s="509"/>
      <c r="W123" s="509"/>
    </row>
    <row r="124" spans="1:23" ht="25.5">
      <c r="A124" s="91"/>
      <c r="B124" s="596">
        <f t="shared" si="4"/>
        <v>6282.666666666667</v>
      </c>
      <c r="C124" s="595">
        <v>23560</v>
      </c>
      <c r="D124" s="513"/>
      <c r="E124" s="91" t="s">
        <v>3216</v>
      </c>
      <c r="F124" s="93"/>
      <c r="G124" s="567">
        <v>25</v>
      </c>
      <c r="H124" s="521" t="s">
        <v>2351</v>
      </c>
      <c r="I124" s="509" t="s">
        <v>2313</v>
      </c>
      <c r="J124" s="509" t="s">
        <v>6329</v>
      </c>
      <c r="K124" s="597" t="s">
        <v>6330</v>
      </c>
      <c r="L124" s="510" t="s">
        <v>6331</v>
      </c>
      <c r="M124" s="509">
        <v>2707</v>
      </c>
      <c r="N124" s="509" t="s">
        <v>6332</v>
      </c>
      <c r="O124" s="509"/>
      <c r="P124" s="509"/>
      <c r="Q124" s="509"/>
      <c r="R124" s="509"/>
      <c r="S124" s="509" t="s">
        <v>2443</v>
      </c>
      <c r="T124" s="509"/>
      <c r="U124" s="509"/>
      <c r="V124" s="509"/>
      <c r="W124" s="509"/>
    </row>
    <row r="125" spans="1:23" ht="25.5">
      <c r="A125" s="91" t="s">
        <v>5633</v>
      </c>
      <c r="B125" s="596">
        <f t="shared" si="4"/>
        <v>2660</v>
      </c>
      <c r="C125" s="595">
        <v>9975</v>
      </c>
      <c r="D125" s="513"/>
      <c r="E125" s="91" t="s">
        <v>3216</v>
      </c>
      <c r="F125" s="93"/>
      <c r="G125" s="567">
        <v>25</v>
      </c>
      <c r="H125" s="521" t="s">
        <v>2351</v>
      </c>
      <c r="I125" s="509" t="s">
        <v>2894</v>
      </c>
      <c r="J125" s="509" t="s">
        <v>6333</v>
      </c>
      <c r="K125" s="510" t="s">
        <v>6096</v>
      </c>
      <c r="L125" s="510" t="s">
        <v>2818</v>
      </c>
      <c r="M125" s="509">
        <v>5296</v>
      </c>
      <c r="N125" s="509" t="s">
        <v>4880</v>
      </c>
      <c r="O125" s="509"/>
      <c r="P125" s="509"/>
      <c r="Q125" s="509"/>
      <c r="R125" s="509"/>
      <c r="S125" s="509" t="s">
        <v>3756</v>
      </c>
      <c r="T125" s="509"/>
      <c r="U125" s="509"/>
      <c r="V125" s="509"/>
      <c r="W125" s="509"/>
    </row>
    <row r="126" spans="1:23" ht="25.5">
      <c r="A126" s="91" t="s">
        <v>6197</v>
      </c>
      <c r="B126" s="596">
        <f t="shared" si="4"/>
        <v>5600</v>
      </c>
      <c r="C126" s="595">
        <v>21000</v>
      </c>
      <c r="D126" s="513"/>
      <c r="E126" s="91" t="s">
        <v>3216</v>
      </c>
      <c r="F126" s="93"/>
      <c r="G126" s="567">
        <v>1</v>
      </c>
      <c r="H126" s="521" t="s">
        <v>2374</v>
      </c>
      <c r="I126" s="509" t="s">
        <v>2313</v>
      </c>
      <c r="J126" s="509" t="s">
        <v>6334</v>
      </c>
      <c r="K126" s="510" t="s">
        <v>5181</v>
      </c>
      <c r="L126" s="509"/>
      <c r="M126" s="509"/>
      <c r="N126" s="509"/>
      <c r="O126" s="509"/>
      <c r="P126" s="509"/>
      <c r="Q126" s="509"/>
      <c r="R126" s="509"/>
      <c r="S126" s="509" t="s">
        <v>2443</v>
      </c>
      <c r="T126" s="509"/>
      <c r="U126" s="509"/>
      <c r="V126" s="509"/>
      <c r="W126" s="509"/>
    </row>
    <row r="127" spans="1:23" ht="25.5">
      <c r="A127" s="91" t="s">
        <v>5633</v>
      </c>
      <c r="B127" s="596">
        <f t="shared" si="4"/>
        <v>2660</v>
      </c>
      <c r="C127" s="595">
        <v>9975</v>
      </c>
      <c r="D127" s="513"/>
      <c r="E127" s="91" t="s">
        <v>3216</v>
      </c>
      <c r="F127" s="93"/>
      <c r="G127" s="567">
        <v>2</v>
      </c>
      <c r="H127" s="521" t="s">
        <v>2374</v>
      </c>
      <c r="I127" s="509" t="s">
        <v>2894</v>
      </c>
      <c r="J127" s="509" t="s">
        <v>6335</v>
      </c>
      <c r="K127" s="510" t="s">
        <v>5154</v>
      </c>
      <c r="L127" s="510" t="s">
        <v>6104</v>
      </c>
      <c r="M127" s="509">
        <v>5147</v>
      </c>
      <c r="N127" s="509" t="s">
        <v>4880</v>
      </c>
      <c r="O127" s="509"/>
      <c r="P127" s="509"/>
      <c r="Q127" s="509"/>
      <c r="R127" s="509"/>
      <c r="S127" s="509" t="s">
        <v>2899</v>
      </c>
      <c r="T127" s="509"/>
      <c r="U127" s="509"/>
      <c r="V127" s="509"/>
      <c r="W127" s="509"/>
    </row>
    <row r="128" spans="1:23" ht="25.5">
      <c r="A128" s="91" t="s">
        <v>5633</v>
      </c>
      <c r="B128" s="596">
        <f t="shared" si="4"/>
        <v>2660</v>
      </c>
      <c r="C128" s="595">
        <v>9975</v>
      </c>
      <c r="D128" s="513"/>
      <c r="E128" s="91" t="s">
        <v>3216</v>
      </c>
      <c r="F128" s="93"/>
      <c r="G128" s="567">
        <v>3</v>
      </c>
      <c r="H128" s="521" t="s">
        <v>2374</v>
      </c>
      <c r="I128" s="509" t="s">
        <v>2894</v>
      </c>
      <c r="J128" s="509" t="s">
        <v>6336</v>
      </c>
      <c r="K128" s="510" t="s">
        <v>6337</v>
      </c>
      <c r="L128" s="510" t="s">
        <v>32</v>
      </c>
      <c r="M128" s="509">
        <v>5174</v>
      </c>
      <c r="N128" s="509" t="s">
        <v>4880</v>
      </c>
      <c r="O128" s="509"/>
      <c r="P128" s="509"/>
      <c r="Q128" s="509"/>
      <c r="R128" s="509"/>
      <c r="S128" s="509" t="s">
        <v>2899</v>
      </c>
      <c r="T128" s="509"/>
      <c r="U128" s="509"/>
      <c r="V128" s="509"/>
      <c r="W128" s="509"/>
    </row>
    <row r="129" spans="1:23" ht="25.5">
      <c r="A129" s="91" t="s">
        <v>5633</v>
      </c>
      <c r="B129" s="596">
        <f t="shared" si="4"/>
        <v>3140</v>
      </c>
      <c r="C129" s="595">
        <v>11775</v>
      </c>
      <c r="D129" s="513"/>
      <c r="E129" s="91" t="s">
        <v>3216</v>
      </c>
      <c r="F129" s="93"/>
      <c r="G129" s="567">
        <v>4</v>
      </c>
      <c r="H129" s="521" t="s">
        <v>2374</v>
      </c>
      <c r="I129" s="509" t="s">
        <v>2894</v>
      </c>
      <c r="J129" s="509" t="s">
        <v>6338</v>
      </c>
      <c r="K129" s="510" t="s">
        <v>194</v>
      </c>
      <c r="L129" s="510" t="s">
        <v>4675</v>
      </c>
      <c r="M129" s="509">
        <v>5145</v>
      </c>
      <c r="N129" s="509" t="s">
        <v>4880</v>
      </c>
      <c r="O129" s="509"/>
      <c r="P129" s="509"/>
      <c r="Q129" s="509"/>
      <c r="R129" s="509"/>
      <c r="S129" s="509" t="s">
        <v>2899</v>
      </c>
      <c r="T129" s="509"/>
      <c r="U129" s="509"/>
      <c r="V129" s="509"/>
      <c r="W129" s="509"/>
    </row>
    <row r="130" spans="1:23" ht="25.5">
      <c r="A130" s="91" t="s">
        <v>5633</v>
      </c>
      <c r="B130" s="596">
        <f t="shared" si="4"/>
        <v>2660</v>
      </c>
      <c r="C130" s="595">
        <v>9975</v>
      </c>
      <c r="D130" s="513"/>
      <c r="E130" s="91" t="s">
        <v>3216</v>
      </c>
      <c r="F130" s="93"/>
      <c r="G130" s="567">
        <v>30</v>
      </c>
      <c r="H130" s="521" t="s">
        <v>2374</v>
      </c>
      <c r="I130" s="509" t="s">
        <v>2894</v>
      </c>
      <c r="J130" s="509" t="s">
        <v>6339</v>
      </c>
      <c r="K130" s="510" t="s">
        <v>6114</v>
      </c>
      <c r="L130" s="510" t="s">
        <v>6115</v>
      </c>
      <c r="M130" s="509">
        <v>1614</v>
      </c>
      <c r="N130" s="509" t="s">
        <v>4921</v>
      </c>
      <c r="O130" s="509"/>
      <c r="P130" s="509"/>
      <c r="Q130" s="509"/>
      <c r="R130" s="509"/>
      <c r="S130" s="509" t="s">
        <v>2899</v>
      </c>
      <c r="T130" s="509"/>
      <c r="U130" s="509"/>
      <c r="V130" s="509"/>
      <c r="W130" s="509"/>
    </row>
    <row r="131" spans="1:23" ht="25.5">
      <c r="A131" s="91" t="s">
        <v>5633</v>
      </c>
      <c r="B131" s="596">
        <f t="shared" si="4"/>
        <v>2660</v>
      </c>
      <c r="C131" s="595">
        <v>9975</v>
      </c>
      <c r="D131" s="513"/>
      <c r="E131" s="91" t="s">
        <v>3216</v>
      </c>
      <c r="F131" s="93"/>
      <c r="G131" s="567">
        <v>31</v>
      </c>
      <c r="H131" s="521" t="s">
        <v>2374</v>
      </c>
      <c r="I131" s="509" t="s">
        <v>2894</v>
      </c>
      <c r="J131" s="509" t="s">
        <v>6340</v>
      </c>
      <c r="K131" s="510" t="s">
        <v>6076</v>
      </c>
      <c r="L131" s="510"/>
      <c r="M131" s="509">
        <v>5526</v>
      </c>
      <c r="N131" s="509" t="s">
        <v>4921</v>
      </c>
      <c r="O131" s="509"/>
      <c r="P131" s="509"/>
      <c r="Q131" s="509"/>
      <c r="R131" s="509"/>
      <c r="S131" s="509" t="s">
        <v>2899</v>
      </c>
      <c r="T131" s="509"/>
      <c r="U131" s="509"/>
      <c r="V131" s="509"/>
      <c r="W131" s="509"/>
    </row>
    <row r="132" spans="1:23" ht="25.5">
      <c r="A132" s="91"/>
      <c r="B132" s="596">
        <f t="shared" si="4"/>
        <v>1656</v>
      </c>
      <c r="C132" s="595">
        <v>6210</v>
      </c>
      <c r="D132" s="513"/>
      <c r="E132" s="91" t="s">
        <v>3216</v>
      </c>
      <c r="F132" s="93"/>
      <c r="G132" s="567">
        <v>1</v>
      </c>
      <c r="H132" s="521" t="s">
        <v>2417</v>
      </c>
      <c r="I132" s="509" t="s">
        <v>2313</v>
      </c>
      <c r="J132" s="509" t="s">
        <v>6341</v>
      </c>
      <c r="K132" s="510" t="s">
        <v>6342</v>
      </c>
      <c r="L132" s="510" t="s">
        <v>4959</v>
      </c>
      <c r="M132" s="509">
        <v>2983</v>
      </c>
      <c r="N132" s="509" t="s">
        <v>5720</v>
      </c>
      <c r="O132" s="509"/>
      <c r="P132" s="509"/>
      <c r="Q132" s="509"/>
      <c r="R132" s="509"/>
      <c r="S132" s="509" t="s">
        <v>3038</v>
      </c>
      <c r="T132" s="509"/>
      <c r="U132" s="509"/>
      <c r="V132" s="509"/>
      <c r="W132" s="509"/>
    </row>
    <row r="133" spans="1:23" ht="25.5">
      <c r="A133" s="91"/>
      <c r="B133" s="596">
        <f t="shared" si="4"/>
        <v>1656</v>
      </c>
      <c r="C133" s="595">
        <v>6210</v>
      </c>
      <c r="D133" s="513"/>
      <c r="E133" s="91" t="s">
        <v>3216</v>
      </c>
      <c r="F133" s="93"/>
      <c r="G133" s="567">
        <v>4</v>
      </c>
      <c r="H133" s="521" t="s">
        <v>2417</v>
      </c>
      <c r="I133" s="509" t="s">
        <v>2313</v>
      </c>
      <c r="J133" s="509" t="s">
        <v>6343</v>
      </c>
      <c r="K133" s="510" t="s">
        <v>5258</v>
      </c>
      <c r="L133" s="510" t="s">
        <v>2722</v>
      </c>
      <c r="M133" s="509">
        <v>1929</v>
      </c>
      <c r="N133" s="509" t="s">
        <v>4921</v>
      </c>
      <c r="O133" s="509"/>
      <c r="P133" s="509"/>
      <c r="Q133" s="509"/>
      <c r="R133" s="509"/>
      <c r="S133" s="509" t="s">
        <v>3038</v>
      </c>
      <c r="T133" s="509"/>
      <c r="U133" s="509"/>
      <c r="V133" s="509"/>
      <c r="W133" s="509"/>
    </row>
    <row r="134" spans="1:23" ht="25.5">
      <c r="A134" s="91" t="s">
        <v>5633</v>
      </c>
      <c r="B134" s="596">
        <f t="shared" si="4"/>
        <v>3313.3333333333335</v>
      </c>
      <c r="C134" s="595">
        <v>12425</v>
      </c>
      <c r="D134" s="513"/>
      <c r="E134" s="91" t="s">
        <v>3216</v>
      </c>
      <c r="F134" s="93"/>
      <c r="G134" s="567">
        <v>5</v>
      </c>
      <c r="H134" s="521" t="s">
        <v>2417</v>
      </c>
      <c r="I134" s="509" t="s">
        <v>2894</v>
      </c>
      <c r="J134" s="509" t="s">
        <v>6344</v>
      </c>
      <c r="K134" s="510" t="s">
        <v>3430</v>
      </c>
      <c r="L134" s="510" t="s">
        <v>366</v>
      </c>
      <c r="M134" s="509">
        <v>2518</v>
      </c>
      <c r="N134" s="509" t="s">
        <v>5720</v>
      </c>
      <c r="O134" s="509"/>
      <c r="P134" s="509"/>
      <c r="Q134" s="509"/>
      <c r="R134" s="509"/>
      <c r="S134" s="509" t="s">
        <v>2899</v>
      </c>
      <c r="T134" s="509"/>
      <c r="U134" s="509"/>
      <c r="V134" s="509"/>
      <c r="W134" s="509"/>
    </row>
    <row r="135" spans="1:23" ht="25.5">
      <c r="A135" s="91" t="s">
        <v>5633</v>
      </c>
      <c r="B135" s="596">
        <f t="shared" si="4"/>
        <v>2660</v>
      </c>
      <c r="C135" s="595">
        <v>9975</v>
      </c>
      <c r="D135" s="513"/>
      <c r="E135" s="91" t="s">
        <v>3216</v>
      </c>
      <c r="F135" s="93"/>
      <c r="G135" s="567">
        <v>7</v>
      </c>
      <c r="H135" s="521" t="s">
        <v>2417</v>
      </c>
      <c r="I135" s="509" t="s">
        <v>2894</v>
      </c>
      <c r="J135" s="509" t="s">
        <v>6345</v>
      </c>
      <c r="K135" s="510" t="s">
        <v>2751</v>
      </c>
      <c r="L135" s="510" t="s">
        <v>74</v>
      </c>
      <c r="M135" s="509">
        <v>3506</v>
      </c>
      <c r="N135" s="509" t="s">
        <v>4880</v>
      </c>
      <c r="O135" s="509"/>
      <c r="P135" s="509"/>
      <c r="Q135" s="509"/>
      <c r="R135" s="509"/>
      <c r="S135" s="509" t="s">
        <v>2899</v>
      </c>
      <c r="T135" s="509"/>
      <c r="U135" s="509"/>
      <c r="V135" s="509"/>
      <c r="W135" s="509"/>
    </row>
    <row r="136" spans="1:23" ht="25.5">
      <c r="A136" s="91" t="s">
        <v>5633</v>
      </c>
      <c r="B136" s="596">
        <f t="shared" si="4"/>
        <v>2660</v>
      </c>
      <c r="C136" s="595">
        <v>9975</v>
      </c>
      <c r="D136" s="513"/>
      <c r="E136" s="91" t="s">
        <v>3216</v>
      </c>
      <c r="F136" s="93"/>
      <c r="G136" s="567">
        <v>12</v>
      </c>
      <c r="H136" s="521" t="s">
        <v>2417</v>
      </c>
      <c r="I136" s="509" t="s">
        <v>2894</v>
      </c>
      <c r="J136" s="509" t="s">
        <v>6346</v>
      </c>
      <c r="K136" s="510" t="s">
        <v>5446</v>
      </c>
      <c r="L136" s="510" t="s">
        <v>2530</v>
      </c>
      <c r="M136" s="509">
        <v>2142</v>
      </c>
      <c r="N136" s="509" t="s">
        <v>4887</v>
      </c>
      <c r="O136" s="509"/>
      <c r="P136" s="509"/>
      <c r="Q136" s="509"/>
      <c r="R136" s="509"/>
      <c r="S136" s="509" t="s">
        <v>2899</v>
      </c>
      <c r="T136" s="509"/>
      <c r="U136" s="509"/>
      <c r="V136" s="509"/>
      <c r="W136" s="509"/>
    </row>
    <row r="137" spans="1:23" ht="25.5">
      <c r="A137" s="91" t="s">
        <v>5882</v>
      </c>
      <c r="B137" s="596">
        <f t="shared" si="4"/>
        <v>533.33333333333337</v>
      </c>
      <c r="C137" s="595">
        <v>2000</v>
      </c>
      <c r="D137" s="513"/>
      <c r="E137" s="91" t="s">
        <v>3216</v>
      </c>
      <c r="F137" s="93"/>
      <c r="G137" s="567">
        <v>15</v>
      </c>
      <c r="H137" s="521" t="s">
        <v>2417</v>
      </c>
      <c r="I137" s="509" t="s">
        <v>4862</v>
      </c>
      <c r="J137" s="509" t="s">
        <v>6347</v>
      </c>
      <c r="K137" s="510" t="s">
        <v>3337</v>
      </c>
      <c r="L137" s="510" t="s">
        <v>3918</v>
      </c>
      <c r="M137" s="509">
        <v>2946</v>
      </c>
      <c r="N137" s="509" t="s">
        <v>4887</v>
      </c>
      <c r="O137" s="509"/>
      <c r="P137" s="509"/>
      <c r="Q137" s="509"/>
      <c r="R137" s="509"/>
      <c r="S137" s="509" t="s">
        <v>6348</v>
      </c>
      <c r="T137" s="509"/>
      <c r="U137" s="509"/>
      <c r="V137" s="509"/>
      <c r="W137" s="509"/>
    </row>
    <row r="138" spans="1:23" ht="25.5">
      <c r="A138" s="91" t="s">
        <v>5633</v>
      </c>
      <c r="B138" s="596">
        <f t="shared" si="4"/>
        <v>2660</v>
      </c>
      <c r="C138" s="595">
        <v>9975</v>
      </c>
      <c r="D138" s="513"/>
      <c r="E138" s="91" t="s">
        <v>3216</v>
      </c>
      <c r="F138" s="93"/>
      <c r="G138" s="567">
        <v>24</v>
      </c>
      <c r="H138" s="521" t="s">
        <v>2432</v>
      </c>
      <c r="I138" s="509" t="s">
        <v>2894</v>
      </c>
      <c r="J138" s="509" t="s">
        <v>6349</v>
      </c>
      <c r="K138" s="510" t="s">
        <v>6146</v>
      </c>
      <c r="L138" s="510" t="s">
        <v>50</v>
      </c>
      <c r="M138" s="509">
        <v>2362</v>
      </c>
      <c r="N138" s="509" t="s">
        <v>4921</v>
      </c>
      <c r="O138" s="509"/>
      <c r="P138" s="509"/>
      <c r="Q138" s="509"/>
      <c r="R138" s="509"/>
      <c r="S138" s="509" t="s">
        <v>3756</v>
      </c>
      <c r="T138" s="509"/>
      <c r="U138" s="509"/>
      <c r="V138" s="509"/>
      <c r="W138" s="509"/>
    </row>
    <row r="139" spans="1:23" ht="25.5">
      <c r="A139" s="512" t="s">
        <v>5633</v>
      </c>
      <c r="B139" s="596">
        <f t="shared" si="4"/>
        <v>2660</v>
      </c>
      <c r="C139" s="595">
        <v>9975</v>
      </c>
      <c r="D139" s="513"/>
      <c r="E139" s="91" t="s">
        <v>3216</v>
      </c>
      <c r="F139" s="93"/>
      <c r="G139" s="567">
        <v>26</v>
      </c>
      <c r="H139" s="521" t="s">
        <v>2417</v>
      </c>
      <c r="I139" s="509" t="s">
        <v>2894</v>
      </c>
      <c r="J139" s="509" t="s">
        <v>6350</v>
      </c>
      <c r="K139" s="597" t="s">
        <v>6135</v>
      </c>
      <c r="L139" s="510" t="s">
        <v>6136</v>
      </c>
      <c r="M139" s="509">
        <v>5316</v>
      </c>
      <c r="N139" s="509" t="s">
        <v>5720</v>
      </c>
      <c r="O139" s="509"/>
      <c r="P139" s="509"/>
      <c r="Q139" s="509"/>
      <c r="R139" s="509"/>
      <c r="S139" s="509" t="s">
        <v>2899</v>
      </c>
      <c r="T139" s="509"/>
      <c r="U139" s="509"/>
      <c r="V139" s="509"/>
      <c r="W139" s="509"/>
    </row>
    <row r="140" spans="1:23" ht="25.5">
      <c r="A140" s="512" t="s">
        <v>5633</v>
      </c>
      <c r="B140" s="596">
        <f t="shared" si="4"/>
        <v>2930.6666666666665</v>
      </c>
      <c r="C140" s="595">
        <v>10990</v>
      </c>
      <c r="D140" s="513"/>
      <c r="E140" s="91" t="s">
        <v>3216</v>
      </c>
      <c r="F140" s="93"/>
      <c r="G140" s="567">
        <v>27</v>
      </c>
      <c r="H140" s="521" t="s">
        <v>2417</v>
      </c>
      <c r="I140" s="509" t="s">
        <v>2894</v>
      </c>
      <c r="J140" s="509" t="s">
        <v>6351</v>
      </c>
      <c r="K140" s="597" t="s">
        <v>5655</v>
      </c>
      <c r="L140" s="510" t="s">
        <v>154</v>
      </c>
      <c r="M140" s="509">
        <v>5237</v>
      </c>
      <c r="N140" s="509" t="s">
        <v>5720</v>
      </c>
      <c r="O140" s="509"/>
      <c r="P140" s="509"/>
      <c r="Q140" s="509"/>
      <c r="R140" s="509"/>
      <c r="S140" s="509" t="s">
        <v>2899</v>
      </c>
      <c r="T140" s="509"/>
      <c r="U140" s="509"/>
      <c r="V140" s="509"/>
      <c r="W140" s="509"/>
    </row>
    <row r="141" spans="1:23" ht="25.5">
      <c r="A141" s="512" t="s">
        <v>5633</v>
      </c>
      <c r="B141" s="596">
        <f t="shared" si="4"/>
        <v>2660</v>
      </c>
      <c r="C141" s="595">
        <v>9975</v>
      </c>
      <c r="D141" s="513"/>
      <c r="E141" s="91" t="s">
        <v>3216</v>
      </c>
      <c r="F141" s="93"/>
      <c r="G141" s="567">
        <v>11</v>
      </c>
      <c r="H141" s="521" t="s">
        <v>2432</v>
      </c>
      <c r="I141" s="509" t="s">
        <v>2894</v>
      </c>
      <c r="J141" s="509" t="s">
        <v>6352</v>
      </c>
      <c r="K141" s="510" t="s">
        <v>6142</v>
      </c>
      <c r="L141" s="510" t="s">
        <v>27</v>
      </c>
      <c r="M141" s="509">
        <v>2805</v>
      </c>
      <c r="N141" s="509" t="s">
        <v>4887</v>
      </c>
      <c r="O141" s="509"/>
      <c r="P141" s="509"/>
      <c r="Q141" s="509"/>
      <c r="R141" s="509"/>
      <c r="S141" s="509" t="s">
        <v>2899</v>
      </c>
      <c r="T141" s="509"/>
      <c r="U141" s="509"/>
      <c r="V141" s="509"/>
      <c r="W141" s="509"/>
    </row>
    <row r="142" spans="1:23" ht="25.5">
      <c r="A142" s="512" t="s">
        <v>5633</v>
      </c>
      <c r="B142" s="596">
        <f t="shared" ref="B142:B173" si="5">C142/3.75</f>
        <v>2660</v>
      </c>
      <c r="C142" s="595">
        <v>9975</v>
      </c>
      <c r="D142" s="513"/>
      <c r="E142" s="91" t="s">
        <v>3216</v>
      </c>
      <c r="F142" s="93"/>
      <c r="G142" s="567">
        <v>12</v>
      </c>
      <c r="H142" s="521" t="s">
        <v>2432</v>
      </c>
      <c r="I142" s="509" t="s">
        <v>2894</v>
      </c>
      <c r="J142" s="509" t="s">
        <v>6353</v>
      </c>
      <c r="K142" s="510" t="s">
        <v>4279</v>
      </c>
      <c r="L142" s="510" t="s">
        <v>4280</v>
      </c>
      <c r="M142" s="509">
        <v>1207</v>
      </c>
      <c r="N142" s="509" t="s">
        <v>4887</v>
      </c>
      <c r="O142" s="509"/>
      <c r="P142" s="509"/>
      <c r="Q142" s="509"/>
      <c r="R142" s="509"/>
      <c r="S142" s="509" t="s">
        <v>2899</v>
      </c>
      <c r="T142" s="509"/>
      <c r="U142" s="509"/>
      <c r="V142" s="509"/>
      <c r="W142" s="509"/>
    </row>
    <row r="143" spans="1:23" ht="25.5">
      <c r="A143" s="512" t="s">
        <v>5633</v>
      </c>
      <c r="B143" s="596">
        <f t="shared" si="5"/>
        <v>2660</v>
      </c>
      <c r="C143" s="595">
        <v>9975</v>
      </c>
      <c r="D143" s="513"/>
      <c r="E143" s="91" t="s">
        <v>3216</v>
      </c>
      <c r="F143" s="93"/>
      <c r="G143" s="567">
        <v>18</v>
      </c>
      <c r="H143" s="521" t="s">
        <v>2432</v>
      </c>
      <c r="I143" s="509" t="s">
        <v>2894</v>
      </c>
      <c r="J143" s="509" t="s">
        <v>6354</v>
      </c>
      <c r="K143" s="510" t="s">
        <v>6355</v>
      </c>
      <c r="L143" s="510" t="s">
        <v>6356</v>
      </c>
      <c r="M143" s="509">
        <v>2793</v>
      </c>
      <c r="N143" s="509" t="s">
        <v>4887</v>
      </c>
      <c r="O143" s="509"/>
      <c r="P143" s="509"/>
      <c r="Q143" s="509"/>
      <c r="R143" s="509"/>
      <c r="S143" s="509" t="s">
        <v>2899</v>
      </c>
      <c r="T143" s="509"/>
      <c r="U143" s="509"/>
      <c r="V143" s="509"/>
      <c r="W143" s="509"/>
    </row>
    <row r="144" spans="1:23" ht="25.5">
      <c r="A144" s="91"/>
      <c r="B144" s="596">
        <f t="shared" si="5"/>
        <v>1200</v>
      </c>
      <c r="C144" s="595">
        <v>4500</v>
      </c>
      <c r="D144" s="513"/>
      <c r="E144" s="91" t="s">
        <v>3216</v>
      </c>
      <c r="F144" s="93"/>
      <c r="G144" s="567">
        <v>25</v>
      </c>
      <c r="H144" s="521" t="s">
        <v>2432</v>
      </c>
      <c r="I144" s="509" t="s">
        <v>4862</v>
      </c>
      <c r="J144" s="509" t="s">
        <v>6357</v>
      </c>
      <c r="K144" s="510" t="s">
        <v>6358</v>
      </c>
      <c r="L144" s="509"/>
      <c r="M144" s="509"/>
      <c r="N144" s="509" t="s">
        <v>4921</v>
      </c>
      <c r="O144" s="509"/>
      <c r="P144" s="509"/>
      <c r="Q144" s="509"/>
      <c r="R144" s="509"/>
      <c r="S144" s="509"/>
      <c r="T144" s="509"/>
      <c r="U144" s="509"/>
      <c r="V144" s="509"/>
      <c r="W144" s="509"/>
    </row>
    <row r="145" spans="1:23" ht="25.5">
      <c r="A145" s="91" t="s">
        <v>5633</v>
      </c>
      <c r="B145" s="596">
        <f t="shared" si="5"/>
        <v>2660</v>
      </c>
      <c r="C145" s="595">
        <v>9975</v>
      </c>
      <c r="D145" s="513"/>
      <c r="E145" s="91" t="s">
        <v>3216</v>
      </c>
      <c r="F145" s="93"/>
      <c r="G145" s="567">
        <v>2</v>
      </c>
      <c r="H145" s="521" t="s">
        <v>2471</v>
      </c>
      <c r="I145" s="509" t="s">
        <v>2894</v>
      </c>
      <c r="J145" s="509" t="s">
        <v>6359</v>
      </c>
      <c r="K145" s="510" t="s">
        <v>57</v>
      </c>
      <c r="L145" s="510" t="s">
        <v>6160</v>
      </c>
      <c r="M145" s="509">
        <v>5385</v>
      </c>
      <c r="N145" s="509" t="s">
        <v>4921</v>
      </c>
      <c r="O145" s="509"/>
      <c r="P145" s="509"/>
      <c r="Q145" s="509"/>
      <c r="R145" s="509"/>
      <c r="S145" s="509" t="s">
        <v>2899</v>
      </c>
      <c r="T145" s="509"/>
      <c r="U145" s="509"/>
      <c r="V145" s="509"/>
      <c r="W145" s="509"/>
    </row>
    <row r="146" spans="1:23" ht="25.5">
      <c r="A146" s="91" t="s">
        <v>2333</v>
      </c>
      <c r="B146" s="596">
        <f t="shared" si="5"/>
        <v>10953.066666666668</v>
      </c>
      <c r="C146" s="595">
        <v>41074</v>
      </c>
      <c r="D146" s="513"/>
      <c r="E146" s="91" t="s">
        <v>3216</v>
      </c>
      <c r="F146" s="93"/>
      <c r="G146" s="567">
        <v>3</v>
      </c>
      <c r="H146" s="521" t="s">
        <v>2471</v>
      </c>
      <c r="I146" s="509" t="s">
        <v>4862</v>
      </c>
      <c r="J146" s="509" t="s">
        <v>6360</v>
      </c>
      <c r="K146" s="510" t="s">
        <v>81</v>
      </c>
      <c r="L146" s="510" t="s">
        <v>4934</v>
      </c>
      <c r="M146" s="509">
        <v>1234</v>
      </c>
      <c r="N146" s="509" t="s">
        <v>4887</v>
      </c>
      <c r="O146" s="509"/>
      <c r="P146" s="509"/>
      <c r="Q146" s="509"/>
      <c r="R146" s="509"/>
      <c r="S146" s="509" t="s">
        <v>5980</v>
      </c>
      <c r="T146" s="509"/>
      <c r="U146" s="509"/>
      <c r="V146" s="509"/>
      <c r="W146" s="509"/>
    </row>
    <row r="147" spans="1:23" ht="25.5">
      <c r="A147" s="91" t="s">
        <v>5633</v>
      </c>
      <c r="B147" s="596">
        <f t="shared" si="5"/>
        <v>2660</v>
      </c>
      <c r="C147" s="595">
        <v>9975</v>
      </c>
      <c r="D147" s="513"/>
      <c r="E147" s="91" t="s">
        <v>3216</v>
      </c>
      <c r="F147" s="93"/>
      <c r="G147" s="567">
        <v>8</v>
      </c>
      <c r="H147" s="521" t="s">
        <v>2471</v>
      </c>
      <c r="I147" s="509" t="s">
        <v>2894</v>
      </c>
      <c r="J147" s="509" t="s">
        <v>6361</v>
      </c>
      <c r="K147" s="510" t="s">
        <v>6075</v>
      </c>
      <c r="L147" s="510" t="s">
        <v>6076</v>
      </c>
      <c r="M147" s="509">
        <v>2574</v>
      </c>
      <c r="N147" s="509" t="s">
        <v>4921</v>
      </c>
      <c r="O147" s="509"/>
      <c r="P147" s="509"/>
      <c r="Q147" s="509"/>
      <c r="R147" s="509"/>
      <c r="S147" s="509" t="s">
        <v>2899</v>
      </c>
      <c r="T147" s="509"/>
      <c r="U147" s="509"/>
      <c r="V147" s="509"/>
      <c r="W147" s="509"/>
    </row>
    <row r="148" spans="1:23" ht="25.5">
      <c r="A148" s="91" t="s">
        <v>5633</v>
      </c>
      <c r="B148" s="596">
        <f t="shared" si="5"/>
        <v>3246.6666666666665</v>
      </c>
      <c r="C148" s="595">
        <v>12175</v>
      </c>
      <c r="D148" s="513"/>
      <c r="E148" s="91" t="s">
        <v>3216</v>
      </c>
      <c r="F148" s="93"/>
      <c r="G148" s="567">
        <v>14</v>
      </c>
      <c r="H148" s="521" t="s">
        <v>2471</v>
      </c>
      <c r="I148" s="509" t="s">
        <v>2894</v>
      </c>
      <c r="J148" s="509" t="s">
        <v>6362</v>
      </c>
      <c r="K148" s="510" t="s">
        <v>2354</v>
      </c>
      <c r="L148" s="510" t="s">
        <v>2623</v>
      </c>
      <c r="M148" s="509">
        <v>3651</v>
      </c>
      <c r="N148" s="509" t="s">
        <v>5720</v>
      </c>
      <c r="O148" s="509"/>
      <c r="P148" s="509"/>
      <c r="Q148" s="509"/>
      <c r="R148" s="509"/>
      <c r="S148" s="509" t="s">
        <v>2899</v>
      </c>
      <c r="T148" s="509"/>
      <c r="U148" s="509"/>
      <c r="V148" s="509"/>
      <c r="W148" s="509"/>
    </row>
    <row r="149" spans="1:23" ht="25.5">
      <c r="A149" s="91" t="s">
        <v>5633</v>
      </c>
      <c r="B149" s="596">
        <f t="shared" si="5"/>
        <v>2660</v>
      </c>
      <c r="C149" s="595">
        <v>9975</v>
      </c>
      <c r="D149" s="513"/>
      <c r="E149" s="91" t="s">
        <v>3216</v>
      </c>
      <c r="F149" s="93"/>
      <c r="G149" s="567">
        <v>15</v>
      </c>
      <c r="H149" s="521" t="s">
        <v>2471</v>
      </c>
      <c r="I149" s="509" t="s">
        <v>2894</v>
      </c>
      <c r="J149" s="509" t="s">
        <v>6363</v>
      </c>
      <c r="K149" s="510" t="s">
        <v>6154</v>
      </c>
      <c r="L149" s="510" t="s">
        <v>2592</v>
      </c>
      <c r="M149" s="509">
        <v>5201</v>
      </c>
      <c r="N149" s="509" t="s">
        <v>5720</v>
      </c>
      <c r="O149" s="509"/>
      <c r="P149" s="509"/>
      <c r="Q149" s="509"/>
      <c r="R149" s="509"/>
      <c r="S149" s="509" t="s">
        <v>2899</v>
      </c>
      <c r="T149" s="509"/>
      <c r="U149" s="509"/>
      <c r="V149" s="509"/>
      <c r="W149" s="509"/>
    </row>
    <row r="150" spans="1:23" ht="25.5">
      <c r="A150" s="91" t="s">
        <v>2317</v>
      </c>
      <c r="B150" s="596">
        <f t="shared" si="5"/>
        <v>8432</v>
      </c>
      <c r="C150" s="595">
        <v>31620</v>
      </c>
      <c r="D150" s="513"/>
      <c r="E150" s="91" t="s">
        <v>3216</v>
      </c>
      <c r="F150" s="93"/>
      <c r="G150" s="567">
        <v>14</v>
      </c>
      <c r="H150" s="521" t="s">
        <v>2471</v>
      </c>
      <c r="I150" s="509" t="s">
        <v>4862</v>
      </c>
      <c r="J150" s="509" t="s">
        <v>6364</v>
      </c>
      <c r="K150" s="510" t="s">
        <v>6365</v>
      </c>
      <c r="L150" s="510" t="s">
        <v>5017</v>
      </c>
      <c r="M150" s="509">
        <v>2938</v>
      </c>
      <c r="N150" s="509" t="s">
        <v>4921</v>
      </c>
      <c r="O150" s="509"/>
      <c r="P150" s="509"/>
      <c r="Q150" s="509"/>
      <c r="R150" s="509"/>
      <c r="S150" s="509" t="s">
        <v>6366</v>
      </c>
      <c r="T150" s="509"/>
      <c r="U150" s="509"/>
      <c r="V150" s="509"/>
      <c r="W150" s="509"/>
    </row>
    <row r="151" spans="1:23" ht="25.5">
      <c r="A151" s="91" t="s">
        <v>5633</v>
      </c>
      <c r="B151" s="596">
        <f t="shared" si="5"/>
        <v>2660</v>
      </c>
      <c r="C151" s="595">
        <v>9975</v>
      </c>
      <c r="D151" s="513"/>
      <c r="E151" s="91" t="s">
        <v>3216</v>
      </c>
      <c r="F151" s="93"/>
      <c r="G151" s="567">
        <v>23</v>
      </c>
      <c r="H151" s="521" t="s">
        <v>2471</v>
      </c>
      <c r="I151" s="509" t="s">
        <v>2894</v>
      </c>
      <c r="J151" s="509" t="s">
        <v>6367</v>
      </c>
      <c r="K151" s="597" t="s">
        <v>4321</v>
      </c>
      <c r="L151" s="597" t="s">
        <v>4322</v>
      </c>
      <c r="M151" s="509">
        <v>2508</v>
      </c>
      <c r="N151" s="509" t="s">
        <v>4921</v>
      </c>
      <c r="O151" s="509"/>
      <c r="P151" s="509"/>
      <c r="Q151" s="509"/>
      <c r="R151" s="509"/>
      <c r="S151" s="509" t="s">
        <v>2899</v>
      </c>
      <c r="T151" s="509"/>
      <c r="U151" s="509"/>
      <c r="V151" s="509"/>
      <c r="W151" s="509"/>
    </row>
    <row r="152" spans="1:23" ht="42.75">
      <c r="A152" s="91" t="s">
        <v>2333</v>
      </c>
      <c r="B152" s="596">
        <f t="shared" si="5"/>
        <v>29640</v>
      </c>
      <c r="C152" s="595">
        <v>111150</v>
      </c>
      <c r="D152" s="513">
        <v>4</v>
      </c>
      <c r="E152" s="91" t="s">
        <v>3216</v>
      </c>
      <c r="F152" s="93"/>
      <c r="G152" s="567">
        <v>25</v>
      </c>
      <c r="H152" s="521" t="s">
        <v>2471</v>
      </c>
      <c r="I152" s="509" t="s">
        <v>4862</v>
      </c>
      <c r="J152" s="509" t="s">
        <v>6368</v>
      </c>
      <c r="K152" s="510" t="s">
        <v>6022</v>
      </c>
      <c r="L152" s="510" t="s">
        <v>2530</v>
      </c>
      <c r="M152" s="509">
        <v>1739</v>
      </c>
      <c r="N152" s="509" t="s">
        <v>4921</v>
      </c>
      <c r="O152" s="509"/>
      <c r="P152" s="509"/>
      <c r="Q152" s="509"/>
      <c r="R152" s="509"/>
      <c r="S152" s="509" t="s">
        <v>6369</v>
      </c>
      <c r="T152" s="509"/>
      <c r="U152" s="509"/>
      <c r="V152" s="509"/>
      <c r="W152" s="509"/>
    </row>
    <row r="153" spans="1:23" ht="28.5">
      <c r="A153" s="91" t="s">
        <v>2317</v>
      </c>
      <c r="B153" s="596">
        <f t="shared" si="5"/>
        <v>3392</v>
      </c>
      <c r="C153" s="595">
        <v>12720</v>
      </c>
      <c r="D153" s="513"/>
      <c r="E153" s="91" t="s">
        <v>3216</v>
      </c>
      <c r="F153" s="93"/>
      <c r="G153" s="567"/>
      <c r="H153" s="521" t="s">
        <v>2556</v>
      </c>
      <c r="I153" s="509" t="s">
        <v>4862</v>
      </c>
      <c r="J153" s="509" t="s">
        <v>6370</v>
      </c>
      <c r="K153" s="604" t="s">
        <v>361</v>
      </c>
      <c r="L153" s="510" t="s">
        <v>98</v>
      </c>
      <c r="M153" s="509">
        <v>2817</v>
      </c>
      <c r="N153" s="509" t="s">
        <v>4870</v>
      </c>
      <c r="O153" s="509"/>
      <c r="P153" s="509"/>
      <c r="Q153" s="509"/>
      <c r="R153" s="509"/>
      <c r="S153" s="509" t="s">
        <v>6371</v>
      </c>
      <c r="T153" s="509"/>
      <c r="U153" s="509"/>
      <c r="V153" s="509"/>
      <c r="W153" s="509"/>
    </row>
    <row r="154" spans="1:23" ht="25.5">
      <c r="A154" s="91" t="s">
        <v>5633</v>
      </c>
      <c r="B154" s="596">
        <f t="shared" si="5"/>
        <v>2660</v>
      </c>
      <c r="C154" s="595">
        <v>9975</v>
      </c>
      <c r="D154" s="513"/>
      <c r="E154" s="91" t="s">
        <v>3216</v>
      </c>
      <c r="F154" s="93"/>
      <c r="G154" s="567">
        <v>12</v>
      </c>
      <c r="H154" s="521" t="s">
        <v>2556</v>
      </c>
      <c r="I154" s="509" t="s">
        <v>2894</v>
      </c>
      <c r="J154" s="509" t="s">
        <v>6372</v>
      </c>
      <c r="K154" s="510" t="s">
        <v>6373</v>
      </c>
      <c r="L154" s="510" t="s">
        <v>6374</v>
      </c>
      <c r="M154" s="509">
        <v>2712</v>
      </c>
      <c r="N154" s="509" t="s">
        <v>4887</v>
      </c>
      <c r="O154" s="509"/>
      <c r="P154" s="509"/>
      <c r="Q154" s="509"/>
      <c r="R154" s="509"/>
      <c r="S154" s="509" t="s">
        <v>2899</v>
      </c>
      <c r="T154" s="509"/>
      <c r="U154" s="509"/>
      <c r="V154" s="509"/>
      <c r="W154" s="509"/>
    </row>
    <row r="155" spans="1:23" ht="25.5">
      <c r="A155" s="91" t="s">
        <v>5633</v>
      </c>
      <c r="B155" s="596">
        <f t="shared" si="5"/>
        <v>2660</v>
      </c>
      <c r="C155" s="595">
        <v>9975</v>
      </c>
      <c r="D155" s="513"/>
      <c r="E155" s="91" t="s">
        <v>3216</v>
      </c>
      <c r="F155" s="93"/>
      <c r="G155" s="567">
        <v>13</v>
      </c>
      <c r="H155" s="521" t="s">
        <v>2556</v>
      </c>
      <c r="I155" s="509" t="s">
        <v>2894</v>
      </c>
      <c r="J155" s="509" t="s">
        <v>6375</v>
      </c>
      <c r="K155" s="510" t="s">
        <v>6179</v>
      </c>
      <c r="L155" s="510" t="s">
        <v>6376</v>
      </c>
      <c r="M155" s="509">
        <v>2454</v>
      </c>
      <c r="N155" s="509" t="s">
        <v>4887</v>
      </c>
      <c r="O155" s="509"/>
      <c r="P155" s="509"/>
      <c r="Q155" s="509"/>
      <c r="R155" s="509"/>
      <c r="S155" s="509" t="s">
        <v>2899</v>
      </c>
      <c r="T155" s="509"/>
      <c r="U155" s="509"/>
      <c r="V155" s="509"/>
      <c r="W155" s="509"/>
    </row>
    <row r="156" spans="1:23" ht="28.5">
      <c r="A156" s="473"/>
      <c r="B156" s="596">
        <f t="shared" si="5"/>
        <v>17680</v>
      </c>
      <c r="C156" s="595">
        <v>66300</v>
      </c>
      <c r="D156" s="513"/>
      <c r="E156" s="91" t="s">
        <v>3216</v>
      </c>
      <c r="F156" s="93"/>
      <c r="G156" s="567">
        <v>15</v>
      </c>
      <c r="H156" s="521" t="s">
        <v>2556</v>
      </c>
      <c r="I156" s="509" t="s">
        <v>2313</v>
      </c>
      <c r="J156" s="509" t="s">
        <v>6377</v>
      </c>
      <c r="K156" s="510" t="s">
        <v>52</v>
      </c>
      <c r="L156" s="510" t="s">
        <v>114</v>
      </c>
      <c r="M156" s="509">
        <v>2204</v>
      </c>
      <c r="N156" s="509" t="s">
        <v>4880</v>
      </c>
      <c r="O156" s="509"/>
      <c r="P156" s="509"/>
      <c r="Q156" s="509"/>
      <c r="R156" s="509"/>
      <c r="S156" s="509" t="s">
        <v>6378</v>
      </c>
      <c r="T156" s="509"/>
      <c r="U156" s="509"/>
      <c r="V156" s="509"/>
      <c r="W156" s="509"/>
    </row>
    <row r="157" spans="1:23" ht="25.5">
      <c r="A157" s="91" t="s">
        <v>5633</v>
      </c>
      <c r="B157" s="596">
        <f t="shared" si="5"/>
        <v>2660</v>
      </c>
      <c r="C157" s="595">
        <v>9975</v>
      </c>
      <c r="D157" s="513"/>
      <c r="E157" s="91" t="s">
        <v>3216</v>
      </c>
      <c r="F157" s="93"/>
      <c r="G157" s="567">
        <v>19</v>
      </c>
      <c r="H157" s="521" t="s">
        <v>2556</v>
      </c>
      <c r="I157" s="509" t="s">
        <v>2894</v>
      </c>
      <c r="J157" s="509" t="s">
        <v>6379</v>
      </c>
      <c r="K157" s="510" t="s">
        <v>5514</v>
      </c>
      <c r="L157" s="510" t="s">
        <v>6073</v>
      </c>
      <c r="M157" s="509">
        <v>3638</v>
      </c>
      <c r="N157" s="509" t="s">
        <v>5720</v>
      </c>
      <c r="O157" s="509"/>
      <c r="P157" s="509"/>
      <c r="Q157" s="509"/>
      <c r="R157" s="509"/>
      <c r="S157" s="509" t="s">
        <v>2899</v>
      </c>
      <c r="T157" s="509"/>
      <c r="U157" s="509"/>
      <c r="V157" s="509"/>
      <c r="W157" s="509"/>
    </row>
    <row r="158" spans="1:23" ht="25.5">
      <c r="A158" s="91" t="s">
        <v>5633</v>
      </c>
      <c r="B158" s="596">
        <f t="shared" si="5"/>
        <v>2660</v>
      </c>
      <c r="C158" s="595">
        <v>9975</v>
      </c>
      <c r="D158" s="513"/>
      <c r="E158" s="91" t="s">
        <v>3216</v>
      </c>
      <c r="F158" s="93"/>
      <c r="G158" s="567">
        <v>20</v>
      </c>
      <c r="H158" s="521" t="s">
        <v>2556</v>
      </c>
      <c r="I158" s="509" t="s">
        <v>2894</v>
      </c>
      <c r="J158" s="509" t="s">
        <v>6380</v>
      </c>
      <c r="K158" s="510" t="s">
        <v>379</v>
      </c>
      <c r="L158" s="510" t="s">
        <v>150</v>
      </c>
      <c r="M158" s="509">
        <v>2379</v>
      </c>
      <c r="N158" s="509" t="s">
        <v>5720</v>
      </c>
      <c r="O158" s="509"/>
      <c r="P158" s="509"/>
      <c r="Q158" s="509"/>
      <c r="R158" s="509"/>
      <c r="S158" s="509" t="s">
        <v>2899</v>
      </c>
      <c r="T158" s="509"/>
      <c r="U158" s="509"/>
      <c r="V158" s="509"/>
      <c r="W158" s="509"/>
    </row>
    <row r="159" spans="1:23" ht="25.5">
      <c r="A159" s="91" t="s">
        <v>5633</v>
      </c>
      <c r="B159" s="596">
        <f t="shared" si="5"/>
        <v>2660</v>
      </c>
      <c r="C159" s="595">
        <v>9975</v>
      </c>
      <c r="D159" s="513"/>
      <c r="E159" s="91" t="s">
        <v>3216</v>
      </c>
      <c r="F159" s="93"/>
      <c r="G159" s="567">
        <v>21</v>
      </c>
      <c r="H159" s="521" t="s">
        <v>2556</v>
      </c>
      <c r="I159" s="509" t="s">
        <v>2894</v>
      </c>
      <c r="J159" s="509" t="s">
        <v>6381</v>
      </c>
      <c r="K159" s="510" t="s">
        <v>3207</v>
      </c>
      <c r="L159" s="510" t="s">
        <v>6030</v>
      </c>
      <c r="M159" s="509">
        <v>1324</v>
      </c>
      <c r="N159" s="509" t="s">
        <v>5720</v>
      </c>
      <c r="O159" s="509"/>
      <c r="P159" s="509"/>
      <c r="Q159" s="509"/>
      <c r="R159" s="509"/>
      <c r="S159" s="509" t="s">
        <v>2899</v>
      </c>
      <c r="T159" s="509"/>
      <c r="U159" s="509"/>
      <c r="V159" s="509"/>
      <c r="W159" s="509"/>
    </row>
    <row r="160" spans="1:23" ht="25.5">
      <c r="A160" s="91" t="s">
        <v>2317</v>
      </c>
      <c r="B160" s="596">
        <f t="shared" si="5"/>
        <v>7400</v>
      </c>
      <c r="C160" s="595">
        <v>27750</v>
      </c>
      <c r="D160" s="513"/>
      <c r="E160" s="91" t="s">
        <v>3216</v>
      </c>
      <c r="F160" s="93"/>
      <c r="G160" s="567">
        <v>24</v>
      </c>
      <c r="H160" s="521" t="s">
        <v>2556</v>
      </c>
      <c r="I160" s="509" t="s">
        <v>2313</v>
      </c>
      <c r="J160" s="509" t="s">
        <v>6382</v>
      </c>
      <c r="K160" s="510" t="s">
        <v>6383</v>
      </c>
      <c r="L160" s="510" t="s">
        <v>2938</v>
      </c>
      <c r="M160" s="509">
        <v>3776</v>
      </c>
      <c r="N160" s="509" t="s">
        <v>4870</v>
      </c>
      <c r="O160" s="509"/>
      <c r="P160" s="509"/>
      <c r="Q160" s="509"/>
      <c r="R160" s="509"/>
      <c r="S160" s="509" t="s">
        <v>6384</v>
      </c>
      <c r="T160" s="509"/>
      <c r="U160" s="509"/>
      <c r="V160" s="509"/>
      <c r="W160" s="509"/>
    </row>
    <row r="161" spans="1:23" ht="25.5">
      <c r="A161" s="473"/>
      <c r="B161" s="596">
        <f t="shared" si="5"/>
        <v>18060</v>
      </c>
      <c r="C161" s="595">
        <v>67725</v>
      </c>
      <c r="D161" s="513"/>
      <c r="E161" s="91" t="s">
        <v>3216</v>
      </c>
      <c r="F161" s="93"/>
      <c r="G161" s="567">
        <v>25</v>
      </c>
      <c r="H161" s="521" t="s">
        <v>2556</v>
      </c>
      <c r="I161" s="509" t="s">
        <v>2313</v>
      </c>
      <c r="J161" s="509" t="s">
        <v>6385</v>
      </c>
      <c r="K161" s="510" t="s">
        <v>5181</v>
      </c>
      <c r="L161" s="509"/>
      <c r="M161" s="509"/>
      <c r="N161" s="509"/>
      <c r="O161" s="509"/>
      <c r="P161" s="509"/>
      <c r="Q161" s="509"/>
      <c r="R161" s="509"/>
      <c r="S161" s="509" t="s">
        <v>6386</v>
      </c>
      <c r="T161" s="509"/>
      <c r="U161" s="509"/>
      <c r="V161" s="509"/>
      <c r="W161" s="509"/>
    </row>
    <row r="162" spans="1:23" ht="25.5">
      <c r="A162" s="91" t="s">
        <v>5633</v>
      </c>
      <c r="B162" s="596">
        <f t="shared" si="5"/>
        <v>2660</v>
      </c>
      <c r="C162" s="595">
        <v>9975</v>
      </c>
      <c r="D162" s="513"/>
      <c r="E162" s="91" t="s">
        <v>3216</v>
      </c>
      <c r="F162" s="93"/>
      <c r="G162" s="567">
        <v>27</v>
      </c>
      <c r="H162" s="521" t="s">
        <v>2556</v>
      </c>
      <c r="I162" s="509" t="s">
        <v>2894</v>
      </c>
      <c r="J162" s="509" t="s">
        <v>6387</v>
      </c>
      <c r="K162" s="510" t="s">
        <v>6388</v>
      </c>
      <c r="L162" s="510" t="s">
        <v>2530</v>
      </c>
      <c r="M162" s="509">
        <v>1648</v>
      </c>
      <c r="N162" s="509" t="s">
        <v>4880</v>
      </c>
      <c r="O162" s="509"/>
      <c r="P162" s="509"/>
      <c r="Q162" s="509"/>
      <c r="R162" s="509"/>
      <c r="S162" s="509" t="s">
        <v>2899</v>
      </c>
      <c r="T162" s="509"/>
      <c r="U162" s="509"/>
      <c r="V162" s="509"/>
      <c r="W162" s="509"/>
    </row>
    <row r="163" spans="1:23" ht="25.5">
      <c r="A163" s="91" t="s">
        <v>5633</v>
      </c>
      <c r="B163" s="596">
        <f t="shared" si="5"/>
        <v>2660</v>
      </c>
      <c r="C163" s="595">
        <v>9975</v>
      </c>
      <c r="D163" s="513"/>
      <c r="E163" s="91" t="s">
        <v>3216</v>
      </c>
      <c r="F163" s="93"/>
      <c r="G163" s="567">
        <v>28</v>
      </c>
      <c r="H163" s="521" t="s">
        <v>2556</v>
      </c>
      <c r="I163" s="509" t="s">
        <v>2894</v>
      </c>
      <c r="J163" s="509" t="s">
        <v>6389</v>
      </c>
      <c r="K163" s="510" t="s">
        <v>6390</v>
      </c>
      <c r="L163" s="510" t="s">
        <v>6176</v>
      </c>
      <c r="M163" s="509">
        <v>3504</v>
      </c>
      <c r="N163" s="509" t="s">
        <v>4880</v>
      </c>
      <c r="O163" s="509"/>
      <c r="P163" s="509"/>
      <c r="Q163" s="509"/>
      <c r="R163" s="509"/>
      <c r="S163" s="509" t="s">
        <v>2899</v>
      </c>
      <c r="T163" s="509"/>
      <c r="U163" s="509"/>
      <c r="V163" s="509"/>
      <c r="W163" s="509"/>
    </row>
    <row r="164" spans="1:23" ht="25.5">
      <c r="A164" s="91" t="s">
        <v>5633</v>
      </c>
      <c r="B164" s="596">
        <f t="shared" si="5"/>
        <v>2660</v>
      </c>
      <c r="C164" s="595">
        <v>9975</v>
      </c>
      <c r="D164" s="513"/>
      <c r="E164" s="91" t="s">
        <v>3216</v>
      </c>
      <c r="F164" s="93"/>
      <c r="G164" s="567">
        <v>3</v>
      </c>
      <c r="H164" s="521" t="s">
        <v>2614</v>
      </c>
      <c r="I164" s="509" t="s">
        <v>2894</v>
      </c>
      <c r="J164" s="509" t="s">
        <v>6391</v>
      </c>
      <c r="K164" s="510" t="s">
        <v>6392</v>
      </c>
      <c r="L164" s="510" t="s">
        <v>3037</v>
      </c>
      <c r="M164" s="509">
        <v>2250</v>
      </c>
      <c r="N164" s="509" t="s">
        <v>4921</v>
      </c>
      <c r="O164" s="509"/>
      <c r="P164" s="509"/>
      <c r="Q164" s="509"/>
      <c r="R164" s="509"/>
      <c r="S164" s="509" t="s">
        <v>2899</v>
      </c>
      <c r="T164" s="509"/>
      <c r="U164" s="509"/>
      <c r="V164" s="509"/>
      <c r="W164" s="509"/>
    </row>
    <row r="165" spans="1:23" ht="25.5">
      <c r="A165" s="91" t="s">
        <v>2333</v>
      </c>
      <c r="B165" s="596">
        <f t="shared" si="5"/>
        <v>290372.26666666666</v>
      </c>
      <c r="C165" s="595">
        <v>1088896</v>
      </c>
      <c r="D165" s="513"/>
      <c r="E165" s="91" t="s">
        <v>3216</v>
      </c>
      <c r="F165" s="93"/>
      <c r="G165" s="567">
        <v>5</v>
      </c>
      <c r="H165" s="521" t="s">
        <v>2614</v>
      </c>
      <c r="I165" s="525" t="s">
        <v>5790</v>
      </c>
      <c r="J165" s="525" t="s">
        <v>6393</v>
      </c>
      <c r="K165" s="525" t="s">
        <v>6394</v>
      </c>
      <c r="L165" s="525"/>
      <c r="M165" s="525"/>
      <c r="N165" s="525"/>
      <c r="O165" s="525"/>
      <c r="P165" s="525"/>
      <c r="Q165" s="525"/>
      <c r="R165" s="525"/>
      <c r="S165" s="525"/>
      <c r="T165" s="525"/>
      <c r="U165" s="525"/>
      <c r="V165" s="525"/>
      <c r="W165" s="525"/>
    </row>
    <row r="166" spans="1:23" ht="25.5">
      <c r="A166" s="91" t="s">
        <v>5633</v>
      </c>
      <c r="B166" s="596">
        <f t="shared" si="5"/>
        <v>2660</v>
      </c>
      <c r="C166" s="595">
        <v>9975</v>
      </c>
      <c r="D166" s="513"/>
      <c r="E166" s="91" t="s">
        <v>3216</v>
      </c>
      <c r="F166" s="93"/>
      <c r="G166" s="567">
        <v>9</v>
      </c>
      <c r="H166" s="521" t="s">
        <v>2614</v>
      </c>
      <c r="I166" s="509" t="s">
        <v>2894</v>
      </c>
      <c r="J166" s="509" t="s">
        <v>6395</v>
      </c>
      <c r="K166" s="510" t="s">
        <v>3286</v>
      </c>
      <c r="L166" s="510" t="s">
        <v>5370</v>
      </c>
      <c r="M166" s="509">
        <v>1479</v>
      </c>
      <c r="N166" s="509" t="s">
        <v>5720</v>
      </c>
      <c r="O166" s="509"/>
      <c r="P166" s="509"/>
      <c r="Q166" s="509"/>
      <c r="R166" s="509"/>
      <c r="S166" s="509" t="s">
        <v>2899</v>
      </c>
      <c r="T166" s="509"/>
      <c r="U166" s="509"/>
      <c r="V166" s="509"/>
      <c r="W166" s="509"/>
    </row>
    <row r="167" spans="1:23" ht="25.5">
      <c r="A167" s="91" t="s">
        <v>5633</v>
      </c>
      <c r="B167" s="596">
        <f t="shared" si="5"/>
        <v>2660</v>
      </c>
      <c r="C167" s="595">
        <v>9975</v>
      </c>
      <c r="D167" s="513"/>
      <c r="E167" s="91" t="s">
        <v>3216</v>
      </c>
      <c r="F167" s="93"/>
      <c r="G167" s="567">
        <v>10</v>
      </c>
      <c r="H167" s="521" t="s">
        <v>2614</v>
      </c>
      <c r="I167" s="509" t="s">
        <v>2894</v>
      </c>
      <c r="J167" s="509" t="s">
        <v>6396</v>
      </c>
      <c r="K167" s="510" t="s">
        <v>330</v>
      </c>
      <c r="L167" s="510" t="s">
        <v>32</v>
      </c>
      <c r="M167" s="509">
        <v>4227</v>
      </c>
      <c r="N167" s="509" t="s">
        <v>4870</v>
      </c>
      <c r="O167" s="509"/>
      <c r="P167" s="509"/>
      <c r="Q167" s="509"/>
      <c r="R167" s="509"/>
      <c r="S167" s="509" t="s">
        <v>2899</v>
      </c>
      <c r="T167" s="509"/>
      <c r="U167" s="509"/>
      <c r="V167" s="509"/>
      <c r="W167" s="509"/>
    </row>
    <row r="168" spans="1:23" ht="25.5">
      <c r="A168" s="91" t="s">
        <v>5633</v>
      </c>
      <c r="B168" s="596">
        <f t="shared" si="5"/>
        <v>2926.6666666666665</v>
      </c>
      <c r="C168" s="595">
        <v>10975</v>
      </c>
      <c r="D168" s="513"/>
      <c r="E168" s="91" t="s">
        <v>3216</v>
      </c>
      <c r="F168" s="93"/>
      <c r="G168" s="567">
        <v>18</v>
      </c>
      <c r="H168" s="521" t="s">
        <v>2614</v>
      </c>
      <c r="I168" s="509" t="s">
        <v>2894</v>
      </c>
      <c r="J168" s="509" t="s">
        <v>6397</v>
      </c>
      <c r="K168" s="510" t="s">
        <v>170</v>
      </c>
      <c r="L168" s="510" t="s">
        <v>3957</v>
      </c>
      <c r="M168" s="509">
        <v>2580</v>
      </c>
      <c r="N168" s="509" t="s">
        <v>5720</v>
      </c>
      <c r="O168" s="509"/>
      <c r="P168" s="509"/>
      <c r="Q168" s="509"/>
      <c r="R168" s="509"/>
      <c r="S168" s="509" t="s">
        <v>2899</v>
      </c>
      <c r="T168" s="509"/>
      <c r="U168" s="509"/>
      <c r="V168" s="509"/>
      <c r="W168" s="509"/>
    </row>
    <row r="169" spans="1:23" ht="25.5">
      <c r="A169" s="91" t="s">
        <v>6398</v>
      </c>
      <c r="B169" s="596">
        <f t="shared" si="5"/>
        <v>488</v>
      </c>
      <c r="C169" s="595">
        <v>1830</v>
      </c>
      <c r="D169" s="513"/>
      <c r="E169" s="91" t="s">
        <v>3216</v>
      </c>
      <c r="F169" s="93"/>
      <c r="G169" s="567">
        <v>18</v>
      </c>
      <c r="H169" s="521" t="s">
        <v>2614</v>
      </c>
      <c r="I169" s="509" t="s">
        <v>4862</v>
      </c>
      <c r="J169" s="509" t="s">
        <v>6399</v>
      </c>
      <c r="K169" s="510" t="s">
        <v>3778</v>
      </c>
      <c r="L169" s="510" t="s">
        <v>5407</v>
      </c>
      <c r="M169" s="509"/>
      <c r="N169" s="509"/>
      <c r="O169" s="509"/>
      <c r="P169" s="509"/>
      <c r="Q169" s="509"/>
      <c r="R169" s="509"/>
      <c r="S169" s="509" t="s">
        <v>6400</v>
      </c>
      <c r="T169" s="509"/>
      <c r="U169" s="509"/>
      <c r="V169" s="509"/>
      <c r="W169" s="509"/>
    </row>
    <row r="170" spans="1:23" ht="25.5">
      <c r="A170" s="91" t="s">
        <v>5633</v>
      </c>
      <c r="B170" s="596">
        <f t="shared" si="5"/>
        <v>2660</v>
      </c>
      <c r="C170" s="595">
        <v>9975</v>
      </c>
      <c r="D170" s="513"/>
      <c r="E170" s="91" t="s">
        <v>3216</v>
      </c>
      <c r="F170" s="93"/>
      <c r="G170" s="567">
        <v>24</v>
      </c>
      <c r="H170" s="521" t="s">
        <v>2614</v>
      </c>
      <c r="I170" s="509" t="s">
        <v>2894</v>
      </c>
      <c r="J170" s="509" t="s">
        <v>6401</v>
      </c>
      <c r="K170" s="510" t="s">
        <v>2991</v>
      </c>
      <c r="L170" s="510" t="s">
        <v>2580</v>
      </c>
      <c r="M170" s="509">
        <v>2341</v>
      </c>
      <c r="N170" s="509" t="s">
        <v>4880</v>
      </c>
      <c r="O170" s="509"/>
      <c r="P170" s="509"/>
      <c r="Q170" s="509"/>
      <c r="R170" s="509"/>
      <c r="S170" s="509" t="s">
        <v>2899</v>
      </c>
      <c r="T170" s="509"/>
      <c r="U170" s="509"/>
      <c r="V170" s="509"/>
      <c r="W170" s="509"/>
    </row>
    <row r="171" spans="1:23" ht="25.5">
      <c r="A171" s="91" t="s">
        <v>5633</v>
      </c>
      <c r="B171" s="596">
        <f t="shared" si="5"/>
        <v>2660</v>
      </c>
      <c r="C171" s="595">
        <v>9975</v>
      </c>
      <c r="D171" s="513"/>
      <c r="E171" s="91" t="s">
        <v>3216</v>
      </c>
      <c r="F171" s="93"/>
      <c r="G171" s="567">
        <v>25</v>
      </c>
      <c r="H171" s="521" t="s">
        <v>2614</v>
      </c>
      <c r="I171" s="509" t="s">
        <v>2894</v>
      </c>
      <c r="J171" s="509" t="s">
        <v>6402</v>
      </c>
      <c r="K171" s="510" t="s">
        <v>6127</v>
      </c>
      <c r="L171" s="510" t="s">
        <v>6203</v>
      </c>
      <c r="M171" s="509">
        <v>3505</v>
      </c>
      <c r="N171" s="509" t="s">
        <v>4880</v>
      </c>
      <c r="O171" s="509"/>
      <c r="P171" s="509"/>
      <c r="Q171" s="509"/>
      <c r="R171" s="509"/>
      <c r="S171" s="509" t="s">
        <v>2899</v>
      </c>
      <c r="T171" s="509"/>
      <c r="U171" s="509"/>
      <c r="V171" s="509"/>
      <c r="W171" s="509"/>
    </row>
    <row r="172" spans="1:23" ht="25.5">
      <c r="A172" s="91" t="s">
        <v>5633</v>
      </c>
      <c r="B172" s="596">
        <f t="shared" si="5"/>
        <v>2660</v>
      </c>
      <c r="C172" s="595">
        <v>9975</v>
      </c>
      <c r="D172" s="513"/>
      <c r="E172" s="91" t="s">
        <v>3216</v>
      </c>
      <c r="F172" s="93"/>
      <c r="G172" s="567">
        <v>30</v>
      </c>
      <c r="H172" s="521" t="s">
        <v>2614</v>
      </c>
      <c r="I172" s="509" t="s">
        <v>2894</v>
      </c>
      <c r="J172" s="509" t="s">
        <v>6403</v>
      </c>
      <c r="K172" s="510" t="s">
        <v>6212</v>
      </c>
      <c r="L172" s="510" t="s">
        <v>6213</v>
      </c>
      <c r="M172" s="509">
        <v>2057</v>
      </c>
      <c r="N172" s="509" t="s">
        <v>4887</v>
      </c>
      <c r="O172" s="509"/>
      <c r="P172" s="509"/>
      <c r="Q172" s="509"/>
      <c r="R172" s="509"/>
      <c r="S172" s="509" t="s">
        <v>2899</v>
      </c>
      <c r="T172" s="509"/>
      <c r="U172" s="509"/>
      <c r="V172" s="509"/>
      <c r="W172" s="509"/>
    </row>
    <row r="173" spans="1:23" ht="25.5">
      <c r="A173" s="91"/>
      <c r="B173" s="596">
        <f t="shared" si="5"/>
        <v>2946.6666666666665</v>
      </c>
      <c r="C173" s="595">
        <v>11050</v>
      </c>
      <c r="D173" s="513"/>
      <c r="E173" s="91" t="s">
        <v>3216</v>
      </c>
      <c r="F173" s="93"/>
      <c r="G173" s="567">
        <v>1</v>
      </c>
      <c r="H173" s="521" t="s">
        <v>2654</v>
      </c>
      <c r="I173" s="509" t="s">
        <v>2313</v>
      </c>
      <c r="J173" s="509" t="s">
        <v>6404</v>
      </c>
      <c r="K173" s="510" t="s">
        <v>6405</v>
      </c>
      <c r="L173" s="510" t="s">
        <v>2580</v>
      </c>
      <c r="M173" s="509">
        <v>2341</v>
      </c>
      <c r="N173" s="509" t="s">
        <v>4880</v>
      </c>
      <c r="O173" s="509"/>
      <c r="P173" s="509"/>
      <c r="Q173" s="509"/>
      <c r="R173" s="509"/>
      <c r="S173" s="509" t="s">
        <v>6406</v>
      </c>
      <c r="T173" s="509"/>
      <c r="U173" s="509"/>
      <c r="V173" s="509"/>
      <c r="W173" s="509"/>
    </row>
    <row r="174" spans="1:23" ht="25.5">
      <c r="A174" s="91" t="s">
        <v>5633</v>
      </c>
      <c r="B174" s="596">
        <f t="shared" ref="B174:B205" si="6">C174/3.75</f>
        <v>2660</v>
      </c>
      <c r="C174" s="595">
        <v>9975</v>
      </c>
      <c r="D174" s="513"/>
      <c r="E174" s="91" t="s">
        <v>3216</v>
      </c>
      <c r="F174" s="93"/>
      <c r="G174" s="567">
        <v>2</v>
      </c>
      <c r="H174" s="521" t="s">
        <v>2654</v>
      </c>
      <c r="I174" s="509" t="s">
        <v>2894</v>
      </c>
      <c r="J174" s="509" t="s">
        <v>6407</v>
      </c>
      <c r="K174" s="510" t="s">
        <v>3917</v>
      </c>
      <c r="L174" s="510" t="s">
        <v>2457</v>
      </c>
      <c r="M174" s="509">
        <v>3006</v>
      </c>
      <c r="N174" s="509" t="s">
        <v>4887</v>
      </c>
      <c r="O174" s="509"/>
      <c r="P174" s="509"/>
      <c r="Q174" s="509"/>
      <c r="R174" s="509"/>
      <c r="S174" s="509" t="s">
        <v>2899</v>
      </c>
      <c r="T174" s="509"/>
      <c r="U174" s="509"/>
      <c r="V174" s="509"/>
      <c r="W174" s="509"/>
    </row>
    <row r="175" spans="1:23" ht="25.5">
      <c r="A175" s="91" t="s">
        <v>5633</v>
      </c>
      <c r="B175" s="596">
        <f t="shared" si="6"/>
        <v>2660</v>
      </c>
      <c r="C175" s="595">
        <v>9975</v>
      </c>
      <c r="D175" s="513"/>
      <c r="E175" s="91" t="s">
        <v>3216</v>
      </c>
      <c r="F175" s="93"/>
      <c r="G175" s="567">
        <v>7</v>
      </c>
      <c r="H175" s="521" t="s">
        <v>2654</v>
      </c>
      <c r="I175" s="509" t="s">
        <v>2894</v>
      </c>
      <c r="J175" s="509" t="s">
        <v>6408</v>
      </c>
      <c r="K175" s="510" t="s">
        <v>3778</v>
      </c>
      <c r="L175" s="510" t="s">
        <v>4886</v>
      </c>
      <c r="M175" s="509">
        <v>1196</v>
      </c>
      <c r="N175" s="509" t="s">
        <v>4887</v>
      </c>
      <c r="O175" s="509"/>
      <c r="P175" s="509"/>
      <c r="Q175" s="509"/>
      <c r="R175" s="509"/>
      <c r="S175" s="509" t="s">
        <v>2899</v>
      </c>
      <c r="T175" s="509"/>
      <c r="U175" s="509"/>
      <c r="V175" s="509"/>
      <c r="W175" s="509"/>
    </row>
    <row r="176" spans="1:23" ht="25.5">
      <c r="A176" s="91" t="s">
        <v>2333</v>
      </c>
      <c r="B176" s="596">
        <f t="shared" si="6"/>
        <v>11536</v>
      </c>
      <c r="C176" s="595">
        <v>43260</v>
      </c>
      <c r="D176" s="513"/>
      <c r="E176" s="91" t="s">
        <v>3216</v>
      </c>
      <c r="F176" s="93"/>
      <c r="G176" s="567">
        <v>12</v>
      </c>
      <c r="H176" s="521" t="s">
        <v>2654</v>
      </c>
      <c r="I176" s="509" t="s">
        <v>4862</v>
      </c>
      <c r="J176" s="509" t="s">
        <v>6409</v>
      </c>
      <c r="K176" s="510" t="s">
        <v>3375</v>
      </c>
      <c r="L176" s="510" t="s">
        <v>6410</v>
      </c>
      <c r="M176" s="509">
        <v>3640</v>
      </c>
      <c r="N176" s="509" t="s">
        <v>4887</v>
      </c>
      <c r="O176" s="509"/>
      <c r="P176" s="509"/>
      <c r="Q176" s="509"/>
      <c r="R176" s="509"/>
      <c r="S176" s="509" t="s">
        <v>5980</v>
      </c>
      <c r="T176" s="509"/>
      <c r="U176" s="509"/>
      <c r="V176" s="509"/>
      <c r="W176" s="509"/>
    </row>
    <row r="177" spans="1:23" ht="25.5">
      <c r="A177" s="91" t="s">
        <v>5633</v>
      </c>
      <c r="B177" s="596">
        <f t="shared" si="6"/>
        <v>2660</v>
      </c>
      <c r="C177" s="595">
        <v>9975</v>
      </c>
      <c r="D177" s="513"/>
      <c r="E177" s="91" t="s">
        <v>3216</v>
      </c>
      <c r="F177" s="93"/>
      <c r="G177" s="567">
        <v>20</v>
      </c>
      <c r="H177" s="521" t="s">
        <v>2654</v>
      </c>
      <c r="I177" s="509" t="s">
        <v>2894</v>
      </c>
      <c r="J177" s="509" t="s">
        <v>6411</v>
      </c>
      <c r="K177" s="510" t="s">
        <v>6412</v>
      </c>
      <c r="L177" s="510" t="s">
        <v>6199</v>
      </c>
      <c r="M177" s="509">
        <v>5000</v>
      </c>
      <c r="N177" s="509" t="s">
        <v>4880</v>
      </c>
      <c r="O177" s="509"/>
      <c r="P177" s="509"/>
      <c r="Q177" s="509"/>
      <c r="R177" s="509"/>
      <c r="S177" s="509" t="s">
        <v>2899</v>
      </c>
      <c r="T177" s="509"/>
      <c r="U177" s="509"/>
      <c r="V177" s="509"/>
      <c r="W177" s="509"/>
    </row>
    <row r="178" spans="1:23" ht="25.5">
      <c r="A178" s="91" t="s">
        <v>5633</v>
      </c>
      <c r="B178" s="596">
        <f t="shared" si="6"/>
        <v>2660</v>
      </c>
      <c r="C178" s="595">
        <v>9975</v>
      </c>
      <c r="D178" s="513"/>
      <c r="E178" s="91" t="s">
        <v>3216</v>
      </c>
      <c r="F178" s="93"/>
      <c r="G178" s="567">
        <v>21</v>
      </c>
      <c r="H178" s="521" t="s">
        <v>2654</v>
      </c>
      <c r="I178" s="509" t="s">
        <v>2894</v>
      </c>
      <c r="J178" s="509" t="s">
        <v>6413</v>
      </c>
      <c r="K178" s="510" t="s">
        <v>1710</v>
      </c>
      <c r="L178" s="510" t="s">
        <v>5306</v>
      </c>
      <c r="M178" s="509">
        <v>1428</v>
      </c>
      <c r="N178" s="509" t="s">
        <v>4880</v>
      </c>
      <c r="O178" s="509"/>
      <c r="P178" s="509"/>
      <c r="Q178" s="509"/>
      <c r="R178" s="509"/>
      <c r="S178" s="509" t="s">
        <v>2899</v>
      </c>
      <c r="T178" s="509"/>
      <c r="U178" s="509"/>
      <c r="V178" s="509"/>
      <c r="W178" s="509"/>
    </row>
    <row r="179" spans="1:23" ht="28.5">
      <c r="A179" s="91"/>
      <c r="B179" s="596">
        <f t="shared" si="6"/>
        <v>11712</v>
      </c>
      <c r="C179" s="595">
        <v>43920</v>
      </c>
      <c r="D179" s="513"/>
      <c r="E179" s="91" t="s">
        <v>3216</v>
      </c>
      <c r="F179" s="93"/>
      <c r="G179" s="567">
        <v>23</v>
      </c>
      <c r="H179" s="521" t="s">
        <v>2654</v>
      </c>
      <c r="I179" s="509" t="s">
        <v>2313</v>
      </c>
      <c r="J179" s="509" t="s">
        <v>6414</v>
      </c>
      <c r="K179" s="510" t="s">
        <v>6415</v>
      </c>
      <c r="L179" s="510" t="s">
        <v>2938</v>
      </c>
      <c r="M179" s="509">
        <v>2077</v>
      </c>
      <c r="N179" s="509" t="s">
        <v>4880</v>
      </c>
      <c r="O179" s="509"/>
      <c r="P179" s="509"/>
      <c r="Q179" s="509"/>
      <c r="R179" s="509"/>
      <c r="S179" s="509" t="s">
        <v>6416</v>
      </c>
      <c r="T179" s="509"/>
      <c r="U179" s="509"/>
      <c r="V179" s="509"/>
      <c r="W179" s="509"/>
    </row>
    <row r="180" spans="1:23" ht="25.5">
      <c r="A180" s="91"/>
      <c r="B180" s="596">
        <f t="shared" si="6"/>
        <v>46848</v>
      </c>
      <c r="C180" s="595">
        <v>175680</v>
      </c>
      <c r="D180" s="513"/>
      <c r="E180" s="91" t="s">
        <v>3216</v>
      </c>
      <c r="F180" s="93"/>
      <c r="G180" s="567">
        <v>23</v>
      </c>
      <c r="H180" s="521" t="s">
        <v>2654</v>
      </c>
      <c r="I180" s="509" t="s">
        <v>2313</v>
      </c>
      <c r="J180" s="509" t="s">
        <v>6417</v>
      </c>
      <c r="K180" s="510" t="s">
        <v>5768</v>
      </c>
      <c r="L180" s="510" t="s">
        <v>5769</v>
      </c>
      <c r="M180" s="509"/>
      <c r="N180" s="509" t="s">
        <v>4880</v>
      </c>
      <c r="O180" s="509"/>
      <c r="P180" s="509"/>
      <c r="Q180" s="509"/>
      <c r="R180" s="509"/>
      <c r="S180" s="509" t="s">
        <v>6418</v>
      </c>
      <c r="T180" s="509"/>
      <c r="U180" s="509"/>
      <c r="V180" s="509"/>
      <c r="W180" s="509"/>
    </row>
    <row r="181" spans="1:23" ht="25.5">
      <c r="A181" s="91" t="s">
        <v>2333</v>
      </c>
      <c r="B181" s="596">
        <f t="shared" si="6"/>
        <v>11536</v>
      </c>
      <c r="C181" s="595">
        <v>43260</v>
      </c>
      <c r="D181" s="513"/>
      <c r="E181" s="91" t="s">
        <v>3216</v>
      </c>
      <c r="F181" s="93"/>
      <c r="G181" s="567">
        <v>26</v>
      </c>
      <c r="H181" s="521" t="s">
        <v>2654</v>
      </c>
      <c r="I181" s="509" t="s">
        <v>4862</v>
      </c>
      <c r="J181" s="509" t="s">
        <v>6419</v>
      </c>
      <c r="K181" s="510" t="s">
        <v>3715</v>
      </c>
      <c r="L181" s="510" t="s">
        <v>50</v>
      </c>
      <c r="M181" s="509">
        <v>1472</v>
      </c>
      <c r="N181" s="509" t="s">
        <v>4887</v>
      </c>
      <c r="O181" s="509"/>
      <c r="P181" s="509"/>
      <c r="Q181" s="509"/>
      <c r="R181" s="509"/>
      <c r="S181" s="509" t="s">
        <v>5980</v>
      </c>
      <c r="T181" s="509"/>
      <c r="U181" s="509"/>
      <c r="V181" s="509"/>
      <c r="W181" s="509"/>
    </row>
    <row r="182" spans="1:23" ht="25.5">
      <c r="A182" s="91" t="s">
        <v>5633</v>
      </c>
      <c r="B182" s="596">
        <f t="shared" si="6"/>
        <v>2660</v>
      </c>
      <c r="C182" s="595">
        <v>9975</v>
      </c>
      <c r="D182" s="513"/>
      <c r="E182" s="91" t="s">
        <v>3216</v>
      </c>
      <c r="F182" s="93"/>
      <c r="G182" s="567">
        <v>28</v>
      </c>
      <c r="H182" s="521" t="s">
        <v>2654</v>
      </c>
      <c r="I182" s="509" t="s">
        <v>2894</v>
      </c>
      <c r="J182" s="509" t="s">
        <v>6420</v>
      </c>
      <c r="K182" s="510" t="s">
        <v>3286</v>
      </c>
      <c r="L182" s="510" t="s">
        <v>2562</v>
      </c>
      <c r="M182" s="509">
        <v>1287</v>
      </c>
      <c r="N182" s="509" t="s">
        <v>5720</v>
      </c>
      <c r="O182" s="509"/>
      <c r="P182" s="509"/>
      <c r="Q182" s="509"/>
      <c r="R182" s="509"/>
      <c r="S182" s="509" t="s">
        <v>2899</v>
      </c>
      <c r="T182" s="509"/>
      <c r="U182" s="509"/>
      <c r="V182" s="509"/>
      <c r="W182" s="509"/>
    </row>
    <row r="183" spans="1:23" ht="25.5">
      <c r="A183" s="91" t="s">
        <v>2333</v>
      </c>
      <c r="B183" s="596">
        <f t="shared" si="6"/>
        <v>1933.3333333333333</v>
      </c>
      <c r="C183" s="595">
        <v>7250</v>
      </c>
      <c r="D183" s="513"/>
      <c r="E183" s="91" t="s">
        <v>3216</v>
      </c>
      <c r="F183" s="93"/>
      <c r="G183" s="567">
        <v>26</v>
      </c>
      <c r="H183" s="521" t="s">
        <v>2654</v>
      </c>
      <c r="I183" s="509" t="s">
        <v>4862</v>
      </c>
      <c r="J183" s="509" t="s">
        <v>6421</v>
      </c>
      <c r="K183" s="510" t="s">
        <v>3778</v>
      </c>
      <c r="L183" s="510" t="s">
        <v>5407</v>
      </c>
      <c r="M183" s="509">
        <v>1196</v>
      </c>
      <c r="N183" s="509" t="s">
        <v>4887</v>
      </c>
      <c r="O183" s="509"/>
      <c r="P183" s="509"/>
      <c r="Q183" s="509"/>
      <c r="R183" s="509"/>
      <c r="S183" s="509"/>
      <c r="T183" s="509"/>
      <c r="U183" s="509"/>
      <c r="V183" s="509"/>
      <c r="W183" s="509"/>
    </row>
    <row r="184" spans="1:23" ht="25.5">
      <c r="A184" s="91" t="s">
        <v>5633</v>
      </c>
      <c r="B184" s="596">
        <f t="shared" si="6"/>
        <v>2660</v>
      </c>
      <c r="C184" s="595">
        <v>9975</v>
      </c>
      <c r="D184" s="513"/>
      <c r="E184" s="91" t="s">
        <v>3216</v>
      </c>
      <c r="F184" s="93"/>
      <c r="G184" s="567">
        <v>4</v>
      </c>
      <c r="H184" s="521" t="s">
        <v>2707</v>
      </c>
      <c r="I184" s="509" t="s">
        <v>2894</v>
      </c>
      <c r="J184" s="509" t="s">
        <v>6422</v>
      </c>
      <c r="K184" s="510" t="s">
        <v>4518</v>
      </c>
      <c r="L184" s="510" t="s">
        <v>6226</v>
      </c>
      <c r="M184" s="509">
        <v>5885</v>
      </c>
      <c r="N184" s="509" t="s">
        <v>4887</v>
      </c>
      <c r="O184" s="509"/>
      <c r="P184" s="509"/>
      <c r="Q184" s="509"/>
      <c r="R184" s="509"/>
      <c r="S184" s="509" t="s">
        <v>2899</v>
      </c>
      <c r="T184" s="509"/>
      <c r="U184" s="509"/>
      <c r="V184" s="509"/>
      <c r="W184" s="509"/>
    </row>
    <row r="185" spans="1:23" ht="25.5">
      <c r="A185" s="91" t="s">
        <v>5633</v>
      </c>
      <c r="B185" s="596">
        <f t="shared" si="6"/>
        <v>1533.3333333333333</v>
      </c>
      <c r="C185" s="595">
        <v>5750</v>
      </c>
      <c r="D185" s="513"/>
      <c r="E185" s="91" t="s">
        <v>3216</v>
      </c>
      <c r="F185" s="93"/>
      <c r="G185" s="567">
        <v>6</v>
      </c>
      <c r="H185" s="521" t="s">
        <v>2707</v>
      </c>
      <c r="I185" s="509" t="s">
        <v>2894</v>
      </c>
      <c r="J185" s="509" t="s">
        <v>6423</v>
      </c>
      <c r="K185" s="510" t="s">
        <v>57</v>
      </c>
      <c r="L185" s="510" t="s">
        <v>6223</v>
      </c>
      <c r="M185" s="509">
        <v>5845</v>
      </c>
      <c r="N185" s="509" t="s">
        <v>4921</v>
      </c>
      <c r="O185" s="509"/>
      <c r="P185" s="509"/>
      <c r="Q185" s="509"/>
      <c r="R185" s="509"/>
      <c r="S185" s="509" t="s">
        <v>2899</v>
      </c>
      <c r="T185" s="509"/>
      <c r="U185" s="509"/>
      <c r="V185" s="509"/>
      <c r="W185" s="509"/>
    </row>
    <row r="186" spans="1:23" ht="25.5">
      <c r="A186" s="91" t="s">
        <v>5633</v>
      </c>
      <c r="B186" s="596">
        <f t="shared" si="6"/>
        <v>2660</v>
      </c>
      <c r="C186" s="595">
        <v>9975</v>
      </c>
      <c r="D186" s="513"/>
      <c r="E186" s="91" t="s">
        <v>3216</v>
      </c>
      <c r="F186" s="93"/>
      <c r="G186" s="567">
        <v>12</v>
      </c>
      <c r="H186" s="521" t="s">
        <v>2707</v>
      </c>
      <c r="I186" s="509" t="s">
        <v>2894</v>
      </c>
      <c r="J186" s="509" t="s">
        <v>6424</v>
      </c>
      <c r="K186" s="510" t="s">
        <v>6425</v>
      </c>
      <c r="L186" s="510" t="s">
        <v>6233</v>
      </c>
      <c r="M186" s="509">
        <v>1640</v>
      </c>
      <c r="N186" s="509" t="s">
        <v>5720</v>
      </c>
      <c r="O186" s="509"/>
      <c r="P186" s="509"/>
      <c r="Q186" s="509"/>
      <c r="R186" s="509"/>
      <c r="S186" s="509" t="s">
        <v>2899</v>
      </c>
      <c r="T186" s="509"/>
      <c r="U186" s="509"/>
      <c r="V186" s="509"/>
      <c r="W186" s="509"/>
    </row>
    <row r="187" spans="1:23" ht="25.5">
      <c r="A187" s="91" t="s">
        <v>5633</v>
      </c>
      <c r="B187" s="596">
        <f t="shared" si="6"/>
        <v>2660</v>
      </c>
      <c r="C187" s="595">
        <v>9975</v>
      </c>
      <c r="D187" s="513"/>
      <c r="E187" s="91" t="s">
        <v>3216</v>
      </c>
      <c r="F187" s="93"/>
      <c r="G187" s="567">
        <v>19</v>
      </c>
      <c r="H187" s="521" t="s">
        <v>2707</v>
      </c>
      <c r="I187" s="509" t="s">
        <v>2894</v>
      </c>
      <c r="J187" s="509" t="s">
        <v>6426</v>
      </c>
      <c r="K187" s="510" t="s">
        <v>6246</v>
      </c>
      <c r="L187" s="510" t="s">
        <v>3246</v>
      </c>
      <c r="M187" s="509">
        <v>2652</v>
      </c>
      <c r="N187" s="509" t="s">
        <v>4887</v>
      </c>
      <c r="O187" s="509"/>
      <c r="P187" s="509"/>
      <c r="Q187" s="509"/>
      <c r="R187" s="509"/>
      <c r="S187" s="509" t="s">
        <v>2899</v>
      </c>
      <c r="T187" s="509"/>
      <c r="U187" s="509"/>
      <c r="V187" s="509"/>
      <c r="W187" s="509"/>
    </row>
    <row r="188" spans="1:23" ht="25.5">
      <c r="A188" s="91" t="s">
        <v>5633</v>
      </c>
      <c r="B188" s="596">
        <f t="shared" si="6"/>
        <v>2660</v>
      </c>
      <c r="C188" s="595">
        <v>9975</v>
      </c>
      <c r="D188" s="513"/>
      <c r="E188" s="91" t="s">
        <v>3216</v>
      </c>
      <c r="F188" s="93"/>
      <c r="G188" s="567">
        <v>25</v>
      </c>
      <c r="H188" s="521" t="s">
        <v>2707</v>
      </c>
      <c r="I188" s="509" t="s">
        <v>2894</v>
      </c>
      <c r="J188" s="509" t="s">
        <v>6427</v>
      </c>
      <c r="K188" s="510" t="s">
        <v>6068</v>
      </c>
      <c r="L188" s="510" t="s">
        <v>6069</v>
      </c>
      <c r="M188" s="509">
        <v>2489</v>
      </c>
      <c r="N188" s="509" t="s">
        <v>4921</v>
      </c>
      <c r="O188" s="509"/>
      <c r="P188" s="509"/>
      <c r="Q188" s="509"/>
      <c r="R188" s="509"/>
      <c r="S188" s="509" t="s">
        <v>2899</v>
      </c>
      <c r="T188" s="509"/>
      <c r="U188" s="509"/>
      <c r="V188" s="509"/>
      <c r="W188" s="509"/>
    </row>
    <row r="189" spans="1:23" ht="25.5">
      <c r="A189" s="91" t="s">
        <v>5633</v>
      </c>
      <c r="B189" s="596">
        <f t="shared" si="6"/>
        <v>2660</v>
      </c>
      <c r="C189" s="595">
        <v>9975</v>
      </c>
      <c r="D189" s="513"/>
      <c r="E189" s="91" t="s">
        <v>3216</v>
      </c>
      <c r="F189" s="93"/>
      <c r="G189" s="567">
        <v>27</v>
      </c>
      <c r="H189" s="521" t="s">
        <v>2707</v>
      </c>
      <c r="I189" s="509" t="s">
        <v>2894</v>
      </c>
      <c r="J189" s="509" t="s">
        <v>6428</v>
      </c>
      <c r="K189" s="510" t="s">
        <v>4337</v>
      </c>
      <c r="L189" s="510" t="s">
        <v>4052</v>
      </c>
      <c r="M189" s="509">
        <v>2775</v>
      </c>
      <c r="N189" s="509" t="s">
        <v>4887</v>
      </c>
      <c r="O189" s="509"/>
      <c r="P189" s="509"/>
      <c r="Q189" s="509"/>
      <c r="R189" s="509"/>
      <c r="S189" s="509" t="s">
        <v>2899</v>
      </c>
      <c r="T189" s="509"/>
      <c r="U189" s="509"/>
      <c r="V189" s="509"/>
      <c r="W189" s="509"/>
    </row>
    <row r="190" spans="1:23" ht="25.5">
      <c r="A190" s="91"/>
      <c r="B190" s="596">
        <f t="shared" si="6"/>
        <v>485.33333333333331</v>
      </c>
      <c r="C190" s="595">
        <v>1820</v>
      </c>
      <c r="D190" s="513"/>
      <c r="E190" s="91" t="s">
        <v>3216</v>
      </c>
      <c r="F190" s="93"/>
      <c r="G190" s="567"/>
      <c r="H190" s="521" t="s">
        <v>2707</v>
      </c>
      <c r="I190" s="509" t="s">
        <v>4862</v>
      </c>
      <c r="J190" s="509" t="s">
        <v>6399</v>
      </c>
      <c r="K190" s="510" t="s">
        <v>3778</v>
      </c>
      <c r="L190" s="510" t="s">
        <v>5407</v>
      </c>
      <c r="M190" s="509">
        <v>1196</v>
      </c>
      <c r="N190" s="509" t="s">
        <v>4887</v>
      </c>
      <c r="O190" s="509"/>
      <c r="P190" s="509"/>
      <c r="Q190" s="509"/>
      <c r="R190" s="509"/>
      <c r="S190" s="509"/>
      <c r="T190" s="509"/>
      <c r="U190" s="509"/>
      <c r="V190" s="509"/>
      <c r="W190" s="509"/>
    </row>
    <row r="191" spans="1:23" ht="25.5">
      <c r="A191" s="91" t="s">
        <v>5633</v>
      </c>
      <c r="B191" s="596">
        <f t="shared" si="6"/>
        <v>2660</v>
      </c>
      <c r="C191" s="595">
        <v>9975</v>
      </c>
      <c r="D191" s="513"/>
      <c r="E191" s="91" t="s">
        <v>3216</v>
      </c>
      <c r="F191" s="93"/>
      <c r="G191" s="567"/>
      <c r="H191" s="521" t="s">
        <v>2746</v>
      </c>
      <c r="I191" s="509" t="s">
        <v>2894</v>
      </c>
      <c r="J191" s="509" t="s">
        <v>6429</v>
      </c>
      <c r="K191" s="510" t="s">
        <v>6281</v>
      </c>
      <c r="L191" s="510" t="s">
        <v>2830</v>
      </c>
      <c r="M191" s="509">
        <v>2534</v>
      </c>
      <c r="N191" s="509" t="s">
        <v>4921</v>
      </c>
      <c r="O191" s="509"/>
      <c r="P191" s="509"/>
      <c r="Q191" s="509"/>
      <c r="R191" s="509"/>
      <c r="S191" s="509" t="s">
        <v>2899</v>
      </c>
      <c r="T191" s="509"/>
      <c r="U191" s="509"/>
      <c r="V191" s="509"/>
      <c r="W191" s="509"/>
    </row>
    <row r="192" spans="1:23" ht="25.5">
      <c r="A192" s="91" t="s">
        <v>5633</v>
      </c>
      <c r="B192" s="596">
        <f t="shared" si="6"/>
        <v>2660</v>
      </c>
      <c r="C192" s="595">
        <v>9975</v>
      </c>
      <c r="D192" s="513"/>
      <c r="E192" s="91" t="s">
        <v>3216</v>
      </c>
      <c r="F192" s="93"/>
      <c r="G192" s="567"/>
      <c r="H192" s="521" t="s">
        <v>2746</v>
      </c>
      <c r="I192" s="509" t="s">
        <v>2894</v>
      </c>
      <c r="J192" s="509" t="s">
        <v>6430</v>
      </c>
      <c r="K192" s="510" t="s">
        <v>389</v>
      </c>
      <c r="L192" s="510" t="s">
        <v>6019</v>
      </c>
      <c r="M192" s="509">
        <v>2198</v>
      </c>
      <c r="N192" s="509" t="s">
        <v>4921</v>
      </c>
      <c r="O192" s="509"/>
      <c r="P192" s="509"/>
      <c r="Q192" s="509"/>
      <c r="R192" s="509"/>
      <c r="S192" s="509" t="s">
        <v>2899</v>
      </c>
      <c r="T192" s="509"/>
      <c r="U192" s="509"/>
      <c r="V192" s="509"/>
      <c r="W192" s="509"/>
    </row>
    <row r="193" spans="1:23" ht="25.5">
      <c r="A193" s="91" t="s">
        <v>6431</v>
      </c>
      <c r="B193" s="596">
        <f t="shared" si="6"/>
        <v>7681.6</v>
      </c>
      <c r="C193" s="595">
        <v>28806</v>
      </c>
      <c r="D193" s="513"/>
      <c r="E193" s="91" t="s">
        <v>3216</v>
      </c>
      <c r="F193" s="93"/>
      <c r="G193" s="567">
        <v>14</v>
      </c>
      <c r="H193" s="521" t="s">
        <v>2746</v>
      </c>
      <c r="I193" s="509" t="s">
        <v>2894</v>
      </c>
      <c r="J193" s="509" t="s">
        <v>6432</v>
      </c>
      <c r="K193" s="510" t="s">
        <v>2715</v>
      </c>
      <c r="L193" s="510" t="s">
        <v>74</v>
      </c>
      <c r="M193" s="509">
        <v>2072</v>
      </c>
      <c r="N193" s="509" t="s">
        <v>4880</v>
      </c>
      <c r="O193" s="509"/>
      <c r="P193" s="509"/>
      <c r="Q193" s="509"/>
      <c r="R193" s="509"/>
      <c r="S193" s="509" t="s">
        <v>2899</v>
      </c>
      <c r="T193" s="509"/>
      <c r="U193" s="509"/>
      <c r="V193" s="509"/>
      <c r="W193" s="509"/>
    </row>
    <row r="194" spans="1:23" ht="25.5">
      <c r="A194" s="91" t="s">
        <v>5633</v>
      </c>
      <c r="B194" s="596">
        <f t="shared" si="6"/>
        <v>2660</v>
      </c>
      <c r="C194" s="595">
        <v>9975</v>
      </c>
      <c r="D194" s="513"/>
      <c r="E194" s="91" t="s">
        <v>3216</v>
      </c>
      <c r="F194" s="93"/>
      <c r="G194" s="567"/>
      <c r="H194" s="521" t="s">
        <v>2746</v>
      </c>
      <c r="I194" s="509" t="s">
        <v>2894</v>
      </c>
      <c r="J194" s="509" t="s">
        <v>6433</v>
      </c>
      <c r="K194" s="510" t="s">
        <v>5898</v>
      </c>
      <c r="L194" s="510" t="s">
        <v>6261</v>
      </c>
      <c r="M194" s="509">
        <v>3508</v>
      </c>
      <c r="N194" s="509" t="s">
        <v>4880</v>
      </c>
      <c r="O194" s="509"/>
      <c r="P194" s="509"/>
      <c r="Q194" s="509"/>
      <c r="R194" s="509"/>
      <c r="S194" s="509" t="s">
        <v>2899</v>
      </c>
      <c r="T194" s="509"/>
      <c r="U194" s="509"/>
      <c r="V194" s="509"/>
      <c r="W194" s="509"/>
    </row>
    <row r="195" spans="1:23" ht="25.5">
      <c r="A195" s="91" t="s">
        <v>5633</v>
      </c>
      <c r="B195" s="596">
        <f t="shared" si="6"/>
        <v>2660</v>
      </c>
      <c r="C195" s="595">
        <v>9975</v>
      </c>
      <c r="D195" s="513"/>
      <c r="E195" s="91" t="s">
        <v>3216</v>
      </c>
      <c r="F195" s="93"/>
      <c r="G195" s="567"/>
      <c r="H195" s="521" t="s">
        <v>2746</v>
      </c>
      <c r="I195" s="509" t="s">
        <v>2894</v>
      </c>
      <c r="J195" s="509" t="s">
        <v>6434</v>
      </c>
      <c r="K195" s="510" t="s">
        <v>6243</v>
      </c>
      <c r="L195" s="510" t="s">
        <v>6244</v>
      </c>
      <c r="M195" s="509">
        <v>2545</v>
      </c>
      <c r="N195" s="509" t="s">
        <v>4880</v>
      </c>
      <c r="O195" s="509"/>
      <c r="P195" s="509"/>
      <c r="Q195" s="509"/>
      <c r="R195" s="509"/>
      <c r="S195" s="509" t="s">
        <v>2899</v>
      </c>
      <c r="T195" s="509"/>
      <c r="U195" s="509"/>
      <c r="V195" s="509"/>
      <c r="W195" s="509"/>
    </row>
    <row r="196" spans="1:23" ht="25.5">
      <c r="A196" s="91" t="s">
        <v>5633</v>
      </c>
      <c r="B196" s="596">
        <f t="shared" si="6"/>
        <v>2660</v>
      </c>
      <c r="C196" s="595">
        <v>9975</v>
      </c>
      <c r="D196" s="513"/>
      <c r="E196" s="91" t="s">
        <v>3216</v>
      </c>
      <c r="F196" s="93"/>
      <c r="G196" s="567"/>
      <c r="H196" s="521" t="s">
        <v>2746</v>
      </c>
      <c r="I196" s="509" t="s">
        <v>2894</v>
      </c>
      <c r="J196" s="509" t="s">
        <v>6435</v>
      </c>
      <c r="K196" s="510" t="s">
        <v>5667</v>
      </c>
      <c r="L196" s="510" t="s">
        <v>4313</v>
      </c>
      <c r="M196" s="509">
        <v>1751</v>
      </c>
      <c r="N196" s="509" t="s">
        <v>4870</v>
      </c>
      <c r="O196" s="509"/>
      <c r="P196" s="509"/>
      <c r="Q196" s="509"/>
      <c r="R196" s="509"/>
      <c r="S196" s="509" t="s">
        <v>6436</v>
      </c>
      <c r="T196" s="509"/>
      <c r="U196" s="509"/>
      <c r="V196" s="509"/>
      <c r="W196" s="509"/>
    </row>
    <row r="197" spans="1:23" ht="25.5">
      <c r="A197" s="91" t="s">
        <v>5633</v>
      </c>
      <c r="B197" s="596">
        <f t="shared" si="6"/>
        <v>2660</v>
      </c>
      <c r="C197" s="595">
        <v>9975</v>
      </c>
      <c r="D197" s="513"/>
      <c r="E197" s="91" t="s">
        <v>3216</v>
      </c>
      <c r="F197" s="93"/>
      <c r="G197" s="567"/>
      <c r="H197" s="521" t="s">
        <v>2746</v>
      </c>
      <c r="I197" s="509" t="s">
        <v>2894</v>
      </c>
      <c r="J197" s="509" t="s">
        <v>6437</v>
      </c>
      <c r="K197" s="510" t="s">
        <v>3337</v>
      </c>
      <c r="L197" s="510" t="s">
        <v>98</v>
      </c>
      <c r="M197" s="509">
        <v>2094</v>
      </c>
      <c r="N197" s="509" t="s">
        <v>4887</v>
      </c>
      <c r="O197" s="509"/>
      <c r="P197" s="509"/>
      <c r="Q197" s="509"/>
      <c r="R197" s="509"/>
      <c r="S197" s="509" t="s">
        <v>2899</v>
      </c>
      <c r="T197" s="509"/>
      <c r="U197" s="509"/>
      <c r="V197" s="509"/>
      <c r="W197" s="509"/>
    </row>
    <row r="198" spans="1:23" ht="25.5">
      <c r="A198" s="91" t="s">
        <v>5633</v>
      </c>
      <c r="B198" s="596">
        <f t="shared" si="6"/>
        <v>2660</v>
      </c>
      <c r="C198" s="595">
        <v>9975</v>
      </c>
      <c r="D198" s="513"/>
      <c r="E198" s="91" t="s">
        <v>3216</v>
      </c>
      <c r="F198" s="93"/>
      <c r="G198" s="567"/>
      <c r="H198" s="521" t="s">
        <v>2746</v>
      </c>
      <c r="I198" s="509" t="s">
        <v>2894</v>
      </c>
      <c r="J198" s="509" t="s">
        <v>6438</v>
      </c>
      <c r="K198" s="510" t="s">
        <v>6283</v>
      </c>
      <c r="L198" s="510" t="s">
        <v>6284</v>
      </c>
      <c r="M198" s="509">
        <v>3049</v>
      </c>
      <c r="N198" s="509" t="s">
        <v>4921</v>
      </c>
      <c r="O198" s="509"/>
      <c r="P198" s="509"/>
      <c r="Q198" s="509"/>
      <c r="R198" s="509"/>
      <c r="S198" s="509" t="s">
        <v>2899</v>
      </c>
      <c r="T198" s="509"/>
      <c r="U198" s="509"/>
      <c r="V198" s="509"/>
      <c r="W198" s="509"/>
    </row>
    <row r="199" spans="1:23" ht="25.5">
      <c r="A199" s="91" t="s">
        <v>2317</v>
      </c>
      <c r="B199" s="596">
        <f t="shared" si="6"/>
        <v>4320</v>
      </c>
      <c r="C199" s="595">
        <v>16200</v>
      </c>
      <c r="D199" s="513"/>
      <c r="E199" s="91" t="s">
        <v>3216</v>
      </c>
      <c r="F199" s="93"/>
      <c r="G199" s="567">
        <v>24</v>
      </c>
      <c r="H199" s="521" t="s">
        <v>2746</v>
      </c>
      <c r="I199" s="509" t="s">
        <v>4862</v>
      </c>
      <c r="J199" s="509" t="s">
        <v>6439</v>
      </c>
      <c r="K199" s="510" t="s">
        <v>6440</v>
      </c>
      <c r="L199" s="510" t="s">
        <v>6441</v>
      </c>
      <c r="M199" s="509">
        <v>4141</v>
      </c>
      <c r="N199" s="509" t="s">
        <v>4921</v>
      </c>
      <c r="O199" s="509"/>
      <c r="P199" s="509"/>
      <c r="Q199" s="509"/>
      <c r="R199" s="509"/>
      <c r="S199" s="509" t="s">
        <v>6442</v>
      </c>
      <c r="T199" s="509"/>
      <c r="U199" s="509"/>
      <c r="V199" s="509"/>
      <c r="W199" s="509"/>
    </row>
    <row r="200" spans="1:23" ht="25.5">
      <c r="A200" s="91" t="s">
        <v>5633</v>
      </c>
      <c r="B200" s="596">
        <f t="shared" si="6"/>
        <v>2660</v>
      </c>
      <c r="C200" s="595">
        <v>9975</v>
      </c>
      <c r="D200" s="513"/>
      <c r="E200" s="91" t="s">
        <v>3216</v>
      </c>
      <c r="F200" s="93"/>
      <c r="G200" s="567">
        <v>29</v>
      </c>
      <c r="H200" s="521" t="s">
        <v>2746</v>
      </c>
      <c r="I200" s="509" t="s">
        <v>2894</v>
      </c>
      <c r="J200" s="509" t="s">
        <v>6443</v>
      </c>
      <c r="K200" s="510" t="s">
        <v>6127</v>
      </c>
      <c r="L200" s="510" t="s">
        <v>6275</v>
      </c>
      <c r="M200" s="509">
        <v>1851</v>
      </c>
      <c r="N200" s="509" t="s">
        <v>4880</v>
      </c>
      <c r="O200" s="509"/>
      <c r="P200" s="509"/>
      <c r="Q200" s="509"/>
      <c r="R200" s="509"/>
      <c r="S200" s="509" t="s">
        <v>2899</v>
      </c>
      <c r="T200" s="509"/>
      <c r="U200" s="509"/>
      <c r="V200" s="509"/>
      <c r="W200" s="509"/>
    </row>
    <row r="201" spans="1:23" ht="25.5">
      <c r="A201" s="91" t="s">
        <v>5633</v>
      </c>
      <c r="B201" s="596">
        <f t="shared" si="6"/>
        <v>2660</v>
      </c>
      <c r="C201" s="595">
        <v>9975</v>
      </c>
      <c r="D201" s="513"/>
      <c r="E201" s="91" t="s">
        <v>3216</v>
      </c>
      <c r="F201" s="93"/>
      <c r="G201" s="567">
        <v>30</v>
      </c>
      <c r="H201" s="521" t="s">
        <v>2746</v>
      </c>
      <c r="I201" s="509" t="s">
        <v>2894</v>
      </c>
      <c r="J201" s="509" t="s">
        <v>6444</v>
      </c>
      <c r="K201" s="510" t="s">
        <v>2376</v>
      </c>
      <c r="L201" s="510" t="s">
        <v>2818</v>
      </c>
      <c r="M201" s="509">
        <v>3718</v>
      </c>
      <c r="N201" s="509" t="s">
        <v>4880</v>
      </c>
      <c r="O201" s="509"/>
      <c r="P201" s="509"/>
      <c r="Q201" s="509"/>
      <c r="R201" s="509"/>
      <c r="S201" s="509" t="s">
        <v>2899</v>
      </c>
      <c r="T201" s="509"/>
      <c r="U201" s="509"/>
      <c r="V201" s="509"/>
      <c r="W201" s="509"/>
    </row>
    <row r="202" spans="1:23" ht="25.5">
      <c r="A202" s="91" t="s">
        <v>5633</v>
      </c>
      <c r="B202" s="596">
        <f t="shared" si="6"/>
        <v>2660</v>
      </c>
      <c r="C202" s="595">
        <v>9975</v>
      </c>
      <c r="D202" s="513"/>
      <c r="E202" s="91" t="s">
        <v>3216</v>
      </c>
      <c r="F202" s="93"/>
      <c r="G202" s="567">
        <v>5</v>
      </c>
      <c r="H202" s="521" t="s">
        <v>2815</v>
      </c>
      <c r="I202" s="509" t="s">
        <v>2894</v>
      </c>
      <c r="J202" s="509" t="s">
        <v>6445</v>
      </c>
      <c r="K202" s="510" t="s">
        <v>157</v>
      </c>
      <c r="L202" s="510" t="s">
        <v>6272</v>
      </c>
      <c r="M202" s="509">
        <v>2016</v>
      </c>
      <c r="N202" s="509" t="s">
        <v>5720</v>
      </c>
      <c r="O202" s="509"/>
      <c r="P202" s="509"/>
      <c r="Q202" s="509"/>
      <c r="R202" s="509"/>
      <c r="S202" s="509" t="s">
        <v>2899</v>
      </c>
      <c r="T202" s="509"/>
      <c r="U202" s="509"/>
      <c r="V202" s="509"/>
      <c r="W202" s="509"/>
    </row>
    <row r="203" spans="1:23" ht="25.5">
      <c r="A203" s="91" t="s">
        <v>5633</v>
      </c>
      <c r="B203" s="596">
        <f t="shared" si="6"/>
        <v>2860</v>
      </c>
      <c r="C203" s="595">
        <v>10725</v>
      </c>
      <c r="D203" s="513"/>
      <c r="E203" s="91" t="s">
        <v>3216</v>
      </c>
      <c r="F203" s="93"/>
      <c r="G203" s="567">
        <v>6</v>
      </c>
      <c r="H203" s="521" t="s">
        <v>2815</v>
      </c>
      <c r="I203" s="509" t="s">
        <v>2894</v>
      </c>
      <c r="J203" s="509" t="s">
        <v>6446</v>
      </c>
      <c r="K203" s="510" t="s">
        <v>149</v>
      </c>
      <c r="L203" s="510" t="s">
        <v>380</v>
      </c>
      <c r="M203" s="509">
        <v>5649</v>
      </c>
      <c r="N203" s="509" t="s">
        <v>5720</v>
      </c>
      <c r="O203" s="509"/>
      <c r="P203" s="509"/>
      <c r="Q203" s="509"/>
      <c r="R203" s="509"/>
      <c r="S203" s="509" t="s">
        <v>2899</v>
      </c>
      <c r="T203" s="509"/>
      <c r="U203" s="509"/>
      <c r="V203" s="509"/>
      <c r="W203" s="509"/>
    </row>
    <row r="204" spans="1:23" ht="25.5">
      <c r="A204" s="91" t="s">
        <v>5633</v>
      </c>
      <c r="B204" s="596">
        <f t="shared" si="6"/>
        <v>2660</v>
      </c>
      <c r="C204" s="595">
        <v>9975</v>
      </c>
      <c r="D204" s="513"/>
      <c r="E204" s="91" t="s">
        <v>3216</v>
      </c>
      <c r="F204" s="93"/>
      <c r="G204" s="567">
        <v>7</v>
      </c>
      <c r="H204" s="521" t="s">
        <v>2815</v>
      </c>
      <c r="I204" s="509" t="s">
        <v>2894</v>
      </c>
      <c r="J204" s="509" t="s">
        <v>6447</v>
      </c>
      <c r="K204" s="510" t="s">
        <v>157</v>
      </c>
      <c r="L204" s="510" t="s">
        <v>36</v>
      </c>
      <c r="M204" s="509">
        <v>4417</v>
      </c>
      <c r="N204" s="509" t="s">
        <v>5720</v>
      </c>
      <c r="O204" s="509"/>
      <c r="P204" s="509"/>
      <c r="Q204" s="509"/>
      <c r="R204" s="509"/>
      <c r="S204" s="509" t="s">
        <v>2899</v>
      </c>
      <c r="T204" s="509"/>
      <c r="U204" s="509"/>
      <c r="V204" s="509"/>
      <c r="W204" s="509"/>
    </row>
    <row r="205" spans="1:23" ht="25.5">
      <c r="A205" s="91" t="s">
        <v>2317</v>
      </c>
      <c r="B205" s="596">
        <f t="shared" si="6"/>
        <v>20329.599999999999</v>
      </c>
      <c r="C205" s="595">
        <v>76236</v>
      </c>
      <c r="D205" s="513"/>
      <c r="E205" s="91" t="s">
        <v>3216</v>
      </c>
      <c r="F205" s="93"/>
      <c r="G205" s="567">
        <v>8</v>
      </c>
      <c r="H205" s="521" t="s">
        <v>2815</v>
      </c>
      <c r="I205" s="509" t="s">
        <v>4862</v>
      </c>
      <c r="J205" s="509" t="s">
        <v>6448</v>
      </c>
      <c r="K205" s="510" t="s">
        <v>2386</v>
      </c>
      <c r="L205" s="510" t="s">
        <v>5079</v>
      </c>
      <c r="M205" s="509">
        <v>4165</v>
      </c>
      <c r="N205" s="509" t="s">
        <v>4880</v>
      </c>
      <c r="O205" s="509"/>
      <c r="P205" s="509"/>
      <c r="Q205" s="509"/>
      <c r="R205" s="509"/>
      <c r="S205" s="509" t="s">
        <v>6449</v>
      </c>
      <c r="T205" s="509"/>
      <c r="U205" s="509"/>
      <c r="V205" s="509"/>
      <c r="W205" s="509"/>
    </row>
    <row r="206" spans="1:23" ht="25.5">
      <c r="A206" s="91" t="s">
        <v>2333</v>
      </c>
      <c r="B206" s="596">
        <f>C206/3.75</f>
        <v>159552</v>
      </c>
      <c r="C206" s="595">
        <v>598320</v>
      </c>
      <c r="D206" s="513"/>
      <c r="E206" s="91"/>
      <c r="F206" s="93" t="s">
        <v>6450</v>
      </c>
      <c r="G206" s="567">
        <v>13</v>
      </c>
      <c r="H206" s="521" t="s">
        <v>2815</v>
      </c>
      <c r="I206" s="509" t="s">
        <v>2313</v>
      </c>
      <c r="J206" s="509" t="s">
        <v>6451</v>
      </c>
      <c r="K206" s="510" t="s">
        <v>5299</v>
      </c>
      <c r="L206" s="510"/>
      <c r="M206" s="509"/>
      <c r="N206" s="509" t="s">
        <v>4921</v>
      </c>
      <c r="O206" s="509"/>
      <c r="P206" s="509"/>
      <c r="Q206" s="509"/>
      <c r="R206" s="509"/>
      <c r="S206" s="509" t="s">
        <v>6452</v>
      </c>
      <c r="T206" s="509"/>
      <c r="U206" s="509"/>
      <c r="V206" s="509"/>
      <c r="W206" s="509"/>
    </row>
    <row r="207" spans="1:23" ht="25.5">
      <c r="A207" s="91" t="s">
        <v>2333</v>
      </c>
      <c r="B207" s="596">
        <f>C207/3.75</f>
        <v>31024</v>
      </c>
      <c r="C207" s="595">
        <v>116340</v>
      </c>
      <c r="D207" s="513"/>
      <c r="E207" s="91" t="s">
        <v>3216</v>
      </c>
      <c r="F207" s="93"/>
      <c r="G207" s="567">
        <v>13</v>
      </c>
      <c r="H207" s="521" t="s">
        <v>2815</v>
      </c>
      <c r="I207" s="509" t="s">
        <v>2313</v>
      </c>
      <c r="J207" s="509" t="s">
        <v>6453</v>
      </c>
      <c r="K207" s="510" t="s">
        <v>3422</v>
      </c>
      <c r="L207" s="510"/>
      <c r="M207" s="509"/>
      <c r="N207" s="509" t="s">
        <v>4887</v>
      </c>
      <c r="O207" s="509"/>
      <c r="P207" s="509"/>
      <c r="Q207" s="509"/>
      <c r="R207" s="509"/>
      <c r="S207" s="509" t="s">
        <v>6454</v>
      </c>
      <c r="T207" s="509"/>
      <c r="U207" s="509"/>
      <c r="V207" s="509"/>
      <c r="W207" s="509"/>
    </row>
    <row r="208" spans="1:23" ht="25.5">
      <c r="A208" s="91" t="s">
        <v>2317</v>
      </c>
      <c r="B208" s="596">
        <f>C208/3.75</f>
        <v>17958.133333333335</v>
      </c>
      <c r="C208" s="595">
        <v>67343</v>
      </c>
      <c r="D208" s="513"/>
      <c r="E208" s="91"/>
      <c r="F208" s="93"/>
      <c r="G208" s="567"/>
      <c r="H208" s="521" t="s">
        <v>2815</v>
      </c>
      <c r="I208" s="509" t="s">
        <v>4862</v>
      </c>
      <c r="J208" s="509" t="s">
        <v>6455</v>
      </c>
      <c r="K208" s="510" t="s">
        <v>5073</v>
      </c>
      <c r="L208" s="510" t="s">
        <v>5074</v>
      </c>
      <c r="M208" s="509">
        <v>4929</v>
      </c>
      <c r="N208" s="509" t="s">
        <v>4870</v>
      </c>
      <c r="O208" s="509"/>
      <c r="P208" s="509"/>
      <c r="Q208" s="509"/>
      <c r="R208" s="509"/>
      <c r="S208" s="509" t="s">
        <v>6449</v>
      </c>
      <c r="T208" s="509"/>
      <c r="U208" s="509"/>
      <c r="V208" s="509"/>
      <c r="W208" s="509"/>
    </row>
    <row r="209" spans="1:23" ht="25.5">
      <c r="A209" s="91" t="s">
        <v>6456</v>
      </c>
      <c r="B209" s="596">
        <f>C209/3.75</f>
        <v>1950.6666666666667</v>
      </c>
      <c r="C209" s="595">
        <v>7315</v>
      </c>
      <c r="D209" s="513"/>
      <c r="E209" s="91" t="s">
        <v>3216</v>
      </c>
      <c r="F209" s="93"/>
      <c r="G209" s="567"/>
      <c r="H209" s="521" t="s">
        <v>2815</v>
      </c>
      <c r="I209" s="509" t="s">
        <v>2313</v>
      </c>
      <c r="J209" s="509" t="s">
        <v>6457</v>
      </c>
      <c r="K209" s="510" t="s">
        <v>3956</v>
      </c>
      <c r="L209" s="510" t="s">
        <v>6130</v>
      </c>
      <c r="M209" s="509">
        <v>1284</v>
      </c>
      <c r="N209" s="509" t="s">
        <v>4861</v>
      </c>
      <c r="O209" s="509"/>
      <c r="P209" s="509"/>
      <c r="Q209" s="509"/>
      <c r="R209" s="509"/>
      <c r="S209" s="509" t="s">
        <v>6458</v>
      </c>
      <c r="T209" s="509"/>
      <c r="U209" s="509"/>
      <c r="V209" s="509"/>
      <c r="W209" s="509"/>
    </row>
    <row r="210" spans="1:23" ht="25.5">
      <c r="A210" s="91"/>
      <c r="B210" s="596"/>
      <c r="C210" s="513"/>
      <c r="D210" s="513"/>
      <c r="E210" s="91"/>
      <c r="F210" s="93"/>
      <c r="G210" s="567"/>
      <c r="H210" s="521"/>
      <c r="I210" s="509"/>
      <c r="J210" s="509"/>
      <c r="K210" s="510"/>
      <c r="L210" s="510"/>
      <c r="M210" s="509"/>
      <c r="N210" s="509"/>
      <c r="O210" s="509"/>
      <c r="P210" s="509"/>
      <c r="Q210" s="509"/>
      <c r="R210" s="509"/>
      <c r="S210" s="509"/>
      <c r="T210" s="509"/>
      <c r="U210" s="509"/>
      <c r="V210" s="509"/>
      <c r="W210" s="509"/>
    </row>
    <row r="211" spans="1:23" ht="25.5">
      <c r="A211" s="91"/>
      <c r="B211" s="596">
        <f>C211/3.75</f>
        <v>60000</v>
      </c>
      <c r="C211" s="595">
        <v>225000</v>
      </c>
      <c r="D211" s="513"/>
      <c r="E211" s="91"/>
      <c r="F211" s="93"/>
      <c r="G211" s="567"/>
      <c r="H211" s="521">
        <v>2016</v>
      </c>
      <c r="I211" s="521"/>
      <c r="J211" s="521" t="s">
        <v>6459</v>
      </c>
      <c r="K211" s="521" t="s">
        <v>6460</v>
      </c>
      <c r="L211" s="510"/>
      <c r="M211" s="510"/>
      <c r="N211" s="510"/>
      <c r="O211" s="510"/>
      <c r="P211" s="510"/>
      <c r="Q211" s="510"/>
      <c r="R211" s="510"/>
      <c r="S211" s="510"/>
      <c r="T211" s="510"/>
      <c r="U211" s="510"/>
      <c r="V211" s="510"/>
      <c r="W211" s="510"/>
    </row>
    <row r="212" spans="1:23" ht="25.5">
      <c r="A212" s="91"/>
      <c r="B212" s="596">
        <f>C212/3.75</f>
        <v>360360</v>
      </c>
      <c r="C212" s="595">
        <v>1351350</v>
      </c>
      <c r="D212" s="513"/>
      <c r="E212" s="91" t="s">
        <v>3216</v>
      </c>
      <c r="F212" s="93"/>
      <c r="G212" s="567"/>
      <c r="H212" s="521"/>
      <c r="I212" s="509" t="s">
        <v>4862</v>
      </c>
      <c r="J212" s="509" t="s">
        <v>6461</v>
      </c>
      <c r="K212" s="510" t="s">
        <v>6462</v>
      </c>
      <c r="L212" s="509"/>
      <c r="M212" s="509"/>
      <c r="N212" s="509"/>
      <c r="O212" s="509"/>
      <c r="P212" s="509"/>
      <c r="Q212" s="509"/>
      <c r="R212" s="509"/>
      <c r="S212" s="509" t="s">
        <v>6463</v>
      </c>
      <c r="T212" s="509"/>
      <c r="U212" s="509"/>
      <c r="V212" s="509"/>
      <c r="W212" s="509"/>
    </row>
    <row r="213" spans="1:23" ht="25.5">
      <c r="A213" s="91"/>
      <c r="B213" s="596">
        <f>C213/3.75</f>
        <v>705426.1333333333</v>
      </c>
      <c r="C213" s="595">
        <v>2645348</v>
      </c>
      <c r="D213" s="513"/>
      <c r="E213" s="91" t="s">
        <v>3216</v>
      </c>
      <c r="F213" s="93"/>
      <c r="G213" s="567"/>
      <c r="H213" s="521"/>
      <c r="I213" s="509" t="s">
        <v>4862</v>
      </c>
      <c r="J213" s="509" t="s">
        <v>6464</v>
      </c>
      <c r="K213" s="510" t="s">
        <v>6465</v>
      </c>
      <c r="L213" s="509"/>
      <c r="M213" s="509"/>
      <c r="N213" s="509"/>
      <c r="O213" s="509"/>
      <c r="P213" s="509"/>
      <c r="Q213" s="509"/>
      <c r="R213" s="509"/>
      <c r="S213" s="509" t="s">
        <v>6466</v>
      </c>
      <c r="T213" s="509"/>
      <c r="U213" s="509"/>
      <c r="V213" s="509"/>
      <c r="W213" s="509"/>
    </row>
    <row r="214" spans="1:23" ht="25.5">
      <c r="A214" s="91"/>
      <c r="B214" s="596">
        <f>C214/3.75</f>
        <v>941454.93333333335</v>
      </c>
      <c r="C214" s="595">
        <v>3530456</v>
      </c>
      <c r="D214" s="513"/>
      <c r="E214" s="91" t="s">
        <v>3216</v>
      </c>
      <c r="F214" s="93"/>
      <c r="G214" s="567"/>
      <c r="H214" s="521"/>
      <c r="I214" s="509" t="s">
        <v>4862</v>
      </c>
      <c r="J214" s="509" t="s">
        <v>6467</v>
      </c>
      <c r="K214" s="510" t="s">
        <v>6468</v>
      </c>
      <c r="L214" s="509"/>
      <c r="M214" s="509"/>
      <c r="N214" s="509"/>
      <c r="O214" s="509"/>
      <c r="P214" s="509"/>
      <c r="Q214" s="509"/>
      <c r="R214" s="509"/>
      <c r="S214" s="509" t="s">
        <v>6469</v>
      </c>
      <c r="T214" s="509"/>
      <c r="U214" s="509"/>
      <c r="V214" s="509"/>
      <c r="W214" s="509"/>
    </row>
    <row r="215" spans="1:23" ht="25.5">
      <c r="A215" s="91"/>
      <c r="B215" s="596">
        <f>SUM(B212:B214)</f>
        <v>2007241.0666666667</v>
      </c>
      <c r="C215" s="513">
        <f>SUM(C212:C214)</f>
        <v>7527154</v>
      </c>
      <c r="D215" s="513"/>
      <c r="E215" s="91"/>
      <c r="F215" s="93"/>
      <c r="G215" s="567"/>
      <c r="H215" s="521"/>
      <c r="I215" s="509"/>
      <c r="J215" s="509"/>
      <c r="K215" s="510"/>
      <c r="L215" s="509"/>
      <c r="M215" s="509"/>
      <c r="N215" s="509"/>
      <c r="O215" s="509"/>
      <c r="P215" s="509"/>
      <c r="Q215" s="509"/>
      <c r="R215" s="509"/>
      <c r="S215" s="509"/>
      <c r="T215" s="509"/>
      <c r="U215" s="509"/>
      <c r="V215" s="509"/>
      <c r="W215" s="509"/>
    </row>
    <row r="216" spans="1:23" ht="25.5">
      <c r="A216" s="91"/>
      <c r="B216" s="596"/>
      <c r="C216" s="595"/>
      <c r="D216" s="513"/>
      <c r="E216" s="91"/>
      <c r="F216" s="93"/>
      <c r="G216" s="567"/>
      <c r="H216" s="521"/>
      <c r="I216" s="509"/>
      <c r="J216" s="509" t="s">
        <v>6470</v>
      </c>
      <c r="K216" s="510"/>
      <c r="L216" s="510"/>
      <c r="M216" s="509"/>
      <c r="N216" s="509"/>
      <c r="O216" s="509"/>
      <c r="P216" s="509"/>
      <c r="Q216" s="509"/>
      <c r="R216" s="509"/>
      <c r="S216" s="509" t="s">
        <v>3058</v>
      </c>
      <c r="T216" s="509"/>
      <c r="U216" s="509"/>
      <c r="V216" s="509"/>
      <c r="W216" s="509"/>
    </row>
    <row r="219" spans="1:23">
      <c r="A219" t="s">
        <v>2317</v>
      </c>
      <c r="B219" s="600">
        <f t="shared" ref="B219:C229" si="7">SUMIFS(B$2:B$215,$A$2:$A$215,$A219)</f>
        <v>5409019.0456140349</v>
      </c>
      <c r="C219" s="600">
        <f t="shared" si="7"/>
        <v>20284203</v>
      </c>
    </row>
    <row r="220" spans="1:23">
      <c r="A220" t="s">
        <v>2333</v>
      </c>
      <c r="B220" s="600">
        <f t="shared" si="7"/>
        <v>4150155.7333333339</v>
      </c>
      <c r="C220" s="600">
        <f t="shared" si="7"/>
        <v>15563084</v>
      </c>
    </row>
    <row r="221" spans="1:23">
      <c r="A221" t="s">
        <v>2362</v>
      </c>
      <c r="B221" s="600">
        <f t="shared" si="7"/>
        <v>1014072.2666666666</v>
      </c>
      <c r="C221" s="600">
        <f t="shared" si="7"/>
        <v>3802771</v>
      </c>
    </row>
    <row r="222" spans="1:23">
      <c r="A222" t="s">
        <v>3606</v>
      </c>
      <c r="B222" s="600">
        <f t="shared" si="7"/>
        <v>0</v>
      </c>
      <c r="C222" s="600">
        <f t="shared" si="7"/>
        <v>0</v>
      </c>
    </row>
    <row r="223" spans="1:23">
      <c r="A223" t="s">
        <v>6174</v>
      </c>
      <c r="B223" s="600">
        <f t="shared" si="7"/>
        <v>200004.8</v>
      </c>
      <c r="C223" s="600">
        <f t="shared" si="7"/>
        <v>750018</v>
      </c>
    </row>
    <row r="224" spans="1:23">
      <c r="A224" t="s">
        <v>6173</v>
      </c>
      <c r="B224" s="600">
        <f t="shared" si="7"/>
        <v>112345.86666666667</v>
      </c>
      <c r="C224" s="600">
        <f t="shared" si="7"/>
        <v>421297</v>
      </c>
    </row>
    <row r="225" spans="1:3">
      <c r="A225" t="s">
        <v>6168</v>
      </c>
      <c r="B225" s="600">
        <f t="shared" si="7"/>
        <v>48780</v>
      </c>
      <c r="C225" s="600">
        <f t="shared" si="7"/>
        <v>182925</v>
      </c>
    </row>
    <row r="226" spans="1:3">
      <c r="A226" t="s">
        <v>6192</v>
      </c>
      <c r="B226" s="600">
        <f t="shared" si="7"/>
        <v>91389.066666666666</v>
      </c>
      <c r="C226" s="600">
        <f t="shared" si="7"/>
        <v>342709</v>
      </c>
    </row>
    <row r="227" spans="1:3">
      <c r="A227" t="s">
        <v>5633</v>
      </c>
      <c r="B227" s="600">
        <f t="shared" si="7"/>
        <v>182477.33333333334</v>
      </c>
      <c r="C227" s="600">
        <f t="shared" si="7"/>
        <v>684290</v>
      </c>
    </row>
    <row r="228" spans="1:3">
      <c r="A228" t="s">
        <v>6197</v>
      </c>
      <c r="B228" s="600">
        <f t="shared" si="7"/>
        <v>623676.53333333333</v>
      </c>
      <c r="C228" s="600">
        <f t="shared" si="7"/>
        <v>2338787</v>
      </c>
    </row>
    <row r="229" spans="1:3">
      <c r="A229" t="s">
        <v>5882</v>
      </c>
      <c r="B229" s="600">
        <f t="shared" si="7"/>
        <v>533.33333333333337</v>
      </c>
      <c r="C229" s="600">
        <f t="shared" si="7"/>
        <v>2000</v>
      </c>
    </row>
  </sheetData>
  <autoFilter ref="A1:W105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4">
    <pageSetUpPr fitToPage="1"/>
  </sheetPr>
  <dimension ref="A1:AB198"/>
  <sheetViews>
    <sheetView topLeftCell="J1" zoomScale="98" zoomScaleNormal="98" workbookViewId="0">
      <pane ySplit="2" topLeftCell="A3" activePane="bottomLeft" state="frozen"/>
      <selection activeCell="I1" sqref="I1"/>
      <selection pane="bottomLeft" activeCell="N102" sqref="N102"/>
    </sheetView>
  </sheetViews>
  <sheetFormatPr defaultRowHeight="15"/>
  <cols>
    <col min="1" max="1" width="17.5703125" customWidth="1"/>
    <col min="2" max="2" width="15.85546875" customWidth="1"/>
    <col min="3" max="3" width="14.42578125" customWidth="1"/>
    <col min="4" max="4" width="2.28515625" customWidth="1"/>
    <col min="5" max="5" width="15.140625" bestFit="1" customWidth="1"/>
    <col min="6" max="6" width="9.85546875" customWidth="1"/>
    <col min="7" max="7" width="6.42578125" customWidth="1"/>
    <col min="8" max="8" width="15" customWidth="1"/>
    <col min="9" max="9" width="14.28515625" bestFit="1" customWidth="1"/>
    <col min="10" max="11" width="14.42578125" customWidth="1"/>
    <col min="12" max="12" width="16" customWidth="1"/>
    <col min="13" max="13" width="12.7109375" customWidth="1"/>
    <col min="14" max="14" width="27.42578125" customWidth="1"/>
    <col min="15" max="15" width="35.5703125" customWidth="1"/>
    <col min="17" max="17" width="9.140625" customWidth="1"/>
    <col min="18" max="18" width="11.42578125" customWidth="1"/>
    <col min="19" max="19" width="12.85546875" customWidth="1"/>
    <col min="20" max="20" width="10.42578125" customWidth="1"/>
    <col min="21" max="22" width="12.42578125" customWidth="1"/>
    <col min="23" max="23" width="15" customWidth="1"/>
    <col min="24" max="24" width="16.85546875" customWidth="1"/>
    <col min="25" max="25" width="14.28515625" customWidth="1"/>
    <col min="26" max="26" width="12.28515625" customWidth="1"/>
    <col min="28" max="28" width="15.140625" customWidth="1"/>
  </cols>
  <sheetData>
    <row r="1" spans="1:28" ht="15.75" thickBot="1"/>
    <row r="2" spans="1:28" ht="119.25" customHeight="1" thickTop="1" thickBot="1">
      <c r="A2" s="649" t="s">
        <v>6471</v>
      </c>
      <c r="B2" s="650" t="s">
        <v>6091</v>
      </c>
      <c r="C2" s="650" t="s">
        <v>2297</v>
      </c>
      <c r="D2" s="650" t="s">
        <v>6472</v>
      </c>
      <c r="E2" s="650" t="s">
        <v>6473</v>
      </c>
      <c r="F2" s="626" t="s">
        <v>2298</v>
      </c>
      <c r="G2" s="623" t="s">
        <v>6474</v>
      </c>
      <c r="H2" s="12" t="s">
        <v>2299</v>
      </c>
      <c r="I2" s="500" t="s">
        <v>6475</v>
      </c>
      <c r="J2" s="501" t="s">
        <v>6476</v>
      </c>
      <c r="K2" s="631" t="s">
        <v>6477</v>
      </c>
      <c r="L2" s="12" t="s">
        <v>2302</v>
      </c>
      <c r="M2" s="12" t="s">
        <v>4</v>
      </c>
      <c r="N2" s="96" t="s">
        <v>6</v>
      </c>
      <c r="O2" s="96" t="s">
        <v>7</v>
      </c>
      <c r="P2" s="115" t="s">
        <v>8</v>
      </c>
      <c r="Q2" s="115" t="s">
        <v>432</v>
      </c>
      <c r="R2" s="12" t="s">
        <v>6478</v>
      </c>
      <c r="S2" s="12" t="s">
        <v>6479</v>
      </c>
      <c r="T2" s="12" t="s">
        <v>6480</v>
      </c>
      <c r="U2" s="115" t="s">
        <v>6481</v>
      </c>
      <c r="V2" s="12" t="s">
        <v>6482</v>
      </c>
      <c r="W2" s="12" t="s">
        <v>6483</v>
      </c>
      <c r="X2" s="70" t="s">
        <v>2307</v>
      </c>
      <c r="Y2" s="67" t="s">
        <v>2308</v>
      </c>
      <c r="Z2" s="67" t="s">
        <v>4858</v>
      </c>
      <c r="AA2" s="57" t="s">
        <v>6484</v>
      </c>
      <c r="AB2" s="69" t="s">
        <v>2310</v>
      </c>
    </row>
    <row r="3" spans="1:28" ht="25.5" customHeight="1" thickTop="1">
      <c r="A3" s="630" t="s">
        <v>2333</v>
      </c>
      <c r="B3" s="622">
        <f t="shared" ref="B3:B34" si="0">C3/3.8</f>
        <v>87982.368421052641</v>
      </c>
      <c r="C3" s="595">
        <v>334333</v>
      </c>
      <c r="D3" s="595"/>
      <c r="E3" s="595"/>
      <c r="F3" s="647" t="s">
        <v>207</v>
      </c>
      <c r="G3" s="91" t="s">
        <v>3216</v>
      </c>
      <c r="H3" s="619">
        <v>42744</v>
      </c>
      <c r="I3" s="557">
        <v>31</v>
      </c>
      <c r="J3" s="521" t="s">
        <v>2312</v>
      </c>
      <c r="K3" s="632" t="s">
        <v>2351</v>
      </c>
      <c r="L3" s="616" t="s">
        <v>2358</v>
      </c>
      <c r="M3" s="616" t="s">
        <v>6485</v>
      </c>
      <c r="N3" s="616" t="s">
        <v>5735</v>
      </c>
      <c r="O3" s="616" t="s">
        <v>253</v>
      </c>
      <c r="P3" s="616">
        <v>3080</v>
      </c>
      <c r="Q3" s="616" t="s">
        <v>4887</v>
      </c>
      <c r="R3" s="616" t="s">
        <v>6486</v>
      </c>
      <c r="S3" s="616" t="s">
        <v>6487</v>
      </c>
      <c r="T3" s="621">
        <v>42770</v>
      </c>
      <c r="U3" s="616"/>
      <c r="V3" s="616"/>
      <c r="W3" s="616"/>
      <c r="X3" s="616"/>
      <c r="Y3" s="616"/>
      <c r="Z3" s="616" t="s">
        <v>6488</v>
      </c>
      <c r="AA3" s="616"/>
      <c r="AB3" s="616" t="s">
        <v>6489</v>
      </c>
    </row>
    <row r="4" spans="1:28" ht="25.5" customHeight="1">
      <c r="A4" s="630" t="s">
        <v>2317</v>
      </c>
      <c r="B4" s="622">
        <f t="shared" si="0"/>
        <v>71451.578947368427</v>
      </c>
      <c r="C4" s="595">
        <f>268086+3430</f>
        <v>271516</v>
      </c>
      <c r="D4" s="595"/>
      <c r="E4" s="595"/>
      <c r="F4" s="647" t="s">
        <v>207</v>
      </c>
      <c r="G4" s="91" t="s">
        <v>3216</v>
      </c>
      <c r="H4" s="619">
        <v>42744</v>
      </c>
      <c r="I4" s="557">
        <v>7</v>
      </c>
      <c r="J4" s="521" t="s">
        <v>2351</v>
      </c>
      <c r="K4" s="632" t="s">
        <v>2351</v>
      </c>
      <c r="L4" s="616" t="s">
        <v>2358</v>
      </c>
      <c r="M4" s="616" t="s">
        <v>6490</v>
      </c>
      <c r="N4" s="616" t="s">
        <v>3375</v>
      </c>
      <c r="O4" s="616" t="s">
        <v>6491</v>
      </c>
      <c r="P4" s="616">
        <v>1084</v>
      </c>
      <c r="Q4" s="616" t="s">
        <v>4887</v>
      </c>
      <c r="R4" s="616" t="s">
        <v>6486</v>
      </c>
      <c r="S4" s="616" t="s">
        <v>6487</v>
      </c>
      <c r="T4" s="621">
        <v>42776</v>
      </c>
      <c r="U4" s="616"/>
      <c r="V4" s="616"/>
      <c r="W4" s="616"/>
      <c r="X4" s="616"/>
      <c r="Y4" s="616"/>
      <c r="Z4" s="616" t="s">
        <v>6492</v>
      </c>
      <c r="AA4" s="616"/>
      <c r="AB4" s="616" t="s">
        <v>6489</v>
      </c>
    </row>
    <row r="5" spans="1:28" ht="25.5" customHeight="1">
      <c r="A5" s="630" t="s">
        <v>2317</v>
      </c>
      <c r="B5" s="622">
        <f t="shared" si="0"/>
        <v>135309.21052631579</v>
      </c>
      <c r="C5" s="595">
        <v>514175</v>
      </c>
      <c r="D5" s="595"/>
      <c r="E5" s="595"/>
      <c r="F5" s="647">
        <v>8</v>
      </c>
      <c r="G5" s="624" t="s">
        <v>3216</v>
      </c>
      <c r="H5" s="619">
        <v>42765</v>
      </c>
      <c r="I5" s="557">
        <v>25</v>
      </c>
      <c r="J5" s="521" t="s">
        <v>2351</v>
      </c>
      <c r="K5" s="632" t="s">
        <v>2374</v>
      </c>
      <c r="L5" s="507" t="s">
        <v>2358</v>
      </c>
      <c r="M5" s="507" t="s">
        <v>6493</v>
      </c>
      <c r="N5" s="507" t="s">
        <v>6494</v>
      </c>
      <c r="O5" s="507" t="s">
        <v>6495</v>
      </c>
      <c r="P5" s="507">
        <v>2514</v>
      </c>
      <c r="Q5" s="507" t="s">
        <v>5720</v>
      </c>
      <c r="R5" s="507" t="s">
        <v>6486</v>
      </c>
      <c r="S5" s="507" t="s">
        <v>6496</v>
      </c>
      <c r="T5" s="507"/>
      <c r="U5" s="507"/>
      <c r="V5" s="507"/>
      <c r="W5" s="507"/>
      <c r="X5" s="507"/>
      <c r="Y5" s="507"/>
      <c r="Z5" s="507" t="s">
        <v>5001</v>
      </c>
      <c r="AA5" s="507"/>
      <c r="AB5" s="507" t="s">
        <v>6489</v>
      </c>
    </row>
    <row r="6" spans="1:28" ht="25.5" customHeight="1">
      <c r="A6" s="630" t="s">
        <v>6197</v>
      </c>
      <c r="B6" s="622">
        <f t="shared" si="0"/>
        <v>131578.94736842107</v>
      </c>
      <c r="C6" s="595">
        <v>500000</v>
      </c>
      <c r="D6" s="595"/>
      <c r="E6" s="595"/>
      <c r="F6" s="647">
        <v>11</v>
      </c>
      <c r="G6" s="624" t="s">
        <v>3216</v>
      </c>
      <c r="H6" s="619">
        <v>42767</v>
      </c>
      <c r="I6" s="557">
        <v>25</v>
      </c>
      <c r="J6" s="521" t="s">
        <v>2351</v>
      </c>
      <c r="K6" s="632" t="s">
        <v>2374</v>
      </c>
      <c r="L6" s="507" t="s">
        <v>2358</v>
      </c>
      <c r="M6" s="507" t="s">
        <v>6497</v>
      </c>
      <c r="N6" s="507" t="s">
        <v>6498</v>
      </c>
      <c r="O6" s="507" t="s">
        <v>6499</v>
      </c>
      <c r="P6" s="507">
        <v>2659</v>
      </c>
      <c r="Q6" s="507" t="s">
        <v>5720</v>
      </c>
      <c r="R6" s="507" t="s">
        <v>6486</v>
      </c>
      <c r="S6" s="507" t="s">
        <v>6496</v>
      </c>
      <c r="T6" s="507"/>
      <c r="U6" s="507"/>
      <c r="V6" s="507"/>
      <c r="W6" s="507"/>
      <c r="X6" s="507"/>
      <c r="Y6" s="507"/>
      <c r="Z6" s="507" t="s">
        <v>5001</v>
      </c>
      <c r="AA6" s="507"/>
      <c r="AB6" s="507" t="s">
        <v>6489</v>
      </c>
    </row>
    <row r="7" spans="1:28" ht="25.5" customHeight="1">
      <c r="A7" s="630" t="s">
        <v>2333</v>
      </c>
      <c r="B7" s="622">
        <f t="shared" si="0"/>
        <v>55263.157894736847</v>
      </c>
      <c r="C7" s="595">
        <v>210000</v>
      </c>
      <c r="D7" s="595"/>
      <c r="E7" s="595"/>
      <c r="F7" s="563" t="s">
        <v>2313</v>
      </c>
      <c r="G7" s="91" t="s">
        <v>3216</v>
      </c>
      <c r="H7" s="613"/>
      <c r="I7" s="557">
        <v>27</v>
      </c>
      <c r="J7" s="521" t="s">
        <v>2351</v>
      </c>
      <c r="K7" s="632" t="s">
        <v>2374</v>
      </c>
      <c r="L7" s="525" t="s">
        <v>2335</v>
      </c>
      <c r="M7" s="525" t="s">
        <v>6500</v>
      </c>
      <c r="N7" s="525" t="s">
        <v>57</v>
      </c>
      <c r="O7" s="525" t="s">
        <v>6501</v>
      </c>
      <c r="P7" s="525">
        <v>5801</v>
      </c>
      <c r="Q7" s="525" t="s">
        <v>4921</v>
      </c>
      <c r="R7" s="525" t="s">
        <v>2313</v>
      </c>
      <c r="S7" s="525" t="s">
        <v>537</v>
      </c>
      <c r="T7" s="525"/>
      <c r="U7" s="525"/>
      <c r="V7" s="525"/>
      <c r="W7" s="525"/>
      <c r="X7" s="525"/>
      <c r="Y7" s="525"/>
      <c r="Z7" s="525" t="s">
        <v>6502</v>
      </c>
      <c r="AA7" s="525"/>
      <c r="AB7" s="525" t="s">
        <v>6489</v>
      </c>
    </row>
    <row r="8" spans="1:28" ht="25.5" customHeight="1">
      <c r="A8" s="630" t="s">
        <v>2317</v>
      </c>
      <c r="B8" s="622">
        <f t="shared" si="0"/>
        <v>126315.78947368421</v>
      </c>
      <c r="C8" s="595">
        <v>480000</v>
      </c>
      <c r="D8" s="595"/>
      <c r="E8" s="595"/>
      <c r="F8" s="647" t="s">
        <v>207</v>
      </c>
      <c r="G8" s="624" t="s">
        <v>3216</v>
      </c>
      <c r="H8" s="619">
        <v>42772</v>
      </c>
      <c r="I8" s="557">
        <v>28</v>
      </c>
      <c r="J8" s="521" t="s">
        <v>2351</v>
      </c>
      <c r="K8" s="632" t="s">
        <v>2374</v>
      </c>
      <c r="L8" s="112" t="s">
        <v>2358</v>
      </c>
      <c r="M8" s="112" t="s">
        <v>6503</v>
      </c>
      <c r="N8" s="112" t="s">
        <v>239</v>
      </c>
      <c r="O8" s="112" t="s">
        <v>6504</v>
      </c>
      <c r="P8" s="112">
        <v>1710</v>
      </c>
      <c r="Q8" s="112" t="s">
        <v>4870</v>
      </c>
      <c r="R8" s="112" t="s">
        <v>6486</v>
      </c>
      <c r="S8" s="112" t="s">
        <v>6505</v>
      </c>
      <c r="T8" s="583">
        <v>42801</v>
      </c>
      <c r="U8" s="583">
        <v>42797</v>
      </c>
      <c r="V8" s="583"/>
      <c r="W8" s="112"/>
      <c r="X8" s="112"/>
      <c r="Y8" s="112"/>
      <c r="Z8" s="112" t="s">
        <v>6502</v>
      </c>
      <c r="AA8" s="112"/>
      <c r="AB8" s="112" t="s">
        <v>6489</v>
      </c>
    </row>
    <row r="9" spans="1:28" ht="25.5" customHeight="1">
      <c r="A9" s="630" t="s">
        <v>2317</v>
      </c>
      <c r="B9" s="622">
        <f t="shared" si="0"/>
        <v>107803.94736842105</v>
      </c>
      <c r="C9" s="595">
        <v>409655</v>
      </c>
      <c r="D9" s="595"/>
      <c r="E9" s="595"/>
      <c r="F9" s="647" t="s">
        <v>6506</v>
      </c>
      <c r="G9" s="624" t="s">
        <v>3216</v>
      </c>
      <c r="H9" s="619">
        <v>42779</v>
      </c>
      <c r="I9" s="557">
        <v>4</v>
      </c>
      <c r="J9" s="521" t="s">
        <v>2374</v>
      </c>
      <c r="K9" s="632" t="s">
        <v>2374</v>
      </c>
      <c r="L9" s="417" t="s">
        <v>2358</v>
      </c>
      <c r="M9" s="417" t="s">
        <v>6507</v>
      </c>
      <c r="N9" s="417" t="s">
        <v>2519</v>
      </c>
      <c r="O9" s="417" t="s">
        <v>6508</v>
      </c>
      <c r="P9" s="417">
        <v>1113</v>
      </c>
      <c r="Q9" s="417" t="s">
        <v>4880</v>
      </c>
      <c r="R9" s="417" t="s">
        <v>6486</v>
      </c>
      <c r="S9" s="417" t="s">
        <v>6505</v>
      </c>
      <c r="T9" s="603">
        <v>42803</v>
      </c>
      <c r="U9" s="603">
        <v>42808</v>
      </c>
      <c r="V9" s="603"/>
      <c r="W9" s="417"/>
      <c r="X9" s="417"/>
      <c r="Y9" s="417"/>
      <c r="Z9" s="417" t="s">
        <v>6509</v>
      </c>
      <c r="AA9" s="417"/>
      <c r="AB9" s="417" t="s">
        <v>6489</v>
      </c>
    </row>
    <row r="10" spans="1:28" ht="25.5" customHeight="1">
      <c r="A10" s="630" t="s">
        <v>2333</v>
      </c>
      <c r="B10" s="622">
        <f t="shared" si="0"/>
        <v>118421.05263157895</v>
      </c>
      <c r="C10" s="595">
        <v>450000</v>
      </c>
      <c r="D10" s="595"/>
      <c r="E10" s="595"/>
      <c r="F10" s="647" t="s">
        <v>207</v>
      </c>
      <c r="G10" s="624" t="s">
        <v>3216</v>
      </c>
      <c r="H10" s="619">
        <v>42772</v>
      </c>
      <c r="I10" s="557">
        <v>13</v>
      </c>
      <c r="J10" s="521" t="s">
        <v>2374</v>
      </c>
      <c r="K10" s="632" t="s">
        <v>2374</v>
      </c>
      <c r="L10" s="577" t="s">
        <v>2358</v>
      </c>
      <c r="M10" s="577" t="s">
        <v>6510</v>
      </c>
      <c r="N10" s="577" t="s">
        <v>140</v>
      </c>
      <c r="O10" s="577" t="s">
        <v>6511</v>
      </c>
      <c r="P10" s="577">
        <v>1931</v>
      </c>
      <c r="Q10" s="577" t="s">
        <v>4887</v>
      </c>
      <c r="R10" s="577" t="s">
        <v>6486</v>
      </c>
      <c r="S10" s="577" t="s">
        <v>6505</v>
      </c>
      <c r="T10" s="625">
        <v>42811</v>
      </c>
      <c r="U10" s="625">
        <v>42817</v>
      </c>
      <c r="V10" s="625"/>
      <c r="W10" s="577"/>
      <c r="X10" s="577"/>
      <c r="Y10" s="577"/>
      <c r="Z10" s="577" t="s">
        <v>6512</v>
      </c>
      <c r="AA10" s="577"/>
      <c r="AB10" s="528" t="s">
        <v>6489</v>
      </c>
    </row>
    <row r="11" spans="1:28" ht="25.5" customHeight="1">
      <c r="A11" s="630" t="s">
        <v>2362</v>
      </c>
      <c r="B11" s="622">
        <f t="shared" si="0"/>
        <v>142677.63157894739</v>
      </c>
      <c r="C11" s="595">
        <v>542175</v>
      </c>
      <c r="D11" s="595"/>
      <c r="E11" s="595"/>
      <c r="F11" s="647">
        <v>11</v>
      </c>
      <c r="G11" s="624" t="s">
        <v>3216</v>
      </c>
      <c r="H11" s="619">
        <v>42786</v>
      </c>
      <c r="I11" s="557">
        <v>13</v>
      </c>
      <c r="J11" s="521" t="s">
        <v>2374</v>
      </c>
      <c r="K11" s="632" t="s">
        <v>2417</v>
      </c>
      <c r="L11" s="525" t="s">
        <v>2358</v>
      </c>
      <c r="M11" s="525" t="s">
        <v>6513</v>
      </c>
      <c r="N11" s="525" t="s">
        <v>210</v>
      </c>
      <c r="O11" s="525" t="s">
        <v>6514</v>
      </c>
      <c r="P11" s="525">
        <v>1666</v>
      </c>
      <c r="Q11" s="525" t="s">
        <v>4921</v>
      </c>
      <c r="R11" s="525" t="s">
        <v>5043</v>
      </c>
      <c r="S11" s="525" t="s">
        <v>6515</v>
      </c>
      <c r="T11" s="599">
        <v>42815</v>
      </c>
      <c r="U11" s="599">
        <v>42817</v>
      </c>
      <c r="V11" s="599"/>
      <c r="W11" s="525" t="s">
        <v>6276</v>
      </c>
      <c r="X11" s="525"/>
      <c r="Y11" s="525"/>
      <c r="Z11" s="525" t="s">
        <v>6516</v>
      </c>
      <c r="AA11" s="525"/>
      <c r="AB11" s="525" t="s">
        <v>6489</v>
      </c>
    </row>
    <row r="12" spans="1:28" ht="25.5" customHeight="1">
      <c r="A12" s="630" t="s">
        <v>2317</v>
      </c>
      <c r="B12" s="622">
        <f t="shared" si="0"/>
        <v>142576.31578947368</v>
      </c>
      <c r="C12" s="595">
        <v>541790</v>
      </c>
      <c r="D12" s="595"/>
      <c r="E12" s="595"/>
      <c r="F12" s="647" t="s">
        <v>207</v>
      </c>
      <c r="G12" s="624" t="s">
        <v>3216</v>
      </c>
      <c r="H12" s="619">
        <v>42786</v>
      </c>
      <c r="I12" s="557">
        <v>18</v>
      </c>
      <c r="J12" s="521" t="s">
        <v>2374</v>
      </c>
      <c r="K12" s="632" t="s">
        <v>2417</v>
      </c>
      <c r="L12" s="417" t="s">
        <v>2358</v>
      </c>
      <c r="M12" s="417" t="s">
        <v>6517</v>
      </c>
      <c r="N12" s="417" t="s">
        <v>6518</v>
      </c>
      <c r="O12" s="417" t="s">
        <v>6519</v>
      </c>
      <c r="P12" s="417">
        <v>2705</v>
      </c>
      <c r="Q12" s="417" t="s">
        <v>4880</v>
      </c>
      <c r="R12" s="417" t="s">
        <v>6486</v>
      </c>
      <c r="S12" s="417" t="s">
        <v>6505</v>
      </c>
      <c r="T12" s="603">
        <v>42821</v>
      </c>
      <c r="U12" s="603">
        <v>42822</v>
      </c>
      <c r="V12" s="603"/>
      <c r="W12" s="417" t="s">
        <v>6276</v>
      </c>
      <c r="X12" s="417"/>
      <c r="Y12" s="417"/>
      <c r="Z12" s="417" t="s">
        <v>4910</v>
      </c>
      <c r="AA12" s="417"/>
      <c r="AB12" s="417" t="s">
        <v>6520</v>
      </c>
    </row>
    <row r="13" spans="1:28" ht="28.5">
      <c r="A13" s="630" t="s">
        <v>2317</v>
      </c>
      <c r="B13" s="622">
        <f t="shared" si="0"/>
        <v>125526.31578947369</v>
      </c>
      <c r="C13" s="595">
        <v>477000</v>
      </c>
      <c r="D13" s="595"/>
      <c r="E13" s="595"/>
      <c r="F13" s="647" t="s">
        <v>207</v>
      </c>
      <c r="G13" s="91" t="s">
        <v>3216</v>
      </c>
      <c r="H13" s="613"/>
      <c r="I13" s="557">
        <v>18</v>
      </c>
      <c r="J13" s="521" t="s">
        <v>2374</v>
      </c>
      <c r="K13" s="632" t="s">
        <v>2417</v>
      </c>
      <c r="L13" s="507" t="s">
        <v>2335</v>
      </c>
      <c r="M13" s="507" t="s">
        <v>6521</v>
      </c>
      <c r="N13" s="507" t="s">
        <v>5151</v>
      </c>
      <c r="O13" s="507" t="s">
        <v>6522</v>
      </c>
      <c r="P13" s="507">
        <v>6033</v>
      </c>
      <c r="Q13" s="507" t="s">
        <v>5720</v>
      </c>
      <c r="R13" s="507" t="s">
        <v>6486</v>
      </c>
      <c r="S13" s="507" t="s">
        <v>6487</v>
      </c>
      <c r="T13" s="566">
        <v>42822</v>
      </c>
      <c r="U13" s="566">
        <v>42822</v>
      </c>
      <c r="V13" s="507"/>
      <c r="W13" s="507" t="s">
        <v>6276</v>
      </c>
      <c r="X13" s="507"/>
      <c r="Y13" s="507"/>
      <c r="Z13" s="507" t="s">
        <v>4910</v>
      </c>
      <c r="AA13" s="507"/>
      <c r="AB13" s="507" t="s">
        <v>6489</v>
      </c>
    </row>
    <row r="14" spans="1:28" ht="25.5" customHeight="1">
      <c r="A14" s="630" t="s">
        <v>6197</v>
      </c>
      <c r="B14" s="622">
        <f t="shared" si="0"/>
        <v>196336.84210526317</v>
      </c>
      <c r="C14" s="595">
        <v>746080</v>
      </c>
      <c r="D14" s="595">
        <v>592504.85</v>
      </c>
      <c r="E14" s="595"/>
      <c r="F14" s="565">
        <v>11</v>
      </c>
      <c r="G14" s="624" t="s">
        <v>3216</v>
      </c>
      <c r="H14" s="619">
        <v>42793</v>
      </c>
      <c r="I14" s="557">
        <v>18</v>
      </c>
      <c r="J14" s="521" t="s">
        <v>2374</v>
      </c>
      <c r="K14" s="632" t="s">
        <v>2417</v>
      </c>
      <c r="L14" s="507" t="s">
        <v>2358</v>
      </c>
      <c r="M14" s="507" t="s">
        <v>6085</v>
      </c>
      <c r="N14" s="507" t="s">
        <v>157</v>
      </c>
      <c r="O14" s="507" t="s">
        <v>6523</v>
      </c>
      <c r="P14" s="507">
        <v>2540</v>
      </c>
      <c r="Q14" s="507" t="s">
        <v>5720</v>
      </c>
      <c r="R14" s="507" t="s">
        <v>5043</v>
      </c>
      <c r="S14" s="507" t="s">
        <v>5779</v>
      </c>
      <c r="T14" s="566">
        <v>42817</v>
      </c>
      <c r="U14" s="566">
        <v>42822</v>
      </c>
      <c r="V14" s="566"/>
      <c r="W14" s="507" t="s">
        <v>6276</v>
      </c>
      <c r="X14" s="507"/>
      <c r="Y14" s="507"/>
      <c r="Z14" s="507" t="s">
        <v>6524</v>
      </c>
      <c r="AA14" s="507"/>
      <c r="AB14" s="507" t="s">
        <v>6489</v>
      </c>
    </row>
    <row r="15" spans="1:28" ht="25.5" customHeight="1">
      <c r="A15" s="630" t="s">
        <v>2317</v>
      </c>
      <c r="B15" s="622">
        <f t="shared" si="0"/>
        <v>205338.94736842107</v>
      </c>
      <c r="C15" s="595">
        <v>780288</v>
      </c>
      <c r="D15" s="595"/>
      <c r="E15" s="595"/>
      <c r="F15" s="565">
        <v>11</v>
      </c>
      <c r="G15" s="624" t="s">
        <v>3216</v>
      </c>
      <c r="H15" s="619">
        <v>42793</v>
      </c>
      <c r="I15" s="557">
        <v>20</v>
      </c>
      <c r="J15" s="521" t="s">
        <v>2374</v>
      </c>
      <c r="K15" s="632" t="s">
        <v>2417</v>
      </c>
      <c r="L15" s="528" t="s">
        <v>2358</v>
      </c>
      <c r="M15" s="528" t="s">
        <v>6525</v>
      </c>
      <c r="N15" s="528" t="s">
        <v>3986</v>
      </c>
      <c r="O15" s="528" t="s">
        <v>6526</v>
      </c>
      <c r="P15" s="528">
        <v>3005</v>
      </c>
      <c r="Q15" s="528" t="s">
        <v>4887</v>
      </c>
      <c r="R15" s="528" t="s">
        <v>5043</v>
      </c>
      <c r="S15" s="528" t="s">
        <v>5779</v>
      </c>
      <c r="T15" s="648">
        <v>42818</v>
      </c>
      <c r="U15" s="648">
        <v>42822</v>
      </c>
      <c r="V15" s="648"/>
      <c r="W15" s="528" t="s">
        <v>6276</v>
      </c>
      <c r="X15" s="528"/>
      <c r="Y15" s="528"/>
      <c r="Z15" s="528" t="s">
        <v>4910</v>
      </c>
      <c r="AA15" s="528"/>
      <c r="AB15" s="528" t="s">
        <v>6489</v>
      </c>
    </row>
    <row r="16" spans="1:28" ht="25.5" customHeight="1">
      <c r="A16" s="630" t="s">
        <v>6527</v>
      </c>
      <c r="B16" s="622">
        <f t="shared" si="0"/>
        <v>205209.21052631579</v>
      </c>
      <c r="C16" s="595">
        <v>779795</v>
      </c>
      <c r="D16" s="595"/>
      <c r="E16" s="595"/>
      <c r="F16" s="565">
        <v>11</v>
      </c>
      <c r="G16" s="91" t="s">
        <v>3216</v>
      </c>
      <c r="H16" s="613"/>
      <c r="I16" s="557">
        <v>21</v>
      </c>
      <c r="J16" s="521" t="s">
        <v>2374</v>
      </c>
      <c r="K16" s="632" t="s">
        <v>2417</v>
      </c>
      <c r="L16" s="528" t="s">
        <v>2335</v>
      </c>
      <c r="M16" s="528" t="s">
        <v>6528</v>
      </c>
      <c r="N16" s="528" t="s">
        <v>6529</v>
      </c>
      <c r="O16" s="528" t="s">
        <v>6530</v>
      </c>
      <c r="P16" s="528">
        <v>5886</v>
      </c>
      <c r="Q16" s="528" t="s">
        <v>4887</v>
      </c>
      <c r="R16" s="528" t="s">
        <v>5043</v>
      </c>
      <c r="S16" s="528" t="s">
        <v>5779</v>
      </c>
      <c r="T16" s="648">
        <v>42822</v>
      </c>
      <c r="U16" s="648">
        <v>42825</v>
      </c>
      <c r="V16" s="648"/>
      <c r="W16" s="528" t="s">
        <v>6276</v>
      </c>
      <c r="X16" s="528"/>
      <c r="Y16" s="528"/>
      <c r="Z16" s="528" t="s">
        <v>4947</v>
      </c>
      <c r="AA16" s="528"/>
      <c r="AB16" s="528" t="s">
        <v>6520</v>
      </c>
    </row>
    <row r="17" spans="1:28" ht="25.5" customHeight="1">
      <c r="A17" s="630" t="s">
        <v>2333</v>
      </c>
      <c r="B17" s="622">
        <f t="shared" si="0"/>
        <v>206298.68421052632</v>
      </c>
      <c r="C17" s="595">
        <v>783935</v>
      </c>
      <c r="D17" s="595"/>
      <c r="E17" s="595"/>
      <c r="F17" s="565">
        <v>11</v>
      </c>
      <c r="G17" s="624" t="s">
        <v>3216</v>
      </c>
      <c r="H17" s="619">
        <v>42793</v>
      </c>
      <c r="I17" s="557">
        <v>27</v>
      </c>
      <c r="J17" s="521" t="s">
        <v>2374</v>
      </c>
      <c r="K17" s="632" t="s">
        <v>2417</v>
      </c>
      <c r="L17" s="528" t="s">
        <v>2358</v>
      </c>
      <c r="M17" s="528" t="s">
        <v>6531</v>
      </c>
      <c r="N17" s="528" t="s">
        <v>6532</v>
      </c>
      <c r="O17" s="528" t="s">
        <v>6533</v>
      </c>
      <c r="P17" s="528">
        <v>2990</v>
      </c>
      <c r="Q17" s="528" t="s">
        <v>4887</v>
      </c>
      <c r="R17" s="528" t="s">
        <v>5043</v>
      </c>
      <c r="S17" s="528" t="s">
        <v>5779</v>
      </c>
      <c r="T17" s="648">
        <v>42826</v>
      </c>
      <c r="U17" s="648">
        <v>42829</v>
      </c>
      <c r="V17" s="528"/>
      <c r="W17" s="528" t="s">
        <v>6276</v>
      </c>
      <c r="X17" s="528"/>
      <c r="Y17" s="528"/>
      <c r="Z17" s="528" t="s">
        <v>4910</v>
      </c>
      <c r="AA17" s="528"/>
      <c r="AB17" s="528" t="s">
        <v>6520</v>
      </c>
    </row>
    <row r="18" spans="1:28" ht="25.5" customHeight="1">
      <c r="A18" s="630" t="s">
        <v>6270</v>
      </c>
      <c r="B18" s="622">
        <f t="shared" si="0"/>
        <v>212058.94736842107</v>
      </c>
      <c r="C18" s="595">
        <v>805824</v>
      </c>
      <c r="D18" s="595">
        <v>506304.3</v>
      </c>
      <c r="E18" s="595"/>
      <c r="F18" s="565">
        <v>11</v>
      </c>
      <c r="G18" s="624" t="s">
        <v>3216</v>
      </c>
      <c r="H18" s="619">
        <v>42794</v>
      </c>
      <c r="I18" s="557">
        <v>29</v>
      </c>
      <c r="J18" s="521" t="s">
        <v>2374</v>
      </c>
      <c r="K18" s="632" t="s">
        <v>2417</v>
      </c>
      <c r="L18" s="507" t="s">
        <v>2358</v>
      </c>
      <c r="M18" s="507" t="s">
        <v>6534</v>
      </c>
      <c r="N18" s="507" t="s">
        <v>281</v>
      </c>
      <c r="O18" s="507" t="s">
        <v>6535</v>
      </c>
      <c r="P18" s="507">
        <v>3643</v>
      </c>
      <c r="Q18" s="507" t="s">
        <v>5720</v>
      </c>
      <c r="R18" s="507" t="s">
        <v>5043</v>
      </c>
      <c r="S18" s="507" t="s">
        <v>5779</v>
      </c>
      <c r="T18" s="566">
        <v>42830</v>
      </c>
      <c r="U18" s="566">
        <v>42836</v>
      </c>
      <c r="V18" s="507" t="s">
        <v>6536</v>
      </c>
      <c r="W18" s="507" t="s">
        <v>6276</v>
      </c>
      <c r="X18" s="507"/>
      <c r="Y18" s="507"/>
      <c r="Z18" s="507" t="s">
        <v>3492</v>
      </c>
      <c r="AA18" s="507"/>
      <c r="AB18" s="507" t="s">
        <v>6520</v>
      </c>
    </row>
    <row r="19" spans="1:28" ht="25.5" customHeight="1">
      <c r="A19" s="630" t="s">
        <v>2317</v>
      </c>
      <c r="B19" s="622">
        <f t="shared" si="0"/>
        <v>206917.10526315789</v>
      </c>
      <c r="C19" s="595">
        <v>786285</v>
      </c>
      <c r="D19" s="595"/>
      <c r="E19" s="595"/>
      <c r="F19" s="565">
        <v>9</v>
      </c>
      <c r="G19" s="624" t="s">
        <v>3216</v>
      </c>
      <c r="H19" s="619">
        <v>42795</v>
      </c>
      <c r="I19" s="557">
        <v>30</v>
      </c>
      <c r="J19" s="521" t="s">
        <v>2374</v>
      </c>
      <c r="K19" s="632" t="s">
        <v>2417</v>
      </c>
      <c r="L19" s="528" t="s">
        <v>2358</v>
      </c>
      <c r="M19" s="528" t="s">
        <v>6537</v>
      </c>
      <c r="N19" s="528" t="s">
        <v>3715</v>
      </c>
      <c r="O19" s="528" t="s">
        <v>6538</v>
      </c>
      <c r="P19" s="528">
        <v>3023</v>
      </c>
      <c r="Q19" s="528" t="s">
        <v>4887</v>
      </c>
      <c r="R19" s="528" t="s">
        <v>5043</v>
      </c>
      <c r="S19" s="528" t="s">
        <v>5779</v>
      </c>
      <c r="T19" s="648">
        <v>42831</v>
      </c>
      <c r="U19" s="648">
        <v>42836</v>
      </c>
      <c r="V19" s="528"/>
      <c r="W19" s="528" t="s">
        <v>6276</v>
      </c>
      <c r="X19" s="528"/>
      <c r="Y19" s="528"/>
      <c r="Z19" s="528" t="s">
        <v>6502</v>
      </c>
      <c r="AA19" s="528"/>
      <c r="AB19" s="528" t="s">
        <v>6520</v>
      </c>
    </row>
    <row r="20" spans="1:28" ht="25.5" customHeight="1">
      <c r="A20" s="630" t="s">
        <v>2317</v>
      </c>
      <c r="B20" s="622">
        <f t="shared" si="0"/>
        <v>188908.15789473685</v>
      </c>
      <c r="C20" s="595">
        <v>717851</v>
      </c>
      <c r="D20" s="595"/>
      <c r="E20" s="595"/>
      <c r="F20" s="565">
        <v>11</v>
      </c>
      <c r="G20" s="624" t="s">
        <v>3216</v>
      </c>
      <c r="H20" s="619">
        <v>42779</v>
      </c>
      <c r="I20" s="557">
        <v>10</v>
      </c>
      <c r="J20" s="521" t="s">
        <v>2417</v>
      </c>
      <c r="K20" s="632" t="s">
        <v>2417</v>
      </c>
      <c r="L20" s="528" t="s">
        <v>2358</v>
      </c>
      <c r="M20" s="528" t="s">
        <v>6539</v>
      </c>
      <c r="N20" s="528" t="s">
        <v>81</v>
      </c>
      <c r="O20" s="528" t="s">
        <v>6540</v>
      </c>
      <c r="P20" s="528">
        <v>2401</v>
      </c>
      <c r="Q20" s="528" t="s">
        <v>4887</v>
      </c>
      <c r="R20" s="528" t="s">
        <v>5043</v>
      </c>
      <c r="S20" s="528" t="s">
        <v>5779</v>
      </c>
      <c r="T20" s="648">
        <v>42844</v>
      </c>
      <c r="U20" s="648">
        <v>42852</v>
      </c>
      <c r="V20" s="528"/>
      <c r="W20" s="528" t="s">
        <v>6276</v>
      </c>
      <c r="X20" s="528"/>
      <c r="Y20" s="528"/>
      <c r="Z20" s="528" t="s">
        <v>5001</v>
      </c>
      <c r="AA20" s="528"/>
      <c r="AB20" s="528" t="s">
        <v>6520</v>
      </c>
    </row>
    <row r="21" spans="1:28" ht="25.5" customHeight="1">
      <c r="A21" s="630" t="s">
        <v>2317</v>
      </c>
      <c r="B21" s="622">
        <f t="shared" si="0"/>
        <v>203117.63157894739</v>
      </c>
      <c r="C21" s="595">
        <f>738825+E21</f>
        <v>771847</v>
      </c>
      <c r="D21" s="595">
        <v>500000</v>
      </c>
      <c r="E21" s="595">
        <v>33022</v>
      </c>
      <c r="F21" s="565">
        <v>9</v>
      </c>
      <c r="G21" s="91" t="s">
        <v>3216</v>
      </c>
      <c r="H21" s="613"/>
      <c r="I21" s="557">
        <v>15</v>
      </c>
      <c r="J21" s="521" t="s">
        <v>2432</v>
      </c>
      <c r="K21" s="632" t="s">
        <v>2432</v>
      </c>
      <c r="L21" s="525" t="s">
        <v>2335</v>
      </c>
      <c r="M21" s="525" t="s">
        <v>6541</v>
      </c>
      <c r="N21" s="525" t="s">
        <v>5819</v>
      </c>
      <c r="O21" s="525" t="s">
        <v>2530</v>
      </c>
      <c r="P21" s="525">
        <v>5685</v>
      </c>
      <c r="Q21" s="525" t="s">
        <v>4921</v>
      </c>
      <c r="R21" s="525" t="s">
        <v>5043</v>
      </c>
      <c r="S21" s="525" t="s">
        <v>5779</v>
      </c>
      <c r="T21" s="599">
        <v>42874</v>
      </c>
      <c r="U21" s="599">
        <v>42885</v>
      </c>
      <c r="V21" s="525"/>
      <c r="W21" s="525" t="s">
        <v>6276</v>
      </c>
      <c r="X21" s="525"/>
      <c r="Y21" s="525"/>
      <c r="Z21" s="525" t="s">
        <v>3492</v>
      </c>
      <c r="AA21" s="525"/>
      <c r="AB21" s="525" t="s">
        <v>6520</v>
      </c>
    </row>
    <row r="22" spans="1:28" ht="25.5" customHeight="1">
      <c r="A22" s="630" t="s">
        <v>2333</v>
      </c>
      <c r="B22" s="622">
        <f t="shared" si="0"/>
        <v>169179.21052631579</v>
      </c>
      <c r="C22" s="595">
        <v>642881</v>
      </c>
      <c r="D22" s="595">
        <f>613215-164771</f>
        <v>448444</v>
      </c>
      <c r="E22" s="595">
        <v>29666</v>
      </c>
      <c r="F22" s="565">
        <v>11</v>
      </c>
      <c r="G22" s="624" t="s">
        <v>3216</v>
      </c>
      <c r="H22" s="619">
        <v>42849</v>
      </c>
      <c r="I22" s="557">
        <v>15</v>
      </c>
      <c r="J22" s="521" t="s">
        <v>2432</v>
      </c>
      <c r="K22" s="632" t="s">
        <v>2432</v>
      </c>
      <c r="L22" s="525" t="s">
        <v>2358</v>
      </c>
      <c r="M22" s="525" t="s">
        <v>6542</v>
      </c>
      <c r="N22" s="525" t="s">
        <v>6543</v>
      </c>
      <c r="O22" s="525" t="s">
        <v>6544</v>
      </c>
      <c r="P22" s="525">
        <v>3025</v>
      </c>
      <c r="Q22" s="525" t="s">
        <v>4921</v>
      </c>
      <c r="R22" s="525" t="s">
        <v>5043</v>
      </c>
      <c r="S22" s="525" t="s">
        <v>5779</v>
      </c>
      <c r="T22" s="599">
        <v>42875</v>
      </c>
      <c r="U22" s="599">
        <v>42887</v>
      </c>
      <c r="V22" s="525"/>
      <c r="W22" s="525" t="s">
        <v>6276</v>
      </c>
      <c r="X22" s="525"/>
      <c r="Y22" s="525"/>
      <c r="Z22" s="525" t="s">
        <v>6545</v>
      </c>
      <c r="AA22" s="525"/>
      <c r="AB22" s="525" t="s">
        <v>6520</v>
      </c>
    </row>
    <row r="23" spans="1:28" ht="25.5">
      <c r="A23" s="630" t="s">
        <v>6546</v>
      </c>
      <c r="B23" s="622">
        <f t="shared" si="0"/>
        <v>197526.05263157896</v>
      </c>
      <c r="C23" s="595">
        <v>750599</v>
      </c>
      <c r="D23" s="595">
        <v>650000</v>
      </c>
      <c r="E23" s="595">
        <v>25000</v>
      </c>
      <c r="F23" s="513">
        <v>10</v>
      </c>
      <c r="G23" s="91" t="s">
        <v>3216</v>
      </c>
      <c r="H23" s="613"/>
      <c r="I23" s="557">
        <v>15</v>
      </c>
      <c r="J23" s="521" t="s">
        <v>2432</v>
      </c>
      <c r="K23" s="632" t="s">
        <v>2471</v>
      </c>
      <c r="L23" s="417" t="s">
        <v>2335</v>
      </c>
      <c r="M23" s="417" t="s">
        <v>6547</v>
      </c>
      <c r="N23" s="417" t="s">
        <v>5208</v>
      </c>
      <c r="O23" s="417" t="s">
        <v>2530</v>
      </c>
      <c r="P23" s="417">
        <v>4755</v>
      </c>
      <c r="Q23" s="417" t="s">
        <v>4880</v>
      </c>
      <c r="R23" s="417" t="s">
        <v>5043</v>
      </c>
      <c r="S23" s="417" t="s">
        <v>5779</v>
      </c>
      <c r="T23" s="603">
        <v>42874</v>
      </c>
      <c r="U23" s="603">
        <v>42922</v>
      </c>
      <c r="V23" s="417"/>
      <c r="W23" s="417" t="s">
        <v>6276</v>
      </c>
      <c r="X23" s="417"/>
      <c r="Y23" s="417"/>
      <c r="Z23" s="417" t="s">
        <v>6548</v>
      </c>
      <c r="AA23" s="417"/>
      <c r="AB23" s="417" t="s">
        <v>6520</v>
      </c>
    </row>
    <row r="24" spans="1:28" ht="25.5" customHeight="1">
      <c r="A24" s="630" t="s">
        <v>6270</v>
      </c>
      <c r="B24" s="622">
        <f t="shared" si="0"/>
        <v>71487.368421052641</v>
      </c>
      <c r="C24" s="595">
        <f>255002+E24</f>
        <v>271652</v>
      </c>
      <c r="D24" s="595">
        <v>388818.5</v>
      </c>
      <c r="E24" s="595">
        <v>16650</v>
      </c>
      <c r="F24" s="513" t="s">
        <v>2313</v>
      </c>
      <c r="G24" s="624" t="s">
        <v>3216</v>
      </c>
      <c r="H24" s="619">
        <v>42849</v>
      </c>
      <c r="I24" s="557">
        <v>22</v>
      </c>
      <c r="J24" s="521" t="s">
        <v>2432</v>
      </c>
      <c r="K24" s="632" t="s">
        <v>2471</v>
      </c>
      <c r="L24" s="507" t="s">
        <v>2358</v>
      </c>
      <c r="M24" s="507" t="s">
        <v>6549</v>
      </c>
      <c r="N24" s="507" t="s">
        <v>157</v>
      </c>
      <c r="O24" s="507" t="s">
        <v>6550</v>
      </c>
      <c r="P24" s="507">
        <v>1164</v>
      </c>
      <c r="Q24" s="507" t="s">
        <v>5720</v>
      </c>
      <c r="R24" s="507" t="s">
        <v>2313</v>
      </c>
      <c r="S24" s="507" t="s">
        <v>537</v>
      </c>
      <c r="T24" s="507" t="s">
        <v>537</v>
      </c>
      <c r="U24" s="566">
        <v>42887</v>
      </c>
      <c r="V24" s="507" t="s">
        <v>6551</v>
      </c>
      <c r="W24" s="507" t="s">
        <v>6276</v>
      </c>
      <c r="X24" s="507"/>
      <c r="Y24" s="507"/>
      <c r="Z24" s="507" t="s">
        <v>6552</v>
      </c>
      <c r="AA24" s="507"/>
      <c r="AB24" s="507" t="s">
        <v>6520</v>
      </c>
    </row>
    <row r="25" spans="1:28" ht="25.5" customHeight="1">
      <c r="A25" s="630" t="s">
        <v>2317</v>
      </c>
      <c r="B25" s="622">
        <f t="shared" si="0"/>
        <v>190295.5263157895</v>
      </c>
      <c r="C25" s="595">
        <v>723123</v>
      </c>
      <c r="D25" s="595">
        <v>370000</v>
      </c>
      <c r="E25" s="595">
        <v>25000</v>
      </c>
      <c r="F25" s="513">
        <v>9</v>
      </c>
      <c r="G25" s="624" t="s">
        <v>3216</v>
      </c>
      <c r="H25" s="619">
        <v>42863</v>
      </c>
      <c r="I25" s="557">
        <v>26</v>
      </c>
      <c r="J25" s="521" t="s">
        <v>2432</v>
      </c>
      <c r="K25" s="632" t="s">
        <v>2471</v>
      </c>
      <c r="L25" s="528" t="s">
        <v>2358</v>
      </c>
      <c r="M25" s="528" t="s">
        <v>6553</v>
      </c>
      <c r="N25" s="528" t="s">
        <v>81</v>
      </c>
      <c r="O25" s="528" t="s">
        <v>6554</v>
      </c>
      <c r="P25" s="528">
        <v>2417</v>
      </c>
      <c r="Q25" s="528" t="s">
        <v>4887</v>
      </c>
      <c r="R25" s="528" t="s">
        <v>5043</v>
      </c>
      <c r="S25" s="528" t="s">
        <v>5779</v>
      </c>
      <c r="T25" s="648">
        <v>42887</v>
      </c>
      <c r="U25" s="648">
        <v>42894</v>
      </c>
      <c r="V25" s="528"/>
      <c r="W25" s="528" t="s">
        <v>6276</v>
      </c>
      <c r="X25" s="528"/>
      <c r="Y25" s="528"/>
      <c r="Z25" s="528" t="s">
        <v>6555</v>
      </c>
      <c r="AA25" s="528" t="s">
        <v>6520</v>
      </c>
      <c r="AB25" s="528" t="s">
        <v>6520</v>
      </c>
    </row>
    <row r="26" spans="1:28" ht="25.5" customHeight="1">
      <c r="A26" s="630" t="s">
        <v>2333</v>
      </c>
      <c r="B26" s="622">
        <f t="shared" si="0"/>
        <v>198580.26315789475</v>
      </c>
      <c r="C26" s="595">
        <v>754605</v>
      </c>
      <c r="D26" s="595">
        <v>480000</v>
      </c>
      <c r="E26" s="595">
        <v>25000</v>
      </c>
      <c r="F26" s="513">
        <v>10</v>
      </c>
      <c r="G26" s="624" t="s">
        <v>3216</v>
      </c>
      <c r="H26" s="619">
        <v>42863</v>
      </c>
      <c r="I26" s="557">
        <v>29</v>
      </c>
      <c r="J26" s="521" t="s">
        <v>2432</v>
      </c>
      <c r="K26" s="632" t="s">
        <v>2471</v>
      </c>
      <c r="L26" s="577" t="s">
        <v>2358</v>
      </c>
      <c r="M26" s="577" t="s">
        <v>6556</v>
      </c>
      <c r="N26" s="577" t="s">
        <v>4051</v>
      </c>
      <c r="O26" s="577" t="s">
        <v>6557</v>
      </c>
      <c r="P26" s="577">
        <v>2737</v>
      </c>
      <c r="Q26" s="577" t="s">
        <v>4887</v>
      </c>
      <c r="R26" s="577" t="s">
        <v>5043</v>
      </c>
      <c r="S26" s="577" t="s">
        <v>5779</v>
      </c>
      <c r="T26" s="625">
        <v>42894</v>
      </c>
      <c r="U26" s="625">
        <v>42894</v>
      </c>
      <c r="V26" s="577"/>
      <c r="W26" s="577" t="s">
        <v>6276</v>
      </c>
      <c r="X26" s="577"/>
      <c r="Y26" s="577"/>
      <c r="Z26" s="577" t="s">
        <v>6502</v>
      </c>
      <c r="AA26" s="577"/>
      <c r="AB26" s="528" t="s">
        <v>6520</v>
      </c>
    </row>
    <row r="27" spans="1:28" ht="25.5" customHeight="1">
      <c r="A27" s="630" t="s">
        <v>2317</v>
      </c>
      <c r="B27" s="622">
        <f t="shared" si="0"/>
        <v>203475</v>
      </c>
      <c r="C27" s="595">
        <v>773205</v>
      </c>
      <c r="D27" s="595">
        <v>590000</v>
      </c>
      <c r="E27" s="595">
        <v>25000</v>
      </c>
      <c r="F27" s="91">
        <v>11</v>
      </c>
      <c r="G27" s="91" t="s">
        <v>3216</v>
      </c>
      <c r="H27" s="613"/>
      <c r="I27" s="557">
        <v>5</v>
      </c>
      <c r="J27" s="521" t="s">
        <v>2471</v>
      </c>
      <c r="K27" s="632" t="s">
        <v>2471</v>
      </c>
      <c r="L27" s="528" t="s">
        <v>2335</v>
      </c>
      <c r="M27" s="528" t="s">
        <v>6558</v>
      </c>
      <c r="N27" s="528" t="s">
        <v>6559</v>
      </c>
      <c r="O27" s="528" t="s">
        <v>6560</v>
      </c>
      <c r="P27" s="528">
        <v>4955</v>
      </c>
      <c r="Q27" s="528" t="s">
        <v>4887</v>
      </c>
      <c r="R27" s="528" t="s">
        <v>5043</v>
      </c>
      <c r="S27" s="528" t="s">
        <v>5779</v>
      </c>
      <c r="T27" s="648">
        <v>42895</v>
      </c>
      <c r="U27" s="648">
        <v>42899</v>
      </c>
      <c r="V27" s="528"/>
      <c r="W27" s="528" t="s">
        <v>6276</v>
      </c>
      <c r="X27" s="528"/>
      <c r="Y27" s="528"/>
      <c r="Z27" s="528" t="s">
        <v>3492</v>
      </c>
      <c r="AA27" s="528"/>
      <c r="AB27" s="528" t="s">
        <v>6520</v>
      </c>
    </row>
    <row r="28" spans="1:28" ht="25.5" customHeight="1">
      <c r="A28" s="630" t="s">
        <v>2317</v>
      </c>
      <c r="B28" s="622">
        <f t="shared" si="0"/>
        <v>201341.84210526317</v>
      </c>
      <c r="C28" s="595">
        <v>765099</v>
      </c>
      <c r="D28" s="595">
        <v>581017.25</v>
      </c>
      <c r="E28" s="595">
        <v>25000</v>
      </c>
      <c r="F28" s="513">
        <v>10</v>
      </c>
      <c r="G28" s="624" t="s">
        <v>3216</v>
      </c>
      <c r="H28" s="619">
        <v>42870</v>
      </c>
      <c r="I28" s="557">
        <v>10</v>
      </c>
      <c r="J28" s="521" t="s">
        <v>2471</v>
      </c>
      <c r="K28" s="632" t="s">
        <v>2471</v>
      </c>
      <c r="L28" s="507" t="s">
        <v>2358</v>
      </c>
      <c r="M28" s="507" t="s">
        <v>6561</v>
      </c>
      <c r="N28" s="507" t="s">
        <v>6562</v>
      </c>
      <c r="O28" s="507" t="s">
        <v>6563</v>
      </c>
      <c r="P28" s="507">
        <v>2804</v>
      </c>
      <c r="Q28" s="507" t="s">
        <v>5720</v>
      </c>
      <c r="R28" s="507" t="s">
        <v>5043</v>
      </c>
      <c r="S28" s="507" t="s">
        <v>5779</v>
      </c>
      <c r="T28" s="566">
        <v>42900</v>
      </c>
      <c r="U28" s="566">
        <v>42906</v>
      </c>
      <c r="V28" s="507"/>
      <c r="W28" s="507" t="s">
        <v>6276</v>
      </c>
      <c r="X28" s="507"/>
      <c r="Y28" s="507"/>
      <c r="Z28" s="507" t="s">
        <v>3258</v>
      </c>
      <c r="AA28" s="507"/>
      <c r="AB28" s="507" t="s">
        <v>6520</v>
      </c>
    </row>
    <row r="29" spans="1:28" ht="25.5" customHeight="1">
      <c r="A29" s="630" t="s">
        <v>6564</v>
      </c>
      <c r="B29" s="622">
        <f t="shared" si="0"/>
        <v>200236.57894736843</v>
      </c>
      <c r="C29" s="595">
        <v>760899</v>
      </c>
      <c r="D29" s="595">
        <v>500000</v>
      </c>
      <c r="E29" s="595">
        <v>25000</v>
      </c>
      <c r="F29" s="513">
        <v>10</v>
      </c>
      <c r="G29" s="624" t="s">
        <v>3216</v>
      </c>
      <c r="H29" s="619">
        <v>42863</v>
      </c>
      <c r="I29" s="557">
        <v>12</v>
      </c>
      <c r="J29" s="521" t="s">
        <v>2471</v>
      </c>
      <c r="K29" s="632" t="s">
        <v>2471</v>
      </c>
      <c r="L29" s="417" t="s">
        <v>2358</v>
      </c>
      <c r="M29" s="417" t="s">
        <v>6565</v>
      </c>
      <c r="N29" s="417" t="s">
        <v>194</v>
      </c>
      <c r="O29" s="417" t="s">
        <v>6566</v>
      </c>
      <c r="P29" s="417">
        <v>3191</v>
      </c>
      <c r="Q29" s="417" t="s">
        <v>4880</v>
      </c>
      <c r="R29" s="417" t="s">
        <v>5043</v>
      </c>
      <c r="S29" s="417" t="s">
        <v>5779</v>
      </c>
      <c r="T29" s="603">
        <v>42903</v>
      </c>
      <c r="U29" s="603">
        <v>42908</v>
      </c>
      <c r="V29" s="417"/>
      <c r="W29" s="417" t="s">
        <v>6276</v>
      </c>
      <c r="X29" s="417"/>
      <c r="Y29" s="417"/>
      <c r="Z29" s="417" t="s">
        <v>6555</v>
      </c>
      <c r="AA29" s="417"/>
      <c r="AB29" s="417" t="s">
        <v>6520</v>
      </c>
    </row>
    <row r="30" spans="1:28" ht="25.5" customHeight="1">
      <c r="A30" s="630" t="s">
        <v>2333</v>
      </c>
      <c r="B30" s="622">
        <f t="shared" si="0"/>
        <v>93060.789473684214</v>
      </c>
      <c r="C30" s="595">
        <v>353631</v>
      </c>
      <c r="D30" s="595">
        <v>793000</v>
      </c>
      <c r="E30" s="595">
        <v>25000</v>
      </c>
      <c r="F30" s="513">
        <v>3</v>
      </c>
      <c r="G30" s="624" t="s">
        <v>3216</v>
      </c>
      <c r="H30" s="619">
        <v>42870</v>
      </c>
      <c r="I30" s="557">
        <v>12</v>
      </c>
      <c r="J30" s="521" t="s">
        <v>2471</v>
      </c>
      <c r="K30" s="632" t="s">
        <v>2471</v>
      </c>
      <c r="L30" s="525" t="s">
        <v>2358</v>
      </c>
      <c r="M30" s="525" t="s">
        <v>6567</v>
      </c>
      <c r="N30" s="525" t="s">
        <v>4321</v>
      </c>
      <c r="O30" s="525" t="s">
        <v>6568</v>
      </c>
      <c r="P30" s="525">
        <v>1663</v>
      </c>
      <c r="Q30" s="525" t="s">
        <v>4921</v>
      </c>
      <c r="R30" s="525" t="s">
        <v>2313</v>
      </c>
      <c r="S30" s="525" t="s">
        <v>537</v>
      </c>
      <c r="T30" s="599">
        <v>42902</v>
      </c>
      <c r="U30" s="599">
        <v>42906</v>
      </c>
      <c r="V30" s="525"/>
      <c r="W30" s="525" t="s">
        <v>6276</v>
      </c>
      <c r="X30" s="525"/>
      <c r="Y30" s="525"/>
      <c r="Z30" s="525" t="s">
        <v>6569</v>
      </c>
      <c r="AA30" s="525"/>
      <c r="AB30" s="525" t="s">
        <v>6520</v>
      </c>
    </row>
    <row r="31" spans="1:28" ht="25.5">
      <c r="A31" s="630" t="s">
        <v>6570</v>
      </c>
      <c r="B31" s="622">
        <f t="shared" si="0"/>
        <v>212311.31578947368</v>
      </c>
      <c r="C31" s="595">
        <v>806783</v>
      </c>
      <c r="D31" s="595">
        <v>777000</v>
      </c>
      <c r="E31" s="595">
        <v>25000</v>
      </c>
      <c r="F31" s="91">
        <v>10</v>
      </c>
      <c r="G31" s="91" t="s">
        <v>3216</v>
      </c>
      <c r="H31" s="619">
        <v>42870</v>
      </c>
      <c r="I31" s="557">
        <v>12</v>
      </c>
      <c r="J31" s="521" t="s">
        <v>2471</v>
      </c>
      <c r="K31" s="632" t="s">
        <v>2471</v>
      </c>
      <c r="L31" s="507" t="s">
        <v>2358</v>
      </c>
      <c r="M31" s="507" t="s">
        <v>6571</v>
      </c>
      <c r="N31" s="507" t="s">
        <v>365</v>
      </c>
      <c r="O31" s="507" t="s">
        <v>2592</v>
      </c>
      <c r="P31" s="507">
        <v>2882</v>
      </c>
      <c r="Q31" s="507" t="s">
        <v>5720</v>
      </c>
      <c r="R31" s="507" t="s">
        <v>5043</v>
      </c>
      <c r="S31" s="507" t="s">
        <v>5779</v>
      </c>
      <c r="T31" s="566">
        <v>42902</v>
      </c>
      <c r="U31" s="566">
        <v>42909</v>
      </c>
      <c r="V31" s="507"/>
      <c r="W31" s="507" t="s">
        <v>6276</v>
      </c>
      <c r="X31" s="507"/>
      <c r="Y31" s="507"/>
      <c r="Z31" s="507" t="s">
        <v>3258</v>
      </c>
      <c r="AA31" s="507"/>
      <c r="AB31" s="507" t="s">
        <v>6520</v>
      </c>
    </row>
    <row r="32" spans="1:28" ht="25.5" customHeight="1">
      <c r="A32" s="630" t="s">
        <v>6572</v>
      </c>
      <c r="B32" s="622">
        <f t="shared" si="0"/>
        <v>201763.15789473685</v>
      </c>
      <c r="C32" s="595">
        <v>766700</v>
      </c>
      <c r="D32" s="595">
        <v>720000</v>
      </c>
      <c r="E32" s="595">
        <v>25000</v>
      </c>
      <c r="F32" s="513">
        <v>10</v>
      </c>
      <c r="G32" s="624" t="s">
        <v>3216</v>
      </c>
      <c r="H32" s="619">
        <v>42870</v>
      </c>
      <c r="I32" s="557">
        <v>12</v>
      </c>
      <c r="J32" s="521" t="s">
        <v>2471</v>
      </c>
      <c r="K32" s="632" t="s">
        <v>2471</v>
      </c>
      <c r="L32" s="417" t="s">
        <v>2358</v>
      </c>
      <c r="M32" s="417" t="s">
        <v>6573</v>
      </c>
      <c r="N32" s="417" t="s">
        <v>4925</v>
      </c>
      <c r="O32" s="417" t="s">
        <v>6574</v>
      </c>
      <c r="P32" s="417">
        <v>1229</v>
      </c>
      <c r="Q32" s="417" t="s">
        <v>4880</v>
      </c>
      <c r="R32" s="417" t="s">
        <v>5043</v>
      </c>
      <c r="S32" s="417" t="s">
        <v>5779</v>
      </c>
      <c r="T32" s="603">
        <v>42903</v>
      </c>
      <c r="U32" s="603">
        <v>42893</v>
      </c>
      <c r="V32" s="417"/>
      <c r="W32" s="417" t="s">
        <v>6276</v>
      </c>
      <c r="X32" s="417"/>
      <c r="Y32" s="417"/>
      <c r="Z32" s="417" t="s">
        <v>4910</v>
      </c>
      <c r="AA32" s="417" t="s">
        <v>6520</v>
      </c>
      <c r="AB32" s="417" t="s">
        <v>6520</v>
      </c>
    </row>
    <row r="33" spans="1:28" ht="25.5">
      <c r="A33" s="630" t="s">
        <v>2317</v>
      </c>
      <c r="B33" s="622">
        <f t="shared" si="0"/>
        <v>205263.15789473685</v>
      </c>
      <c r="C33" s="595">
        <v>780000</v>
      </c>
      <c r="D33" s="595">
        <v>780000</v>
      </c>
      <c r="E33" s="595">
        <v>25000</v>
      </c>
      <c r="F33" s="91">
        <v>11</v>
      </c>
      <c r="G33" s="91" t="s">
        <v>3216</v>
      </c>
      <c r="H33" s="619">
        <v>42870</v>
      </c>
      <c r="I33" s="557">
        <v>16</v>
      </c>
      <c r="J33" s="521" t="s">
        <v>2471</v>
      </c>
      <c r="K33" s="632" t="s">
        <v>2471</v>
      </c>
      <c r="L33" s="507" t="s">
        <v>2358</v>
      </c>
      <c r="M33" s="507" t="s">
        <v>6575</v>
      </c>
      <c r="N33" s="507" t="s">
        <v>6576</v>
      </c>
      <c r="O33" s="507" t="s">
        <v>6058</v>
      </c>
      <c r="P33" s="507">
        <v>2870</v>
      </c>
      <c r="Q33" s="507" t="s">
        <v>5720</v>
      </c>
      <c r="R33" s="507" t="s">
        <v>5043</v>
      </c>
      <c r="S33" s="507" t="s">
        <v>5779</v>
      </c>
      <c r="T33" s="566">
        <v>42908</v>
      </c>
      <c r="U33" s="566">
        <v>42913</v>
      </c>
      <c r="V33" s="507"/>
      <c r="W33" s="507" t="s">
        <v>6276</v>
      </c>
      <c r="X33" s="507"/>
      <c r="Y33" s="507"/>
      <c r="Z33" s="507" t="s">
        <v>3258</v>
      </c>
      <c r="AA33" s="507"/>
      <c r="AB33" s="507" t="s">
        <v>6520</v>
      </c>
    </row>
    <row r="34" spans="1:28" ht="29.25" customHeight="1">
      <c r="A34" s="630" t="s">
        <v>6197</v>
      </c>
      <c r="B34" s="622">
        <f t="shared" si="0"/>
        <v>221487.63157894739</v>
      </c>
      <c r="C34" s="595">
        <v>841653</v>
      </c>
      <c r="D34" s="595">
        <v>584672.80000000005</v>
      </c>
      <c r="E34" s="595">
        <v>25000</v>
      </c>
      <c r="F34" s="513">
        <v>10</v>
      </c>
      <c r="G34" s="640" t="s">
        <v>3216</v>
      </c>
      <c r="H34" s="619">
        <v>42870</v>
      </c>
      <c r="I34" s="557">
        <v>17</v>
      </c>
      <c r="J34" s="521" t="s">
        <v>2471</v>
      </c>
      <c r="K34" s="632" t="s">
        <v>2471</v>
      </c>
      <c r="L34" s="507" t="s">
        <v>2358</v>
      </c>
      <c r="M34" s="507" t="s">
        <v>6577</v>
      </c>
      <c r="N34" s="507" t="s">
        <v>149</v>
      </c>
      <c r="O34" s="507" t="s">
        <v>6578</v>
      </c>
      <c r="P34" s="507">
        <v>3525</v>
      </c>
      <c r="Q34" s="507" t="s">
        <v>5720</v>
      </c>
      <c r="R34" s="507" t="s">
        <v>5043</v>
      </c>
      <c r="S34" s="507" t="s">
        <v>5779</v>
      </c>
      <c r="T34" s="566">
        <v>42908</v>
      </c>
      <c r="U34" s="566">
        <v>42913</v>
      </c>
      <c r="V34" s="507"/>
      <c r="W34" s="507" t="s">
        <v>6276</v>
      </c>
      <c r="X34" s="507"/>
      <c r="Y34" s="507"/>
      <c r="Z34" s="507" t="s">
        <v>6579</v>
      </c>
      <c r="AA34" s="507" t="s">
        <v>6520</v>
      </c>
      <c r="AB34" s="507" t="s">
        <v>6520</v>
      </c>
    </row>
    <row r="35" spans="1:28" ht="25.5" customHeight="1">
      <c r="A35" s="630" t="s">
        <v>2317</v>
      </c>
      <c r="B35" s="622">
        <f t="shared" ref="B35:B66" si="1">C35/3.8</f>
        <v>78947.368421052641</v>
      </c>
      <c r="C35" s="595">
        <v>300000</v>
      </c>
      <c r="D35" s="595">
        <v>298240</v>
      </c>
      <c r="E35" s="595">
        <v>25000</v>
      </c>
      <c r="F35" s="513" t="s">
        <v>6580</v>
      </c>
      <c r="G35" s="624" t="s">
        <v>3216</v>
      </c>
      <c r="H35" s="619">
        <v>42870</v>
      </c>
      <c r="I35" s="557">
        <v>19</v>
      </c>
      <c r="J35" s="521" t="s">
        <v>2471</v>
      </c>
      <c r="K35" s="632" t="s">
        <v>2471</v>
      </c>
      <c r="L35" s="528" t="s">
        <v>2358</v>
      </c>
      <c r="M35" s="528" t="s">
        <v>6581</v>
      </c>
      <c r="N35" s="528" t="s">
        <v>140</v>
      </c>
      <c r="O35" s="528" t="s">
        <v>6582</v>
      </c>
      <c r="P35" s="528">
        <v>1067</v>
      </c>
      <c r="Q35" s="528" t="s">
        <v>4887</v>
      </c>
      <c r="R35" s="528" t="s">
        <v>6486</v>
      </c>
      <c r="S35" s="528" t="s">
        <v>5779</v>
      </c>
      <c r="T35" s="648">
        <v>42908</v>
      </c>
      <c r="U35" s="648">
        <v>42913</v>
      </c>
      <c r="V35" s="528"/>
      <c r="W35" s="528" t="s">
        <v>6276</v>
      </c>
      <c r="X35" s="528"/>
      <c r="Y35" s="528"/>
      <c r="Z35" s="528" t="s">
        <v>6583</v>
      </c>
      <c r="AA35" s="528"/>
      <c r="AB35" s="528" t="s">
        <v>6520</v>
      </c>
    </row>
    <row r="36" spans="1:28" ht="25.5" customHeight="1">
      <c r="A36" s="630" t="s">
        <v>6527</v>
      </c>
      <c r="B36" s="622">
        <f t="shared" si="1"/>
        <v>218264.21052631579</v>
      </c>
      <c r="C36" s="595">
        <v>829404</v>
      </c>
      <c r="D36" s="595">
        <v>630000</v>
      </c>
      <c r="E36" s="595">
        <v>25000</v>
      </c>
      <c r="F36" s="513">
        <v>10</v>
      </c>
      <c r="G36" s="91" t="s">
        <v>3216</v>
      </c>
      <c r="H36" s="613"/>
      <c r="I36" s="557">
        <v>19</v>
      </c>
      <c r="J36" s="521" t="s">
        <v>2471</v>
      </c>
      <c r="K36" s="632" t="s">
        <v>2471</v>
      </c>
      <c r="L36" s="507" t="s">
        <v>2335</v>
      </c>
      <c r="M36" s="507" t="s">
        <v>6584</v>
      </c>
      <c r="N36" s="507" t="s">
        <v>5658</v>
      </c>
      <c r="O36" s="507" t="s">
        <v>5407</v>
      </c>
      <c r="P36" s="507">
        <v>5200</v>
      </c>
      <c r="Q36" s="507" t="s">
        <v>5720</v>
      </c>
      <c r="R36" s="507" t="s">
        <v>5043</v>
      </c>
      <c r="S36" s="507" t="s">
        <v>5779</v>
      </c>
      <c r="T36" s="566">
        <v>42910</v>
      </c>
      <c r="U36" s="566">
        <v>42916</v>
      </c>
      <c r="V36" s="507"/>
      <c r="W36" s="507" t="s">
        <v>6276</v>
      </c>
      <c r="X36" s="507"/>
      <c r="Y36" s="507"/>
      <c r="Z36" s="507" t="s">
        <v>6585</v>
      </c>
      <c r="AA36" s="507"/>
      <c r="AB36" s="507" t="s">
        <v>6520</v>
      </c>
    </row>
    <row r="37" spans="1:28" ht="25.5">
      <c r="A37" s="630" t="s">
        <v>2317</v>
      </c>
      <c r="B37" s="622">
        <f t="shared" si="1"/>
        <v>171620.26315789475</v>
      </c>
      <c r="C37" s="595">
        <v>652157</v>
      </c>
      <c r="D37" s="595">
        <v>590000</v>
      </c>
      <c r="E37" s="595">
        <v>25000</v>
      </c>
      <c r="F37" s="91">
        <v>9</v>
      </c>
      <c r="G37" s="613" t="s">
        <v>3216</v>
      </c>
      <c r="H37" s="613"/>
      <c r="I37" s="557">
        <v>19</v>
      </c>
      <c r="J37" s="521" t="s">
        <v>2471</v>
      </c>
      <c r="K37" s="632" t="s">
        <v>2471</v>
      </c>
      <c r="L37" s="417" t="s">
        <v>2335</v>
      </c>
      <c r="M37" s="417" t="s">
        <v>6586</v>
      </c>
      <c r="N37" s="417" t="s">
        <v>52</v>
      </c>
      <c r="O37" s="417" t="s">
        <v>2739</v>
      </c>
      <c r="P37" s="417">
        <v>5977</v>
      </c>
      <c r="Q37" s="417" t="s">
        <v>4880</v>
      </c>
      <c r="R37" s="417" t="s">
        <v>5043</v>
      </c>
      <c r="S37" s="417" t="s">
        <v>5779</v>
      </c>
      <c r="T37" s="603">
        <v>42909</v>
      </c>
      <c r="U37" s="603">
        <v>42915</v>
      </c>
      <c r="V37" s="417"/>
      <c r="W37" s="417" t="s">
        <v>6276</v>
      </c>
      <c r="X37" s="417"/>
      <c r="Y37" s="417"/>
      <c r="Z37" s="417" t="s">
        <v>4963</v>
      </c>
      <c r="AA37" s="417" t="s">
        <v>6520</v>
      </c>
      <c r="AB37" s="417" t="s">
        <v>6520</v>
      </c>
    </row>
    <row r="38" spans="1:28" ht="30" customHeight="1">
      <c r="A38" s="630" t="s">
        <v>6587</v>
      </c>
      <c r="B38" s="622">
        <f t="shared" si="1"/>
        <v>173378.68421052632</v>
      </c>
      <c r="C38" s="595">
        <v>658839</v>
      </c>
      <c r="D38" s="595">
        <v>490000</v>
      </c>
      <c r="E38" s="595">
        <v>25000</v>
      </c>
      <c r="F38" s="513">
        <v>8</v>
      </c>
      <c r="G38" s="624" t="s">
        <v>3216</v>
      </c>
      <c r="H38" s="619">
        <v>42870</v>
      </c>
      <c r="I38" s="557">
        <v>19</v>
      </c>
      <c r="J38" s="521" t="s">
        <v>2471</v>
      </c>
      <c r="K38" s="632" t="s">
        <v>2556</v>
      </c>
      <c r="L38" s="417" t="s">
        <v>2358</v>
      </c>
      <c r="M38" s="422" t="s">
        <v>6588</v>
      </c>
      <c r="N38" s="417" t="s">
        <v>1710</v>
      </c>
      <c r="O38" s="417" t="s">
        <v>6589</v>
      </c>
      <c r="P38" s="417">
        <v>2593</v>
      </c>
      <c r="Q38" s="417" t="s">
        <v>4880</v>
      </c>
      <c r="R38" s="417" t="s">
        <v>5043</v>
      </c>
      <c r="S38" s="417" t="s">
        <v>5779</v>
      </c>
      <c r="T38" s="603">
        <v>42913</v>
      </c>
      <c r="U38" s="603">
        <v>42922</v>
      </c>
      <c r="V38" s="417"/>
      <c r="W38" s="417" t="s">
        <v>6276</v>
      </c>
      <c r="X38" s="417"/>
      <c r="Y38" s="417"/>
      <c r="Z38" s="417" t="s">
        <v>6590</v>
      </c>
      <c r="AA38" s="417"/>
      <c r="AB38" s="417" t="s">
        <v>6520</v>
      </c>
    </row>
    <row r="39" spans="1:28" ht="25.5" customHeight="1">
      <c r="A39" s="630" t="s">
        <v>2333</v>
      </c>
      <c r="B39" s="622">
        <f t="shared" si="1"/>
        <v>207894.73684210528</v>
      </c>
      <c r="C39" s="595">
        <v>790000</v>
      </c>
      <c r="D39" s="595">
        <v>772000</v>
      </c>
      <c r="E39" s="595">
        <v>25000</v>
      </c>
      <c r="F39" s="513">
        <v>10</v>
      </c>
      <c r="G39" s="624" t="s">
        <v>3216</v>
      </c>
      <c r="H39" s="619">
        <v>42892</v>
      </c>
      <c r="I39" s="557">
        <v>26</v>
      </c>
      <c r="J39" s="521" t="s">
        <v>2471</v>
      </c>
      <c r="K39" s="632" t="s">
        <v>2556</v>
      </c>
      <c r="L39" s="525" t="s">
        <v>2358</v>
      </c>
      <c r="M39" s="525" t="s">
        <v>6591</v>
      </c>
      <c r="N39" s="525" t="s">
        <v>4395</v>
      </c>
      <c r="O39" s="525" t="s">
        <v>4396</v>
      </c>
      <c r="P39" s="525">
        <v>2778</v>
      </c>
      <c r="Q39" s="525" t="s">
        <v>4921</v>
      </c>
      <c r="R39" s="525" t="s">
        <v>5043</v>
      </c>
      <c r="S39" s="525" t="s">
        <v>5779</v>
      </c>
      <c r="T39" s="599">
        <v>42916</v>
      </c>
      <c r="U39" s="599">
        <v>42927</v>
      </c>
      <c r="V39" s="525"/>
      <c r="W39" s="525" t="s">
        <v>6276</v>
      </c>
      <c r="X39" s="525"/>
      <c r="Y39" s="525"/>
      <c r="Z39" s="525" t="s">
        <v>3258</v>
      </c>
      <c r="AA39" s="525"/>
      <c r="AB39" s="525" t="s">
        <v>6520</v>
      </c>
    </row>
    <row r="40" spans="1:28" ht="25.5" customHeight="1">
      <c r="A40" s="630" t="s">
        <v>6564</v>
      </c>
      <c r="B40" s="622">
        <f t="shared" si="1"/>
        <v>203636.57894736843</v>
      </c>
      <c r="C40" s="595">
        <v>773819</v>
      </c>
      <c r="D40" s="595">
        <v>515000</v>
      </c>
      <c r="E40" s="595">
        <v>25000</v>
      </c>
      <c r="F40" s="513">
        <v>10</v>
      </c>
      <c r="G40" s="624" t="s">
        <v>3216</v>
      </c>
      <c r="H40" s="619">
        <v>42870</v>
      </c>
      <c r="I40" s="557">
        <v>26</v>
      </c>
      <c r="J40" s="521" t="s">
        <v>2471</v>
      </c>
      <c r="K40" s="632" t="s">
        <v>2556</v>
      </c>
      <c r="L40" s="422" t="s">
        <v>2358</v>
      </c>
      <c r="M40" s="422" t="s">
        <v>6592</v>
      </c>
      <c r="N40" s="422" t="s">
        <v>268</v>
      </c>
      <c r="O40" s="422" t="s">
        <v>6593</v>
      </c>
      <c r="P40" s="422">
        <v>3818</v>
      </c>
      <c r="Q40" s="422" t="s">
        <v>4880</v>
      </c>
      <c r="R40" s="422" t="s">
        <v>5043</v>
      </c>
      <c r="S40" s="422" t="s">
        <v>5779</v>
      </c>
      <c r="T40" s="627">
        <v>42917</v>
      </c>
      <c r="U40" s="627">
        <v>42922</v>
      </c>
      <c r="V40" s="422"/>
      <c r="W40" s="422" t="s">
        <v>6276</v>
      </c>
      <c r="X40" s="422"/>
      <c r="Y40" s="422"/>
      <c r="Z40" s="422" t="s">
        <v>6594</v>
      </c>
      <c r="AA40" s="422"/>
      <c r="AB40" s="422" t="s">
        <v>6520</v>
      </c>
    </row>
    <row r="41" spans="1:28" ht="25.5" customHeight="1">
      <c r="A41" s="630" t="s">
        <v>2317</v>
      </c>
      <c r="B41" s="622">
        <f t="shared" si="1"/>
        <v>201052.63157894739</v>
      </c>
      <c r="C41" s="595">
        <v>764000</v>
      </c>
      <c r="D41" s="595">
        <v>490000</v>
      </c>
      <c r="E41" s="595">
        <v>25000</v>
      </c>
      <c r="F41" s="513">
        <v>13</v>
      </c>
      <c r="G41" s="624" t="s">
        <v>3216</v>
      </c>
      <c r="H41" s="619">
        <v>42863</v>
      </c>
      <c r="I41" s="557">
        <v>27</v>
      </c>
      <c r="J41" s="521" t="s">
        <v>2471</v>
      </c>
      <c r="K41" s="632" t="s">
        <v>2556</v>
      </c>
      <c r="L41" s="112" t="s">
        <v>2358</v>
      </c>
      <c r="M41" s="112" t="s">
        <v>6595</v>
      </c>
      <c r="N41" s="112" t="s">
        <v>97</v>
      </c>
      <c r="O41" s="112" t="s">
        <v>6596</v>
      </c>
      <c r="P41" s="112">
        <v>2794</v>
      </c>
      <c r="Q41" s="112" t="s">
        <v>4870</v>
      </c>
      <c r="R41" s="112" t="s">
        <v>5043</v>
      </c>
      <c r="S41" s="112" t="s">
        <v>5779</v>
      </c>
      <c r="T41" s="583">
        <v>42917</v>
      </c>
      <c r="U41" s="583">
        <v>42922</v>
      </c>
      <c r="V41" s="112"/>
      <c r="W41" s="112" t="s">
        <v>6276</v>
      </c>
      <c r="X41" s="112"/>
      <c r="Y41" s="112"/>
      <c r="Z41" s="112" t="s">
        <v>6512</v>
      </c>
      <c r="AA41" s="112"/>
      <c r="AB41" s="112" t="s">
        <v>6520</v>
      </c>
    </row>
    <row r="42" spans="1:28" ht="25.5">
      <c r="A42" s="630" t="s">
        <v>6597</v>
      </c>
      <c r="B42" s="622">
        <f t="shared" si="1"/>
        <v>197368.4210526316</v>
      </c>
      <c r="C42" s="595">
        <v>750000</v>
      </c>
      <c r="D42" s="595">
        <v>630000</v>
      </c>
      <c r="E42" s="595">
        <v>25000</v>
      </c>
      <c r="F42" s="513">
        <v>10</v>
      </c>
      <c r="G42" s="91" t="s">
        <v>3216</v>
      </c>
      <c r="H42" s="613"/>
      <c r="I42" s="557">
        <v>17</v>
      </c>
      <c r="J42" s="521" t="s">
        <v>2556</v>
      </c>
      <c r="K42" s="632" t="s">
        <v>2556</v>
      </c>
      <c r="L42" s="417" t="s">
        <v>2335</v>
      </c>
      <c r="M42" s="417" t="s">
        <v>6598</v>
      </c>
      <c r="N42" s="417" t="s">
        <v>194</v>
      </c>
      <c r="O42" s="417" t="s">
        <v>6599</v>
      </c>
      <c r="P42" s="417">
        <v>5445</v>
      </c>
      <c r="Q42" s="417" t="s">
        <v>4880</v>
      </c>
      <c r="R42" s="417" t="s">
        <v>5043</v>
      </c>
      <c r="S42" s="417" t="s">
        <v>5779</v>
      </c>
      <c r="T42" s="643">
        <v>44013</v>
      </c>
      <c r="U42" s="603">
        <v>42943</v>
      </c>
      <c r="V42" s="417"/>
      <c r="W42" s="417" t="s">
        <v>6276</v>
      </c>
      <c r="X42" s="417"/>
      <c r="Y42" s="417"/>
      <c r="Z42" s="417" t="s">
        <v>4963</v>
      </c>
      <c r="AA42" s="417"/>
      <c r="AB42" s="112" t="s">
        <v>6520</v>
      </c>
    </row>
    <row r="43" spans="1:28" ht="25.5" customHeight="1">
      <c r="A43" s="630" t="s">
        <v>2317</v>
      </c>
      <c r="B43" s="622">
        <f t="shared" si="1"/>
        <v>180801.84210526317</v>
      </c>
      <c r="C43" s="595">
        <v>687047</v>
      </c>
      <c r="D43" s="595">
        <v>630000</v>
      </c>
      <c r="E43" s="595">
        <v>25000</v>
      </c>
      <c r="F43" s="513">
        <v>10</v>
      </c>
      <c r="G43" s="91" t="s">
        <v>3216</v>
      </c>
      <c r="H43" s="613"/>
      <c r="I43" s="557">
        <v>17</v>
      </c>
      <c r="J43" s="521" t="s">
        <v>2556</v>
      </c>
      <c r="K43" s="632" t="s">
        <v>2556</v>
      </c>
      <c r="L43" s="507" t="s">
        <v>2335</v>
      </c>
      <c r="M43" s="507" t="s">
        <v>6600</v>
      </c>
      <c r="N43" s="507" t="s">
        <v>6601</v>
      </c>
      <c r="O43" s="507" t="s">
        <v>5688</v>
      </c>
      <c r="P43" s="507">
        <v>5589</v>
      </c>
      <c r="Q43" s="507" t="s">
        <v>5720</v>
      </c>
      <c r="R43" s="507" t="s">
        <v>5043</v>
      </c>
      <c r="S43" s="507" t="s">
        <v>5779</v>
      </c>
      <c r="T43" s="566">
        <v>44013</v>
      </c>
      <c r="U43" s="566">
        <v>37464</v>
      </c>
      <c r="V43" s="507"/>
      <c r="W43" s="507" t="s">
        <v>6276</v>
      </c>
      <c r="X43" s="507"/>
      <c r="Y43" s="507"/>
      <c r="Z43" s="507" t="s">
        <v>4963</v>
      </c>
      <c r="AA43" s="507"/>
      <c r="AB43" s="112" t="s">
        <v>6520</v>
      </c>
    </row>
    <row r="44" spans="1:28" ht="25.5">
      <c r="A44" s="630" t="s">
        <v>6197</v>
      </c>
      <c r="B44" s="622">
        <f t="shared" si="1"/>
        <v>194736.84210526317</v>
      </c>
      <c r="C44" s="595">
        <v>740000</v>
      </c>
      <c r="D44" s="595">
        <v>590000</v>
      </c>
      <c r="E44" s="595">
        <v>25000</v>
      </c>
      <c r="F44" s="513">
        <v>10</v>
      </c>
      <c r="G44" s="91" t="s">
        <v>3216</v>
      </c>
      <c r="H44" s="619">
        <v>42905</v>
      </c>
      <c r="I44" s="557">
        <v>17</v>
      </c>
      <c r="J44" s="521" t="s">
        <v>2556</v>
      </c>
      <c r="K44" s="632" t="s">
        <v>2556</v>
      </c>
      <c r="L44" s="432" t="s">
        <v>2358</v>
      </c>
      <c r="M44" s="432" t="s">
        <v>6602</v>
      </c>
      <c r="N44" s="432" t="s">
        <v>239</v>
      </c>
      <c r="O44" s="432" t="s">
        <v>2739</v>
      </c>
      <c r="P44" s="432">
        <v>3053</v>
      </c>
      <c r="Q44" s="432" t="s">
        <v>4870</v>
      </c>
      <c r="R44" s="432" t="s">
        <v>5043</v>
      </c>
      <c r="S44" s="432" t="s">
        <v>5779</v>
      </c>
      <c r="T44" s="644">
        <v>44378</v>
      </c>
      <c r="U44" s="602">
        <v>42943</v>
      </c>
      <c r="V44" s="432"/>
      <c r="W44" s="432" t="s">
        <v>6276</v>
      </c>
      <c r="X44" s="432"/>
      <c r="Y44" s="432"/>
      <c r="Z44" s="432" t="s">
        <v>6555</v>
      </c>
      <c r="AA44" s="432"/>
      <c r="AB44" s="112" t="s">
        <v>6520</v>
      </c>
    </row>
    <row r="45" spans="1:28" ht="25.5" customHeight="1">
      <c r="A45" s="630" t="s">
        <v>2333</v>
      </c>
      <c r="B45" s="622">
        <f t="shared" si="1"/>
        <v>195744.73684210528</v>
      </c>
      <c r="C45" s="595">
        <v>743830</v>
      </c>
      <c r="D45" s="595">
        <v>510000</v>
      </c>
      <c r="E45" s="595">
        <v>28870</v>
      </c>
      <c r="F45" s="513">
        <v>10</v>
      </c>
      <c r="G45" s="624" t="s">
        <v>3216</v>
      </c>
      <c r="H45" s="619">
        <v>42906</v>
      </c>
      <c r="I45" s="557">
        <v>24</v>
      </c>
      <c r="J45" s="521" t="s">
        <v>2556</v>
      </c>
      <c r="K45" s="632" t="s">
        <v>2614</v>
      </c>
      <c r="L45" s="112" t="s">
        <v>2358</v>
      </c>
      <c r="M45" s="112" t="s">
        <v>6603</v>
      </c>
      <c r="N45" s="112" t="s">
        <v>3490</v>
      </c>
      <c r="O45" s="112" t="s">
        <v>6604</v>
      </c>
      <c r="P45" s="112">
        <v>1126</v>
      </c>
      <c r="Q45" s="112" t="s">
        <v>4870</v>
      </c>
      <c r="R45" s="112" t="s">
        <v>5043</v>
      </c>
      <c r="S45" s="112" t="s">
        <v>5779</v>
      </c>
      <c r="T45" s="645">
        <v>44378</v>
      </c>
      <c r="U45" s="583">
        <v>42950</v>
      </c>
      <c r="V45" s="112"/>
      <c r="W45" s="112" t="s">
        <v>6276</v>
      </c>
      <c r="X45" s="112"/>
      <c r="Y45" s="112"/>
      <c r="Z45" s="112" t="s">
        <v>4947</v>
      </c>
      <c r="AA45" s="112" t="s">
        <v>6520</v>
      </c>
      <c r="AB45" s="112" t="s">
        <v>6520</v>
      </c>
    </row>
    <row r="46" spans="1:28" ht="25.5" customHeight="1">
      <c r="A46" s="630" t="s">
        <v>2317</v>
      </c>
      <c r="B46" s="622">
        <f t="shared" si="1"/>
        <v>179587.10526315789</v>
      </c>
      <c r="C46" s="595">
        <v>682431</v>
      </c>
      <c r="D46" s="595">
        <v>510000</v>
      </c>
      <c r="E46" s="595">
        <v>25595</v>
      </c>
      <c r="F46" s="513">
        <v>10</v>
      </c>
      <c r="G46" s="91" t="s">
        <v>3216</v>
      </c>
      <c r="H46" s="619">
        <v>42905</v>
      </c>
      <c r="I46" s="557">
        <v>25</v>
      </c>
      <c r="J46" s="521" t="s">
        <v>2556</v>
      </c>
      <c r="K46" s="632" t="s">
        <v>2614</v>
      </c>
      <c r="L46" s="112" t="s">
        <v>2358</v>
      </c>
      <c r="M46" s="112" t="s">
        <v>6605</v>
      </c>
      <c r="N46" s="112" t="s">
        <v>177</v>
      </c>
      <c r="O46" s="112" t="s">
        <v>74</v>
      </c>
      <c r="P46" s="112">
        <v>1565</v>
      </c>
      <c r="Q46" s="112" t="s">
        <v>4870</v>
      </c>
      <c r="R46" s="112" t="s">
        <v>5043</v>
      </c>
      <c r="S46" s="112" t="s">
        <v>5779</v>
      </c>
      <c r="T46" s="645">
        <v>46935</v>
      </c>
      <c r="U46" s="583">
        <v>42950</v>
      </c>
      <c r="V46" s="112"/>
      <c r="W46" s="112" t="s">
        <v>6276</v>
      </c>
      <c r="X46" s="112"/>
      <c r="Y46" s="112"/>
      <c r="Z46" s="112" t="s">
        <v>6516</v>
      </c>
      <c r="AA46" s="112" t="s">
        <v>6520</v>
      </c>
      <c r="AB46" s="112" t="s">
        <v>6520</v>
      </c>
    </row>
    <row r="47" spans="1:28" ht="25.5" customHeight="1">
      <c r="A47" s="630" t="s">
        <v>2333</v>
      </c>
      <c r="B47" s="622">
        <f t="shared" si="1"/>
        <v>179852.63157894739</v>
      </c>
      <c r="C47" s="595">
        <v>683440</v>
      </c>
      <c r="D47" s="595">
        <v>586000</v>
      </c>
      <c r="E47" s="595">
        <v>23490</v>
      </c>
      <c r="F47" s="513">
        <v>8</v>
      </c>
      <c r="G47" s="624" t="s">
        <v>3216</v>
      </c>
      <c r="H47" s="619">
        <v>42919</v>
      </c>
      <c r="I47" s="557">
        <v>31</v>
      </c>
      <c r="J47" s="521" t="s">
        <v>2556</v>
      </c>
      <c r="K47" s="632" t="s">
        <v>2614</v>
      </c>
      <c r="L47" s="525" t="s">
        <v>2358</v>
      </c>
      <c r="M47" s="525" t="s">
        <v>6606</v>
      </c>
      <c r="N47" s="525" t="s">
        <v>57</v>
      </c>
      <c r="O47" s="525" t="s">
        <v>6607</v>
      </c>
      <c r="P47" s="525">
        <v>1323</v>
      </c>
      <c r="Q47" s="525" t="s">
        <v>4921</v>
      </c>
      <c r="R47" s="525" t="s">
        <v>5043</v>
      </c>
      <c r="S47" s="525" t="s">
        <v>5779</v>
      </c>
      <c r="T47" s="646">
        <v>46569</v>
      </c>
      <c r="U47" s="599">
        <v>42957</v>
      </c>
      <c r="V47" s="525" t="s">
        <v>6608</v>
      </c>
      <c r="W47" s="525" t="s">
        <v>6276</v>
      </c>
      <c r="X47" s="525"/>
      <c r="Y47" s="525"/>
      <c r="Z47" s="525" t="s">
        <v>4947</v>
      </c>
      <c r="AA47" s="525" t="s">
        <v>6520</v>
      </c>
      <c r="AB47" s="112" t="s">
        <v>6520</v>
      </c>
    </row>
    <row r="48" spans="1:28" ht="25.5" customHeight="1">
      <c r="A48" s="630" t="s">
        <v>6527</v>
      </c>
      <c r="B48" s="622">
        <f t="shared" si="1"/>
        <v>220791.31578947371</v>
      </c>
      <c r="C48" s="595">
        <v>839007</v>
      </c>
      <c r="D48" s="595">
        <v>610342</v>
      </c>
      <c r="E48" s="595">
        <v>30155</v>
      </c>
      <c r="F48" s="513">
        <v>12</v>
      </c>
      <c r="G48" s="624" t="s">
        <v>3216</v>
      </c>
      <c r="H48" s="619">
        <v>42912</v>
      </c>
      <c r="I48" s="557">
        <v>31</v>
      </c>
      <c r="J48" s="521" t="s">
        <v>2556</v>
      </c>
      <c r="K48" s="632" t="s">
        <v>2614</v>
      </c>
      <c r="L48" s="586" t="s">
        <v>2358</v>
      </c>
      <c r="M48" s="586" t="s">
        <v>6609</v>
      </c>
      <c r="N48" s="586" t="s">
        <v>153</v>
      </c>
      <c r="O48" s="586" t="s">
        <v>6610</v>
      </c>
      <c r="P48" s="586">
        <v>3674</v>
      </c>
      <c r="Q48" s="586" t="s">
        <v>5720</v>
      </c>
      <c r="R48" s="586" t="s">
        <v>5043</v>
      </c>
      <c r="S48" s="586" t="s">
        <v>5779</v>
      </c>
      <c r="T48" s="642">
        <v>42951</v>
      </c>
      <c r="U48" s="642">
        <v>42957</v>
      </c>
      <c r="V48" s="586" t="s">
        <v>6608</v>
      </c>
      <c r="W48" s="586" t="s">
        <v>6276</v>
      </c>
      <c r="X48" s="586"/>
      <c r="Y48" s="586"/>
      <c r="Z48" s="586" t="s">
        <v>6590</v>
      </c>
      <c r="AA48" s="586"/>
      <c r="AB48" s="112" t="s">
        <v>6520</v>
      </c>
    </row>
    <row r="49" spans="1:28" ht="25.5" customHeight="1">
      <c r="A49" s="630" t="s">
        <v>2333</v>
      </c>
      <c r="B49" s="622">
        <f t="shared" si="1"/>
        <v>212316.57894736843</v>
      </c>
      <c r="C49" s="595">
        <v>806803</v>
      </c>
      <c r="D49" s="595">
        <v>586000</v>
      </c>
      <c r="E49" s="595">
        <v>32390</v>
      </c>
      <c r="F49" s="513">
        <v>10</v>
      </c>
      <c r="G49" s="624" t="s">
        <v>3216</v>
      </c>
      <c r="H49" s="619">
        <v>42919</v>
      </c>
      <c r="I49" s="557">
        <v>31</v>
      </c>
      <c r="J49" s="521" t="s">
        <v>2556</v>
      </c>
      <c r="K49" s="632" t="s">
        <v>2614</v>
      </c>
      <c r="L49" s="525" t="s">
        <v>2358</v>
      </c>
      <c r="M49" s="525" t="s">
        <v>6611</v>
      </c>
      <c r="N49" s="525" t="s">
        <v>57</v>
      </c>
      <c r="O49" s="525" t="s">
        <v>6612</v>
      </c>
      <c r="P49" s="525">
        <v>1514</v>
      </c>
      <c r="Q49" s="525" t="s">
        <v>4921</v>
      </c>
      <c r="R49" s="525" t="s">
        <v>5043</v>
      </c>
      <c r="S49" s="525" t="s">
        <v>5779</v>
      </c>
      <c r="T49" s="646">
        <v>46935</v>
      </c>
      <c r="U49" s="599">
        <v>42957</v>
      </c>
      <c r="V49" s="525" t="s">
        <v>6608</v>
      </c>
      <c r="W49" s="525" t="s">
        <v>6276</v>
      </c>
      <c r="X49" s="525"/>
      <c r="Y49" s="525"/>
      <c r="Z49" s="525" t="s">
        <v>6590</v>
      </c>
      <c r="AA49" s="525" t="s">
        <v>6520</v>
      </c>
      <c r="AB49" s="112" t="s">
        <v>6520</v>
      </c>
    </row>
    <row r="50" spans="1:28" ht="25.5" customHeight="1">
      <c r="A50" s="630" t="s">
        <v>2317</v>
      </c>
      <c r="B50" s="622">
        <f t="shared" si="1"/>
        <v>207793.94736842107</v>
      </c>
      <c r="C50" s="595">
        <v>789617</v>
      </c>
      <c r="D50" s="595">
        <v>597847</v>
      </c>
      <c r="E50" s="595">
        <v>30475</v>
      </c>
      <c r="F50" s="513">
        <v>11</v>
      </c>
      <c r="G50" s="624" t="s">
        <v>3216</v>
      </c>
      <c r="H50" s="619">
        <v>42926</v>
      </c>
      <c r="I50" s="557">
        <v>31</v>
      </c>
      <c r="J50" s="521" t="s">
        <v>2556</v>
      </c>
      <c r="K50" s="632" t="s">
        <v>2614</v>
      </c>
      <c r="L50" s="507" t="s">
        <v>2358</v>
      </c>
      <c r="M50" s="507" t="s">
        <v>6613</v>
      </c>
      <c r="N50" s="507" t="s">
        <v>3702</v>
      </c>
      <c r="O50" s="507" t="s">
        <v>6614</v>
      </c>
      <c r="P50" s="507">
        <v>1767</v>
      </c>
      <c r="Q50" s="507" t="s">
        <v>5720</v>
      </c>
      <c r="R50" s="507" t="s">
        <v>5043</v>
      </c>
      <c r="S50" s="507" t="s">
        <v>5779</v>
      </c>
      <c r="T50" s="566">
        <v>42951</v>
      </c>
      <c r="U50" s="566">
        <v>42957</v>
      </c>
      <c r="V50" s="507" t="s">
        <v>6608</v>
      </c>
      <c r="W50" s="507" t="s">
        <v>6276</v>
      </c>
      <c r="X50" s="507"/>
      <c r="Y50" s="507"/>
      <c r="Z50" s="507" t="s">
        <v>4947</v>
      </c>
      <c r="AA50" s="507"/>
      <c r="AB50" s="112" t="s">
        <v>6520</v>
      </c>
    </row>
    <row r="51" spans="1:28" ht="25.5">
      <c r="A51" s="630" t="s">
        <v>2317</v>
      </c>
      <c r="B51" s="622">
        <f t="shared" si="1"/>
        <v>200937.63157894739</v>
      </c>
      <c r="C51" s="595">
        <v>763563</v>
      </c>
      <c r="D51" s="595">
        <v>483683</v>
      </c>
      <c r="E51" s="595">
        <v>29335</v>
      </c>
      <c r="F51" s="513">
        <v>10</v>
      </c>
      <c r="G51" s="91" t="s">
        <v>3216</v>
      </c>
      <c r="H51" s="619">
        <v>42919</v>
      </c>
      <c r="I51" s="557">
        <v>31</v>
      </c>
      <c r="J51" s="521" t="s">
        <v>2556</v>
      </c>
      <c r="K51" s="632" t="s">
        <v>2614</v>
      </c>
      <c r="L51" s="528" t="s">
        <v>2358</v>
      </c>
      <c r="M51" s="528" t="s">
        <v>6615</v>
      </c>
      <c r="N51" s="528" t="s">
        <v>6616</v>
      </c>
      <c r="O51" s="528" t="s">
        <v>6617</v>
      </c>
      <c r="P51" s="528">
        <v>2656</v>
      </c>
      <c r="Q51" s="528" t="s">
        <v>4887</v>
      </c>
      <c r="R51" s="528" t="s">
        <v>5043</v>
      </c>
      <c r="S51" s="528" t="s">
        <v>5779</v>
      </c>
      <c r="T51" s="648">
        <v>42920</v>
      </c>
      <c r="U51" s="648">
        <v>42955</v>
      </c>
      <c r="V51" s="528" t="s">
        <v>6608</v>
      </c>
      <c r="W51" s="528" t="s">
        <v>6276</v>
      </c>
      <c r="X51" s="528"/>
      <c r="Y51" s="528"/>
      <c r="Z51" s="528" t="s">
        <v>4947</v>
      </c>
      <c r="AA51" s="528"/>
      <c r="AB51" s="112" t="s">
        <v>6520</v>
      </c>
    </row>
    <row r="52" spans="1:28" ht="27.75" customHeight="1">
      <c r="A52" s="630" t="s">
        <v>2317</v>
      </c>
      <c r="B52" s="622">
        <f t="shared" si="1"/>
        <v>218175.5263157895</v>
      </c>
      <c r="C52" s="595">
        <v>829067</v>
      </c>
      <c r="D52" s="595">
        <v>531857</v>
      </c>
      <c r="E52" s="595">
        <v>30685</v>
      </c>
      <c r="F52" s="513">
        <v>11</v>
      </c>
      <c r="G52" s="624" t="s">
        <v>3216</v>
      </c>
      <c r="H52" s="619">
        <v>42919</v>
      </c>
      <c r="I52" s="557">
        <v>31</v>
      </c>
      <c r="J52" s="521" t="s">
        <v>2556</v>
      </c>
      <c r="K52" s="632" t="s">
        <v>2614</v>
      </c>
      <c r="L52" s="528" t="s">
        <v>2358</v>
      </c>
      <c r="M52" s="528" t="s">
        <v>6618</v>
      </c>
      <c r="N52" s="528" t="s">
        <v>4308</v>
      </c>
      <c r="O52" s="528" t="s">
        <v>6619</v>
      </c>
      <c r="P52" s="528">
        <v>2770</v>
      </c>
      <c r="Q52" s="528" t="s">
        <v>4887</v>
      </c>
      <c r="R52" s="528" t="s">
        <v>5043</v>
      </c>
      <c r="S52" s="528" t="s">
        <v>5779</v>
      </c>
      <c r="T52" s="648">
        <v>42952</v>
      </c>
      <c r="U52" s="648">
        <v>42955</v>
      </c>
      <c r="V52" s="528" t="s">
        <v>6608</v>
      </c>
      <c r="W52" s="528" t="s">
        <v>6276</v>
      </c>
      <c r="X52" s="528"/>
      <c r="Y52" s="528"/>
      <c r="Z52" s="528" t="s">
        <v>6512</v>
      </c>
      <c r="AA52" s="528"/>
      <c r="AB52" s="112" t="s">
        <v>6520</v>
      </c>
    </row>
    <row r="53" spans="1:28" ht="25.5" customHeight="1">
      <c r="A53" s="630" t="s">
        <v>2317</v>
      </c>
      <c r="B53" s="622">
        <f t="shared" si="1"/>
        <v>135794.21052631579</v>
      </c>
      <c r="C53" s="595">
        <v>516018</v>
      </c>
      <c r="D53" s="595">
        <v>546000</v>
      </c>
      <c r="E53" s="595">
        <v>25000</v>
      </c>
      <c r="F53" s="513">
        <v>3</v>
      </c>
      <c r="G53" s="624" t="s">
        <v>3216</v>
      </c>
      <c r="H53" s="619">
        <v>42933</v>
      </c>
      <c r="I53" s="557">
        <v>3</v>
      </c>
      <c r="J53" s="521" t="s">
        <v>2614</v>
      </c>
      <c r="K53" s="632" t="s">
        <v>2614</v>
      </c>
      <c r="L53" s="525" t="s">
        <v>2358</v>
      </c>
      <c r="M53" s="525" t="s">
        <v>6620</v>
      </c>
      <c r="N53" s="525" t="s">
        <v>3912</v>
      </c>
      <c r="O53" s="525" t="s">
        <v>6621</v>
      </c>
      <c r="P53" s="525">
        <v>1220</v>
      </c>
      <c r="Q53" s="525" t="s">
        <v>4921</v>
      </c>
      <c r="R53" s="525" t="s">
        <v>5043</v>
      </c>
      <c r="S53" s="525" t="s">
        <v>5779</v>
      </c>
      <c r="T53" s="599">
        <v>42956</v>
      </c>
      <c r="U53" s="599">
        <v>42956</v>
      </c>
      <c r="V53" s="525" t="s">
        <v>6608</v>
      </c>
      <c r="W53" s="525" t="s">
        <v>6276</v>
      </c>
      <c r="X53" s="525"/>
      <c r="Y53" s="525"/>
      <c r="Z53" s="525" t="s">
        <v>6622</v>
      </c>
      <c r="AA53" s="525"/>
      <c r="AB53" s="112" t="s">
        <v>6520</v>
      </c>
    </row>
    <row r="54" spans="1:28" ht="25.5" customHeight="1">
      <c r="A54" s="630" t="s">
        <v>2317</v>
      </c>
      <c r="B54" s="622">
        <f t="shared" si="1"/>
        <v>166653.42105263157</v>
      </c>
      <c r="C54" s="595">
        <v>633283</v>
      </c>
      <c r="D54" s="595">
        <v>543584</v>
      </c>
      <c r="E54" s="595">
        <v>23245</v>
      </c>
      <c r="F54" s="513">
        <v>7</v>
      </c>
      <c r="G54" s="624" t="s">
        <v>3216</v>
      </c>
      <c r="H54" s="619">
        <v>42926</v>
      </c>
      <c r="I54" s="557">
        <v>7</v>
      </c>
      <c r="J54" s="521" t="s">
        <v>2614</v>
      </c>
      <c r="K54" s="632" t="s">
        <v>2614</v>
      </c>
      <c r="L54" s="528" t="s">
        <v>2358</v>
      </c>
      <c r="M54" s="528" t="s">
        <v>6623</v>
      </c>
      <c r="N54" s="528" t="s">
        <v>3415</v>
      </c>
      <c r="O54" s="528" t="s">
        <v>6624</v>
      </c>
      <c r="P54" s="528">
        <v>2378</v>
      </c>
      <c r="Q54" s="528" t="s">
        <v>4887</v>
      </c>
      <c r="R54" s="528" t="s">
        <v>5043</v>
      </c>
      <c r="S54" s="528" t="s">
        <v>5779</v>
      </c>
      <c r="T54" s="648">
        <v>42958</v>
      </c>
      <c r="U54" s="648">
        <v>42964</v>
      </c>
      <c r="V54" s="528" t="s">
        <v>6608</v>
      </c>
      <c r="W54" s="528" t="s">
        <v>6276</v>
      </c>
      <c r="X54" s="528"/>
      <c r="Y54" s="528"/>
      <c r="Z54" s="528" t="s">
        <v>6555</v>
      </c>
      <c r="AA54" s="528"/>
      <c r="AB54" s="112" t="s">
        <v>6520</v>
      </c>
    </row>
    <row r="55" spans="1:28" ht="25.5" customHeight="1">
      <c r="A55" s="630" t="s">
        <v>2317</v>
      </c>
      <c r="B55" s="622">
        <f t="shared" si="1"/>
        <v>206709.73684210528</v>
      </c>
      <c r="C55" s="595">
        <v>785497</v>
      </c>
      <c r="D55" s="595">
        <v>483683</v>
      </c>
      <c r="E55" s="595">
        <v>29590</v>
      </c>
      <c r="F55" s="513">
        <v>10</v>
      </c>
      <c r="G55" s="624" t="s">
        <v>3216</v>
      </c>
      <c r="H55" s="619">
        <v>42926</v>
      </c>
      <c r="I55" s="557">
        <v>7</v>
      </c>
      <c r="J55" s="521" t="s">
        <v>2614</v>
      </c>
      <c r="K55" s="632" t="s">
        <v>2614</v>
      </c>
      <c r="L55" s="528" t="s">
        <v>2358</v>
      </c>
      <c r="M55" s="528" t="s">
        <v>6625</v>
      </c>
      <c r="N55" s="528" t="s">
        <v>3814</v>
      </c>
      <c r="O55" s="528" t="s">
        <v>6626</v>
      </c>
      <c r="P55" s="528">
        <v>2575</v>
      </c>
      <c r="Q55" s="528" t="s">
        <v>4887</v>
      </c>
      <c r="R55" s="528" t="s">
        <v>5043</v>
      </c>
      <c r="S55" s="528" t="s">
        <v>5779</v>
      </c>
      <c r="T55" s="648">
        <v>42958</v>
      </c>
      <c r="U55" s="648">
        <v>42964</v>
      </c>
      <c r="V55" s="528" t="s">
        <v>6627</v>
      </c>
      <c r="W55" s="528" t="s">
        <v>6276</v>
      </c>
      <c r="X55" s="528"/>
      <c r="Y55" s="528"/>
      <c r="Z55" s="528" t="s">
        <v>4947</v>
      </c>
      <c r="AA55" s="528" t="s">
        <v>6520</v>
      </c>
      <c r="AB55" s="112" t="s">
        <v>6520</v>
      </c>
    </row>
    <row r="56" spans="1:28" ht="28.5">
      <c r="A56" s="630" t="s">
        <v>6628</v>
      </c>
      <c r="B56" s="622">
        <f t="shared" si="1"/>
        <v>147694.47368421053</v>
      </c>
      <c r="C56" s="595">
        <v>561239</v>
      </c>
      <c r="D56" s="595">
        <v>560000</v>
      </c>
      <c r="E56" s="595">
        <v>22269</v>
      </c>
      <c r="F56" s="513">
        <v>7</v>
      </c>
      <c r="G56" s="624" t="s">
        <v>3216</v>
      </c>
      <c r="H56" s="619">
        <v>42919</v>
      </c>
      <c r="I56" s="557">
        <v>10</v>
      </c>
      <c r="J56" s="521" t="s">
        <v>2614</v>
      </c>
      <c r="K56" s="632" t="s">
        <v>2614</v>
      </c>
      <c r="L56" s="417" t="s">
        <v>2358</v>
      </c>
      <c r="M56" s="417" t="s">
        <v>6629</v>
      </c>
      <c r="N56" s="417" t="s">
        <v>5154</v>
      </c>
      <c r="O56" s="417" t="s">
        <v>6630</v>
      </c>
      <c r="P56" s="417">
        <v>3313</v>
      </c>
      <c r="Q56" s="417" t="s">
        <v>4880</v>
      </c>
      <c r="R56" s="417" t="s">
        <v>5043</v>
      </c>
      <c r="S56" s="417" t="s">
        <v>5779</v>
      </c>
      <c r="T56" s="603">
        <v>42963</v>
      </c>
      <c r="U56" s="603">
        <v>42971</v>
      </c>
      <c r="V56" s="417" t="s">
        <v>6631</v>
      </c>
      <c r="W56" s="417" t="s">
        <v>68</v>
      </c>
      <c r="X56" s="417"/>
      <c r="Y56" s="417"/>
      <c r="Z56" s="417" t="s">
        <v>6488</v>
      </c>
      <c r="AA56" s="417"/>
      <c r="AB56" s="112" t="s">
        <v>6520</v>
      </c>
    </row>
    <row r="57" spans="1:28" ht="25.5" customHeight="1">
      <c r="A57" s="630" t="s">
        <v>6572</v>
      </c>
      <c r="B57" s="622">
        <f t="shared" si="1"/>
        <v>180674.47368421053</v>
      </c>
      <c r="C57" s="595">
        <v>686563</v>
      </c>
      <c r="D57" s="595">
        <v>590000</v>
      </c>
      <c r="E57" s="595">
        <v>28064</v>
      </c>
      <c r="F57" s="513">
        <v>9</v>
      </c>
      <c r="G57" s="624" t="s">
        <v>3216</v>
      </c>
      <c r="H57" s="619">
        <v>42912</v>
      </c>
      <c r="I57" s="557">
        <v>14</v>
      </c>
      <c r="J57" s="521" t="s">
        <v>2614</v>
      </c>
      <c r="K57" s="632" t="s">
        <v>2614</v>
      </c>
      <c r="L57" s="112" t="s">
        <v>2358</v>
      </c>
      <c r="M57" s="112" t="s">
        <v>6632</v>
      </c>
      <c r="N57" s="112" t="s">
        <v>6633</v>
      </c>
      <c r="O57" s="112" t="s">
        <v>6634</v>
      </c>
      <c r="P57" s="112">
        <v>1708</v>
      </c>
      <c r="Q57" s="112" t="s">
        <v>4870</v>
      </c>
      <c r="R57" s="112" t="s">
        <v>5043</v>
      </c>
      <c r="S57" s="112" t="s">
        <v>5779</v>
      </c>
      <c r="T57" s="583">
        <v>42965</v>
      </c>
      <c r="U57" s="583">
        <v>42971</v>
      </c>
      <c r="V57" s="112" t="s">
        <v>6608</v>
      </c>
      <c r="W57" s="112" t="s">
        <v>6276</v>
      </c>
      <c r="X57" s="112"/>
      <c r="Y57" s="112"/>
      <c r="Z57" s="112" t="s">
        <v>4947</v>
      </c>
      <c r="AA57" s="112" t="s">
        <v>6520</v>
      </c>
      <c r="AB57" s="112" t="s">
        <v>6520</v>
      </c>
    </row>
    <row r="58" spans="1:28" ht="27" customHeight="1">
      <c r="A58" s="630" t="s">
        <v>6564</v>
      </c>
      <c r="B58" s="622">
        <f t="shared" si="1"/>
        <v>187971.84210526317</v>
      </c>
      <c r="C58" s="595">
        <v>714293</v>
      </c>
      <c r="D58" s="595">
        <v>590000</v>
      </c>
      <c r="E58" s="595">
        <v>27899</v>
      </c>
      <c r="F58" s="513">
        <v>10</v>
      </c>
      <c r="G58" s="624" t="s">
        <v>3216</v>
      </c>
      <c r="H58" s="619">
        <v>42912</v>
      </c>
      <c r="I58" s="557">
        <v>14</v>
      </c>
      <c r="J58" s="521" t="s">
        <v>6635</v>
      </c>
      <c r="K58" s="632" t="s">
        <v>2614</v>
      </c>
      <c r="L58" s="112" t="s">
        <v>2358</v>
      </c>
      <c r="M58" s="112" t="s">
        <v>6636</v>
      </c>
      <c r="N58" s="112" t="s">
        <v>2874</v>
      </c>
      <c r="O58" s="112" t="s">
        <v>6637</v>
      </c>
      <c r="P58" s="112">
        <v>1241</v>
      </c>
      <c r="Q58" s="112" t="s">
        <v>4870</v>
      </c>
      <c r="R58" s="112" t="s">
        <v>5043</v>
      </c>
      <c r="S58" s="112" t="s">
        <v>5779</v>
      </c>
      <c r="T58" s="583"/>
      <c r="U58" s="583">
        <v>42971</v>
      </c>
      <c r="V58" s="112" t="s">
        <v>6608</v>
      </c>
      <c r="W58" s="112" t="s">
        <v>6276</v>
      </c>
      <c r="X58" s="112"/>
      <c r="Y58" s="112"/>
      <c r="Z58" s="112" t="s">
        <v>4947</v>
      </c>
      <c r="AA58" s="112" t="s">
        <v>6520</v>
      </c>
      <c r="AB58" s="112" t="s">
        <v>6520</v>
      </c>
    </row>
    <row r="59" spans="1:28" ht="25.5" customHeight="1">
      <c r="A59" s="630" t="s">
        <v>6570</v>
      </c>
      <c r="B59" s="622">
        <f t="shared" si="1"/>
        <v>220469.21052631579</v>
      </c>
      <c r="C59" s="595">
        <v>837783</v>
      </c>
      <c r="D59" s="595">
        <v>597847</v>
      </c>
      <c r="E59" s="595">
        <v>30000</v>
      </c>
      <c r="F59" s="513">
        <v>11</v>
      </c>
      <c r="G59" s="624" t="s">
        <v>3216</v>
      </c>
      <c r="H59" s="619">
        <v>42947</v>
      </c>
      <c r="I59" s="557">
        <v>1</v>
      </c>
      <c r="J59" s="521" t="s">
        <v>2654</v>
      </c>
      <c r="K59" s="632" t="s">
        <v>2654</v>
      </c>
      <c r="L59" s="586" t="s">
        <v>2358</v>
      </c>
      <c r="M59" s="586" t="s">
        <v>6638</v>
      </c>
      <c r="N59" s="586" t="s">
        <v>309</v>
      </c>
      <c r="O59" s="586" t="s">
        <v>6639</v>
      </c>
      <c r="P59" s="586">
        <v>1553</v>
      </c>
      <c r="Q59" s="586" t="s">
        <v>5720</v>
      </c>
      <c r="R59" s="586" t="s">
        <v>5043</v>
      </c>
      <c r="S59" s="586" t="s">
        <v>5833</v>
      </c>
      <c r="T59" s="642">
        <v>42985</v>
      </c>
      <c r="U59" s="642">
        <v>42990</v>
      </c>
      <c r="V59" s="586" t="s">
        <v>6640</v>
      </c>
      <c r="W59" s="586" t="s">
        <v>6276</v>
      </c>
      <c r="X59" s="586" t="s">
        <v>6641</v>
      </c>
      <c r="Y59" s="586" t="s">
        <v>6642</v>
      </c>
      <c r="Z59" s="586" t="s">
        <v>6643</v>
      </c>
      <c r="AA59" s="586" t="s">
        <v>6520</v>
      </c>
      <c r="AB59" s="586" t="s">
        <v>6520</v>
      </c>
    </row>
    <row r="60" spans="1:28" ht="25.5" customHeight="1">
      <c r="A60" s="630" t="s">
        <v>2317</v>
      </c>
      <c r="B60" s="622">
        <f t="shared" si="1"/>
        <v>204883.4210526316</v>
      </c>
      <c r="C60" s="595">
        <v>778557</v>
      </c>
      <c r="D60" s="595">
        <v>625319</v>
      </c>
      <c r="E60" s="595">
        <v>30000</v>
      </c>
      <c r="F60" s="513">
        <v>10</v>
      </c>
      <c r="G60" s="624" t="s">
        <v>3216</v>
      </c>
      <c r="H60" s="619">
        <v>42947</v>
      </c>
      <c r="I60" s="557">
        <v>4</v>
      </c>
      <c r="J60" s="521" t="s">
        <v>2654</v>
      </c>
      <c r="K60" s="632" t="s">
        <v>2654</v>
      </c>
      <c r="L60" s="586" t="s">
        <v>2358</v>
      </c>
      <c r="M60" s="586" t="s">
        <v>6644</v>
      </c>
      <c r="N60" s="586" t="s">
        <v>281</v>
      </c>
      <c r="O60" s="586" t="s">
        <v>6645</v>
      </c>
      <c r="P60" s="586">
        <v>3641</v>
      </c>
      <c r="Q60" s="586" t="s">
        <v>5720</v>
      </c>
      <c r="R60" s="586" t="s">
        <v>5043</v>
      </c>
      <c r="S60" s="586" t="s">
        <v>5779</v>
      </c>
      <c r="T60" s="642">
        <v>42987</v>
      </c>
      <c r="U60" s="642">
        <v>42992</v>
      </c>
      <c r="V60" s="586" t="s">
        <v>6640</v>
      </c>
      <c r="W60" s="586" t="s">
        <v>6276</v>
      </c>
      <c r="X60" s="586" t="s">
        <v>6646</v>
      </c>
      <c r="Y60" s="586" t="s">
        <v>6647</v>
      </c>
      <c r="Z60" s="586" t="s">
        <v>6648</v>
      </c>
      <c r="AA60" s="586"/>
      <c r="AB60" s="112" t="s">
        <v>6520</v>
      </c>
    </row>
    <row r="61" spans="1:28" ht="25.5" customHeight="1">
      <c r="A61" s="630" t="s">
        <v>2317</v>
      </c>
      <c r="B61" s="622">
        <f t="shared" si="1"/>
        <v>148181.57894736843</v>
      </c>
      <c r="C61" s="595">
        <v>563090</v>
      </c>
      <c r="D61" s="595">
        <v>507000</v>
      </c>
      <c r="E61" s="595">
        <v>23000</v>
      </c>
      <c r="F61" s="513">
        <v>8</v>
      </c>
      <c r="G61" s="624" t="s">
        <v>3216</v>
      </c>
      <c r="H61" s="619">
        <v>42912</v>
      </c>
      <c r="I61" s="557">
        <v>11</v>
      </c>
      <c r="J61" s="521" t="s">
        <v>2654</v>
      </c>
      <c r="K61" s="632" t="s">
        <v>2654</v>
      </c>
      <c r="L61" s="417" t="s">
        <v>2358</v>
      </c>
      <c r="M61" s="417" t="s">
        <v>6649</v>
      </c>
      <c r="N61" s="417" t="s">
        <v>194</v>
      </c>
      <c r="O61" s="417" t="s">
        <v>6650</v>
      </c>
      <c r="P61" s="417">
        <v>1688</v>
      </c>
      <c r="Q61" s="417" t="s">
        <v>4880</v>
      </c>
      <c r="R61" s="417" t="s">
        <v>5043</v>
      </c>
      <c r="S61" s="417" t="s">
        <v>5779</v>
      </c>
      <c r="T61" s="603">
        <v>42991</v>
      </c>
      <c r="U61" s="603">
        <v>43000</v>
      </c>
      <c r="V61" s="417" t="s">
        <v>6631</v>
      </c>
      <c r="W61" s="417" t="s">
        <v>68</v>
      </c>
      <c r="X61" s="417" t="s">
        <v>6651</v>
      </c>
      <c r="Y61" s="417" t="s">
        <v>6594</v>
      </c>
      <c r="Z61" s="417" t="s">
        <v>6652</v>
      </c>
      <c r="AA61" s="417"/>
      <c r="AB61" s="112" t="s">
        <v>6520</v>
      </c>
    </row>
    <row r="62" spans="1:28" ht="25.5" customHeight="1">
      <c r="A62" s="630" t="s">
        <v>6587</v>
      </c>
      <c r="B62" s="622">
        <f t="shared" si="1"/>
        <v>178736.84210526317</v>
      </c>
      <c r="C62" s="595">
        <v>679200</v>
      </c>
      <c r="D62" s="595">
        <v>450000</v>
      </c>
      <c r="E62" s="595">
        <v>25000</v>
      </c>
      <c r="F62" s="513">
        <v>7</v>
      </c>
      <c r="G62" s="624" t="s">
        <v>3216</v>
      </c>
      <c r="H62" s="619">
        <v>42926</v>
      </c>
      <c r="I62" s="557">
        <v>11</v>
      </c>
      <c r="J62" s="521" t="s">
        <v>2654</v>
      </c>
      <c r="K62" s="632" t="s">
        <v>2654</v>
      </c>
      <c r="L62" s="112" t="s">
        <v>2358</v>
      </c>
      <c r="M62" s="112" t="s">
        <v>6653</v>
      </c>
      <c r="N62" s="112" t="s">
        <v>6654</v>
      </c>
      <c r="O62" s="112" t="s">
        <v>6655</v>
      </c>
      <c r="P62" s="112">
        <v>2703</v>
      </c>
      <c r="Q62" s="112" t="s">
        <v>4870</v>
      </c>
      <c r="R62" s="112" t="s">
        <v>5043</v>
      </c>
      <c r="S62" s="112" t="s">
        <v>5779</v>
      </c>
      <c r="T62" s="583">
        <v>42994</v>
      </c>
      <c r="U62" s="583">
        <v>43000</v>
      </c>
      <c r="V62" s="112"/>
      <c r="W62" s="112" t="s">
        <v>6276</v>
      </c>
      <c r="X62" s="112" t="s">
        <v>6656</v>
      </c>
      <c r="Y62" s="112" t="s">
        <v>4963</v>
      </c>
      <c r="Z62" s="112" t="s">
        <v>6657</v>
      </c>
      <c r="AA62" s="112"/>
      <c r="AB62" s="112" t="s">
        <v>6520</v>
      </c>
    </row>
    <row r="63" spans="1:28" ht="25.5">
      <c r="A63" s="630" t="s">
        <v>6628</v>
      </c>
      <c r="B63" s="622">
        <f t="shared" si="1"/>
        <v>210035</v>
      </c>
      <c r="C63" s="595">
        <v>798133</v>
      </c>
      <c r="D63" s="595">
        <v>720000</v>
      </c>
      <c r="E63" s="595">
        <v>25000</v>
      </c>
      <c r="F63" s="513">
        <v>10</v>
      </c>
      <c r="G63" s="91" t="s">
        <v>3216</v>
      </c>
      <c r="H63" s="613"/>
      <c r="I63" s="557">
        <v>11</v>
      </c>
      <c r="J63" s="521" t="s">
        <v>2654</v>
      </c>
      <c r="K63" s="632" t="s">
        <v>2654</v>
      </c>
      <c r="L63" s="586" t="s">
        <v>2335</v>
      </c>
      <c r="M63" s="586" t="s">
        <v>6658</v>
      </c>
      <c r="N63" s="586" t="s">
        <v>157</v>
      </c>
      <c r="O63" s="586" t="s">
        <v>6659</v>
      </c>
      <c r="P63" s="586">
        <v>6126</v>
      </c>
      <c r="Q63" s="586" t="s">
        <v>5720</v>
      </c>
      <c r="R63" s="586" t="s">
        <v>5043</v>
      </c>
      <c r="S63" s="586" t="s">
        <v>5779</v>
      </c>
      <c r="T63" s="642">
        <v>42993</v>
      </c>
      <c r="U63" s="642">
        <v>43000</v>
      </c>
      <c r="V63" s="586"/>
      <c r="W63" s="586" t="s">
        <v>6276</v>
      </c>
      <c r="X63" s="586" t="s">
        <v>6660</v>
      </c>
      <c r="Y63" s="586" t="s">
        <v>6647</v>
      </c>
      <c r="Z63" s="586" t="s">
        <v>5001</v>
      </c>
      <c r="AA63" s="586" t="s">
        <v>6520</v>
      </c>
      <c r="AB63" s="112" t="s">
        <v>6520</v>
      </c>
    </row>
    <row r="64" spans="1:28" ht="25.5">
      <c r="A64" s="630" t="s">
        <v>2333</v>
      </c>
      <c r="B64" s="622">
        <f t="shared" si="1"/>
        <v>204521.84210526317</v>
      </c>
      <c r="C64" s="595">
        <v>777183</v>
      </c>
      <c r="D64" s="595">
        <v>500000</v>
      </c>
      <c r="E64" s="595">
        <v>25000</v>
      </c>
      <c r="F64" s="513">
        <v>10</v>
      </c>
      <c r="G64" s="91" t="s">
        <v>3216</v>
      </c>
      <c r="H64" s="613"/>
      <c r="I64" s="557">
        <v>18</v>
      </c>
      <c r="J64" s="521" t="s">
        <v>2654</v>
      </c>
      <c r="K64" s="632" t="s">
        <v>2654</v>
      </c>
      <c r="L64" s="525" t="s">
        <v>2335</v>
      </c>
      <c r="M64" s="525" t="s">
        <v>6661</v>
      </c>
      <c r="N64" s="525" t="s">
        <v>5102</v>
      </c>
      <c r="O64" s="525" t="s">
        <v>130</v>
      </c>
      <c r="P64" s="525">
        <v>6092</v>
      </c>
      <c r="Q64" s="525" t="s">
        <v>4921</v>
      </c>
      <c r="R64" s="525" t="s">
        <v>5043</v>
      </c>
      <c r="S64" s="525" t="s">
        <v>5779</v>
      </c>
      <c r="T64" s="599">
        <v>43001</v>
      </c>
      <c r="U64" s="599">
        <v>43008</v>
      </c>
      <c r="V64" s="525"/>
      <c r="W64" s="525" t="s">
        <v>6276</v>
      </c>
      <c r="X64" s="525" t="s">
        <v>6660</v>
      </c>
      <c r="Y64" s="525" t="s">
        <v>6647</v>
      </c>
      <c r="Z64" s="525" t="s">
        <v>6502</v>
      </c>
      <c r="AA64" s="525" t="s">
        <v>6520</v>
      </c>
      <c r="AB64" s="112" t="s">
        <v>6520</v>
      </c>
    </row>
    <row r="65" spans="1:28" ht="25.5" customHeight="1">
      <c r="A65" s="630" t="s">
        <v>2333</v>
      </c>
      <c r="B65" s="622">
        <f t="shared" si="1"/>
        <v>200880.78947368421</v>
      </c>
      <c r="C65" s="595">
        <v>763347</v>
      </c>
      <c r="D65" s="595">
        <v>400000</v>
      </c>
      <c r="E65" s="595">
        <v>25000</v>
      </c>
      <c r="F65" s="513">
        <v>10</v>
      </c>
      <c r="G65" s="91" t="s">
        <v>3216</v>
      </c>
      <c r="H65" s="613" t="s">
        <v>6662</v>
      </c>
      <c r="I65" s="557">
        <v>18</v>
      </c>
      <c r="J65" s="521" t="s">
        <v>2654</v>
      </c>
      <c r="K65" s="632" t="s">
        <v>2707</v>
      </c>
      <c r="L65" s="525" t="s">
        <v>2335</v>
      </c>
      <c r="M65" s="525" t="s">
        <v>6663</v>
      </c>
      <c r="N65" s="525" t="s">
        <v>57</v>
      </c>
      <c r="O65" s="525" t="s">
        <v>6664</v>
      </c>
      <c r="P65" s="525">
        <v>5298</v>
      </c>
      <c r="Q65" s="525" t="s">
        <v>4921</v>
      </c>
      <c r="R65" s="525" t="s">
        <v>5043</v>
      </c>
      <c r="S65" s="525" t="s">
        <v>5779</v>
      </c>
      <c r="T65" s="599">
        <v>43000</v>
      </c>
      <c r="U65" s="599">
        <v>43023</v>
      </c>
      <c r="V65" s="525"/>
      <c r="W65" s="525" t="s">
        <v>6276</v>
      </c>
      <c r="X65" s="525" t="s">
        <v>6665</v>
      </c>
      <c r="Y65" s="525" t="s">
        <v>6647</v>
      </c>
      <c r="Z65" s="525" t="s">
        <v>6502</v>
      </c>
      <c r="AA65" s="525" t="s">
        <v>6520</v>
      </c>
      <c r="AB65" s="112" t="s">
        <v>6520</v>
      </c>
    </row>
    <row r="66" spans="1:28" ht="25.5" customHeight="1">
      <c r="A66" s="630" t="s">
        <v>2317</v>
      </c>
      <c r="B66" s="622">
        <f t="shared" si="1"/>
        <v>191072.10526315789</v>
      </c>
      <c r="C66" s="595">
        <v>726074</v>
      </c>
      <c r="D66" s="595">
        <v>644012</v>
      </c>
      <c r="E66" s="595">
        <v>25000</v>
      </c>
      <c r="F66" s="513">
        <v>11</v>
      </c>
      <c r="G66" s="624" t="s">
        <v>3216</v>
      </c>
      <c r="H66" s="619">
        <v>42968</v>
      </c>
      <c r="I66" s="557">
        <v>18</v>
      </c>
      <c r="J66" s="521" t="s">
        <v>2654</v>
      </c>
      <c r="K66" s="632" t="s">
        <v>2654</v>
      </c>
      <c r="L66" s="528" t="s">
        <v>2358</v>
      </c>
      <c r="M66" s="528" t="s">
        <v>6666</v>
      </c>
      <c r="N66" s="528" t="s">
        <v>81</v>
      </c>
      <c r="O66" s="528" t="s">
        <v>6667</v>
      </c>
      <c r="P66" s="528">
        <v>3717</v>
      </c>
      <c r="Q66" s="528" t="s">
        <v>4887</v>
      </c>
      <c r="R66" s="528" t="s">
        <v>5043</v>
      </c>
      <c r="S66" s="528" t="s">
        <v>5779</v>
      </c>
      <c r="T66" s="648">
        <v>43000</v>
      </c>
      <c r="U66" s="648">
        <v>43006</v>
      </c>
      <c r="V66" s="528"/>
      <c r="W66" s="528" t="s">
        <v>68</v>
      </c>
      <c r="X66" s="528" t="s">
        <v>6668</v>
      </c>
      <c r="Y66" s="528" t="s">
        <v>6642</v>
      </c>
      <c r="Z66" s="528" t="s">
        <v>6548</v>
      </c>
      <c r="AA66" s="528" t="s">
        <v>6520</v>
      </c>
      <c r="AB66" s="112" t="s">
        <v>6520</v>
      </c>
    </row>
    <row r="67" spans="1:28" ht="25.5">
      <c r="A67" s="630" t="s">
        <v>2317</v>
      </c>
      <c r="B67" s="622">
        <f t="shared" ref="B67:B98" si="2">C67/3.8</f>
        <v>162697.10526315789</v>
      </c>
      <c r="C67" s="595">
        <v>618249</v>
      </c>
      <c r="D67" s="595">
        <v>600000</v>
      </c>
      <c r="E67" s="595">
        <v>25000</v>
      </c>
      <c r="F67" s="513">
        <v>8</v>
      </c>
      <c r="G67" s="624" t="s">
        <v>3216</v>
      </c>
      <c r="H67" s="619">
        <v>42947</v>
      </c>
      <c r="I67" s="557">
        <v>18</v>
      </c>
      <c r="J67" s="521" t="s">
        <v>2654</v>
      </c>
      <c r="K67" s="632" t="s">
        <v>2707</v>
      </c>
      <c r="L67" s="417" t="s">
        <v>2358</v>
      </c>
      <c r="M67" s="417" t="s">
        <v>6669</v>
      </c>
      <c r="N67" s="417" t="s">
        <v>6518</v>
      </c>
      <c r="O67" s="417" t="s">
        <v>2621</v>
      </c>
      <c r="P67" s="417">
        <v>2125</v>
      </c>
      <c r="Q67" s="417" t="s">
        <v>4880</v>
      </c>
      <c r="R67" s="417" t="s">
        <v>5043</v>
      </c>
      <c r="S67" s="417" t="s">
        <v>5833</v>
      </c>
      <c r="T67" s="603">
        <v>43001</v>
      </c>
      <c r="U67" s="603">
        <v>43006</v>
      </c>
      <c r="V67" s="417"/>
      <c r="W67" s="417" t="s">
        <v>68</v>
      </c>
      <c r="X67" s="417" t="s">
        <v>6670</v>
      </c>
      <c r="Y67" s="417" t="s">
        <v>6647</v>
      </c>
      <c r="Z67" s="417" t="s">
        <v>6555</v>
      </c>
      <c r="AA67" s="417"/>
      <c r="AB67" s="417" t="s">
        <v>6520</v>
      </c>
    </row>
    <row r="68" spans="1:28" ht="25.5">
      <c r="A68" s="630" t="s">
        <v>2317</v>
      </c>
      <c r="B68" s="622">
        <f t="shared" si="2"/>
        <v>181633.94736842107</v>
      </c>
      <c r="C68" s="595">
        <v>690209</v>
      </c>
      <c r="D68" s="595">
        <v>543584</v>
      </c>
      <c r="E68" s="595">
        <v>25000</v>
      </c>
      <c r="F68" s="513">
        <v>10</v>
      </c>
      <c r="G68" s="91" t="s">
        <v>3216</v>
      </c>
      <c r="H68" s="619">
        <v>42968</v>
      </c>
      <c r="I68" s="557">
        <v>19</v>
      </c>
      <c r="J68" s="521" t="s">
        <v>2654</v>
      </c>
      <c r="K68" s="632" t="s">
        <v>2707</v>
      </c>
      <c r="L68" s="528" t="s">
        <v>2358</v>
      </c>
      <c r="M68" s="528" t="s">
        <v>6671</v>
      </c>
      <c r="N68" s="528" t="s">
        <v>3415</v>
      </c>
      <c r="O68" s="528" t="s">
        <v>6672</v>
      </c>
      <c r="P68" s="528">
        <v>2085</v>
      </c>
      <c r="Q68" s="528" t="s">
        <v>4887</v>
      </c>
      <c r="R68" s="528" t="s">
        <v>5043</v>
      </c>
      <c r="S68" s="528" t="s">
        <v>5779</v>
      </c>
      <c r="T68" s="648">
        <v>43001</v>
      </c>
      <c r="U68" s="648">
        <v>43008</v>
      </c>
      <c r="V68" s="528"/>
      <c r="W68" s="528" t="s">
        <v>68</v>
      </c>
      <c r="X68" s="528" t="s">
        <v>6660</v>
      </c>
      <c r="Y68" s="528" t="s">
        <v>6647</v>
      </c>
      <c r="Z68" s="528" t="s">
        <v>3314</v>
      </c>
      <c r="AA68" s="528"/>
      <c r="AB68" s="112" t="s">
        <v>6520</v>
      </c>
    </row>
    <row r="69" spans="1:28" ht="25.5" customHeight="1">
      <c r="A69" s="630" t="s">
        <v>6197</v>
      </c>
      <c r="B69" s="622">
        <f t="shared" si="2"/>
        <v>187552.10526315789</v>
      </c>
      <c r="C69" s="595">
        <v>712698</v>
      </c>
      <c r="D69" s="595">
        <v>626264</v>
      </c>
      <c r="E69" s="595">
        <v>25000</v>
      </c>
      <c r="F69" s="513">
        <v>11</v>
      </c>
      <c r="G69" s="624" t="s">
        <v>3216</v>
      </c>
      <c r="H69" s="619">
        <v>42968</v>
      </c>
      <c r="I69" s="557">
        <v>20</v>
      </c>
      <c r="J69" s="521" t="s">
        <v>2654</v>
      </c>
      <c r="K69" s="632" t="s">
        <v>2707</v>
      </c>
      <c r="L69" s="507" t="s">
        <v>2358</v>
      </c>
      <c r="M69" s="507" t="s">
        <v>6673</v>
      </c>
      <c r="N69" s="507" t="s">
        <v>153</v>
      </c>
      <c r="O69" s="507" t="s">
        <v>6674</v>
      </c>
      <c r="P69" s="507">
        <v>3673</v>
      </c>
      <c r="Q69" s="507" t="s">
        <v>5720</v>
      </c>
      <c r="R69" s="507" t="s">
        <v>5043</v>
      </c>
      <c r="S69" s="507" t="s">
        <v>5833</v>
      </c>
      <c r="T69" s="566">
        <v>43004</v>
      </c>
      <c r="U69" s="566">
        <v>43008</v>
      </c>
      <c r="V69" s="507"/>
      <c r="W69" s="507" t="s">
        <v>68</v>
      </c>
      <c r="X69" s="507" t="s">
        <v>6668</v>
      </c>
      <c r="Y69" s="507" t="s">
        <v>6642</v>
      </c>
      <c r="Z69" s="507" t="s">
        <v>6648</v>
      </c>
      <c r="AA69" s="507" t="s">
        <v>6520</v>
      </c>
      <c r="AB69" s="507" t="s">
        <v>6520</v>
      </c>
    </row>
    <row r="70" spans="1:28" ht="25.5">
      <c r="A70" s="630" t="s">
        <v>2317</v>
      </c>
      <c r="B70" s="622">
        <f t="shared" si="2"/>
        <v>216731.05263157896</v>
      </c>
      <c r="C70" s="595">
        <v>823578</v>
      </c>
      <c r="D70" s="595">
        <v>720000</v>
      </c>
      <c r="E70" s="595">
        <v>25000</v>
      </c>
      <c r="F70" s="513">
        <v>10</v>
      </c>
      <c r="G70" s="91" t="s">
        <v>3216</v>
      </c>
      <c r="H70" s="619">
        <v>42982</v>
      </c>
      <c r="I70" s="557">
        <v>26</v>
      </c>
      <c r="J70" s="521" t="s">
        <v>2654</v>
      </c>
      <c r="K70" s="632" t="s">
        <v>2707</v>
      </c>
      <c r="L70" s="525" t="s">
        <v>2358</v>
      </c>
      <c r="M70" s="525" t="s">
        <v>6675</v>
      </c>
      <c r="N70" s="525" t="s">
        <v>5104</v>
      </c>
      <c r="O70" s="525" t="s">
        <v>6676</v>
      </c>
      <c r="P70" s="525">
        <v>3183</v>
      </c>
      <c r="Q70" s="525" t="s">
        <v>4921</v>
      </c>
      <c r="R70" s="525" t="s">
        <v>5043</v>
      </c>
      <c r="S70" s="525" t="s">
        <v>5779</v>
      </c>
      <c r="T70" s="599">
        <v>43014</v>
      </c>
      <c r="U70" s="599">
        <v>43025</v>
      </c>
      <c r="V70" s="525"/>
      <c r="W70" s="525" t="s">
        <v>6276</v>
      </c>
      <c r="X70" s="525" t="s">
        <v>6677</v>
      </c>
      <c r="Y70" s="525" t="s">
        <v>6594</v>
      </c>
      <c r="Z70" s="525" t="s">
        <v>6678</v>
      </c>
      <c r="AA70" s="525" t="s">
        <v>6520</v>
      </c>
      <c r="AB70" s="112" t="s">
        <v>6520</v>
      </c>
    </row>
    <row r="71" spans="1:28" ht="25.5">
      <c r="A71" s="630" t="s">
        <v>2317</v>
      </c>
      <c r="B71" s="622">
        <f t="shared" si="2"/>
        <v>215595.5263157895</v>
      </c>
      <c r="C71" s="595">
        <v>819263</v>
      </c>
      <c r="D71" s="595">
        <v>523543</v>
      </c>
      <c r="E71" s="595">
        <v>25000</v>
      </c>
      <c r="F71" s="513">
        <v>10</v>
      </c>
      <c r="G71" s="91" t="s">
        <v>3216</v>
      </c>
      <c r="H71" s="619">
        <v>42983</v>
      </c>
      <c r="I71" s="557">
        <v>29</v>
      </c>
      <c r="J71" s="521" t="s">
        <v>2654</v>
      </c>
      <c r="K71" s="632" t="s">
        <v>2707</v>
      </c>
      <c r="L71" s="586" t="s">
        <v>2358</v>
      </c>
      <c r="M71" s="586" t="s">
        <v>6679</v>
      </c>
      <c r="N71" s="586" t="s">
        <v>6342</v>
      </c>
      <c r="O71" s="586" t="s">
        <v>6680</v>
      </c>
      <c r="P71" s="586">
        <v>2893</v>
      </c>
      <c r="Q71" s="586" t="s">
        <v>5720</v>
      </c>
      <c r="R71" s="586" t="s">
        <v>5043</v>
      </c>
      <c r="S71" s="586" t="s">
        <v>5779</v>
      </c>
      <c r="T71" s="642">
        <v>43014</v>
      </c>
      <c r="U71" s="642">
        <v>43018</v>
      </c>
      <c r="V71" s="586"/>
      <c r="W71" s="586" t="s">
        <v>6276</v>
      </c>
      <c r="X71" s="586" t="s">
        <v>6677</v>
      </c>
      <c r="Y71" s="586" t="s">
        <v>6642</v>
      </c>
      <c r="Z71" s="586" t="s">
        <v>5001</v>
      </c>
      <c r="AA71" s="586" t="s">
        <v>6520</v>
      </c>
      <c r="AB71" s="112" t="s">
        <v>6520</v>
      </c>
    </row>
    <row r="72" spans="1:28" ht="25.5" customHeight="1">
      <c r="A72" s="630" t="s">
        <v>2333</v>
      </c>
      <c r="B72" s="622">
        <f t="shared" si="2"/>
        <v>160468.42105263157</v>
      </c>
      <c r="C72" s="595">
        <v>609780</v>
      </c>
      <c r="D72" s="595">
        <v>406120</v>
      </c>
      <c r="E72" s="595">
        <v>25000</v>
      </c>
      <c r="F72" s="513">
        <v>11</v>
      </c>
      <c r="G72" s="624" t="s">
        <v>3216</v>
      </c>
      <c r="H72" s="619">
        <v>42982</v>
      </c>
      <c r="I72" s="557">
        <v>3</v>
      </c>
      <c r="J72" s="521" t="s">
        <v>2707</v>
      </c>
      <c r="K72" s="632" t="s">
        <v>2707</v>
      </c>
      <c r="L72" s="528" t="s">
        <v>2358</v>
      </c>
      <c r="M72" s="528" t="s">
        <v>6681</v>
      </c>
      <c r="N72" s="528" t="s">
        <v>6682</v>
      </c>
      <c r="O72" s="528" t="s">
        <v>6683</v>
      </c>
      <c r="P72" s="528">
        <v>2981</v>
      </c>
      <c r="Q72" s="528" t="s">
        <v>4887</v>
      </c>
      <c r="R72" s="528" t="s">
        <v>5043</v>
      </c>
      <c r="S72" s="528" t="s">
        <v>5779</v>
      </c>
      <c r="T72" s="648">
        <v>43014</v>
      </c>
      <c r="U72" s="648">
        <v>43020</v>
      </c>
      <c r="V72" s="528"/>
      <c r="W72" s="528" t="s">
        <v>68</v>
      </c>
      <c r="X72" s="528" t="s">
        <v>6677</v>
      </c>
      <c r="Y72" s="528"/>
      <c r="Z72" s="528" t="s">
        <v>4910</v>
      </c>
      <c r="AA72" s="528"/>
      <c r="AB72" s="112" t="s">
        <v>6520</v>
      </c>
    </row>
    <row r="73" spans="1:28" ht="25.5">
      <c r="A73" s="630" t="s">
        <v>2317</v>
      </c>
      <c r="B73" s="622">
        <f t="shared" si="2"/>
        <v>199698.4210526316</v>
      </c>
      <c r="C73" s="595">
        <v>758854</v>
      </c>
      <c r="D73" s="595">
        <v>720000</v>
      </c>
      <c r="E73" s="595">
        <v>25000</v>
      </c>
      <c r="F73" s="513">
        <v>10</v>
      </c>
      <c r="G73" s="91" t="s">
        <v>3216</v>
      </c>
      <c r="H73" s="619">
        <v>42989</v>
      </c>
      <c r="I73" s="557">
        <v>9</v>
      </c>
      <c r="J73" s="521" t="s">
        <v>2707</v>
      </c>
      <c r="K73" s="632" t="s">
        <v>2707</v>
      </c>
      <c r="L73" s="525" t="s">
        <v>2358</v>
      </c>
      <c r="M73" s="525" t="s">
        <v>6684</v>
      </c>
      <c r="N73" s="525" t="s">
        <v>6685</v>
      </c>
      <c r="O73" s="525" t="s">
        <v>6686</v>
      </c>
      <c r="P73" s="525">
        <v>3088</v>
      </c>
      <c r="Q73" s="525" t="s">
        <v>4921</v>
      </c>
      <c r="R73" s="525" t="s">
        <v>5043</v>
      </c>
      <c r="S73" s="525" t="s">
        <v>5779</v>
      </c>
      <c r="T73" s="599">
        <v>43020</v>
      </c>
      <c r="U73" s="599">
        <v>43027</v>
      </c>
      <c r="V73" s="525"/>
      <c r="W73" s="525" t="s">
        <v>6276</v>
      </c>
      <c r="X73" s="525" t="s">
        <v>6677</v>
      </c>
      <c r="Y73" s="525"/>
      <c r="Z73" s="525" t="s">
        <v>6502</v>
      </c>
      <c r="AA73" s="525" t="s">
        <v>6520</v>
      </c>
      <c r="AB73" s="112" t="s">
        <v>6520</v>
      </c>
    </row>
    <row r="74" spans="1:28" ht="25.5">
      <c r="A74" s="630" t="s">
        <v>2333</v>
      </c>
      <c r="B74" s="622">
        <f t="shared" si="2"/>
        <v>166464.47368421053</v>
      </c>
      <c r="C74" s="595">
        <v>632565</v>
      </c>
      <c r="D74" s="595">
        <v>543584</v>
      </c>
      <c r="E74" s="595">
        <v>25000</v>
      </c>
      <c r="F74" s="91">
        <v>10</v>
      </c>
      <c r="G74" s="91" t="s">
        <v>3216</v>
      </c>
      <c r="H74" s="619">
        <v>42968</v>
      </c>
      <c r="I74" s="557">
        <v>9</v>
      </c>
      <c r="J74" s="521" t="s">
        <v>2707</v>
      </c>
      <c r="K74" s="632" t="s">
        <v>2707</v>
      </c>
      <c r="L74" s="528" t="s">
        <v>2358</v>
      </c>
      <c r="M74" s="528" t="s">
        <v>6687</v>
      </c>
      <c r="N74" s="528" t="s">
        <v>6688</v>
      </c>
      <c r="O74" s="528" t="s">
        <v>787</v>
      </c>
      <c r="P74" s="528">
        <v>1687</v>
      </c>
      <c r="Q74" s="528" t="s">
        <v>4887</v>
      </c>
      <c r="R74" s="528" t="s">
        <v>5043</v>
      </c>
      <c r="S74" s="528" t="s">
        <v>5779</v>
      </c>
      <c r="T74" s="648">
        <v>43021</v>
      </c>
      <c r="U74" s="648">
        <v>43027</v>
      </c>
      <c r="V74" s="528"/>
      <c r="W74" s="528" t="s">
        <v>68</v>
      </c>
      <c r="X74" s="528" t="s">
        <v>6555</v>
      </c>
      <c r="Y74" s="528"/>
      <c r="Z74" s="528" t="s">
        <v>6689</v>
      </c>
      <c r="AA74" s="528"/>
      <c r="AB74" s="112" t="s">
        <v>6520</v>
      </c>
    </row>
    <row r="75" spans="1:28" ht="25.5">
      <c r="A75" s="630" t="s">
        <v>6597</v>
      </c>
      <c r="B75" s="622">
        <f t="shared" si="2"/>
        <v>143889.47368421053</v>
      </c>
      <c r="C75" s="595">
        <v>546780</v>
      </c>
      <c r="D75" s="595">
        <v>420000</v>
      </c>
      <c r="E75" s="595">
        <v>25000</v>
      </c>
      <c r="F75" s="513">
        <v>7</v>
      </c>
      <c r="G75" s="624" t="s">
        <v>3216</v>
      </c>
      <c r="H75" s="619">
        <v>42975</v>
      </c>
      <c r="I75" s="557">
        <v>9</v>
      </c>
      <c r="J75" s="521" t="s">
        <v>2707</v>
      </c>
      <c r="K75" s="632" t="s">
        <v>2707</v>
      </c>
      <c r="L75" s="417" t="s">
        <v>2358</v>
      </c>
      <c r="M75" s="417" t="s">
        <v>6690</v>
      </c>
      <c r="N75" s="417" t="s">
        <v>5860</v>
      </c>
      <c r="O75" s="417" t="s">
        <v>6691</v>
      </c>
      <c r="P75" s="417">
        <v>3684</v>
      </c>
      <c r="Q75" s="417" t="s">
        <v>4880</v>
      </c>
      <c r="R75" s="417" t="s">
        <v>5043</v>
      </c>
      <c r="S75" s="417" t="s">
        <v>5779</v>
      </c>
      <c r="T75" s="603">
        <v>43021</v>
      </c>
      <c r="U75" s="603">
        <v>43027</v>
      </c>
      <c r="V75" s="417"/>
      <c r="W75" s="417" t="s">
        <v>68</v>
      </c>
      <c r="X75" s="417">
        <v>7</v>
      </c>
      <c r="Y75" s="417"/>
      <c r="Z75" s="417" t="s">
        <v>6555</v>
      </c>
      <c r="AA75" s="417" t="s">
        <v>6520</v>
      </c>
      <c r="AB75" s="112" t="s">
        <v>6520</v>
      </c>
    </row>
    <row r="76" spans="1:28" ht="25.5" customHeight="1">
      <c r="A76" s="630" t="s">
        <v>2333</v>
      </c>
      <c r="B76" s="622">
        <f t="shared" si="2"/>
        <v>202549.21052631579</v>
      </c>
      <c r="C76" s="595">
        <v>769687</v>
      </c>
      <c r="D76" s="595">
        <v>660005</v>
      </c>
      <c r="E76" s="595">
        <v>25000</v>
      </c>
      <c r="F76" s="513">
        <v>10</v>
      </c>
      <c r="G76" s="91" t="s">
        <v>3216</v>
      </c>
      <c r="H76" s="613"/>
      <c r="I76" s="557">
        <v>10</v>
      </c>
      <c r="J76" s="521" t="s">
        <v>2707</v>
      </c>
      <c r="K76" s="632" t="s">
        <v>2707</v>
      </c>
      <c r="L76" s="525" t="s">
        <v>2335</v>
      </c>
      <c r="M76" s="525" t="s">
        <v>6692</v>
      </c>
      <c r="N76" s="525" t="s">
        <v>57</v>
      </c>
      <c r="O76" s="525" t="s">
        <v>3445</v>
      </c>
      <c r="P76" s="525">
        <v>6004</v>
      </c>
      <c r="Q76" s="525" t="s">
        <v>4921</v>
      </c>
      <c r="R76" s="525" t="s">
        <v>5043</v>
      </c>
      <c r="S76" s="525" t="s">
        <v>5833</v>
      </c>
      <c r="T76" s="599">
        <v>43022</v>
      </c>
      <c r="U76" s="599">
        <v>43034</v>
      </c>
      <c r="V76" s="525"/>
      <c r="W76" s="525" t="s">
        <v>6276</v>
      </c>
      <c r="X76" s="525" t="s">
        <v>6693</v>
      </c>
      <c r="Y76" s="525" t="s">
        <v>6694</v>
      </c>
      <c r="Z76" s="525" t="s">
        <v>4865</v>
      </c>
      <c r="AA76" s="525"/>
      <c r="AB76" s="525" t="s">
        <v>6520</v>
      </c>
    </row>
    <row r="77" spans="1:28" ht="25.5" customHeight="1">
      <c r="A77" s="630" t="s">
        <v>2317</v>
      </c>
      <c r="B77" s="622">
        <f t="shared" si="2"/>
        <v>161532.89473684211</v>
      </c>
      <c r="C77" s="595">
        <v>613825</v>
      </c>
      <c r="D77" s="595">
        <v>604998</v>
      </c>
      <c r="E77" s="595">
        <v>25000</v>
      </c>
      <c r="F77" s="513">
        <v>10</v>
      </c>
      <c r="G77" s="624" t="s">
        <v>3216</v>
      </c>
      <c r="H77" s="619">
        <v>42982</v>
      </c>
      <c r="I77" s="557">
        <v>16</v>
      </c>
      <c r="J77" s="521" t="s">
        <v>2707</v>
      </c>
      <c r="K77" s="632" t="s">
        <v>2707</v>
      </c>
      <c r="L77" s="507" t="s">
        <v>2358</v>
      </c>
      <c r="M77" s="507" t="s">
        <v>6695</v>
      </c>
      <c r="N77" s="507" t="s">
        <v>5644</v>
      </c>
      <c r="O77" s="507" t="s">
        <v>6696</v>
      </c>
      <c r="P77" s="507">
        <v>2881</v>
      </c>
      <c r="Q77" s="507" t="s">
        <v>5720</v>
      </c>
      <c r="R77" s="507" t="s">
        <v>5043</v>
      </c>
      <c r="S77" s="507" t="s">
        <v>5779</v>
      </c>
      <c r="T77" s="566">
        <v>43028</v>
      </c>
      <c r="U77" s="566">
        <v>43034</v>
      </c>
      <c r="V77" s="507"/>
      <c r="W77" s="507" t="s">
        <v>68</v>
      </c>
      <c r="X77" s="507" t="s">
        <v>6677</v>
      </c>
      <c r="Y77" s="507" t="s">
        <v>6647</v>
      </c>
      <c r="Z77" s="507" t="s">
        <v>3223</v>
      </c>
      <c r="AA77" s="507" t="s">
        <v>6520</v>
      </c>
      <c r="AB77" s="112" t="s">
        <v>6520</v>
      </c>
    </row>
    <row r="78" spans="1:28" ht="25.5" customHeight="1">
      <c r="A78" s="630" t="s">
        <v>6697</v>
      </c>
      <c r="B78" s="622">
        <f t="shared" si="2"/>
        <v>188519.21052631579</v>
      </c>
      <c r="C78" s="595">
        <v>716373</v>
      </c>
      <c r="D78" s="595">
        <v>600000</v>
      </c>
      <c r="E78" s="595">
        <v>25000</v>
      </c>
      <c r="F78" s="513">
        <v>9</v>
      </c>
      <c r="G78" s="624" t="s">
        <v>3216</v>
      </c>
      <c r="H78" s="619">
        <v>42975</v>
      </c>
      <c r="I78" s="557">
        <v>16</v>
      </c>
      <c r="J78" s="521" t="s">
        <v>2707</v>
      </c>
      <c r="K78" s="632" t="s">
        <v>2707</v>
      </c>
      <c r="L78" s="112" t="s">
        <v>2358</v>
      </c>
      <c r="M78" s="112" t="s">
        <v>6698</v>
      </c>
      <c r="N78" s="112" t="s">
        <v>2874</v>
      </c>
      <c r="O78" s="112" t="s">
        <v>6699</v>
      </c>
      <c r="P78" s="112">
        <v>1569</v>
      </c>
      <c r="Q78" s="112" t="s">
        <v>4870</v>
      </c>
      <c r="R78" s="112" t="s">
        <v>5043</v>
      </c>
      <c r="S78" s="112" t="s">
        <v>5833</v>
      </c>
      <c r="T78" s="583">
        <v>43028</v>
      </c>
      <c r="U78" s="583">
        <v>43034</v>
      </c>
      <c r="V78" s="112"/>
      <c r="W78" s="112" t="s">
        <v>6276</v>
      </c>
      <c r="X78" s="112" t="s">
        <v>6700</v>
      </c>
      <c r="Y78" s="112" t="s">
        <v>6647</v>
      </c>
      <c r="Z78" s="112" t="s">
        <v>6701</v>
      </c>
      <c r="AA78" s="112" t="s">
        <v>6520</v>
      </c>
      <c r="AB78" s="112" t="s">
        <v>6520</v>
      </c>
    </row>
    <row r="79" spans="1:28" ht="25.5">
      <c r="A79" s="630" t="s">
        <v>2317</v>
      </c>
      <c r="B79" s="622">
        <f t="shared" si="2"/>
        <v>150163.15789473685</v>
      </c>
      <c r="C79" s="595">
        <v>570620</v>
      </c>
      <c r="D79" s="595">
        <v>720000</v>
      </c>
      <c r="E79" s="595">
        <v>25000</v>
      </c>
      <c r="F79" s="513">
        <v>8</v>
      </c>
      <c r="G79" s="624" t="s">
        <v>3216</v>
      </c>
      <c r="H79" s="619">
        <v>42982</v>
      </c>
      <c r="I79" s="557">
        <v>16</v>
      </c>
      <c r="J79" s="521" t="s">
        <v>2707</v>
      </c>
      <c r="K79" s="632" t="s">
        <v>2746</v>
      </c>
      <c r="L79" s="112" t="s">
        <v>2358</v>
      </c>
      <c r="M79" s="112" t="s">
        <v>6702</v>
      </c>
      <c r="N79" s="112" t="s">
        <v>6703</v>
      </c>
      <c r="O79" s="112" t="s">
        <v>6704</v>
      </c>
      <c r="P79" s="112">
        <v>3290</v>
      </c>
      <c r="Q79" s="112" t="s">
        <v>4870</v>
      </c>
      <c r="R79" s="112" t="s">
        <v>5043</v>
      </c>
      <c r="S79" s="112" t="s">
        <v>5833</v>
      </c>
      <c r="T79" s="583">
        <v>43029</v>
      </c>
      <c r="U79" s="583">
        <v>43034</v>
      </c>
      <c r="V79" s="112"/>
      <c r="W79" s="112" t="s">
        <v>68</v>
      </c>
      <c r="X79" s="112" t="s">
        <v>6516</v>
      </c>
      <c r="Y79" s="112" t="s">
        <v>6594</v>
      </c>
      <c r="Z79" s="112" t="s">
        <v>5001</v>
      </c>
      <c r="AA79" s="112" t="s">
        <v>6520</v>
      </c>
      <c r="AB79" s="112" t="s">
        <v>6520</v>
      </c>
    </row>
    <row r="80" spans="1:28" ht="25.5" customHeight="1">
      <c r="A80" s="630" t="s">
        <v>6628</v>
      </c>
      <c r="B80" s="622">
        <f t="shared" si="2"/>
        <v>169003.94736842107</v>
      </c>
      <c r="C80" s="595">
        <v>642215</v>
      </c>
      <c r="D80" s="595">
        <v>720000</v>
      </c>
      <c r="E80" s="595">
        <v>25000</v>
      </c>
      <c r="F80" s="513">
        <v>10</v>
      </c>
      <c r="G80" s="624" t="s">
        <v>3216</v>
      </c>
      <c r="H80" s="619">
        <v>42989</v>
      </c>
      <c r="I80" s="557">
        <v>16</v>
      </c>
      <c r="J80" s="521" t="s">
        <v>2707</v>
      </c>
      <c r="K80" s="632" t="s">
        <v>2746</v>
      </c>
      <c r="L80" s="112" t="s">
        <v>2358</v>
      </c>
      <c r="M80" s="112" t="s">
        <v>6705</v>
      </c>
      <c r="N80" s="112" t="s">
        <v>239</v>
      </c>
      <c r="O80" s="112" t="s">
        <v>6706</v>
      </c>
      <c r="P80" s="112">
        <v>2669</v>
      </c>
      <c r="Q80" s="112" t="s">
        <v>4870</v>
      </c>
      <c r="R80" s="112" t="s">
        <v>5043</v>
      </c>
      <c r="S80" s="112" t="s">
        <v>5833</v>
      </c>
      <c r="T80" s="583">
        <v>43029</v>
      </c>
      <c r="U80" s="583">
        <v>43034</v>
      </c>
      <c r="V80" s="112"/>
      <c r="W80" s="112" t="s">
        <v>68</v>
      </c>
      <c r="X80" s="112" t="s">
        <v>6555</v>
      </c>
      <c r="Y80" s="112" t="s">
        <v>6642</v>
      </c>
      <c r="Z80" s="112" t="s">
        <v>6555</v>
      </c>
      <c r="AA80" s="112" t="s">
        <v>6520</v>
      </c>
      <c r="AB80" s="112" t="s">
        <v>6520</v>
      </c>
    </row>
    <row r="81" spans="1:28" ht="25.5" customHeight="1">
      <c r="A81" s="630" t="s">
        <v>2317</v>
      </c>
      <c r="B81" s="622">
        <f t="shared" si="2"/>
        <v>187656.05263157896</v>
      </c>
      <c r="C81" s="595">
        <v>713093</v>
      </c>
      <c r="D81" s="595">
        <v>550957</v>
      </c>
      <c r="E81" s="595">
        <v>25000</v>
      </c>
      <c r="F81" s="513">
        <v>9</v>
      </c>
      <c r="G81" s="624" t="s">
        <v>3216</v>
      </c>
      <c r="H81" s="619">
        <v>42982</v>
      </c>
      <c r="I81" s="557">
        <v>16</v>
      </c>
      <c r="J81" s="521" t="s">
        <v>2707</v>
      </c>
      <c r="K81" s="632" t="s">
        <v>2746</v>
      </c>
      <c r="L81" s="586" t="s">
        <v>2358</v>
      </c>
      <c r="M81" s="586" t="s">
        <v>6707</v>
      </c>
      <c r="N81" s="586" t="s">
        <v>2850</v>
      </c>
      <c r="O81" s="586" t="s">
        <v>6708</v>
      </c>
      <c r="P81" s="586">
        <v>1793</v>
      </c>
      <c r="Q81" s="586" t="s">
        <v>5720</v>
      </c>
      <c r="R81" s="586" t="s">
        <v>5043</v>
      </c>
      <c r="S81" s="586" t="s">
        <v>5779</v>
      </c>
      <c r="T81" s="642">
        <v>43028</v>
      </c>
      <c r="U81" s="642">
        <v>43034</v>
      </c>
      <c r="V81" s="586"/>
      <c r="W81" s="586" t="s">
        <v>6276</v>
      </c>
      <c r="X81" s="586" t="s">
        <v>6700</v>
      </c>
      <c r="Y81" s="586" t="s">
        <v>6647</v>
      </c>
      <c r="Z81" s="586" t="s">
        <v>5001</v>
      </c>
      <c r="AA81" s="586" t="s">
        <v>6520</v>
      </c>
      <c r="AB81" s="112" t="s">
        <v>6520</v>
      </c>
    </row>
    <row r="82" spans="1:28" ht="25.5">
      <c r="A82" s="630" t="s">
        <v>2317</v>
      </c>
      <c r="B82" s="622">
        <f t="shared" si="2"/>
        <v>194899.47368421053</v>
      </c>
      <c r="C82" s="595">
        <v>740618</v>
      </c>
      <c r="D82" s="595">
        <v>550000</v>
      </c>
      <c r="E82" s="595">
        <v>25000</v>
      </c>
      <c r="F82" s="513">
        <v>10</v>
      </c>
      <c r="G82" s="91" t="s">
        <v>3216</v>
      </c>
      <c r="H82" s="619">
        <v>42996</v>
      </c>
      <c r="I82" s="557">
        <v>16</v>
      </c>
      <c r="J82" s="521" t="s">
        <v>2707</v>
      </c>
      <c r="K82" s="632" t="s">
        <v>2746</v>
      </c>
      <c r="L82" s="507" t="s">
        <v>2358</v>
      </c>
      <c r="M82" s="507" t="s">
        <v>6709</v>
      </c>
      <c r="N82" s="507" t="s">
        <v>129</v>
      </c>
      <c r="O82" s="507" t="s">
        <v>6710</v>
      </c>
      <c r="P82" s="507">
        <v>3048</v>
      </c>
      <c r="Q82" s="507" t="s">
        <v>5720</v>
      </c>
      <c r="R82" s="507" t="s">
        <v>5043</v>
      </c>
      <c r="S82" s="586" t="s">
        <v>5779</v>
      </c>
      <c r="T82" s="566">
        <v>43029</v>
      </c>
      <c r="U82" s="566">
        <v>43034</v>
      </c>
      <c r="V82" s="507"/>
      <c r="W82" s="507" t="s">
        <v>6276</v>
      </c>
      <c r="X82" s="507" t="s">
        <v>6677</v>
      </c>
      <c r="Y82" s="507" t="s">
        <v>6647</v>
      </c>
      <c r="Z82" s="507" t="s">
        <v>5001</v>
      </c>
      <c r="AA82" s="507" t="s">
        <v>6520</v>
      </c>
      <c r="AB82" s="112" t="s">
        <v>6520</v>
      </c>
    </row>
    <row r="83" spans="1:28" ht="25.5" customHeight="1">
      <c r="A83" s="630" t="s">
        <v>6570</v>
      </c>
      <c r="B83" s="622">
        <f t="shared" si="2"/>
        <v>178519.73684210528</v>
      </c>
      <c r="C83" s="595">
        <v>678375</v>
      </c>
      <c r="D83" s="595">
        <v>600000</v>
      </c>
      <c r="E83" s="595">
        <v>25000</v>
      </c>
      <c r="F83" s="513">
        <v>11</v>
      </c>
      <c r="G83" s="624" t="s">
        <v>3216</v>
      </c>
      <c r="H83" s="619">
        <v>42989</v>
      </c>
      <c r="I83" s="557">
        <v>16</v>
      </c>
      <c r="J83" s="521" t="s">
        <v>2707</v>
      </c>
      <c r="K83" s="632" t="s">
        <v>2746</v>
      </c>
      <c r="L83" s="586" t="s">
        <v>2358</v>
      </c>
      <c r="M83" s="586" t="s">
        <v>6711</v>
      </c>
      <c r="N83" s="586" t="s">
        <v>3886</v>
      </c>
      <c r="O83" s="586" t="s">
        <v>6712</v>
      </c>
      <c r="P83" s="586">
        <v>2364</v>
      </c>
      <c r="Q83" s="586" t="s">
        <v>5720</v>
      </c>
      <c r="R83" s="586" t="s">
        <v>5043</v>
      </c>
      <c r="S83" s="586" t="s">
        <v>5779</v>
      </c>
      <c r="T83" s="642">
        <v>43029</v>
      </c>
      <c r="U83" s="642">
        <v>43034</v>
      </c>
      <c r="V83" s="586"/>
      <c r="W83" s="586" t="s">
        <v>68</v>
      </c>
      <c r="X83" s="586" t="s">
        <v>6713</v>
      </c>
      <c r="Y83" s="586" t="s">
        <v>6714</v>
      </c>
      <c r="Z83" s="586" t="s">
        <v>4947</v>
      </c>
      <c r="AA83" s="586" t="s">
        <v>6520</v>
      </c>
      <c r="AB83" s="112" t="s">
        <v>6520</v>
      </c>
    </row>
    <row r="84" spans="1:28" ht="25.5" customHeight="1">
      <c r="A84" s="630" t="s">
        <v>6628</v>
      </c>
      <c r="B84" s="622">
        <f t="shared" si="2"/>
        <v>194271.31578947368</v>
      </c>
      <c r="C84" s="595">
        <v>738231</v>
      </c>
      <c r="D84" s="595">
        <v>650000</v>
      </c>
      <c r="E84" s="595">
        <v>25000</v>
      </c>
      <c r="F84" s="513">
        <v>9</v>
      </c>
      <c r="G84" s="91" t="s">
        <v>3216</v>
      </c>
      <c r="H84" s="613"/>
      <c r="I84" s="557">
        <v>19</v>
      </c>
      <c r="J84" s="521" t="s">
        <v>2707</v>
      </c>
      <c r="K84" s="632" t="s">
        <v>2746</v>
      </c>
      <c r="L84" s="577" t="s">
        <v>2335</v>
      </c>
      <c r="M84" s="577" t="s">
        <v>6715</v>
      </c>
      <c r="N84" s="577" t="s">
        <v>6716</v>
      </c>
      <c r="O84" s="577" t="s">
        <v>6294</v>
      </c>
      <c r="P84" s="577">
        <v>5939</v>
      </c>
      <c r="Q84" s="577" t="s">
        <v>4887</v>
      </c>
      <c r="R84" s="577" t="s">
        <v>5043</v>
      </c>
      <c r="S84" s="577" t="s">
        <v>5833</v>
      </c>
      <c r="T84" s="625">
        <v>43032</v>
      </c>
      <c r="U84" s="625">
        <v>43062</v>
      </c>
      <c r="V84" s="577"/>
      <c r="W84" s="577" t="s">
        <v>6276</v>
      </c>
      <c r="X84" s="577" t="s">
        <v>6652</v>
      </c>
      <c r="Y84" s="577" t="s">
        <v>6717</v>
      </c>
      <c r="Z84" s="577" t="s">
        <v>6502</v>
      </c>
      <c r="AA84" s="577" t="s">
        <v>6520</v>
      </c>
      <c r="AB84" s="577" t="s">
        <v>6520</v>
      </c>
    </row>
    <row r="85" spans="1:28" ht="25.5">
      <c r="A85" s="630" t="s">
        <v>2333</v>
      </c>
      <c r="B85" s="622">
        <f t="shared" si="2"/>
        <v>122028.94736842105</v>
      </c>
      <c r="C85" s="595">
        <v>463710</v>
      </c>
      <c r="D85" s="595">
        <v>660005</v>
      </c>
      <c r="E85" s="595">
        <v>25000</v>
      </c>
      <c r="F85" s="513">
        <v>3</v>
      </c>
      <c r="G85" s="91" t="s">
        <v>3216</v>
      </c>
      <c r="H85" s="619">
        <v>43010</v>
      </c>
      <c r="I85" s="557">
        <v>25</v>
      </c>
      <c r="J85" s="521" t="s">
        <v>2707</v>
      </c>
      <c r="K85" s="632" t="s">
        <v>2746</v>
      </c>
      <c r="L85" s="525" t="s">
        <v>2358</v>
      </c>
      <c r="M85" s="525" t="s">
        <v>6718</v>
      </c>
      <c r="N85" s="525" t="s">
        <v>57</v>
      </c>
      <c r="O85" s="525" t="s">
        <v>6719</v>
      </c>
      <c r="P85" s="525">
        <v>2596</v>
      </c>
      <c r="Q85" s="525" t="s">
        <v>4921</v>
      </c>
      <c r="R85" s="525" t="s">
        <v>2313</v>
      </c>
      <c r="S85" s="525" t="s">
        <v>5779</v>
      </c>
      <c r="T85" s="599">
        <v>43035</v>
      </c>
      <c r="U85" s="599">
        <v>43041</v>
      </c>
      <c r="V85" s="525"/>
      <c r="W85" s="525" t="s">
        <v>537</v>
      </c>
      <c r="X85" s="525">
        <v>3</v>
      </c>
      <c r="Y85" s="525">
        <v>0</v>
      </c>
      <c r="Z85" s="525" t="s">
        <v>6657</v>
      </c>
      <c r="AA85" s="525"/>
      <c r="AB85" s="112" t="s">
        <v>6520</v>
      </c>
    </row>
    <row r="86" spans="1:28" ht="25.5" customHeight="1">
      <c r="A86" s="630" t="s">
        <v>2333</v>
      </c>
      <c r="B86" s="622">
        <f t="shared" si="2"/>
        <v>219681.05263157896</v>
      </c>
      <c r="C86" s="595">
        <v>834788</v>
      </c>
      <c r="D86" s="595">
        <v>695000</v>
      </c>
      <c r="E86" s="595">
        <v>25000</v>
      </c>
      <c r="F86" s="513">
        <v>10</v>
      </c>
      <c r="G86" s="624" t="s">
        <v>3216</v>
      </c>
      <c r="H86" s="619">
        <v>43010</v>
      </c>
      <c r="I86" s="557">
        <v>26</v>
      </c>
      <c r="J86" s="521" t="s">
        <v>2707</v>
      </c>
      <c r="K86" s="632" t="s">
        <v>2746</v>
      </c>
      <c r="L86" s="525" t="s">
        <v>2358</v>
      </c>
      <c r="M86" s="525" t="s">
        <v>6720</v>
      </c>
      <c r="N86" s="525" t="s">
        <v>5102</v>
      </c>
      <c r="O86" s="525" t="s">
        <v>6721</v>
      </c>
      <c r="P86" s="525">
        <v>3970</v>
      </c>
      <c r="Q86" s="525" t="s">
        <v>4921</v>
      </c>
      <c r="R86" s="525" t="s">
        <v>5043</v>
      </c>
      <c r="S86" s="525" t="s">
        <v>5833</v>
      </c>
      <c r="T86" s="599">
        <v>43042</v>
      </c>
      <c r="U86" s="599">
        <v>43046</v>
      </c>
      <c r="V86" s="525"/>
      <c r="W86" s="525" t="s">
        <v>6276</v>
      </c>
      <c r="X86" s="525" t="s">
        <v>6555</v>
      </c>
      <c r="Y86" s="525" t="s">
        <v>6642</v>
      </c>
      <c r="Z86" s="525" t="s">
        <v>4992</v>
      </c>
      <c r="AA86" s="525" t="s">
        <v>6520</v>
      </c>
      <c r="AB86" s="525" t="s">
        <v>6520</v>
      </c>
    </row>
    <row r="87" spans="1:28" ht="25.5" customHeight="1">
      <c r="A87" s="630" t="s">
        <v>2317</v>
      </c>
      <c r="B87" s="622">
        <f t="shared" si="2"/>
        <v>134613.15789473685</v>
      </c>
      <c r="C87" s="595">
        <v>511530</v>
      </c>
      <c r="D87" s="595">
        <v>517857</v>
      </c>
      <c r="E87" s="595">
        <v>25000</v>
      </c>
      <c r="F87" s="513">
        <v>7</v>
      </c>
      <c r="G87" s="624" t="s">
        <v>3216</v>
      </c>
      <c r="H87" s="619">
        <v>43017</v>
      </c>
      <c r="I87" s="557">
        <v>6</v>
      </c>
      <c r="J87" s="521" t="s">
        <v>2746</v>
      </c>
      <c r="K87" s="632" t="s">
        <v>2746</v>
      </c>
      <c r="L87" s="528" t="s">
        <v>2358</v>
      </c>
      <c r="M87" s="528" t="s">
        <v>6722</v>
      </c>
      <c r="N87" s="528" t="s">
        <v>343</v>
      </c>
      <c r="O87" s="528" t="s">
        <v>6723</v>
      </c>
      <c r="P87" s="528">
        <v>2322</v>
      </c>
      <c r="Q87" s="528" t="s">
        <v>4887</v>
      </c>
      <c r="R87" s="528" t="s">
        <v>5043</v>
      </c>
      <c r="S87" s="528" t="s">
        <v>5779</v>
      </c>
      <c r="T87" s="648">
        <v>43049</v>
      </c>
      <c r="U87" s="648">
        <v>43055</v>
      </c>
      <c r="V87" s="528"/>
      <c r="W87" s="528" t="s">
        <v>6276</v>
      </c>
      <c r="X87" s="528" t="s">
        <v>6724</v>
      </c>
      <c r="Y87" s="528" t="s">
        <v>6725</v>
      </c>
      <c r="Z87" s="528" t="s">
        <v>6689</v>
      </c>
      <c r="AA87" s="528" t="s">
        <v>6520</v>
      </c>
      <c r="AB87" s="112" t="s">
        <v>6520</v>
      </c>
    </row>
    <row r="88" spans="1:28" ht="25.5" customHeight="1">
      <c r="A88" s="630" t="s">
        <v>2317</v>
      </c>
      <c r="B88" s="622">
        <f t="shared" si="2"/>
        <v>184210.5263157895</v>
      </c>
      <c r="C88" s="595">
        <v>700000</v>
      </c>
      <c r="D88" s="595">
        <v>517857</v>
      </c>
      <c r="E88" s="595">
        <v>25000</v>
      </c>
      <c r="F88" s="513">
        <v>10</v>
      </c>
      <c r="G88" s="624" t="s">
        <v>3216</v>
      </c>
      <c r="H88" s="619">
        <v>43010</v>
      </c>
      <c r="I88" s="557">
        <v>13</v>
      </c>
      <c r="J88" s="521" t="s">
        <v>2746</v>
      </c>
      <c r="K88" s="632" t="s">
        <v>2746</v>
      </c>
      <c r="L88" s="507" t="s">
        <v>2358</v>
      </c>
      <c r="M88" s="507" t="s">
        <v>6726</v>
      </c>
      <c r="N88" s="507" t="s">
        <v>281</v>
      </c>
      <c r="O88" s="507" t="s">
        <v>6727</v>
      </c>
      <c r="P88" s="507">
        <v>3642</v>
      </c>
      <c r="Q88" s="507" t="s">
        <v>5720</v>
      </c>
      <c r="R88" s="507" t="s">
        <v>5043</v>
      </c>
      <c r="S88" s="586" t="s">
        <v>5779</v>
      </c>
      <c r="T88" s="566">
        <v>43056</v>
      </c>
      <c r="U88" s="566">
        <v>43062</v>
      </c>
      <c r="V88" s="507"/>
      <c r="W88" s="507" t="s">
        <v>68</v>
      </c>
      <c r="X88" s="507" t="s">
        <v>6677</v>
      </c>
      <c r="Y88" s="507" t="s">
        <v>6647</v>
      </c>
      <c r="Z88" s="507" t="s">
        <v>6648</v>
      </c>
      <c r="AA88" s="507" t="s">
        <v>6520</v>
      </c>
      <c r="AB88" s="112" t="s">
        <v>6520</v>
      </c>
    </row>
    <row r="89" spans="1:28" ht="25.5" customHeight="1">
      <c r="A89" s="630" t="s">
        <v>2317</v>
      </c>
      <c r="B89" s="622">
        <f t="shared" si="2"/>
        <v>200798.68421052632</v>
      </c>
      <c r="C89" s="595">
        <v>763035</v>
      </c>
      <c r="D89" s="595">
        <v>600000</v>
      </c>
      <c r="E89" s="595">
        <v>25000</v>
      </c>
      <c r="F89" s="513">
        <v>11</v>
      </c>
      <c r="G89" s="624" t="s">
        <v>3216</v>
      </c>
      <c r="H89" s="613"/>
      <c r="I89" s="567">
        <v>13</v>
      </c>
      <c r="J89" s="521" t="s">
        <v>2746</v>
      </c>
      <c r="K89" s="632" t="s">
        <v>2746</v>
      </c>
      <c r="L89" s="432" t="s">
        <v>2335</v>
      </c>
      <c r="M89" s="112" t="s">
        <v>6728</v>
      </c>
      <c r="N89" s="432" t="s">
        <v>177</v>
      </c>
      <c r="O89" s="432" t="s">
        <v>6729</v>
      </c>
      <c r="P89" s="432">
        <v>5086</v>
      </c>
      <c r="Q89" s="432" t="s">
        <v>4870</v>
      </c>
      <c r="R89" s="432" t="s">
        <v>5043</v>
      </c>
      <c r="S89" s="432" t="s">
        <v>5779</v>
      </c>
      <c r="T89" s="602">
        <v>43062</v>
      </c>
      <c r="U89" s="602">
        <v>43069</v>
      </c>
      <c r="V89" s="432" t="s">
        <v>6730</v>
      </c>
      <c r="W89" s="432" t="s">
        <v>6276</v>
      </c>
      <c r="X89" s="432" t="s">
        <v>4930</v>
      </c>
      <c r="Y89" s="432" t="s">
        <v>6642</v>
      </c>
      <c r="Z89" s="432" t="s">
        <v>4947</v>
      </c>
      <c r="AA89" s="432"/>
      <c r="AB89" s="112" t="s">
        <v>6520</v>
      </c>
    </row>
    <row r="90" spans="1:28" ht="25.5">
      <c r="A90" s="630" t="s">
        <v>6527</v>
      </c>
      <c r="B90" s="622">
        <f t="shared" si="2"/>
        <v>199703.94736842107</v>
      </c>
      <c r="C90" s="595">
        <v>758875</v>
      </c>
      <c r="D90" s="595">
        <v>550000</v>
      </c>
      <c r="E90" s="595">
        <v>25000</v>
      </c>
      <c r="F90" s="513">
        <v>9</v>
      </c>
      <c r="G90" s="624" t="s">
        <v>3216</v>
      </c>
      <c r="H90" s="619">
        <v>43010</v>
      </c>
      <c r="I90" s="557">
        <v>17</v>
      </c>
      <c r="J90" s="521" t="s">
        <v>2746</v>
      </c>
      <c r="K90" s="632" t="s">
        <v>2746</v>
      </c>
      <c r="L90" s="112" t="s">
        <v>2358</v>
      </c>
      <c r="M90" s="112" t="s">
        <v>6731</v>
      </c>
      <c r="N90" s="112" t="s">
        <v>6732</v>
      </c>
      <c r="O90" s="112" t="s">
        <v>6733</v>
      </c>
      <c r="P90" s="112">
        <v>1144</v>
      </c>
      <c r="Q90" s="112" t="s">
        <v>4870</v>
      </c>
      <c r="R90" s="112" t="s">
        <v>5043</v>
      </c>
      <c r="S90" s="112" t="s">
        <v>5779</v>
      </c>
      <c r="T90" s="583">
        <v>43064</v>
      </c>
      <c r="U90" s="583">
        <v>43069</v>
      </c>
      <c r="V90" s="112"/>
      <c r="W90" s="112" t="s">
        <v>6276</v>
      </c>
      <c r="X90" s="112" t="s">
        <v>6652</v>
      </c>
      <c r="Y90" s="112" t="s">
        <v>6642</v>
      </c>
      <c r="Z90" s="112" t="s">
        <v>3258</v>
      </c>
      <c r="AA90" s="112" t="s">
        <v>6520</v>
      </c>
      <c r="AB90" s="112" t="s">
        <v>6520</v>
      </c>
    </row>
    <row r="91" spans="1:28" ht="25.5">
      <c r="A91" s="630" t="s">
        <v>6628</v>
      </c>
      <c r="B91" s="622">
        <f t="shared" si="2"/>
        <v>195238.15789473685</v>
      </c>
      <c r="C91" s="595">
        <v>741905</v>
      </c>
      <c r="D91" s="595">
        <v>720000</v>
      </c>
      <c r="E91" s="595">
        <v>25000</v>
      </c>
      <c r="F91" s="513">
        <v>8</v>
      </c>
      <c r="G91" s="624" t="s">
        <v>3216</v>
      </c>
      <c r="H91" s="619">
        <v>43017</v>
      </c>
      <c r="I91" s="557">
        <v>17</v>
      </c>
      <c r="J91" s="521" t="s">
        <v>2746</v>
      </c>
      <c r="K91" s="632" t="s">
        <v>2746</v>
      </c>
      <c r="L91" s="112" t="s">
        <v>2358</v>
      </c>
      <c r="M91" s="112" t="s">
        <v>6734</v>
      </c>
      <c r="N91" s="112" t="s">
        <v>330</v>
      </c>
      <c r="O91" s="112" t="s">
        <v>6735</v>
      </c>
      <c r="P91" s="112">
        <v>1819</v>
      </c>
      <c r="Q91" s="112" t="s">
        <v>4870</v>
      </c>
      <c r="R91" s="112" t="s">
        <v>5043</v>
      </c>
      <c r="S91" s="112" t="s">
        <v>5779</v>
      </c>
      <c r="T91" s="583">
        <v>43064</v>
      </c>
      <c r="U91" s="583">
        <v>43069</v>
      </c>
      <c r="V91" s="112" t="s">
        <v>6730</v>
      </c>
      <c r="W91" s="112" t="s">
        <v>6276</v>
      </c>
      <c r="X91" s="112">
        <v>8</v>
      </c>
      <c r="Y91" s="112" t="s">
        <v>6642</v>
      </c>
      <c r="Z91" s="112" t="s">
        <v>4910</v>
      </c>
      <c r="AA91" s="112" t="s">
        <v>6520</v>
      </c>
      <c r="AB91" s="112" t="s">
        <v>6520</v>
      </c>
    </row>
    <row r="92" spans="1:28" ht="25.5" customHeight="1">
      <c r="A92" s="630" t="s">
        <v>2317</v>
      </c>
      <c r="B92" s="622">
        <f t="shared" si="2"/>
        <v>166111.84210526317</v>
      </c>
      <c r="C92" s="595">
        <v>631225</v>
      </c>
      <c r="D92" s="595">
        <v>720000</v>
      </c>
      <c r="E92" s="595">
        <v>25000</v>
      </c>
      <c r="F92" s="513">
        <v>8</v>
      </c>
      <c r="G92" s="624" t="s">
        <v>3216</v>
      </c>
      <c r="H92" s="613"/>
      <c r="I92" s="557">
        <v>20</v>
      </c>
      <c r="J92" s="521" t="s">
        <v>2746</v>
      </c>
      <c r="K92" s="632" t="s">
        <v>2815</v>
      </c>
      <c r="L92" s="417" t="s">
        <v>2335</v>
      </c>
      <c r="M92" s="417" t="s">
        <v>6736</v>
      </c>
      <c r="N92" s="417" t="s">
        <v>6737</v>
      </c>
      <c r="O92" s="417" t="s">
        <v>6738</v>
      </c>
      <c r="P92" s="417">
        <v>6028</v>
      </c>
      <c r="Q92" s="417" t="s">
        <v>4880</v>
      </c>
      <c r="R92" s="417" t="s">
        <v>5043</v>
      </c>
      <c r="S92" s="417" t="s">
        <v>5833</v>
      </c>
      <c r="T92" s="603">
        <v>43066</v>
      </c>
      <c r="U92" s="603">
        <v>43083</v>
      </c>
      <c r="V92" s="417" t="s">
        <v>6730</v>
      </c>
      <c r="W92" s="417" t="s">
        <v>6276</v>
      </c>
      <c r="X92" s="417" t="s">
        <v>6516</v>
      </c>
      <c r="Y92" s="417" t="s">
        <v>6739</v>
      </c>
      <c r="Z92" s="417" t="s">
        <v>4963</v>
      </c>
      <c r="AA92" s="417" t="s">
        <v>6740</v>
      </c>
      <c r="AB92" s="417" t="s">
        <v>6520</v>
      </c>
    </row>
    <row r="93" spans="1:28" ht="25.5">
      <c r="A93" s="630" t="s">
        <v>2333</v>
      </c>
      <c r="B93" s="622">
        <f t="shared" si="2"/>
        <v>212489.47368421053</v>
      </c>
      <c r="C93" s="595">
        <v>807460</v>
      </c>
      <c r="D93" s="595">
        <v>600000</v>
      </c>
      <c r="E93" s="595">
        <v>25000</v>
      </c>
      <c r="F93" s="513">
        <v>10</v>
      </c>
      <c r="G93" s="624" t="s">
        <v>3216</v>
      </c>
      <c r="H93" s="619">
        <v>43010</v>
      </c>
      <c r="I93" s="557">
        <v>20</v>
      </c>
      <c r="J93" s="521" t="s">
        <v>2746</v>
      </c>
      <c r="K93" s="632" t="s">
        <v>2746</v>
      </c>
      <c r="L93" s="525" t="s">
        <v>2358</v>
      </c>
      <c r="M93" s="525" t="s">
        <v>6741</v>
      </c>
      <c r="N93" s="525" t="s">
        <v>5122</v>
      </c>
      <c r="O93" s="525" t="s">
        <v>2739</v>
      </c>
      <c r="P93" s="525">
        <v>2521</v>
      </c>
      <c r="Q93" s="525" t="s">
        <v>4921</v>
      </c>
      <c r="R93" s="525" t="s">
        <v>5043</v>
      </c>
      <c r="S93" s="525" t="s">
        <v>5779</v>
      </c>
      <c r="T93" s="599">
        <v>43063</v>
      </c>
      <c r="U93" s="599">
        <v>43067</v>
      </c>
      <c r="V93" s="525"/>
      <c r="W93" s="525" t="s">
        <v>6276</v>
      </c>
      <c r="X93" s="525" t="s">
        <v>6677</v>
      </c>
      <c r="Y93" s="525" t="s">
        <v>6642</v>
      </c>
      <c r="Z93" s="525" t="s">
        <v>6742</v>
      </c>
      <c r="AA93" s="525" t="s">
        <v>6520</v>
      </c>
      <c r="AB93" s="112" t="s">
        <v>6520</v>
      </c>
    </row>
    <row r="94" spans="1:28" ht="25.5">
      <c r="A94" s="630" t="s">
        <v>6587</v>
      </c>
      <c r="B94" s="622">
        <f t="shared" si="2"/>
        <v>195496.31578947368</v>
      </c>
      <c r="C94" s="595">
        <v>742886</v>
      </c>
      <c r="D94" s="595">
        <v>720000</v>
      </c>
      <c r="E94" s="595">
        <v>25000</v>
      </c>
      <c r="F94" s="513">
        <v>9</v>
      </c>
      <c r="G94" s="91" t="s">
        <v>3216</v>
      </c>
      <c r="H94" s="613"/>
      <c r="I94" s="557">
        <v>20</v>
      </c>
      <c r="J94" s="521" t="s">
        <v>2746</v>
      </c>
      <c r="K94" s="632" t="s">
        <v>2815</v>
      </c>
      <c r="L94" s="586" t="s">
        <v>2335</v>
      </c>
      <c r="M94" s="586" t="s">
        <v>6743</v>
      </c>
      <c r="N94" s="586" t="s">
        <v>6744</v>
      </c>
      <c r="O94" s="586" t="s">
        <v>6745</v>
      </c>
      <c r="P94" s="586">
        <v>6030</v>
      </c>
      <c r="Q94" s="586" t="s">
        <v>5720</v>
      </c>
      <c r="R94" s="586" t="s">
        <v>5043</v>
      </c>
      <c r="S94" s="586" t="s">
        <v>5779</v>
      </c>
      <c r="T94" s="642">
        <v>43063</v>
      </c>
      <c r="U94" s="642">
        <v>43069</v>
      </c>
      <c r="V94" s="586"/>
      <c r="W94" s="586" t="s">
        <v>6276</v>
      </c>
      <c r="X94" s="586" t="s">
        <v>6700</v>
      </c>
      <c r="Y94" s="586" t="s">
        <v>6647</v>
      </c>
      <c r="Z94" s="586" t="s">
        <v>6502</v>
      </c>
      <c r="AA94" s="586"/>
      <c r="AB94" s="112" t="s">
        <v>6520</v>
      </c>
    </row>
    <row r="95" spans="1:28" ht="25.5">
      <c r="A95" s="630" t="s">
        <v>2317</v>
      </c>
      <c r="B95" s="622">
        <f t="shared" si="2"/>
        <v>190845</v>
      </c>
      <c r="C95" s="595">
        <v>725211</v>
      </c>
      <c r="D95" s="595">
        <v>632000</v>
      </c>
      <c r="E95" s="595">
        <v>25000</v>
      </c>
      <c r="F95" s="513">
        <v>9</v>
      </c>
      <c r="G95" s="91" t="s">
        <v>3216</v>
      </c>
      <c r="H95" s="613"/>
      <c r="I95" s="557">
        <v>20</v>
      </c>
      <c r="J95" s="521" t="s">
        <v>2746</v>
      </c>
      <c r="K95" s="632" t="s">
        <v>2746</v>
      </c>
      <c r="L95" s="528" t="s">
        <v>2335</v>
      </c>
      <c r="M95" s="528" t="s">
        <v>6746</v>
      </c>
      <c r="N95" s="528" t="s">
        <v>140</v>
      </c>
      <c r="O95" s="528" t="s">
        <v>6747</v>
      </c>
      <c r="P95" s="528">
        <v>6050</v>
      </c>
      <c r="Q95" s="528" t="s">
        <v>4887</v>
      </c>
      <c r="R95" s="528" t="s">
        <v>5043</v>
      </c>
      <c r="S95" s="528" t="s">
        <v>5779</v>
      </c>
      <c r="T95" s="648">
        <v>43063</v>
      </c>
      <c r="U95" s="648">
        <v>43069</v>
      </c>
      <c r="V95" s="528"/>
      <c r="W95" s="528" t="s">
        <v>6276</v>
      </c>
      <c r="X95" s="528" t="s">
        <v>6652</v>
      </c>
      <c r="Y95" s="528" t="s">
        <v>6647</v>
      </c>
      <c r="Z95" s="528" t="s">
        <v>6748</v>
      </c>
      <c r="AA95" s="528" t="s">
        <v>6520</v>
      </c>
      <c r="AB95" s="112" t="s">
        <v>6520</v>
      </c>
    </row>
    <row r="96" spans="1:28" ht="25.5">
      <c r="A96" s="630" t="s">
        <v>2317</v>
      </c>
      <c r="B96" s="622">
        <f t="shared" si="2"/>
        <v>207117.10526315789</v>
      </c>
      <c r="C96" s="595">
        <v>787045</v>
      </c>
      <c r="D96" s="595">
        <v>665000</v>
      </c>
      <c r="E96" s="595">
        <v>25000</v>
      </c>
      <c r="F96" s="513">
        <v>10</v>
      </c>
      <c r="G96" s="91" t="s">
        <v>3216</v>
      </c>
      <c r="H96" s="613"/>
      <c r="I96" s="557">
        <v>20</v>
      </c>
      <c r="J96" s="521" t="s">
        <v>2746</v>
      </c>
      <c r="K96" s="632" t="s">
        <v>2746</v>
      </c>
      <c r="L96" s="528" t="s">
        <v>2335</v>
      </c>
      <c r="M96" s="528" t="s">
        <v>6749</v>
      </c>
      <c r="N96" s="528" t="s">
        <v>119</v>
      </c>
      <c r="O96" s="528" t="s">
        <v>6750</v>
      </c>
      <c r="P96" s="528">
        <v>5784</v>
      </c>
      <c r="Q96" s="528" t="s">
        <v>4887</v>
      </c>
      <c r="R96" s="528" t="s">
        <v>5043</v>
      </c>
      <c r="S96" s="528" t="s">
        <v>5779</v>
      </c>
      <c r="T96" s="648">
        <v>43062</v>
      </c>
      <c r="U96" s="648">
        <v>43069</v>
      </c>
      <c r="V96" s="528"/>
      <c r="W96" s="528" t="s">
        <v>6276</v>
      </c>
      <c r="X96" s="528" t="s">
        <v>6700</v>
      </c>
      <c r="Y96" s="528" t="s">
        <v>6647</v>
      </c>
      <c r="Z96" s="528" t="s">
        <v>6742</v>
      </c>
      <c r="AA96" s="528" t="s">
        <v>6520</v>
      </c>
      <c r="AB96" s="112" t="s">
        <v>6520</v>
      </c>
    </row>
    <row r="97" spans="1:28" ht="25.5" customHeight="1">
      <c r="A97" s="630" t="s">
        <v>2317</v>
      </c>
      <c r="B97" s="622">
        <f t="shared" si="2"/>
        <v>49200.526315789473</v>
      </c>
      <c r="C97" s="595">
        <v>186962</v>
      </c>
      <c r="D97" s="595"/>
      <c r="E97" s="595">
        <v>0</v>
      </c>
      <c r="F97" s="513"/>
      <c r="G97" s="91" t="s">
        <v>3216</v>
      </c>
      <c r="H97" s="613"/>
      <c r="I97" s="557">
        <v>20</v>
      </c>
      <c r="J97" s="521" t="s">
        <v>2746</v>
      </c>
      <c r="K97" s="632" t="s">
        <v>2746</v>
      </c>
      <c r="L97" s="417" t="s">
        <v>2313</v>
      </c>
      <c r="M97" s="417" t="s">
        <v>6751</v>
      </c>
      <c r="N97" s="417" t="s">
        <v>6752</v>
      </c>
      <c r="O97" s="417" t="s">
        <v>5209</v>
      </c>
      <c r="P97" s="417">
        <v>6170</v>
      </c>
      <c r="Q97" s="417" t="s">
        <v>4880</v>
      </c>
      <c r="R97" s="417"/>
      <c r="S97" s="417"/>
      <c r="T97" s="417"/>
      <c r="U97" s="603">
        <v>43075</v>
      </c>
      <c r="V97" s="417"/>
      <c r="W97" s="417" t="s">
        <v>6276</v>
      </c>
      <c r="X97" s="417"/>
      <c r="Y97" s="417" t="s">
        <v>3314</v>
      </c>
      <c r="Z97" s="417"/>
      <c r="AA97" s="417"/>
      <c r="AB97" s="417"/>
    </row>
    <row r="98" spans="1:28" ht="25.5">
      <c r="A98" s="630" t="s">
        <v>2317</v>
      </c>
      <c r="B98" s="622">
        <f t="shared" si="2"/>
        <v>200945</v>
      </c>
      <c r="C98" s="595">
        <v>763591</v>
      </c>
      <c r="D98" s="595">
        <v>632000</v>
      </c>
      <c r="E98" s="595">
        <v>25000</v>
      </c>
      <c r="F98" s="513">
        <v>10</v>
      </c>
      <c r="G98" s="91" t="s">
        <v>3216</v>
      </c>
      <c r="H98" s="613"/>
      <c r="I98" s="557">
        <v>22</v>
      </c>
      <c r="J98" s="521" t="s">
        <v>2746</v>
      </c>
      <c r="K98" s="632" t="s">
        <v>2815</v>
      </c>
      <c r="L98" s="528" t="s">
        <v>2335</v>
      </c>
      <c r="M98" s="528" t="s">
        <v>6753</v>
      </c>
      <c r="N98" s="528" t="s">
        <v>3305</v>
      </c>
      <c r="O98" s="528" t="s">
        <v>98</v>
      </c>
      <c r="P98" s="528">
        <v>6113</v>
      </c>
      <c r="Q98" s="528" t="s">
        <v>4887</v>
      </c>
      <c r="R98" s="528" t="s">
        <v>5043</v>
      </c>
      <c r="S98" s="528" t="s">
        <v>5779</v>
      </c>
      <c r="T98" s="648">
        <v>43067</v>
      </c>
      <c r="U98" s="648">
        <v>43083</v>
      </c>
      <c r="V98" s="528" t="s">
        <v>6730</v>
      </c>
      <c r="W98" s="528" t="s">
        <v>6276</v>
      </c>
      <c r="X98" s="528" t="s">
        <v>6555</v>
      </c>
      <c r="Y98" s="528" t="s">
        <v>6647</v>
      </c>
      <c r="Z98" s="528" t="s">
        <v>6524</v>
      </c>
      <c r="AA98" s="528" t="s">
        <v>6520</v>
      </c>
      <c r="AB98" s="112" t="s">
        <v>6520</v>
      </c>
    </row>
    <row r="99" spans="1:28" ht="28.5">
      <c r="A99" s="630" t="s">
        <v>6587</v>
      </c>
      <c r="B99" s="622">
        <f t="shared" ref="B99:B123" si="3">C99/3.8</f>
        <v>178947.36842105264</v>
      </c>
      <c r="C99" s="595">
        <v>680000</v>
      </c>
      <c r="D99" s="595">
        <v>550000</v>
      </c>
      <c r="E99" s="595">
        <v>25000</v>
      </c>
      <c r="F99" s="513">
        <v>10</v>
      </c>
      <c r="G99" s="91" t="s">
        <v>3216</v>
      </c>
      <c r="H99" s="619">
        <v>43041</v>
      </c>
      <c r="I99" s="557">
        <v>22</v>
      </c>
      <c r="J99" s="521" t="s">
        <v>2746</v>
      </c>
      <c r="K99" s="632" t="s">
        <v>2815</v>
      </c>
      <c r="L99" s="507" t="s">
        <v>2358</v>
      </c>
      <c r="M99" s="507" t="s">
        <v>6754</v>
      </c>
      <c r="N99" s="507" t="s">
        <v>153</v>
      </c>
      <c r="O99" s="507" t="s">
        <v>6755</v>
      </c>
      <c r="P99" s="507">
        <v>3672</v>
      </c>
      <c r="Q99" s="507" t="s">
        <v>5720</v>
      </c>
      <c r="R99" s="507" t="s">
        <v>5043</v>
      </c>
      <c r="S99" s="586" t="s">
        <v>6487</v>
      </c>
      <c r="T99" s="566">
        <v>43073</v>
      </c>
      <c r="U99" s="566">
        <v>43073</v>
      </c>
      <c r="V99" s="507"/>
      <c r="W99" s="507" t="s">
        <v>68</v>
      </c>
      <c r="X99" s="507" t="s">
        <v>6677</v>
      </c>
      <c r="Y99" s="507" t="s">
        <v>6647</v>
      </c>
      <c r="Z99" s="507" t="s">
        <v>5001</v>
      </c>
      <c r="AA99" s="507" t="s">
        <v>6520</v>
      </c>
      <c r="AB99" s="112" t="s">
        <v>6520</v>
      </c>
    </row>
    <row r="100" spans="1:28" ht="25.5">
      <c r="A100" s="630" t="s">
        <v>6570</v>
      </c>
      <c r="B100" s="622">
        <f t="shared" si="3"/>
        <v>165297.36842105264</v>
      </c>
      <c r="C100" s="595">
        <v>628130</v>
      </c>
      <c r="D100" s="595">
        <v>630000</v>
      </c>
      <c r="E100" s="595">
        <v>25000</v>
      </c>
      <c r="F100" s="513">
        <v>10</v>
      </c>
      <c r="G100" s="91" t="s">
        <v>3216</v>
      </c>
      <c r="H100" s="619" t="s">
        <v>6756</v>
      </c>
      <c r="I100" s="557">
        <v>25</v>
      </c>
      <c r="J100" s="521" t="s">
        <v>2746</v>
      </c>
      <c r="K100" s="632" t="s">
        <v>2815</v>
      </c>
      <c r="L100" s="586" t="s">
        <v>2358</v>
      </c>
      <c r="M100" s="586" t="s">
        <v>6757</v>
      </c>
      <c r="N100" s="586" t="s">
        <v>321</v>
      </c>
      <c r="O100" s="586" t="s">
        <v>6758</v>
      </c>
      <c r="P100" s="586">
        <v>1551</v>
      </c>
      <c r="Q100" s="586" t="s">
        <v>5720</v>
      </c>
      <c r="R100" s="586" t="s">
        <v>5043</v>
      </c>
      <c r="S100" s="586" t="s">
        <v>5833</v>
      </c>
      <c r="T100" s="642">
        <v>43071</v>
      </c>
      <c r="U100" s="642">
        <v>43074</v>
      </c>
      <c r="V100" s="586"/>
      <c r="W100" s="586" t="s">
        <v>68</v>
      </c>
      <c r="X100" s="586" t="s">
        <v>6652</v>
      </c>
      <c r="Y100" s="586" t="s">
        <v>6647</v>
      </c>
      <c r="Z100" s="586" t="s">
        <v>4947</v>
      </c>
      <c r="AA100" s="586" t="s">
        <v>6520</v>
      </c>
      <c r="AB100" s="586" t="s">
        <v>6520</v>
      </c>
    </row>
    <row r="101" spans="1:28" ht="25.5" customHeight="1">
      <c r="A101" s="630" t="s">
        <v>2317</v>
      </c>
      <c r="B101" s="622">
        <f t="shared" si="3"/>
        <v>175488.42105263157</v>
      </c>
      <c r="C101" s="595">
        <v>666856</v>
      </c>
      <c r="D101" s="595">
        <v>523543</v>
      </c>
      <c r="E101" s="595">
        <v>25000</v>
      </c>
      <c r="F101" s="513">
        <v>9</v>
      </c>
      <c r="G101" s="624" t="s">
        <v>3216</v>
      </c>
      <c r="H101" s="619">
        <v>42989</v>
      </c>
      <c r="I101" s="557">
        <v>27</v>
      </c>
      <c r="J101" s="521" t="s">
        <v>2746</v>
      </c>
      <c r="K101" s="632" t="s">
        <v>2815</v>
      </c>
      <c r="L101" s="528" t="s">
        <v>2358</v>
      </c>
      <c r="M101" s="528" t="s">
        <v>6759</v>
      </c>
      <c r="N101" s="528" t="s">
        <v>3814</v>
      </c>
      <c r="O101" s="528" t="s">
        <v>36</v>
      </c>
      <c r="P101" s="528">
        <v>1486</v>
      </c>
      <c r="Q101" s="528" t="s">
        <v>4887</v>
      </c>
      <c r="R101" s="528" t="s">
        <v>5043</v>
      </c>
      <c r="S101" s="528" t="s">
        <v>5779</v>
      </c>
      <c r="T101" s="648">
        <v>43070</v>
      </c>
      <c r="U101" s="648">
        <v>43081</v>
      </c>
      <c r="V101" s="528"/>
      <c r="W101" s="528" t="s">
        <v>68</v>
      </c>
      <c r="X101" s="528" t="s">
        <v>6700</v>
      </c>
      <c r="Y101" s="528" t="s">
        <v>6647</v>
      </c>
      <c r="Z101" s="528" t="s">
        <v>4947</v>
      </c>
      <c r="AA101" s="528"/>
      <c r="AB101" s="112" t="s">
        <v>6520</v>
      </c>
    </row>
    <row r="102" spans="1:28" ht="25.5" customHeight="1">
      <c r="A102" s="630" t="s">
        <v>6628</v>
      </c>
      <c r="B102" s="622">
        <f t="shared" si="3"/>
        <v>168816.05263157896</v>
      </c>
      <c r="C102" s="595">
        <v>641501</v>
      </c>
      <c r="D102" s="595">
        <v>620837</v>
      </c>
      <c r="E102" s="595">
        <v>25000</v>
      </c>
      <c r="F102" s="513">
        <v>9</v>
      </c>
      <c r="G102" s="624" t="s">
        <v>3216</v>
      </c>
      <c r="H102" s="619">
        <v>43031</v>
      </c>
      <c r="I102" s="557">
        <v>30</v>
      </c>
      <c r="J102" s="521" t="s">
        <v>2746</v>
      </c>
      <c r="K102" s="632" t="s">
        <v>2815</v>
      </c>
      <c r="L102" s="577" t="s">
        <v>2358</v>
      </c>
      <c r="M102" s="577" t="s">
        <v>6760</v>
      </c>
      <c r="N102" s="577" t="s">
        <v>6761</v>
      </c>
      <c r="O102" s="577" t="s">
        <v>6762</v>
      </c>
      <c r="P102" s="577">
        <v>1822</v>
      </c>
      <c r="Q102" s="577" t="s">
        <v>4887</v>
      </c>
      <c r="R102" s="577" t="s">
        <v>5043</v>
      </c>
      <c r="S102" s="577" t="s">
        <v>5833</v>
      </c>
      <c r="T102" s="625">
        <v>43073</v>
      </c>
      <c r="U102" s="625">
        <v>43081</v>
      </c>
      <c r="V102" s="577"/>
      <c r="W102" s="577" t="s">
        <v>68</v>
      </c>
      <c r="X102" s="577" t="s">
        <v>6700</v>
      </c>
      <c r="Y102" s="577" t="s">
        <v>6647</v>
      </c>
      <c r="Z102" s="577" t="s">
        <v>6763</v>
      </c>
      <c r="AA102" s="577" t="s">
        <v>6520</v>
      </c>
      <c r="AB102" s="577" t="s">
        <v>6520</v>
      </c>
    </row>
    <row r="103" spans="1:28" ht="25.5" customHeight="1">
      <c r="A103" s="630" t="s">
        <v>2333</v>
      </c>
      <c r="B103" s="622">
        <f t="shared" si="3"/>
        <v>194570</v>
      </c>
      <c r="C103" s="595">
        <v>739366</v>
      </c>
      <c r="D103" s="595">
        <v>650000</v>
      </c>
      <c r="E103" s="595">
        <v>25000</v>
      </c>
      <c r="F103" s="513">
        <v>10</v>
      </c>
      <c r="G103" s="91" t="s">
        <v>3216</v>
      </c>
      <c r="H103" s="613"/>
      <c r="I103" s="557">
        <v>30</v>
      </c>
      <c r="J103" s="521" t="s">
        <v>2746</v>
      </c>
      <c r="K103" s="632" t="s">
        <v>2815</v>
      </c>
      <c r="L103" s="576" t="s">
        <v>2335</v>
      </c>
      <c r="M103" s="576" t="s">
        <v>6764</v>
      </c>
      <c r="N103" s="576" t="s">
        <v>6075</v>
      </c>
      <c r="O103" s="576" t="s">
        <v>6765</v>
      </c>
      <c r="P103" s="576">
        <v>5177</v>
      </c>
      <c r="Q103" s="576" t="s">
        <v>4921</v>
      </c>
      <c r="R103" s="576" t="s">
        <v>5043</v>
      </c>
      <c r="S103" s="576" t="s">
        <v>5779</v>
      </c>
      <c r="T103" s="633">
        <v>43074</v>
      </c>
      <c r="U103" s="633">
        <v>43083</v>
      </c>
      <c r="V103" s="576"/>
      <c r="W103" s="576" t="s">
        <v>6276</v>
      </c>
      <c r="X103" s="576" t="s">
        <v>6766</v>
      </c>
      <c r="Y103" s="576" t="s">
        <v>6647</v>
      </c>
      <c r="Z103" s="576" t="s">
        <v>4910</v>
      </c>
      <c r="AA103" s="576" t="s">
        <v>6520</v>
      </c>
      <c r="AB103" s="112" t="s">
        <v>6520</v>
      </c>
    </row>
    <row r="104" spans="1:28" ht="25.5" customHeight="1">
      <c r="A104" s="630" t="s">
        <v>6597</v>
      </c>
      <c r="B104" s="622">
        <f t="shared" si="3"/>
        <v>202105.26315789475</v>
      </c>
      <c r="C104" s="595">
        <v>768000</v>
      </c>
      <c r="D104" s="595">
        <v>610000</v>
      </c>
      <c r="E104" s="595">
        <v>25000</v>
      </c>
      <c r="F104" s="513">
        <v>10</v>
      </c>
      <c r="G104" s="91" t="s">
        <v>3216</v>
      </c>
      <c r="H104" s="613"/>
      <c r="I104" s="557">
        <v>4</v>
      </c>
      <c r="J104" s="521" t="s">
        <v>6767</v>
      </c>
      <c r="K104" s="632" t="s">
        <v>2815</v>
      </c>
      <c r="L104" s="417" t="s">
        <v>2335</v>
      </c>
      <c r="M104" s="417" t="s">
        <v>6768</v>
      </c>
      <c r="N104" s="417" t="s">
        <v>6769</v>
      </c>
      <c r="O104" s="417" t="s">
        <v>2897</v>
      </c>
      <c r="P104" s="417">
        <v>5259</v>
      </c>
      <c r="Q104" s="417" t="s">
        <v>4880</v>
      </c>
      <c r="R104" s="417" t="s">
        <v>5043</v>
      </c>
      <c r="S104" s="417" t="s">
        <v>5779</v>
      </c>
      <c r="T104" s="603">
        <v>43061</v>
      </c>
      <c r="U104" s="603">
        <v>43088</v>
      </c>
      <c r="V104" s="417"/>
      <c r="W104" s="417" t="s">
        <v>6276</v>
      </c>
      <c r="X104" s="417" t="s">
        <v>6555</v>
      </c>
      <c r="Y104" s="417" t="s">
        <v>6642</v>
      </c>
      <c r="Z104" s="417" t="s">
        <v>6770</v>
      </c>
      <c r="AA104" s="417" t="s">
        <v>6520</v>
      </c>
      <c r="AB104" s="112" t="s">
        <v>6520</v>
      </c>
    </row>
    <row r="105" spans="1:28" ht="25.5" customHeight="1">
      <c r="A105" s="630" t="s">
        <v>2317</v>
      </c>
      <c r="B105" s="622">
        <f t="shared" si="3"/>
        <v>174609.21052631579</v>
      </c>
      <c r="C105" s="595">
        <v>663515</v>
      </c>
      <c r="D105" s="595">
        <v>650000</v>
      </c>
      <c r="E105" s="595">
        <v>25000</v>
      </c>
      <c r="F105" s="513">
        <v>8</v>
      </c>
      <c r="G105" s="624" t="s">
        <v>3216</v>
      </c>
      <c r="H105" s="613"/>
      <c r="I105" s="557">
        <v>4</v>
      </c>
      <c r="J105" s="521" t="s">
        <v>2815</v>
      </c>
      <c r="K105" s="632" t="s">
        <v>2815</v>
      </c>
      <c r="L105" s="432" t="s">
        <v>2335</v>
      </c>
      <c r="M105" s="432" t="s">
        <v>6771</v>
      </c>
      <c r="N105" s="432" t="s">
        <v>2794</v>
      </c>
      <c r="O105" s="432" t="s">
        <v>6772</v>
      </c>
      <c r="P105" s="432">
        <v>6055</v>
      </c>
      <c r="Q105" s="432" t="s">
        <v>4870</v>
      </c>
      <c r="R105" s="432" t="s">
        <v>5043</v>
      </c>
      <c r="S105" s="432" t="s">
        <v>5779</v>
      </c>
      <c r="T105" s="602">
        <v>43075</v>
      </c>
      <c r="U105" s="602">
        <v>43083</v>
      </c>
      <c r="V105" s="432"/>
      <c r="W105" s="432" t="s">
        <v>6276</v>
      </c>
      <c r="X105" s="432" t="s">
        <v>6773</v>
      </c>
      <c r="Y105" s="432" t="s">
        <v>6739</v>
      </c>
      <c r="Z105" s="432" t="s">
        <v>4910</v>
      </c>
      <c r="AA105" s="432" t="s">
        <v>6520</v>
      </c>
      <c r="AB105" s="112" t="s">
        <v>6520</v>
      </c>
    </row>
    <row r="106" spans="1:28" ht="25.5">
      <c r="A106" s="630" t="s">
        <v>2317</v>
      </c>
      <c r="B106" s="622">
        <f t="shared" si="3"/>
        <v>211355.26315789475</v>
      </c>
      <c r="C106" s="595">
        <v>803150</v>
      </c>
      <c r="D106" s="595">
        <v>620000</v>
      </c>
      <c r="E106" s="595">
        <v>25000</v>
      </c>
      <c r="F106" s="513">
        <v>10</v>
      </c>
      <c r="G106" s="91" t="s">
        <v>3216</v>
      </c>
      <c r="H106" s="613"/>
      <c r="I106" s="557">
        <v>4</v>
      </c>
      <c r="J106" s="521" t="s">
        <v>2815</v>
      </c>
      <c r="K106" s="632" t="s">
        <v>2815</v>
      </c>
      <c r="L106" s="417" t="s">
        <v>2335</v>
      </c>
      <c r="M106" s="417" t="s">
        <v>6774</v>
      </c>
      <c r="N106" s="417" t="s">
        <v>194</v>
      </c>
      <c r="O106" s="417" t="s">
        <v>6775</v>
      </c>
      <c r="P106" s="417">
        <v>5910</v>
      </c>
      <c r="Q106" s="417" t="s">
        <v>4880</v>
      </c>
      <c r="R106" s="417" t="s">
        <v>5043</v>
      </c>
      <c r="S106" s="417" t="s">
        <v>5833</v>
      </c>
      <c r="T106" s="603">
        <v>43077</v>
      </c>
      <c r="U106" s="603">
        <v>43083</v>
      </c>
      <c r="V106" s="417"/>
      <c r="W106" s="417" t="s">
        <v>6276</v>
      </c>
      <c r="X106" s="417" t="s">
        <v>6555</v>
      </c>
      <c r="Y106" s="417" t="s">
        <v>6642</v>
      </c>
      <c r="Z106" s="417" t="s">
        <v>6770</v>
      </c>
      <c r="AA106" s="417" t="s">
        <v>6520</v>
      </c>
      <c r="AB106" s="417" t="s">
        <v>6520</v>
      </c>
    </row>
    <row r="107" spans="1:28" ht="25.5">
      <c r="A107" s="630" t="s">
        <v>2317</v>
      </c>
      <c r="B107" s="622">
        <f t="shared" si="3"/>
        <v>201022.36842105264</v>
      </c>
      <c r="C107" s="595">
        <v>763885</v>
      </c>
      <c r="D107" s="595">
        <v>665000</v>
      </c>
      <c r="E107" s="595">
        <v>25000</v>
      </c>
      <c r="F107" s="513">
        <v>9</v>
      </c>
      <c r="G107" s="91" t="s">
        <v>3216</v>
      </c>
      <c r="H107" s="613"/>
      <c r="I107" s="557">
        <v>4</v>
      </c>
      <c r="J107" s="521" t="s">
        <v>2815</v>
      </c>
      <c r="K107" s="632" t="s">
        <v>2815</v>
      </c>
      <c r="L107" s="432" t="s">
        <v>2335</v>
      </c>
      <c r="M107" s="432" t="s">
        <v>6776</v>
      </c>
      <c r="N107" s="432" t="s">
        <v>6777</v>
      </c>
      <c r="O107" s="432" t="s">
        <v>5881</v>
      </c>
      <c r="P107" s="432">
        <v>5943</v>
      </c>
      <c r="Q107" s="432" t="s">
        <v>4870</v>
      </c>
      <c r="R107" s="432" t="s">
        <v>5043</v>
      </c>
      <c r="S107" s="432" t="s">
        <v>5779</v>
      </c>
      <c r="T107" s="602">
        <v>43077</v>
      </c>
      <c r="U107" s="602">
        <v>43083</v>
      </c>
      <c r="V107" s="432"/>
      <c r="W107" s="432" t="s">
        <v>6276</v>
      </c>
      <c r="X107" s="432" t="s">
        <v>6700</v>
      </c>
      <c r="Y107" s="432" t="s">
        <v>6642</v>
      </c>
      <c r="Z107" s="432" t="s">
        <v>6778</v>
      </c>
      <c r="AA107" s="432" t="s">
        <v>6520</v>
      </c>
      <c r="AB107" s="112" t="s">
        <v>6520</v>
      </c>
    </row>
    <row r="108" spans="1:28" ht="25.5">
      <c r="A108" s="630" t="s">
        <v>2317</v>
      </c>
      <c r="B108" s="622">
        <f t="shared" si="3"/>
        <v>197168.4210526316</v>
      </c>
      <c r="C108" s="595">
        <v>749240</v>
      </c>
      <c r="D108" s="595">
        <v>650000</v>
      </c>
      <c r="E108" s="595">
        <v>25000</v>
      </c>
      <c r="F108" s="513">
        <v>10</v>
      </c>
      <c r="G108" s="91" t="s">
        <v>3216</v>
      </c>
      <c r="H108" s="613"/>
      <c r="I108" s="557">
        <v>8</v>
      </c>
      <c r="J108" s="521" t="s">
        <v>2815</v>
      </c>
      <c r="K108" s="632" t="s">
        <v>2815</v>
      </c>
      <c r="L108" s="525" t="s">
        <v>2335</v>
      </c>
      <c r="M108" s="525" t="s">
        <v>6779</v>
      </c>
      <c r="N108" s="525" t="s">
        <v>210</v>
      </c>
      <c r="O108" s="525" t="s">
        <v>4344</v>
      </c>
      <c r="P108" s="525">
        <v>6178</v>
      </c>
      <c r="Q108" s="525" t="s">
        <v>4921</v>
      </c>
      <c r="R108" s="525" t="s">
        <v>5043</v>
      </c>
      <c r="S108" s="525" t="s">
        <v>5833</v>
      </c>
      <c r="T108" s="599">
        <v>43084</v>
      </c>
      <c r="U108" s="599">
        <v>43090</v>
      </c>
      <c r="V108" s="525"/>
      <c r="W108" s="525" t="s">
        <v>6276</v>
      </c>
      <c r="X108" s="525" t="s">
        <v>6700</v>
      </c>
      <c r="Y108" s="525" t="s">
        <v>6780</v>
      </c>
      <c r="Z108" s="525" t="s">
        <v>6781</v>
      </c>
      <c r="AA108" s="525" t="s">
        <v>6520</v>
      </c>
      <c r="AB108" s="525" t="s">
        <v>6520</v>
      </c>
    </row>
    <row r="109" spans="1:28" ht="25.5">
      <c r="A109" s="630" t="s">
        <v>2317</v>
      </c>
      <c r="B109" s="622">
        <f t="shared" si="3"/>
        <v>189526.05263157896</v>
      </c>
      <c r="C109" s="595">
        <v>720199</v>
      </c>
      <c r="D109" s="595">
        <v>500000</v>
      </c>
      <c r="E109" s="595">
        <v>25000</v>
      </c>
      <c r="F109" s="513">
        <v>11</v>
      </c>
      <c r="G109" s="91" t="s">
        <v>3216</v>
      </c>
      <c r="H109" s="613"/>
      <c r="I109" s="557">
        <v>11</v>
      </c>
      <c r="J109" s="521" t="s">
        <v>2815</v>
      </c>
      <c r="K109" s="632" t="s">
        <v>2815</v>
      </c>
      <c r="L109" s="528" t="s">
        <v>2335</v>
      </c>
      <c r="M109" s="528" t="s">
        <v>6782</v>
      </c>
      <c r="N109" s="528" t="s">
        <v>4633</v>
      </c>
      <c r="O109" s="528" t="s">
        <v>6783</v>
      </c>
      <c r="P109" s="528">
        <v>6102</v>
      </c>
      <c r="Q109" s="528" t="s">
        <v>4887</v>
      </c>
      <c r="R109" s="528" t="s">
        <v>5043</v>
      </c>
      <c r="S109" s="528" t="s">
        <v>5779</v>
      </c>
      <c r="T109" s="648">
        <v>43084</v>
      </c>
      <c r="U109" s="648">
        <v>43090</v>
      </c>
      <c r="V109" s="528"/>
      <c r="W109" s="528" t="s">
        <v>6276</v>
      </c>
      <c r="X109" s="528" t="s">
        <v>6555</v>
      </c>
      <c r="Y109" s="528" t="s">
        <v>6594</v>
      </c>
      <c r="Z109" s="528" t="s">
        <v>4947</v>
      </c>
      <c r="AA109" s="528" t="s">
        <v>6520</v>
      </c>
      <c r="AB109" s="112" t="s">
        <v>6520</v>
      </c>
    </row>
    <row r="110" spans="1:28" ht="25.5" customHeight="1">
      <c r="A110" s="630" t="s">
        <v>6628</v>
      </c>
      <c r="B110" s="622">
        <f t="shared" si="3"/>
        <v>103578.68421052632</v>
      </c>
      <c r="C110" s="595">
        <v>393599</v>
      </c>
      <c r="D110" s="595">
        <v>500000</v>
      </c>
      <c r="E110" s="595">
        <v>25000</v>
      </c>
      <c r="F110" s="515" t="s">
        <v>5740</v>
      </c>
      <c r="G110" s="624" t="s">
        <v>3216</v>
      </c>
      <c r="H110" s="613"/>
      <c r="I110" s="557">
        <v>11</v>
      </c>
      <c r="J110" s="521" t="s">
        <v>2815</v>
      </c>
      <c r="K110" s="632" t="s">
        <v>2815</v>
      </c>
      <c r="L110" s="507" t="s">
        <v>2335</v>
      </c>
      <c r="M110" s="507" t="s">
        <v>6784</v>
      </c>
      <c r="N110" s="507" t="s">
        <v>6785</v>
      </c>
      <c r="O110" s="507"/>
      <c r="P110" s="507">
        <v>5916</v>
      </c>
      <c r="Q110" s="507" t="s">
        <v>5720</v>
      </c>
      <c r="R110" s="507" t="s">
        <v>6486</v>
      </c>
      <c r="S110" s="507" t="s">
        <v>6487</v>
      </c>
      <c r="T110" s="566">
        <v>43088</v>
      </c>
      <c r="U110" s="566">
        <v>43090</v>
      </c>
      <c r="V110" s="507"/>
      <c r="W110" s="507" t="s">
        <v>6276</v>
      </c>
      <c r="X110" s="507" t="s">
        <v>68</v>
      </c>
      <c r="Y110" s="507" t="s">
        <v>6786</v>
      </c>
      <c r="Z110" s="507" t="s">
        <v>6622</v>
      </c>
      <c r="AA110" s="507"/>
      <c r="AB110" s="112" t="s">
        <v>6520</v>
      </c>
    </row>
    <row r="111" spans="1:28" ht="25.5" customHeight="1">
      <c r="A111" s="630" t="s">
        <v>2333</v>
      </c>
      <c r="B111" s="622">
        <f t="shared" si="3"/>
        <v>197550.26315789475</v>
      </c>
      <c r="C111" s="595">
        <v>750691</v>
      </c>
      <c r="D111" s="595">
        <v>500000</v>
      </c>
      <c r="E111" s="595">
        <v>25000</v>
      </c>
      <c r="F111" s="513">
        <v>10</v>
      </c>
      <c r="G111" s="91" t="s">
        <v>3216</v>
      </c>
      <c r="H111" s="613"/>
      <c r="I111" s="557">
        <v>11</v>
      </c>
      <c r="J111" s="521" t="s">
        <v>2815</v>
      </c>
      <c r="K111" s="632" t="s">
        <v>2815</v>
      </c>
      <c r="L111" s="528" t="s">
        <v>2335</v>
      </c>
      <c r="M111" s="528" t="s">
        <v>6787</v>
      </c>
      <c r="N111" s="528" t="s">
        <v>3305</v>
      </c>
      <c r="O111" s="528" t="s">
        <v>6788</v>
      </c>
      <c r="P111" s="528">
        <v>6200</v>
      </c>
      <c r="Q111" s="528" t="s">
        <v>4887</v>
      </c>
      <c r="R111" s="528" t="s">
        <v>5043</v>
      </c>
      <c r="S111" s="528" t="s">
        <v>5779</v>
      </c>
      <c r="T111" s="648">
        <v>43085</v>
      </c>
      <c r="U111" s="648">
        <v>43099</v>
      </c>
      <c r="V111" s="528"/>
      <c r="W111" s="528" t="s">
        <v>6276</v>
      </c>
      <c r="X111" s="528" t="s">
        <v>6555</v>
      </c>
      <c r="Y111" s="528" t="s">
        <v>6647</v>
      </c>
      <c r="Z111" s="528" t="s">
        <v>6648</v>
      </c>
      <c r="AA111" s="528"/>
      <c r="AB111" s="112" t="s">
        <v>6520</v>
      </c>
    </row>
    <row r="112" spans="1:28" ht="25.5">
      <c r="A112" s="630" t="s">
        <v>2317</v>
      </c>
      <c r="B112" s="622">
        <f t="shared" si="3"/>
        <v>28551.578947368424</v>
      </c>
      <c r="C112" s="595">
        <v>108496</v>
      </c>
      <c r="D112" s="595"/>
      <c r="E112" s="618"/>
      <c r="F112" s="513"/>
      <c r="G112" s="624" t="s">
        <v>3216</v>
      </c>
      <c r="H112" s="613"/>
      <c r="I112" s="557">
        <v>11</v>
      </c>
      <c r="J112" s="521" t="s">
        <v>2815</v>
      </c>
      <c r="K112" s="632" t="s">
        <v>2815</v>
      </c>
      <c r="L112" s="417" t="s">
        <v>2313</v>
      </c>
      <c r="M112" s="417" t="s">
        <v>5129</v>
      </c>
      <c r="N112" s="417" t="s">
        <v>2874</v>
      </c>
      <c r="O112" s="417" t="s">
        <v>6789</v>
      </c>
      <c r="P112" s="417">
        <v>5960</v>
      </c>
      <c r="Q112" s="417" t="s">
        <v>4880</v>
      </c>
      <c r="R112" s="417"/>
      <c r="S112" s="417"/>
      <c r="T112" s="417"/>
      <c r="U112" s="603">
        <v>43087</v>
      </c>
      <c r="V112" s="417"/>
      <c r="W112" s="417"/>
      <c r="X112" s="417"/>
      <c r="Y112" s="417" t="s">
        <v>4930</v>
      </c>
      <c r="Z112" s="417"/>
      <c r="AA112" s="417"/>
      <c r="AB112" s="417"/>
    </row>
    <row r="113" spans="1:28" ht="25.5">
      <c r="A113" s="630" t="s">
        <v>6197</v>
      </c>
      <c r="B113" s="622">
        <f t="shared" si="3"/>
        <v>221346.05263157896</v>
      </c>
      <c r="C113" s="595">
        <v>841115</v>
      </c>
      <c r="D113" s="595">
        <v>610000</v>
      </c>
      <c r="E113" s="595">
        <v>25000</v>
      </c>
      <c r="F113" s="91">
        <v>12</v>
      </c>
      <c r="G113" s="91" t="s">
        <v>3216</v>
      </c>
      <c r="H113" s="613"/>
      <c r="I113" s="557">
        <v>13</v>
      </c>
      <c r="J113" s="521" t="s">
        <v>2815</v>
      </c>
      <c r="K113" s="632" t="s">
        <v>2815</v>
      </c>
      <c r="L113" s="523" t="s">
        <v>2335</v>
      </c>
      <c r="M113" s="523" t="s">
        <v>6790</v>
      </c>
      <c r="N113" s="523" t="s">
        <v>87</v>
      </c>
      <c r="O113" s="523" t="s">
        <v>6791</v>
      </c>
      <c r="P113" s="523">
        <v>6127</v>
      </c>
      <c r="Q113" s="523" t="s">
        <v>6792</v>
      </c>
      <c r="R113" s="523" t="s">
        <v>5043</v>
      </c>
      <c r="S113" s="523" t="s">
        <v>5779</v>
      </c>
      <c r="T113" s="757">
        <v>43085</v>
      </c>
      <c r="U113" s="757">
        <v>43091</v>
      </c>
      <c r="V113" s="523"/>
      <c r="W113" s="523" t="s">
        <v>6276</v>
      </c>
      <c r="X113" s="523" t="s">
        <v>6793</v>
      </c>
      <c r="Y113" s="523" t="s">
        <v>6794</v>
      </c>
      <c r="Z113" s="523" t="s">
        <v>6795</v>
      </c>
      <c r="AA113" s="523" t="s">
        <v>6520</v>
      </c>
      <c r="AB113" s="112" t="s">
        <v>6520</v>
      </c>
    </row>
    <row r="114" spans="1:28" ht="25.5">
      <c r="A114" s="630" t="s">
        <v>2317</v>
      </c>
      <c r="B114" s="622">
        <f t="shared" si="3"/>
        <v>22105.263157894737</v>
      </c>
      <c r="C114" s="595">
        <v>84000</v>
      </c>
      <c r="D114" s="595"/>
      <c r="E114" s="618"/>
      <c r="F114" s="513"/>
      <c r="G114" s="91" t="s">
        <v>3216</v>
      </c>
      <c r="H114" s="613"/>
      <c r="I114" s="557">
        <v>13</v>
      </c>
      <c r="J114" s="521" t="s">
        <v>2815</v>
      </c>
      <c r="K114" s="632" t="s">
        <v>2815</v>
      </c>
      <c r="L114" s="528" t="s">
        <v>2313</v>
      </c>
      <c r="M114" s="528" t="s">
        <v>6796</v>
      </c>
      <c r="N114" s="528" t="s">
        <v>6797</v>
      </c>
      <c r="O114" s="528" t="s">
        <v>6798</v>
      </c>
      <c r="P114" s="528">
        <v>5738</v>
      </c>
      <c r="Q114" s="528" t="s">
        <v>4887</v>
      </c>
      <c r="R114" s="528"/>
      <c r="S114" s="528"/>
      <c r="T114" s="528"/>
      <c r="U114" s="648">
        <v>43090</v>
      </c>
      <c r="V114" s="528"/>
      <c r="W114" s="528" t="s">
        <v>68</v>
      </c>
      <c r="X114" s="528"/>
      <c r="Y114" s="528" t="s">
        <v>6799</v>
      </c>
      <c r="Z114" s="528"/>
      <c r="AA114" s="528"/>
      <c r="AB114" s="528"/>
    </row>
    <row r="115" spans="1:28" ht="25.5">
      <c r="A115" s="630" t="s">
        <v>2317</v>
      </c>
      <c r="B115" s="622">
        <f t="shared" si="3"/>
        <v>209471.31578947368</v>
      </c>
      <c r="C115" s="595">
        <v>795991</v>
      </c>
      <c r="D115" s="595">
        <v>500000</v>
      </c>
      <c r="E115" s="595">
        <v>25000</v>
      </c>
      <c r="F115" s="513">
        <v>12</v>
      </c>
      <c r="G115" s="91" t="s">
        <v>3216</v>
      </c>
      <c r="H115" s="613"/>
      <c r="I115" s="557">
        <v>15</v>
      </c>
      <c r="J115" s="521" t="s">
        <v>2815</v>
      </c>
      <c r="K115" s="632" t="s">
        <v>2815</v>
      </c>
      <c r="L115" s="586" t="s">
        <v>2335</v>
      </c>
      <c r="M115" s="586" t="s">
        <v>6800</v>
      </c>
      <c r="N115" s="586" t="s">
        <v>6801</v>
      </c>
      <c r="O115" s="586" t="s">
        <v>6802</v>
      </c>
      <c r="P115" s="586">
        <v>4763</v>
      </c>
      <c r="Q115" s="586" t="s">
        <v>5720</v>
      </c>
      <c r="R115" s="586" t="s">
        <v>5043</v>
      </c>
      <c r="S115" s="586" t="s">
        <v>5779</v>
      </c>
      <c r="T115" s="642">
        <v>43091</v>
      </c>
      <c r="U115" s="642">
        <v>43099</v>
      </c>
      <c r="V115" s="586"/>
      <c r="W115" s="586" t="s">
        <v>6276</v>
      </c>
      <c r="X115" s="586" t="s">
        <v>6555</v>
      </c>
      <c r="Y115" s="586" t="s">
        <v>6647</v>
      </c>
      <c r="Z115" s="586" t="s">
        <v>5001</v>
      </c>
      <c r="AA115" s="586" t="s">
        <v>6520</v>
      </c>
      <c r="AB115" s="112" t="s">
        <v>6520</v>
      </c>
    </row>
    <row r="116" spans="1:28" ht="25.5">
      <c r="A116" s="630" t="s">
        <v>2317</v>
      </c>
      <c r="B116" s="622">
        <f t="shared" si="3"/>
        <v>43421.052631578947</v>
      </c>
      <c r="C116" s="595">
        <v>165000</v>
      </c>
      <c r="D116" s="595">
        <v>665000</v>
      </c>
      <c r="E116" s="618"/>
      <c r="F116" s="513"/>
      <c r="G116" s="91" t="s">
        <v>3216</v>
      </c>
      <c r="H116" s="613"/>
      <c r="I116" s="557">
        <v>18</v>
      </c>
      <c r="J116" s="521" t="s">
        <v>2815</v>
      </c>
      <c r="K116" s="632" t="s">
        <v>2815</v>
      </c>
      <c r="L116" s="432" t="s">
        <v>2313</v>
      </c>
      <c r="M116" s="432" t="s">
        <v>6803</v>
      </c>
      <c r="N116" s="432" t="s">
        <v>5444</v>
      </c>
      <c r="O116" s="432" t="s">
        <v>21</v>
      </c>
      <c r="P116" s="432">
        <v>6136</v>
      </c>
      <c r="Q116" s="432" t="s">
        <v>4870</v>
      </c>
      <c r="R116" s="432"/>
      <c r="S116" s="432"/>
      <c r="T116" s="432"/>
      <c r="U116" s="602">
        <v>43097</v>
      </c>
      <c r="V116" s="432"/>
      <c r="W116" s="432" t="s">
        <v>6276</v>
      </c>
      <c r="X116" s="432"/>
      <c r="Y116" s="432" t="s">
        <v>6594</v>
      </c>
      <c r="Z116" s="432"/>
      <c r="AA116" s="432"/>
      <c r="AB116" s="432"/>
    </row>
    <row r="117" spans="1:28" ht="25.5" customHeight="1">
      <c r="A117" s="630" t="s">
        <v>2317</v>
      </c>
      <c r="B117" s="622">
        <f t="shared" si="3"/>
        <v>210222.36842105264</v>
      </c>
      <c r="C117" s="595">
        <v>798845</v>
      </c>
      <c r="D117" s="595">
        <v>510000</v>
      </c>
      <c r="E117" s="595">
        <v>25000</v>
      </c>
      <c r="F117" s="513">
        <v>10</v>
      </c>
      <c r="G117" s="624" t="s">
        <v>3216</v>
      </c>
      <c r="H117" s="613"/>
      <c r="I117" s="557">
        <v>18</v>
      </c>
      <c r="J117" s="521" t="s">
        <v>2815</v>
      </c>
      <c r="K117" s="632" t="s">
        <v>2815</v>
      </c>
      <c r="L117" s="417" t="s">
        <v>2335</v>
      </c>
      <c r="M117" s="417" t="s">
        <v>6804</v>
      </c>
      <c r="N117" s="417" t="s">
        <v>6805</v>
      </c>
      <c r="O117" s="417" t="s">
        <v>6806</v>
      </c>
      <c r="P117" s="417">
        <v>5978</v>
      </c>
      <c r="Q117" s="417" t="s">
        <v>4880</v>
      </c>
      <c r="R117" s="417" t="s">
        <v>5043</v>
      </c>
      <c r="S117" s="417" t="s">
        <v>5779</v>
      </c>
      <c r="T117" s="603">
        <v>43091</v>
      </c>
      <c r="U117" s="603">
        <v>43099</v>
      </c>
      <c r="V117" s="417"/>
      <c r="W117" s="417" t="s">
        <v>6276</v>
      </c>
      <c r="X117" s="417" t="s">
        <v>6555</v>
      </c>
      <c r="Y117" s="417" t="s">
        <v>6642</v>
      </c>
      <c r="Z117" s="417" t="s">
        <v>6770</v>
      </c>
      <c r="AA117" s="417" t="s">
        <v>6520</v>
      </c>
      <c r="AB117" s="112" t="s">
        <v>6520</v>
      </c>
    </row>
    <row r="118" spans="1:28" ht="25.5" customHeight="1">
      <c r="A118" s="630" t="s">
        <v>6628</v>
      </c>
      <c r="B118" s="622">
        <f t="shared" si="3"/>
        <v>200243.4210526316</v>
      </c>
      <c r="C118" s="595">
        <v>760925</v>
      </c>
      <c r="D118" s="595">
        <v>500000</v>
      </c>
      <c r="E118" s="595">
        <v>25000</v>
      </c>
      <c r="F118" s="513">
        <v>9</v>
      </c>
      <c r="G118" s="91" t="s">
        <v>3216</v>
      </c>
      <c r="H118" s="613"/>
      <c r="I118" s="557">
        <v>18</v>
      </c>
      <c r="J118" s="521" t="s">
        <v>2815</v>
      </c>
      <c r="K118" s="632" t="s">
        <v>2815</v>
      </c>
      <c r="L118" s="417" t="s">
        <v>2335</v>
      </c>
      <c r="M118" s="417" t="s">
        <v>6807</v>
      </c>
      <c r="N118" s="417" t="s">
        <v>194</v>
      </c>
      <c r="O118" s="417" t="s">
        <v>3734</v>
      </c>
      <c r="P118" s="417">
        <v>6029</v>
      </c>
      <c r="Q118" s="417" t="s">
        <v>4880</v>
      </c>
      <c r="R118" s="417" t="s">
        <v>5043</v>
      </c>
      <c r="S118" s="417" t="s">
        <v>5833</v>
      </c>
      <c r="T118" s="603">
        <v>43091</v>
      </c>
      <c r="U118" s="603">
        <v>43099</v>
      </c>
      <c r="V118" s="417"/>
      <c r="W118" s="417" t="s">
        <v>6276</v>
      </c>
      <c r="X118" s="417" t="s">
        <v>6700</v>
      </c>
      <c r="Y118" s="417" t="s">
        <v>6642</v>
      </c>
      <c r="Z118" s="417" t="s">
        <v>6808</v>
      </c>
      <c r="AA118" s="417" t="s">
        <v>6520</v>
      </c>
      <c r="AB118" s="417" t="s">
        <v>6520</v>
      </c>
    </row>
    <row r="119" spans="1:28" ht="25.5" customHeight="1">
      <c r="A119" s="630" t="s">
        <v>6570</v>
      </c>
      <c r="B119" s="622">
        <f t="shared" si="3"/>
        <v>206985.5263157895</v>
      </c>
      <c r="C119" s="595">
        <v>786545</v>
      </c>
      <c r="D119" s="595">
        <v>500000</v>
      </c>
      <c r="E119" s="595">
        <v>25000</v>
      </c>
      <c r="F119" s="513">
        <v>12</v>
      </c>
      <c r="G119" s="624" t="s">
        <v>3216</v>
      </c>
      <c r="H119" s="613"/>
      <c r="I119" s="557">
        <v>18</v>
      </c>
      <c r="J119" s="521" t="s">
        <v>2815</v>
      </c>
      <c r="K119" s="632" t="s">
        <v>2815</v>
      </c>
      <c r="L119" s="507" t="s">
        <v>2335</v>
      </c>
      <c r="M119" s="507" t="s">
        <v>6809</v>
      </c>
      <c r="N119" s="507" t="s">
        <v>309</v>
      </c>
      <c r="O119" s="507" t="s">
        <v>6810</v>
      </c>
      <c r="P119" s="507">
        <v>5555</v>
      </c>
      <c r="Q119" s="507" t="s">
        <v>5720</v>
      </c>
      <c r="R119" s="507" t="s">
        <v>5043</v>
      </c>
      <c r="S119" s="507" t="s">
        <v>5779</v>
      </c>
      <c r="T119" s="566">
        <v>43090</v>
      </c>
      <c r="U119" s="566">
        <v>43099</v>
      </c>
      <c r="V119" s="507"/>
      <c r="W119" s="507" t="s">
        <v>6276</v>
      </c>
      <c r="X119" s="507" t="s">
        <v>6555</v>
      </c>
      <c r="Y119" s="507" t="s">
        <v>6642</v>
      </c>
      <c r="Z119" s="507" t="s">
        <v>5001</v>
      </c>
      <c r="AA119" s="507" t="s">
        <v>6520</v>
      </c>
      <c r="AB119" s="112" t="s">
        <v>6520</v>
      </c>
    </row>
    <row r="120" spans="1:28" ht="25.5">
      <c r="A120" s="630" t="s">
        <v>2317</v>
      </c>
      <c r="B120" s="622">
        <f t="shared" si="3"/>
        <v>201880.5263157895</v>
      </c>
      <c r="C120" s="595">
        <v>767146</v>
      </c>
      <c r="D120" s="595">
        <v>500000</v>
      </c>
      <c r="E120" s="595">
        <v>25000</v>
      </c>
      <c r="F120" s="513">
        <v>10</v>
      </c>
      <c r="G120" s="91" t="s">
        <v>3216</v>
      </c>
      <c r="H120" s="613"/>
      <c r="I120" s="557">
        <v>19</v>
      </c>
      <c r="J120" s="521" t="s">
        <v>2815</v>
      </c>
      <c r="K120" s="632" t="s">
        <v>2815</v>
      </c>
      <c r="L120" s="528" t="s">
        <v>2335</v>
      </c>
      <c r="M120" s="528" t="s">
        <v>6811</v>
      </c>
      <c r="N120" s="528" t="s">
        <v>6812</v>
      </c>
      <c r="O120" s="528" t="s">
        <v>6813</v>
      </c>
      <c r="P120" s="528">
        <v>6177</v>
      </c>
      <c r="Q120" s="528" t="s">
        <v>4887</v>
      </c>
      <c r="R120" s="528" t="s">
        <v>5043</v>
      </c>
      <c r="S120" s="528" t="s">
        <v>5833</v>
      </c>
      <c r="T120" s="648">
        <v>43090</v>
      </c>
      <c r="U120" s="648">
        <v>43099</v>
      </c>
      <c r="V120" s="528"/>
      <c r="W120" s="528" t="s">
        <v>6276</v>
      </c>
      <c r="X120" s="528" t="s">
        <v>6555</v>
      </c>
      <c r="Y120" s="528" t="s">
        <v>6647</v>
      </c>
      <c r="Z120" s="528" t="s">
        <v>6814</v>
      </c>
      <c r="AA120" s="528" t="s">
        <v>6520</v>
      </c>
      <c r="AB120" s="528" t="s">
        <v>6520</v>
      </c>
    </row>
    <row r="121" spans="1:28" ht="25.5">
      <c r="A121" s="630" t="s">
        <v>6197</v>
      </c>
      <c r="B121" s="622">
        <f t="shared" si="3"/>
        <v>206853.94736842107</v>
      </c>
      <c r="C121" s="595">
        <v>786045</v>
      </c>
      <c r="D121" s="595">
        <v>510000</v>
      </c>
      <c r="E121" s="595">
        <v>25000</v>
      </c>
      <c r="F121" s="513">
        <v>10</v>
      </c>
      <c r="G121" s="91" t="s">
        <v>3216</v>
      </c>
      <c r="H121" s="613"/>
      <c r="I121" s="557">
        <v>19</v>
      </c>
      <c r="J121" s="521" t="s">
        <v>2815</v>
      </c>
      <c r="K121" s="632" t="s">
        <v>2815</v>
      </c>
      <c r="L121" s="417" t="s">
        <v>2335</v>
      </c>
      <c r="M121" s="417" t="s">
        <v>6815</v>
      </c>
      <c r="N121" s="417" t="s">
        <v>194</v>
      </c>
      <c r="O121" s="417" t="s">
        <v>6816</v>
      </c>
      <c r="P121" s="417">
        <v>5692</v>
      </c>
      <c r="Q121" s="417" t="s">
        <v>4880</v>
      </c>
      <c r="R121" s="417" t="s">
        <v>5043</v>
      </c>
      <c r="S121" s="417" t="s">
        <v>5779</v>
      </c>
      <c r="T121" s="603">
        <v>43091</v>
      </c>
      <c r="U121" s="603">
        <v>43099</v>
      </c>
      <c r="V121" s="417"/>
      <c r="W121" s="417" t="s">
        <v>6276</v>
      </c>
      <c r="X121" s="417" t="s">
        <v>6555</v>
      </c>
      <c r="Y121" s="417" t="s">
        <v>6642</v>
      </c>
      <c r="Z121" s="417" t="s">
        <v>3258</v>
      </c>
      <c r="AA121" s="417" t="s">
        <v>6520</v>
      </c>
      <c r="AB121" s="112" t="s">
        <v>6520</v>
      </c>
    </row>
    <row r="122" spans="1:28" ht="25.5">
      <c r="A122" s="630" t="s">
        <v>2333</v>
      </c>
      <c r="B122" s="622">
        <f t="shared" si="3"/>
        <v>204130.5263157895</v>
      </c>
      <c r="C122" s="595">
        <v>775696</v>
      </c>
      <c r="D122" s="595">
        <v>500000</v>
      </c>
      <c r="E122" s="595">
        <v>25000</v>
      </c>
      <c r="F122" s="513">
        <v>11</v>
      </c>
      <c r="G122" s="91" t="s">
        <v>3216</v>
      </c>
      <c r="H122" s="613"/>
      <c r="I122" s="557">
        <v>19</v>
      </c>
      <c r="J122" s="521" t="s">
        <v>2815</v>
      </c>
      <c r="K122" s="632" t="s">
        <v>2815</v>
      </c>
      <c r="L122" s="525" t="s">
        <v>2335</v>
      </c>
      <c r="M122" s="525" t="s">
        <v>6817</v>
      </c>
      <c r="N122" s="525" t="s">
        <v>57</v>
      </c>
      <c r="O122" s="525" t="s">
        <v>6818</v>
      </c>
      <c r="P122" s="525">
        <v>5568</v>
      </c>
      <c r="Q122" s="525" t="s">
        <v>4921</v>
      </c>
      <c r="R122" s="525" t="s">
        <v>5043</v>
      </c>
      <c r="S122" s="525" t="s">
        <v>5779</v>
      </c>
      <c r="T122" s="599">
        <v>43092</v>
      </c>
      <c r="U122" s="599">
        <v>43099</v>
      </c>
      <c r="V122" s="525"/>
      <c r="W122" s="525" t="s">
        <v>6276</v>
      </c>
      <c r="X122" s="525" t="s">
        <v>6713</v>
      </c>
      <c r="Y122" s="525" t="s">
        <v>6819</v>
      </c>
      <c r="Z122" s="525" t="s">
        <v>6648</v>
      </c>
      <c r="AA122" s="525" t="s">
        <v>6520</v>
      </c>
      <c r="AB122" s="112" t="s">
        <v>6520</v>
      </c>
    </row>
    <row r="123" spans="1:28" ht="25.5">
      <c r="A123" s="630" t="s">
        <v>2317</v>
      </c>
      <c r="B123" s="622">
        <f t="shared" si="3"/>
        <v>117036.05263157895</v>
      </c>
      <c r="C123" s="595">
        <v>444737</v>
      </c>
      <c r="D123" s="595">
        <v>500000</v>
      </c>
      <c r="E123" s="595">
        <v>25000</v>
      </c>
      <c r="F123" s="513">
        <v>10</v>
      </c>
      <c r="G123" s="91" t="s">
        <v>3216</v>
      </c>
      <c r="H123" s="613"/>
      <c r="I123" s="557">
        <v>19</v>
      </c>
      <c r="J123" s="521" t="s">
        <v>2815</v>
      </c>
      <c r="K123" s="632" t="s">
        <v>2815</v>
      </c>
      <c r="L123" s="528" t="s">
        <v>2335</v>
      </c>
      <c r="M123" s="528" t="s">
        <v>6820</v>
      </c>
      <c r="N123" s="528" t="s">
        <v>140</v>
      </c>
      <c r="O123" s="528" t="s">
        <v>6821</v>
      </c>
      <c r="P123" s="528">
        <v>6201</v>
      </c>
      <c r="Q123" s="528" t="s">
        <v>4887</v>
      </c>
      <c r="R123" s="528" t="s">
        <v>6822</v>
      </c>
      <c r="S123" s="528" t="s">
        <v>5779</v>
      </c>
      <c r="T123" s="648">
        <v>43090</v>
      </c>
      <c r="U123" s="648">
        <v>43099</v>
      </c>
      <c r="V123" s="528"/>
      <c r="W123" s="528" t="s">
        <v>6276</v>
      </c>
      <c r="X123" s="528" t="s">
        <v>6823</v>
      </c>
      <c r="Y123" s="528" t="s">
        <v>4963</v>
      </c>
      <c r="Z123" s="528" t="s">
        <v>4947</v>
      </c>
      <c r="AA123" s="528"/>
      <c r="AB123" s="112" t="s">
        <v>6520</v>
      </c>
    </row>
    <row r="124" spans="1:28">
      <c r="B124" s="596"/>
      <c r="C124" s="618"/>
      <c r="D124" s="618"/>
      <c r="E124" s="618"/>
    </row>
    <row r="125" spans="1:28">
      <c r="B125" s="596"/>
      <c r="C125" s="618"/>
      <c r="D125" s="618"/>
      <c r="E125" s="618"/>
    </row>
    <row r="126" spans="1:28" ht="25.5">
      <c r="A126" s="630"/>
      <c r="B126" s="622">
        <f>C126/3.8</f>
        <v>197368.4210526316</v>
      </c>
      <c r="C126" s="595">
        <v>750000</v>
      </c>
      <c r="D126" s="595">
        <v>500000</v>
      </c>
      <c r="E126" s="595">
        <v>25000</v>
      </c>
      <c r="F126" s="513">
        <v>10</v>
      </c>
      <c r="G126" s="91"/>
      <c r="H126" s="613"/>
      <c r="I126" s="557">
        <v>14</v>
      </c>
      <c r="J126" s="521" t="s">
        <v>2351</v>
      </c>
      <c r="K126" s="632" t="s">
        <v>2351</v>
      </c>
      <c r="L126" s="417" t="s">
        <v>2335</v>
      </c>
      <c r="M126" s="417" t="s">
        <v>6824</v>
      </c>
      <c r="N126" s="417" t="s">
        <v>6825</v>
      </c>
      <c r="O126" s="417"/>
      <c r="P126" s="417"/>
      <c r="Q126" s="417" t="s">
        <v>4880</v>
      </c>
      <c r="R126" s="417" t="s">
        <v>5043</v>
      </c>
      <c r="S126" s="417" t="s">
        <v>5833</v>
      </c>
      <c r="T126" s="603"/>
      <c r="U126" s="603"/>
      <c r="V126" s="417"/>
      <c r="W126" s="417" t="s">
        <v>6276</v>
      </c>
      <c r="X126" s="417" t="s">
        <v>6773</v>
      </c>
      <c r="Y126" s="417" t="s">
        <v>4910</v>
      </c>
      <c r="Z126" s="417" t="s">
        <v>5001</v>
      </c>
      <c r="AA126" s="417"/>
      <c r="AB126" s="417"/>
    </row>
    <row r="127" spans="1:28" ht="25.5">
      <c r="A127" s="630"/>
      <c r="B127" s="622">
        <f>C127/3.8</f>
        <v>197368.4210526316</v>
      </c>
      <c r="C127" s="595">
        <v>750000</v>
      </c>
      <c r="D127" s="595">
        <v>590000</v>
      </c>
      <c r="E127" s="595">
        <v>25000</v>
      </c>
      <c r="F127" s="513">
        <v>8</v>
      </c>
      <c r="G127" s="624"/>
      <c r="H127" s="613"/>
      <c r="I127" s="557"/>
      <c r="J127" s="521"/>
      <c r="K127" s="632"/>
      <c r="L127" s="417" t="s">
        <v>2335</v>
      </c>
      <c r="M127" s="417" t="s">
        <v>6826</v>
      </c>
      <c r="N127" s="417" t="s">
        <v>2386</v>
      </c>
      <c r="O127" s="417" t="s">
        <v>6827</v>
      </c>
      <c r="P127" s="417">
        <v>5446</v>
      </c>
      <c r="Q127" s="417" t="s">
        <v>4880</v>
      </c>
      <c r="R127" s="417" t="s">
        <v>5043</v>
      </c>
      <c r="S127" s="417" t="s">
        <v>5779</v>
      </c>
      <c r="T127" s="417"/>
      <c r="U127" s="603"/>
      <c r="V127" s="417"/>
      <c r="W127" s="417" t="s">
        <v>6276</v>
      </c>
      <c r="X127" s="417">
        <v>8</v>
      </c>
      <c r="Y127" s="417" t="s">
        <v>6642</v>
      </c>
      <c r="Z127" s="417" t="s">
        <v>4963</v>
      </c>
      <c r="AA127" s="417"/>
      <c r="AB127" s="112"/>
    </row>
    <row r="129" spans="1:28" ht="25.5">
      <c r="A129" s="91"/>
      <c r="B129" s="596"/>
      <c r="C129" s="524"/>
      <c r="D129" s="524"/>
      <c r="E129" s="524"/>
      <c r="F129" s="524"/>
      <c r="G129" s="91"/>
      <c r="H129" s="613"/>
      <c r="I129" s="668"/>
      <c r="J129" s="95"/>
      <c r="K129" s="95"/>
      <c r="L129" s="575"/>
      <c r="M129" s="575"/>
      <c r="N129" s="575"/>
      <c r="O129" s="575"/>
      <c r="P129" s="575"/>
      <c r="Q129" s="575"/>
      <c r="R129" s="575"/>
      <c r="S129" s="575"/>
      <c r="T129" s="575"/>
      <c r="U129" s="669"/>
      <c r="V129" s="575"/>
      <c r="W129" s="575"/>
      <c r="X129" s="575"/>
      <c r="Y129" s="575"/>
      <c r="Z129" s="575"/>
      <c r="AA129" s="575"/>
      <c r="AB129" s="575"/>
    </row>
    <row r="130" spans="1:28" ht="25.5">
      <c r="A130" s="91" t="s">
        <v>5633</v>
      </c>
      <c r="B130" s="622">
        <f t="shared" ref="B130:B148" si="4">C130/3.8</f>
        <v>2625</v>
      </c>
      <c r="C130" s="595">
        <v>9975</v>
      </c>
      <c r="D130" s="595"/>
      <c r="E130" s="595"/>
      <c r="F130" s="91"/>
      <c r="G130" s="91" t="s">
        <v>3216</v>
      </c>
      <c r="H130" s="613"/>
      <c r="I130" s="557">
        <v>12</v>
      </c>
      <c r="J130" s="521" t="s">
        <v>2312</v>
      </c>
      <c r="K130" s="632"/>
      <c r="L130" s="528" t="s">
        <v>2894</v>
      </c>
      <c r="M130" s="528" t="s">
        <v>6828</v>
      </c>
      <c r="N130" s="528" t="s">
        <v>6293</v>
      </c>
      <c r="O130" s="528" t="s">
        <v>6294</v>
      </c>
      <c r="P130" s="528">
        <v>5754</v>
      </c>
      <c r="Q130" s="528" t="s">
        <v>4887</v>
      </c>
      <c r="R130" s="528"/>
      <c r="S130" s="528"/>
      <c r="T130" s="528"/>
      <c r="U130" s="528"/>
      <c r="V130" s="528"/>
      <c r="W130" s="528"/>
      <c r="X130" s="528"/>
      <c r="Y130" s="528"/>
      <c r="Z130" s="528"/>
      <c r="AA130" s="528"/>
      <c r="AB130" s="528"/>
    </row>
    <row r="131" spans="1:28" ht="25.5">
      <c r="A131" s="91" t="s">
        <v>5633</v>
      </c>
      <c r="B131" s="622">
        <f t="shared" si="4"/>
        <v>2625</v>
      </c>
      <c r="C131" s="595">
        <v>9975</v>
      </c>
      <c r="D131" s="595"/>
      <c r="E131" s="595"/>
      <c r="F131" s="91"/>
      <c r="G131" s="91" t="s">
        <v>3216</v>
      </c>
      <c r="H131" s="613"/>
      <c r="I131" s="557">
        <v>17</v>
      </c>
      <c r="J131" s="521" t="s">
        <v>2312</v>
      </c>
      <c r="K131" s="632"/>
      <c r="L131" s="528" t="s">
        <v>2894</v>
      </c>
      <c r="M131" s="528" t="s">
        <v>6829</v>
      </c>
      <c r="N131" s="528" t="s">
        <v>3305</v>
      </c>
      <c r="O131" s="528" t="s">
        <v>32</v>
      </c>
      <c r="P131" s="528">
        <v>5670</v>
      </c>
      <c r="Q131" s="528" t="s">
        <v>4887</v>
      </c>
      <c r="R131" s="528"/>
      <c r="S131" s="528"/>
      <c r="T131" s="528"/>
      <c r="U131" s="528"/>
      <c r="V131" s="528"/>
      <c r="W131" s="528"/>
      <c r="X131" s="528"/>
      <c r="Y131" s="528"/>
      <c r="Z131" s="528"/>
      <c r="AA131" s="528"/>
      <c r="AB131" s="528"/>
    </row>
    <row r="132" spans="1:28" ht="25.5">
      <c r="A132" s="91" t="s">
        <v>5633</v>
      </c>
      <c r="B132" s="622">
        <f t="shared" si="4"/>
        <v>2625</v>
      </c>
      <c r="C132" s="595">
        <v>9975</v>
      </c>
      <c r="D132" s="595"/>
      <c r="E132" s="595"/>
      <c r="F132" s="91"/>
      <c r="G132" s="91" t="s">
        <v>3216</v>
      </c>
      <c r="H132" s="613"/>
      <c r="I132" s="557">
        <v>19</v>
      </c>
      <c r="J132" s="521" t="s">
        <v>2312</v>
      </c>
      <c r="K132" s="632"/>
      <c r="L132" s="525" t="s">
        <v>2894</v>
      </c>
      <c r="M132" s="525" t="s">
        <v>6830</v>
      </c>
      <c r="N132" s="525" t="s">
        <v>6304</v>
      </c>
      <c r="O132" s="525" t="s">
        <v>6305</v>
      </c>
      <c r="P132" s="525">
        <v>5683</v>
      </c>
      <c r="Q132" s="525" t="s">
        <v>4921</v>
      </c>
      <c r="R132" s="525"/>
      <c r="S132" s="525"/>
      <c r="T132" s="525"/>
      <c r="U132" s="525"/>
      <c r="V132" s="525"/>
      <c r="W132" s="525"/>
      <c r="X132" s="525"/>
      <c r="Y132" s="525"/>
      <c r="Z132" s="525"/>
      <c r="AA132" s="525"/>
      <c r="AB132" s="525"/>
    </row>
    <row r="133" spans="1:28" ht="25.5">
      <c r="A133" s="91" t="s">
        <v>2317</v>
      </c>
      <c r="B133" s="622">
        <f t="shared" si="4"/>
        <v>3157.8947368421054</v>
      </c>
      <c r="C133" s="595">
        <v>12000</v>
      </c>
      <c r="D133" s="595"/>
      <c r="E133" s="595"/>
      <c r="F133" s="91"/>
      <c r="G133" s="91" t="s">
        <v>3216</v>
      </c>
      <c r="H133" s="613"/>
      <c r="I133" s="557">
        <v>25</v>
      </c>
      <c r="J133" s="521" t="s">
        <v>2312</v>
      </c>
      <c r="K133" s="561"/>
      <c r="L133" s="432" t="s">
        <v>3668</v>
      </c>
      <c r="M133" s="432" t="s">
        <v>6831</v>
      </c>
      <c r="N133" s="432" t="s">
        <v>2794</v>
      </c>
      <c r="O133" s="432" t="s">
        <v>2733</v>
      </c>
      <c r="P133" s="432">
        <v>1094</v>
      </c>
      <c r="Q133" s="432" t="s">
        <v>4870</v>
      </c>
      <c r="R133" s="432"/>
      <c r="S133" s="432"/>
      <c r="T133" s="432"/>
      <c r="U133" s="432"/>
      <c r="V133" s="432"/>
      <c r="W133" s="432"/>
      <c r="X133" s="432"/>
      <c r="Y133" s="432"/>
      <c r="Z133" s="432"/>
      <c r="AA133" s="432"/>
      <c r="AB133" s="432"/>
    </row>
    <row r="134" spans="1:28" ht="25.5">
      <c r="A134" s="91" t="s">
        <v>5633</v>
      </c>
      <c r="B134" s="622">
        <f t="shared" si="4"/>
        <v>2625</v>
      </c>
      <c r="C134" s="595">
        <v>9975</v>
      </c>
      <c r="D134" s="595"/>
      <c r="E134" s="595"/>
      <c r="F134" s="91"/>
      <c r="G134" s="91" t="s">
        <v>3216</v>
      </c>
      <c r="H134" s="613"/>
      <c r="I134" s="557">
        <v>24</v>
      </c>
      <c r="J134" s="521" t="s">
        <v>2312</v>
      </c>
      <c r="K134" s="632"/>
      <c r="L134" s="525" t="s">
        <v>2894</v>
      </c>
      <c r="M134" s="525" t="s">
        <v>6832</v>
      </c>
      <c r="N134" s="525" t="s">
        <v>210</v>
      </c>
      <c r="O134" s="525" t="s">
        <v>6307</v>
      </c>
      <c r="P134" s="525">
        <v>5845</v>
      </c>
      <c r="Q134" s="525" t="s">
        <v>4921</v>
      </c>
      <c r="R134" s="525"/>
      <c r="S134" s="525"/>
      <c r="T134" s="525"/>
      <c r="U134" s="525"/>
      <c r="V134" s="525"/>
      <c r="W134" s="525"/>
      <c r="X134" s="525"/>
      <c r="Y134" s="525"/>
      <c r="Z134" s="525"/>
      <c r="AA134" s="525"/>
      <c r="AB134" s="525"/>
    </row>
    <row r="135" spans="1:28" ht="25.5">
      <c r="A135" s="91" t="s">
        <v>2333</v>
      </c>
      <c r="B135" s="622">
        <f t="shared" si="4"/>
        <v>4342.105263157895</v>
      </c>
      <c r="C135" s="595">
        <v>16500</v>
      </c>
      <c r="D135" s="595"/>
      <c r="E135" s="595"/>
      <c r="F135" s="91"/>
      <c r="G135" s="91" t="s">
        <v>3216</v>
      </c>
      <c r="H135" s="613"/>
      <c r="I135" s="557">
        <v>25</v>
      </c>
      <c r="J135" s="521" t="s">
        <v>2312</v>
      </c>
      <c r="K135" s="632"/>
      <c r="L135" s="525" t="s">
        <v>2313</v>
      </c>
      <c r="M135" s="525" t="s">
        <v>6833</v>
      </c>
      <c r="N135" s="525" t="s">
        <v>6440</v>
      </c>
      <c r="O135" s="525" t="s">
        <v>6441</v>
      </c>
      <c r="P135" s="525">
        <v>4141</v>
      </c>
      <c r="Q135" s="525" t="s">
        <v>4921</v>
      </c>
      <c r="R135" s="525"/>
      <c r="S135" s="525"/>
      <c r="T135" s="525"/>
      <c r="U135" s="525"/>
      <c r="V135" s="525"/>
      <c r="W135" s="525"/>
      <c r="X135" s="525"/>
      <c r="Y135" s="525"/>
      <c r="Z135" s="525"/>
      <c r="AA135" s="525"/>
      <c r="AB135" s="525"/>
    </row>
    <row r="136" spans="1:28" ht="25.5">
      <c r="A136" s="91" t="s">
        <v>5633</v>
      </c>
      <c r="B136" s="622">
        <f t="shared" si="4"/>
        <v>2625</v>
      </c>
      <c r="C136" s="595">
        <v>9975</v>
      </c>
      <c r="D136" s="595"/>
      <c r="E136" s="595"/>
      <c r="F136" s="91"/>
      <c r="G136" s="91" t="s">
        <v>3216</v>
      </c>
      <c r="H136" s="613"/>
      <c r="I136" s="557">
        <v>8</v>
      </c>
      <c r="J136" s="521" t="s">
        <v>2351</v>
      </c>
      <c r="K136" s="561"/>
      <c r="L136" s="432" t="s">
        <v>2894</v>
      </c>
      <c r="M136" s="432" t="s">
        <v>6834</v>
      </c>
      <c r="N136" s="432" t="s">
        <v>2637</v>
      </c>
      <c r="O136" s="432" t="s">
        <v>3696</v>
      </c>
      <c r="P136" s="432">
        <v>5397</v>
      </c>
      <c r="Q136" s="432" t="s">
        <v>4870</v>
      </c>
      <c r="R136" s="432"/>
      <c r="S136" s="432"/>
      <c r="T136" s="432"/>
      <c r="U136" s="432"/>
      <c r="V136" s="432"/>
      <c r="W136" s="432"/>
      <c r="X136" s="432"/>
      <c r="Y136" s="432"/>
      <c r="Z136" s="432"/>
      <c r="AA136" s="432"/>
      <c r="AB136" s="432"/>
    </row>
    <row r="137" spans="1:28" ht="25.5">
      <c r="A137" s="91" t="s">
        <v>5633</v>
      </c>
      <c r="B137" s="622">
        <f t="shared" si="4"/>
        <v>2625</v>
      </c>
      <c r="C137" s="595">
        <v>9975</v>
      </c>
      <c r="D137" s="595"/>
      <c r="E137" s="595"/>
      <c r="F137" s="91"/>
      <c r="G137" s="91" t="s">
        <v>3216</v>
      </c>
      <c r="H137" s="613"/>
      <c r="I137" s="557">
        <v>15</v>
      </c>
      <c r="J137" s="521" t="s">
        <v>2351</v>
      </c>
      <c r="K137" s="632"/>
      <c r="L137" s="528" t="s">
        <v>2894</v>
      </c>
      <c r="M137" s="528" t="s">
        <v>6835</v>
      </c>
      <c r="N137" s="528" t="s">
        <v>5163</v>
      </c>
      <c r="O137" s="528" t="s">
        <v>253</v>
      </c>
      <c r="P137" s="528">
        <v>3080</v>
      </c>
      <c r="Q137" s="528" t="s">
        <v>4887</v>
      </c>
      <c r="R137" s="528"/>
      <c r="S137" s="528"/>
      <c r="T137" s="528"/>
      <c r="U137" s="528"/>
      <c r="V137" s="528"/>
      <c r="W137" s="528"/>
      <c r="X137" s="528"/>
      <c r="Y137" s="528"/>
      <c r="Z137" s="528"/>
      <c r="AA137" s="528"/>
      <c r="AB137" s="528"/>
    </row>
    <row r="138" spans="1:28" ht="25.5">
      <c r="A138" s="91"/>
      <c r="B138" s="622">
        <f t="shared" si="4"/>
        <v>0</v>
      </c>
      <c r="C138" s="595">
        <v>0</v>
      </c>
      <c r="D138" s="595"/>
      <c r="E138" s="595"/>
      <c r="F138" s="91"/>
      <c r="G138" s="91"/>
      <c r="H138" s="613"/>
      <c r="I138" s="557">
        <v>28</v>
      </c>
      <c r="J138" s="521" t="s">
        <v>2351</v>
      </c>
      <c r="K138" s="632"/>
      <c r="L138" s="523" t="s">
        <v>6836</v>
      </c>
      <c r="M138" s="523" t="s">
        <v>6837</v>
      </c>
      <c r="N138" s="523" t="s">
        <v>6836</v>
      </c>
      <c r="O138" s="523" t="s">
        <v>3606</v>
      </c>
      <c r="P138" s="523">
        <v>3080</v>
      </c>
      <c r="Q138" s="523" t="s">
        <v>4887</v>
      </c>
      <c r="R138" s="523"/>
      <c r="S138" s="523"/>
      <c r="T138" s="523"/>
      <c r="U138" s="523"/>
      <c r="V138" s="523"/>
      <c r="W138" s="523"/>
      <c r="X138" s="523"/>
      <c r="Y138" s="523"/>
      <c r="Z138" s="523"/>
      <c r="AA138" s="523"/>
      <c r="AB138" s="523"/>
    </row>
    <row r="139" spans="1:28" ht="25.5">
      <c r="A139" s="91"/>
      <c r="B139" s="622">
        <f t="shared" si="4"/>
        <v>14715.789473684212</v>
      </c>
      <c r="C139" s="595">
        <v>55920</v>
      </c>
      <c r="D139" s="595"/>
      <c r="E139" s="595"/>
      <c r="F139" s="91"/>
      <c r="G139" s="91" t="s">
        <v>3216</v>
      </c>
      <c r="H139" s="613"/>
      <c r="I139" s="557">
        <v>1</v>
      </c>
      <c r="J139" s="521" t="s">
        <v>2374</v>
      </c>
      <c r="K139" s="632"/>
      <c r="L139" s="523" t="s">
        <v>2313</v>
      </c>
      <c r="M139" s="523" t="s">
        <v>6838</v>
      </c>
      <c r="N139" s="523" t="s">
        <v>6839</v>
      </c>
      <c r="O139" s="523" t="s">
        <v>6840</v>
      </c>
      <c r="P139" s="523"/>
      <c r="Q139" s="523" t="s">
        <v>4128</v>
      </c>
      <c r="R139" s="523"/>
      <c r="S139" s="523"/>
      <c r="T139" s="523"/>
      <c r="U139" s="523"/>
      <c r="V139" s="523"/>
      <c r="W139" s="523"/>
      <c r="X139" s="523"/>
      <c r="Y139" s="523"/>
      <c r="Z139" s="523"/>
      <c r="AA139" s="523"/>
      <c r="AB139" s="523"/>
    </row>
    <row r="140" spans="1:28" ht="25.5">
      <c r="A140" s="91"/>
      <c r="B140" s="622">
        <f t="shared" si="4"/>
        <v>7357.8947368421059</v>
      </c>
      <c r="C140" s="595">
        <v>27960</v>
      </c>
      <c r="D140" s="595"/>
      <c r="E140" s="595"/>
      <c r="F140" s="91"/>
      <c r="G140" s="91" t="s">
        <v>3216</v>
      </c>
      <c r="H140" s="613"/>
      <c r="I140" s="557">
        <v>17</v>
      </c>
      <c r="J140" s="521" t="s">
        <v>2374</v>
      </c>
      <c r="K140" s="632"/>
      <c r="L140" s="523" t="s">
        <v>2313</v>
      </c>
      <c r="M140" s="523" t="s">
        <v>6841</v>
      </c>
      <c r="N140" s="523" t="s">
        <v>6029</v>
      </c>
      <c r="O140" s="523" t="s">
        <v>6842</v>
      </c>
      <c r="P140" s="523"/>
      <c r="Q140" s="523" t="s">
        <v>4128</v>
      </c>
      <c r="R140" s="523"/>
      <c r="S140" s="523"/>
      <c r="T140" s="523"/>
      <c r="U140" s="523"/>
      <c r="V140" s="523"/>
      <c r="W140" s="523"/>
      <c r="X140" s="523"/>
      <c r="Y140" s="523"/>
      <c r="Z140" s="523"/>
      <c r="AA140" s="523"/>
      <c r="AB140" s="523"/>
    </row>
    <row r="141" spans="1:28" ht="25.5">
      <c r="A141" s="91"/>
      <c r="B141" s="622">
        <f t="shared" si="4"/>
        <v>1196.0526315789475</v>
      </c>
      <c r="C141" s="595">
        <v>4545</v>
      </c>
      <c r="D141" s="595"/>
      <c r="E141" s="595"/>
      <c r="F141" s="91"/>
      <c r="G141" s="91" t="s">
        <v>3216</v>
      </c>
      <c r="H141" s="613"/>
      <c r="I141" s="557">
        <v>23</v>
      </c>
      <c r="J141" s="521" t="s">
        <v>2351</v>
      </c>
      <c r="K141" s="632"/>
      <c r="L141" s="528" t="s">
        <v>4862</v>
      </c>
      <c r="M141" s="528" t="s">
        <v>6843</v>
      </c>
      <c r="N141" s="528" t="s">
        <v>6310</v>
      </c>
      <c r="O141" s="528" t="s">
        <v>6844</v>
      </c>
      <c r="P141" s="528"/>
      <c r="Q141" s="528" t="s">
        <v>4887</v>
      </c>
      <c r="R141" s="528"/>
      <c r="S141" s="528"/>
      <c r="T141" s="528"/>
      <c r="U141" s="528"/>
      <c r="V141" s="528"/>
      <c r="W141" s="528"/>
      <c r="X141" s="528"/>
      <c r="Y141" s="528"/>
      <c r="Z141" s="528"/>
      <c r="AA141" s="528"/>
      <c r="AB141" s="528"/>
    </row>
    <row r="142" spans="1:28" ht="25.5">
      <c r="A142" s="91" t="s">
        <v>5633</v>
      </c>
      <c r="B142" s="622">
        <f t="shared" si="4"/>
        <v>2625</v>
      </c>
      <c r="C142" s="595">
        <v>9975</v>
      </c>
      <c r="D142" s="595"/>
      <c r="E142" s="595"/>
      <c r="F142" s="91"/>
      <c r="G142" s="91" t="s">
        <v>3216</v>
      </c>
      <c r="H142" s="613"/>
      <c r="I142" s="557">
        <v>30</v>
      </c>
      <c r="J142" s="521" t="s">
        <v>2374</v>
      </c>
      <c r="K142" s="632"/>
      <c r="L142" s="528" t="s">
        <v>2894</v>
      </c>
      <c r="M142" s="528" t="s">
        <v>6845</v>
      </c>
      <c r="N142" s="528" t="s">
        <v>140</v>
      </c>
      <c r="O142" s="528" t="s">
        <v>3696</v>
      </c>
      <c r="P142" s="528">
        <v>1931</v>
      </c>
      <c r="Q142" s="528" t="s">
        <v>4887</v>
      </c>
      <c r="R142" s="528"/>
      <c r="S142" s="528"/>
      <c r="T142" s="528"/>
      <c r="U142" s="528"/>
      <c r="V142" s="528"/>
      <c r="W142" s="528"/>
      <c r="X142" s="528"/>
      <c r="Y142" s="528"/>
      <c r="Z142" s="528"/>
      <c r="AA142" s="528"/>
      <c r="AB142" s="528"/>
    </row>
    <row r="143" spans="1:28" ht="25.5">
      <c r="A143" s="91"/>
      <c r="B143" s="622">
        <f t="shared" si="4"/>
        <v>0</v>
      </c>
      <c r="C143" s="595">
        <v>0</v>
      </c>
      <c r="D143" s="595"/>
      <c r="E143" s="595"/>
      <c r="F143" s="91"/>
      <c r="G143" s="91"/>
      <c r="H143" s="613"/>
      <c r="I143" s="557"/>
      <c r="J143" s="521" t="s">
        <v>643</v>
      </c>
      <c r="K143" s="632"/>
      <c r="L143" s="523" t="s">
        <v>2313</v>
      </c>
      <c r="M143" s="523" t="s">
        <v>6846</v>
      </c>
      <c r="N143" s="523" t="s">
        <v>6847</v>
      </c>
      <c r="O143" s="523" t="s">
        <v>6261</v>
      </c>
      <c r="P143" s="523">
        <v>3508</v>
      </c>
      <c r="Q143" s="523"/>
      <c r="R143" s="523"/>
      <c r="S143" s="523"/>
      <c r="T143" s="523"/>
      <c r="U143" s="523"/>
      <c r="V143" s="523"/>
      <c r="W143" s="523"/>
      <c r="X143" s="523"/>
      <c r="Y143" s="523"/>
      <c r="Z143" s="523"/>
      <c r="AA143" s="523"/>
      <c r="AB143" s="523"/>
    </row>
    <row r="144" spans="1:28" ht="25.5">
      <c r="A144" s="91" t="s">
        <v>5633</v>
      </c>
      <c r="B144" s="622">
        <f t="shared" si="4"/>
        <v>2625</v>
      </c>
      <c r="C144" s="595">
        <v>9975</v>
      </c>
      <c r="D144" s="595"/>
      <c r="E144" s="595"/>
      <c r="F144" s="91"/>
      <c r="G144" s="91" t="s">
        <v>3216</v>
      </c>
      <c r="H144" s="613"/>
      <c r="I144" s="557">
        <v>26</v>
      </c>
      <c r="J144" s="521" t="s">
        <v>2417</v>
      </c>
      <c r="K144" s="632" t="s">
        <v>2432</v>
      </c>
      <c r="L144" s="586" t="s">
        <v>2894</v>
      </c>
      <c r="M144" s="586" t="s">
        <v>6848</v>
      </c>
      <c r="N144" s="586" t="s">
        <v>6849</v>
      </c>
      <c r="O144" s="586" t="s">
        <v>2466</v>
      </c>
      <c r="P144" s="586"/>
      <c r="Q144" s="586" t="s">
        <v>5720</v>
      </c>
      <c r="R144" s="586"/>
      <c r="S144" s="586"/>
      <c r="T144" s="586"/>
      <c r="U144" s="586"/>
      <c r="V144" s="586"/>
      <c r="W144" s="586"/>
      <c r="X144" s="586"/>
      <c r="Y144" s="586"/>
      <c r="Z144" s="586"/>
      <c r="AA144" s="586"/>
      <c r="AB144" s="586"/>
    </row>
    <row r="145" spans="1:28" ht="25.5">
      <c r="A145" s="91" t="s">
        <v>5633</v>
      </c>
      <c r="B145" s="622">
        <f t="shared" si="4"/>
        <v>2625</v>
      </c>
      <c r="C145" s="595">
        <v>9975</v>
      </c>
      <c r="D145" s="595"/>
      <c r="E145" s="595"/>
      <c r="F145" s="91"/>
      <c r="G145" s="91" t="s">
        <v>3216</v>
      </c>
      <c r="H145" s="613"/>
      <c r="I145" s="557">
        <v>25</v>
      </c>
      <c r="J145" s="521" t="s">
        <v>2417</v>
      </c>
      <c r="K145" s="632" t="s">
        <v>2432</v>
      </c>
      <c r="L145" s="586" t="s">
        <v>2894</v>
      </c>
      <c r="M145" s="586" t="s">
        <v>6850</v>
      </c>
      <c r="N145" s="586" t="s">
        <v>4371</v>
      </c>
      <c r="O145" s="586" t="s">
        <v>5306</v>
      </c>
      <c r="P145" s="586"/>
      <c r="Q145" s="586" t="s">
        <v>5720</v>
      </c>
      <c r="R145" s="586"/>
      <c r="S145" s="586"/>
      <c r="T145" s="586"/>
      <c r="U145" s="586"/>
      <c r="V145" s="586"/>
      <c r="W145" s="586"/>
      <c r="X145" s="586"/>
      <c r="Y145" s="586"/>
      <c r="Z145" s="586"/>
      <c r="AA145" s="586"/>
      <c r="AB145" s="586"/>
    </row>
    <row r="146" spans="1:28" ht="25.5">
      <c r="A146" s="91" t="s">
        <v>5633</v>
      </c>
      <c r="B146" s="622">
        <f t="shared" si="4"/>
        <v>2888.1578947368421</v>
      </c>
      <c r="C146" s="595">
        <v>10975</v>
      </c>
      <c r="D146" s="595"/>
      <c r="E146" s="595"/>
      <c r="F146" s="91"/>
      <c r="G146" s="91" t="s">
        <v>3216</v>
      </c>
      <c r="H146" s="613"/>
      <c r="I146" s="557">
        <v>27</v>
      </c>
      <c r="J146" s="521" t="s">
        <v>2432</v>
      </c>
      <c r="K146" s="632" t="s">
        <v>2432</v>
      </c>
      <c r="L146" s="528" t="s">
        <v>2894</v>
      </c>
      <c r="M146" s="528" t="s">
        <v>6851</v>
      </c>
      <c r="N146" s="528" t="s">
        <v>3375</v>
      </c>
      <c r="O146" s="528" t="s">
        <v>98</v>
      </c>
      <c r="P146" s="528"/>
      <c r="Q146" s="528" t="s">
        <v>4887</v>
      </c>
      <c r="R146" s="528"/>
      <c r="S146" s="528"/>
      <c r="T146" s="528"/>
      <c r="U146" s="528"/>
      <c r="V146" s="528"/>
      <c r="W146" s="528"/>
      <c r="X146" s="528"/>
      <c r="Y146" s="528"/>
      <c r="Z146" s="528"/>
      <c r="AA146" s="528"/>
      <c r="AB146" s="528"/>
    </row>
    <row r="147" spans="1:28" ht="25.5">
      <c r="A147" s="91" t="s">
        <v>5633</v>
      </c>
      <c r="B147" s="622">
        <f t="shared" si="4"/>
        <v>1342.1052631578948</v>
      </c>
      <c r="C147" s="595">
        <v>5100</v>
      </c>
      <c r="D147" s="595"/>
      <c r="E147" s="595"/>
      <c r="F147" s="91"/>
      <c r="G147" s="91" t="s">
        <v>3216</v>
      </c>
      <c r="H147" s="613"/>
      <c r="I147" s="557">
        <v>5</v>
      </c>
      <c r="J147" s="521" t="s">
        <v>2471</v>
      </c>
      <c r="K147" s="632" t="s">
        <v>2471</v>
      </c>
      <c r="L147" s="528" t="s">
        <v>2894</v>
      </c>
      <c r="M147" s="528" t="s">
        <v>6852</v>
      </c>
      <c r="N147" s="528" t="s">
        <v>4518</v>
      </c>
      <c r="O147" s="528" t="s">
        <v>6853</v>
      </c>
      <c r="P147" s="528">
        <v>4711</v>
      </c>
      <c r="Q147" s="528" t="s">
        <v>4887</v>
      </c>
      <c r="R147" s="528"/>
      <c r="S147" s="528"/>
      <c r="T147" s="528"/>
      <c r="U147" s="528"/>
      <c r="V147" s="528"/>
      <c r="W147" s="528"/>
      <c r="X147" s="528"/>
      <c r="Y147" s="528"/>
      <c r="Z147" s="528"/>
      <c r="AA147" s="528"/>
      <c r="AB147" s="528"/>
    </row>
    <row r="148" spans="1:28" ht="28.5">
      <c r="A148" s="91"/>
      <c r="B148" s="622">
        <f t="shared" si="4"/>
        <v>159489.47368421053</v>
      </c>
      <c r="C148" s="595">
        <v>606060</v>
      </c>
      <c r="D148" s="595"/>
      <c r="E148" s="595"/>
      <c r="F148" s="91"/>
      <c r="G148" s="91" t="s">
        <v>3216</v>
      </c>
      <c r="H148" s="613"/>
      <c r="I148" s="567">
        <v>10</v>
      </c>
      <c r="J148" s="521" t="s">
        <v>2556</v>
      </c>
      <c r="K148" s="632" t="s">
        <v>2815</v>
      </c>
      <c r="L148" s="525" t="s">
        <v>2313</v>
      </c>
      <c r="M148" s="525" t="s">
        <v>6451</v>
      </c>
      <c r="N148" s="525" t="s">
        <v>5299</v>
      </c>
      <c r="O148" s="525"/>
      <c r="P148" s="525"/>
      <c r="Q148" s="525" t="s">
        <v>4921</v>
      </c>
      <c r="R148" s="525"/>
      <c r="S148" s="525"/>
      <c r="T148" s="525"/>
      <c r="U148" s="525" t="s">
        <v>6854</v>
      </c>
      <c r="V148" s="525"/>
      <c r="W148" s="525"/>
      <c r="X148" s="525"/>
      <c r="Y148" s="525"/>
      <c r="Z148" s="525"/>
      <c r="AA148" s="525"/>
      <c r="AB148" s="525"/>
    </row>
    <row r="149" spans="1:28" ht="25.5">
      <c r="A149" s="91" t="s">
        <v>5882</v>
      </c>
      <c r="B149" s="622"/>
      <c r="C149" s="595">
        <v>47500</v>
      </c>
      <c r="D149" s="595"/>
      <c r="E149" s="595"/>
      <c r="F149" s="91"/>
      <c r="G149" s="91" t="s">
        <v>3216</v>
      </c>
      <c r="H149" s="613"/>
      <c r="I149" s="557">
        <v>4</v>
      </c>
      <c r="J149" s="521" t="s">
        <v>2556</v>
      </c>
      <c r="K149" s="632" t="s">
        <v>2556</v>
      </c>
      <c r="L149" s="432" t="s">
        <v>6855</v>
      </c>
      <c r="M149" s="432" t="s">
        <v>6856</v>
      </c>
      <c r="N149" s="432" t="s">
        <v>6857</v>
      </c>
      <c r="O149" s="432" t="s">
        <v>6858</v>
      </c>
      <c r="P149" s="432">
        <v>1960</v>
      </c>
      <c r="Q149" s="432" t="s">
        <v>4870</v>
      </c>
      <c r="R149" s="432"/>
      <c r="S149" s="432" t="s">
        <v>5779</v>
      </c>
      <c r="T149" s="432"/>
      <c r="U149" s="432"/>
      <c r="V149" s="432"/>
      <c r="W149" s="432"/>
      <c r="X149" s="432"/>
      <c r="Y149" s="432"/>
      <c r="Z149" s="432"/>
      <c r="AA149" s="432"/>
      <c r="AB149" s="432"/>
    </row>
    <row r="150" spans="1:28" ht="25.5">
      <c r="A150" s="91"/>
      <c r="B150" s="596">
        <f t="shared" ref="B150:B155" si="5">C150/3.8</f>
        <v>50526.315789473687</v>
      </c>
      <c r="C150" s="618">
        <v>192000</v>
      </c>
      <c r="D150" s="618"/>
      <c r="E150" s="618"/>
      <c r="F150" s="91"/>
      <c r="G150" s="91"/>
      <c r="H150" s="613" t="s">
        <v>2454</v>
      </c>
      <c r="I150" s="557"/>
      <c r="J150" s="521" t="s">
        <v>2707</v>
      </c>
      <c r="K150" s="632"/>
      <c r="L150" s="523" t="s">
        <v>6859</v>
      </c>
      <c r="M150" s="523" t="s">
        <v>6860</v>
      </c>
      <c r="N150" s="523" t="s">
        <v>6861</v>
      </c>
      <c r="O150" s="523" t="s">
        <v>6862</v>
      </c>
      <c r="P150" s="523"/>
      <c r="Q150" s="523"/>
      <c r="R150" s="523"/>
      <c r="S150" s="523"/>
      <c r="T150" s="523"/>
      <c r="U150" s="523"/>
      <c r="V150" s="523"/>
      <c r="W150" s="523"/>
      <c r="X150" s="523"/>
      <c r="Y150" s="523"/>
      <c r="Z150" s="523"/>
      <c r="AA150" s="523"/>
      <c r="AB150" s="523"/>
    </row>
    <row r="151" spans="1:28" ht="25.5">
      <c r="A151" s="91"/>
      <c r="B151" s="596">
        <f t="shared" si="5"/>
        <v>486785.78947368421</v>
      </c>
      <c r="C151" s="618">
        <v>1849786</v>
      </c>
      <c r="D151" s="618"/>
      <c r="E151" s="618"/>
      <c r="F151" s="91"/>
      <c r="G151" s="91"/>
      <c r="H151" s="613"/>
      <c r="I151" s="557"/>
      <c r="J151" s="521" t="s">
        <v>2707</v>
      </c>
      <c r="K151" s="632"/>
      <c r="L151" s="523" t="s">
        <v>6863</v>
      </c>
      <c r="M151" s="523" t="s">
        <v>6768</v>
      </c>
      <c r="N151" s="523" t="s">
        <v>6861</v>
      </c>
      <c r="O151" s="523" t="s">
        <v>6862</v>
      </c>
      <c r="P151" s="523"/>
      <c r="Q151" s="523"/>
      <c r="R151" s="523"/>
      <c r="S151" s="523"/>
      <c r="T151" s="523"/>
      <c r="U151" s="523"/>
      <c r="V151" s="523"/>
      <c r="W151" s="523"/>
      <c r="X151" s="523"/>
      <c r="Y151" s="523"/>
      <c r="Z151" s="523"/>
      <c r="AA151" s="523"/>
      <c r="AB151" s="523"/>
    </row>
    <row r="152" spans="1:28" ht="25.5">
      <c r="A152" s="91" t="s">
        <v>6864</v>
      </c>
      <c r="B152" s="622">
        <f t="shared" si="5"/>
        <v>25000</v>
      </c>
      <c r="C152" s="595">
        <v>95000</v>
      </c>
      <c r="D152" s="595"/>
      <c r="E152" s="595"/>
      <c r="F152" s="91"/>
      <c r="G152" s="91" t="s">
        <v>3216</v>
      </c>
      <c r="H152" s="613"/>
      <c r="I152" s="557"/>
      <c r="J152" s="521" t="s">
        <v>2471</v>
      </c>
      <c r="K152" s="632" t="s">
        <v>2471</v>
      </c>
      <c r="L152" s="523" t="s">
        <v>6863</v>
      </c>
      <c r="M152" s="523" t="s">
        <v>6865</v>
      </c>
      <c r="N152" s="523" t="s">
        <v>6866</v>
      </c>
      <c r="O152" s="523" t="s">
        <v>6867</v>
      </c>
      <c r="P152" s="523"/>
      <c r="Q152" s="523"/>
      <c r="R152" s="523"/>
      <c r="S152" s="523"/>
      <c r="T152" s="523"/>
      <c r="U152" s="523"/>
      <c r="V152" s="523"/>
      <c r="W152" s="523"/>
      <c r="X152" s="523"/>
      <c r="Y152" s="523"/>
      <c r="Z152" s="523"/>
      <c r="AA152" s="523"/>
      <c r="AB152" s="523"/>
    </row>
    <row r="153" spans="1:28" ht="28.5">
      <c r="A153" s="91"/>
      <c r="B153" s="622">
        <f t="shared" si="5"/>
        <v>1473.6842105263158</v>
      </c>
      <c r="C153" s="595">
        <v>5600</v>
      </c>
      <c r="D153" s="595"/>
      <c r="E153" s="595"/>
      <c r="F153" s="91"/>
      <c r="G153" s="91" t="s">
        <v>3216</v>
      </c>
      <c r="H153" s="613"/>
      <c r="I153" s="557"/>
      <c r="J153" s="521" t="s">
        <v>2556</v>
      </c>
      <c r="K153" s="632" t="s">
        <v>2556</v>
      </c>
      <c r="L153" s="523" t="s">
        <v>6868</v>
      </c>
      <c r="M153" s="523" t="s">
        <v>6869</v>
      </c>
      <c r="N153" s="523" t="s">
        <v>6870</v>
      </c>
      <c r="O153" s="523" t="s">
        <v>6871</v>
      </c>
      <c r="P153" s="523"/>
      <c r="Q153" s="523"/>
      <c r="R153" s="523"/>
      <c r="S153" s="523"/>
      <c r="T153" s="523"/>
      <c r="U153" s="523"/>
      <c r="V153" s="523"/>
      <c r="W153" s="523"/>
      <c r="X153" s="523"/>
      <c r="Y153" s="523"/>
      <c r="Z153" s="523"/>
      <c r="AA153" s="523"/>
      <c r="AB153" s="523"/>
    </row>
    <row r="154" spans="1:28" ht="28.5">
      <c r="A154" s="91" t="s">
        <v>2333</v>
      </c>
      <c r="B154" s="622">
        <f t="shared" si="5"/>
        <v>6315.7894736842109</v>
      </c>
      <c r="C154" s="595">
        <v>24000</v>
      </c>
      <c r="D154" s="595"/>
      <c r="E154" s="595"/>
      <c r="F154" s="91"/>
      <c r="G154" s="91" t="s">
        <v>3216</v>
      </c>
      <c r="H154" s="613"/>
      <c r="I154" s="557">
        <v>20</v>
      </c>
      <c r="J154" s="521" t="s">
        <v>2654</v>
      </c>
      <c r="K154" s="632" t="s">
        <v>2707</v>
      </c>
      <c r="L154" s="523" t="s">
        <v>4862</v>
      </c>
      <c r="M154" s="523" t="s">
        <v>6872</v>
      </c>
      <c r="N154" s="523" t="s">
        <v>389</v>
      </c>
      <c r="O154" s="523" t="s">
        <v>4359</v>
      </c>
      <c r="P154" s="523"/>
      <c r="Q154" s="523"/>
      <c r="R154" s="523"/>
      <c r="S154" s="523"/>
      <c r="T154" s="523"/>
      <c r="U154" s="523"/>
      <c r="V154" s="523"/>
      <c r="W154" s="523"/>
      <c r="X154" s="523" t="s">
        <v>6873</v>
      </c>
      <c r="Y154" s="523"/>
      <c r="Z154" s="523"/>
      <c r="AA154" s="523"/>
      <c r="AB154" s="523"/>
    </row>
    <row r="155" spans="1:28" ht="25.5">
      <c r="A155" s="91" t="s">
        <v>2317</v>
      </c>
      <c r="B155" s="622">
        <f t="shared" si="5"/>
        <v>3303.9473684210529</v>
      </c>
      <c r="C155" s="595">
        <v>12555</v>
      </c>
      <c r="D155" s="595"/>
      <c r="E155" s="595"/>
      <c r="F155" s="91"/>
      <c r="G155" s="91" t="s">
        <v>3216</v>
      </c>
      <c r="H155" s="613"/>
      <c r="I155" s="557">
        <v>13</v>
      </c>
      <c r="J155" s="521" t="s">
        <v>2746</v>
      </c>
      <c r="K155" s="632" t="s">
        <v>2746</v>
      </c>
      <c r="L155" s="432" t="s">
        <v>3668</v>
      </c>
      <c r="M155" s="432" t="s">
        <v>6874</v>
      </c>
      <c r="N155" s="432" t="s">
        <v>330</v>
      </c>
      <c r="O155" s="432" t="s">
        <v>6875</v>
      </c>
      <c r="P155" s="432"/>
      <c r="Q155" s="432" t="s">
        <v>4870</v>
      </c>
      <c r="R155" s="432"/>
      <c r="S155" s="432"/>
      <c r="T155" s="432"/>
      <c r="U155" s="432"/>
      <c r="V155" s="432"/>
      <c r="W155" s="432"/>
      <c r="X155" s="432"/>
      <c r="Y155" s="432"/>
      <c r="Z155" s="432"/>
      <c r="AA155" s="432"/>
      <c r="AB155" s="432"/>
    </row>
    <row r="156" spans="1:28" ht="25.5">
      <c r="A156" s="91"/>
      <c r="B156" s="91"/>
      <c r="C156" s="618"/>
      <c r="D156" s="618"/>
      <c r="E156" s="618"/>
      <c r="F156" s="91"/>
      <c r="G156" s="91"/>
      <c r="H156" s="613"/>
      <c r="I156" s="557"/>
      <c r="J156" s="521"/>
      <c r="K156" s="632"/>
      <c r="L156" s="523"/>
      <c r="M156" s="523"/>
      <c r="N156" s="523"/>
      <c r="O156" s="523"/>
      <c r="P156" s="523"/>
      <c r="Q156" s="523"/>
      <c r="R156" s="523"/>
      <c r="S156" s="523"/>
      <c r="T156" s="523"/>
      <c r="U156" s="523"/>
      <c r="V156" s="523"/>
      <c r="W156" s="523"/>
      <c r="X156" s="523"/>
      <c r="Y156" s="523"/>
      <c r="Z156" s="523"/>
      <c r="AA156" s="523"/>
      <c r="AB156" s="523"/>
    </row>
    <row r="157" spans="1:28" ht="25.5">
      <c r="A157" s="91"/>
      <c r="B157" s="91"/>
      <c r="C157" s="618"/>
      <c r="D157" s="618"/>
      <c r="E157" s="618"/>
      <c r="F157" s="91"/>
      <c r="G157" s="91"/>
      <c r="H157" s="613"/>
      <c r="I157" s="557"/>
      <c r="J157" s="521"/>
      <c r="K157" s="632"/>
      <c r="L157" s="523"/>
      <c r="M157" s="523"/>
      <c r="N157" s="523"/>
      <c r="O157" s="523"/>
      <c r="P157" s="523"/>
      <c r="Q157" s="523"/>
      <c r="R157" s="523"/>
      <c r="S157" s="523"/>
      <c r="T157" s="523"/>
      <c r="U157" s="523"/>
      <c r="V157" s="523"/>
      <c r="W157" s="523"/>
      <c r="X157" s="523"/>
      <c r="Y157" s="523"/>
      <c r="Z157" s="523"/>
      <c r="AA157" s="523"/>
      <c r="AB157" s="523"/>
    </row>
    <row r="158" spans="1:28" ht="25.5">
      <c r="A158" s="91"/>
      <c r="B158" s="91"/>
      <c r="C158" s="618"/>
      <c r="D158" s="618"/>
      <c r="E158" s="618"/>
      <c r="F158" s="91"/>
      <c r="G158" s="91"/>
      <c r="H158" s="613"/>
      <c r="I158" s="557"/>
      <c r="J158" s="521"/>
      <c r="K158" s="632"/>
      <c r="L158" s="523"/>
      <c r="M158" s="523"/>
      <c r="N158" s="523"/>
      <c r="O158" s="523"/>
      <c r="P158" s="523"/>
      <c r="Q158" s="523"/>
      <c r="R158" s="523"/>
      <c r="S158" s="523"/>
      <c r="T158" s="523"/>
      <c r="U158" s="523"/>
      <c r="V158" s="523"/>
      <c r="W158" s="523"/>
      <c r="X158" s="523"/>
      <c r="Y158" s="523"/>
      <c r="Z158" s="523"/>
      <c r="AA158" s="523"/>
      <c r="AB158" s="523"/>
    </row>
    <row r="160" spans="1:28" s="654" customFormat="1"/>
    <row r="162" spans="1:28" ht="25.5">
      <c r="A162" s="630"/>
      <c r="B162" s="596"/>
      <c r="C162" s="618"/>
      <c r="D162" s="618"/>
      <c r="E162" s="618"/>
      <c r="F162" s="513"/>
      <c r="G162" s="91"/>
      <c r="H162" s="613"/>
      <c r="I162" s="557"/>
      <c r="J162" s="521"/>
      <c r="K162" s="632"/>
      <c r="L162" s="528" t="s">
        <v>2335</v>
      </c>
      <c r="M162" s="528" t="s">
        <v>6876</v>
      </c>
      <c r="N162" s="528" t="s">
        <v>6877</v>
      </c>
      <c r="O162" s="528" t="s">
        <v>6878</v>
      </c>
      <c r="P162" s="528">
        <v>5523</v>
      </c>
      <c r="Q162" s="528" t="s">
        <v>4887</v>
      </c>
      <c r="R162" s="528" t="s">
        <v>5043</v>
      </c>
      <c r="S162" s="528"/>
      <c r="T162" s="528"/>
      <c r="U162" s="648"/>
      <c r="V162" s="528"/>
      <c r="W162" s="528"/>
      <c r="X162" s="528"/>
      <c r="Y162" s="528"/>
      <c r="Z162" s="528"/>
      <c r="AA162" s="528"/>
      <c r="AB162" s="528"/>
    </row>
    <row r="163" spans="1:28" ht="25.5" customHeight="1">
      <c r="A163" s="630"/>
      <c r="B163" s="596"/>
      <c r="C163" s="618"/>
      <c r="D163" s="618"/>
      <c r="E163" s="618"/>
      <c r="F163" s="513"/>
      <c r="G163" s="91"/>
      <c r="H163" s="613"/>
      <c r="I163" s="557"/>
      <c r="J163" s="521"/>
      <c r="K163" s="632"/>
      <c r="L163" s="528" t="s">
        <v>2335</v>
      </c>
      <c r="M163" s="528" t="s">
        <v>6879</v>
      </c>
      <c r="N163" s="528" t="s">
        <v>3986</v>
      </c>
      <c r="O163" s="528" t="s">
        <v>6880</v>
      </c>
      <c r="P163" s="528"/>
      <c r="Q163" s="528" t="s">
        <v>4887</v>
      </c>
      <c r="R163" s="528" t="s">
        <v>5043</v>
      </c>
      <c r="S163" s="528"/>
      <c r="T163" s="528"/>
      <c r="U163" s="648"/>
      <c r="V163" s="528"/>
      <c r="W163" s="528"/>
      <c r="X163" s="528"/>
      <c r="Y163" s="528"/>
      <c r="Z163" s="528"/>
      <c r="AA163" s="528"/>
      <c r="AB163" s="528"/>
    </row>
    <row r="164" spans="1:28" ht="25.5">
      <c r="A164" s="630"/>
      <c r="B164" s="596"/>
      <c r="C164" s="618"/>
      <c r="D164" s="618"/>
      <c r="E164" s="618"/>
      <c r="F164" s="513"/>
      <c r="G164" s="91"/>
      <c r="H164" s="613"/>
      <c r="I164" s="557"/>
      <c r="J164" s="521"/>
      <c r="K164" s="632" t="s">
        <v>6881</v>
      </c>
      <c r="L164" s="432" t="s">
        <v>2335</v>
      </c>
      <c r="M164" s="432" t="s">
        <v>6882</v>
      </c>
      <c r="N164" s="432" t="s">
        <v>3709</v>
      </c>
      <c r="O164" s="432" t="s">
        <v>32</v>
      </c>
      <c r="P164" s="432">
        <v>6085</v>
      </c>
      <c r="Q164" s="432" t="s">
        <v>4870</v>
      </c>
      <c r="R164" s="432" t="s">
        <v>5043</v>
      </c>
      <c r="S164" s="432"/>
      <c r="T164" s="432"/>
      <c r="U164" s="602"/>
      <c r="V164" s="432"/>
      <c r="W164" s="432"/>
      <c r="X164" s="432"/>
      <c r="Y164" s="432"/>
      <c r="Z164" s="432"/>
      <c r="AA164" s="432"/>
      <c r="AB164" s="432"/>
    </row>
    <row r="165" spans="1:28" ht="25.5">
      <c r="A165" s="630"/>
      <c r="B165" s="596"/>
      <c r="C165" s="618"/>
      <c r="D165" s="618"/>
      <c r="E165" s="618"/>
      <c r="F165" s="513"/>
      <c r="G165" s="91"/>
      <c r="H165" s="613"/>
      <c r="I165" s="557"/>
      <c r="J165" s="521"/>
      <c r="K165" s="632"/>
      <c r="L165" s="432" t="s">
        <v>2335</v>
      </c>
      <c r="M165" s="432" t="s">
        <v>6883</v>
      </c>
      <c r="N165" s="432" t="s">
        <v>4730</v>
      </c>
      <c r="O165" s="432"/>
      <c r="P165" s="432"/>
      <c r="Q165" s="432" t="s">
        <v>4870</v>
      </c>
      <c r="R165" s="432" t="s">
        <v>5043</v>
      </c>
      <c r="S165" s="432"/>
      <c r="T165" s="432"/>
      <c r="U165" s="602"/>
      <c r="V165" s="432"/>
      <c r="W165" s="432"/>
      <c r="X165" s="432"/>
      <c r="Y165" s="432"/>
      <c r="Z165" s="432"/>
      <c r="AA165" s="432"/>
      <c r="AB165" s="432"/>
    </row>
    <row r="166" spans="1:28" ht="25.5">
      <c r="A166" s="630"/>
      <c r="B166" s="596"/>
      <c r="C166" s="618"/>
      <c r="D166" s="618"/>
      <c r="E166" s="618"/>
      <c r="F166" s="513"/>
      <c r="G166" s="91"/>
      <c r="H166" s="613"/>
      <c r="I166" s="557"/>
      <c r="J166" s="521"/>
      <c r="K166" s="632"/>
      <c r="L166" s="417" t="s">
        <v>2335</v>
      </c>
      <c r="M166" s="417"/>
      <c r="N166" s="417" t="s">
        <v>194</v>
      </c>
      <c r="O166" s="417" t="s">
        <v>6884</v>
      </c>
      <c r="P166" s="417">
        <v>5138</v>
      </c>
      <c r="Q166" s="417" t="s">
        <v>4880</v>
      </c>
      <c r="R166" s="417" t="s">
        <v>5043</v>
      </c>
      <c r="S166" s="417"/>
      <c r="T166" s="417"/>
      <c r="U166" s="417"/>
      <c r="V166" s="417"/>
      <c r="W166" s="417"/>
      <c r="X166" s="417"/>
      <c r="Y166" s="417"/>
      <c r="Z166" s="417"/>
      <c r="AA166" s="417"/>
      <c r="AB166" s="417"/>
    </row>
    <row r="167" spans="1:28" ht="25.5">
      <c r="A167" s="630"/>
      <c r="B167" s="596"/>
      <c r="C167" s="618"/>
      <c r="D167" s="618"/>
      <c r="E167" s="618"/>
      <c r="F167" s="513"/>
      <c r="G167" s="624"/>
      <c r="H167" s="613"/>
      <c r="I167" s="557"/>
      <c r="J167" s="521"/>
      <c r="K167" s="632"/>
      <c r="L167" s="417" t="s">
        <v>2335</v>
      </c>
      <c r="M167" s="417"/>
      <c r="N167" s="417" t="s">
        <v>6885</v>
      </c>
      <c r="O167" s="417" t="s">
        <v>6886</v>
      </c>
      <c r="P167" s="417">
        <v>6186</v>
      </c>
      <c r="Q167" s="417" t="s">
        <v>4880</v>
      </c>
      <c r="R167" s="417" t="s">
        <v>5043</v>
      </c>
      <c r="S167" s="417"/>
      <c r="T167" s="417"/>
      <c r="U167" s="603"/>
      <c r="V167" s="417"/>
      <c r="W167" s="417"/>
      <c r="X167" s="417"/>
      <c r="Y167" s="417"/>
      <c r="Z167" s="417"/>
      <c r="AA167" s="417"/>
      <c r="AB167" s="417"/>
    </row>
    <row r="168" spans="1:28" ht="25.5">
      <c r="A168" s="630"/>
      <c r="B168" s="596"/>
      <c r="C168" s="618"/>
      <c r="D168" s="618"/>
      <c r="E168" s="618"/>
      <c r="F168" s="513"/>
      <c r="G168" s="624"/>
      <c r="H168" s="613"/>
      <c r="I168" s="557"/>
      <c r="J168" s="521"/>
      <c r="K168" s="632"/>
      <c r="L168" s="417" t="s">
        <v>2335</v>
      </c>
      <c r="M168" s="417"/>
      <c r="N168" s="417" t="s">
        <v>6887</v>
      </c>
      <c r="O168" s="417" t="s">
        <v>6789</v>
      </c>
      <c r="P168" s="417">
        <v>5898</v>
      </c>
      <c r="Q168" s="417" t="s">
        <v>4880</v>
      </c>
      <c r="R168" s="417" t="s">
        <v>5043</v>
      </c>
      <c r="S168" s="417"/>
      <c r="T168" s="417"/>
      <c r="U168" s="417"/>
      <c r="V168" s="417"/>
      <c r="W168" s="417"/>
      <c r="X168" s="417"/>
      <c r="Y168" s="417"/>
      <c r="Z168" s="417"/>
      <c r="AA168" s="417"/>
      <c r="AB168" s="417"/>
    </row>
    <row r="169" spans="1:28" ht="25.5">
      <c r="A169" s="630"/>
      <c r="B169" s="622"/>
      <c r="C169" s="595"/>
      <c r="D169" s="595"/>
      <c r="E169" s="595"/>
      <c r="F169" s="513"/>
      <c r="G169" s="624"/>
      <c r="H169" s="613"/>
      <c r="I169" s="557"/>
      <c r="J169" s="521"/>
      <c r="K169" s="632"/>
      <c r="L169" s="528" t="s">
        <v>2335</v>
      </c>
      <c r="M169" s="528" t="s">
        <v>6888</v>
      </c>
      <c r="N169" s="528" t="s">
        <v>4633</v>
      </c>
      <c r="O169" s="528" t="s">
        <v>6806</v>
      </c>
      <c r="P169" s="528">
        <v>5498</v>
      </c>
      <c r="Q169" s="528" t="s">
        <v>4887</v>
      </c>
      <c r="R169" s="528" t="s">
        <v>5043</v>
      </c>
      <c r="S169" s="528" t="s">
        <v>5779</v>
      </c>
      <c r="T169" s="528"/>
      <c r="U169" s="648"/>
      <c r="V169" s="528"/>
      <c r="W169" s="528" t="s">
        <v>6276</v>
      </c>
      <c r="X169" s="528"/>
      <c r="Y169" s="528"/>
      <c r="Z169" s="528"/>
      <c r="AA169" s="528"/>
      <c r="AB169" s="528"/>
    </row>
    <row r="173" spans="1:28">
      <c r="B173" s="628" t="e">
        <f>C173/#REF!/#REF!</f>
        <v>#REF!</v>
      </c>
      <c r="C173" s="600">
        <f t="shared" ref="C173:C184" si="6">SUMIFS(C$3:C$172,$J$3:$J$172,$J173)</f>
        <v>402733</v>
      </c>
      <c r="D173" s="600"/>
      <c r="E173" s="600"/>
      <c r="J173" t="s">
        <v>2312</v>
      </c>
    </row>
    <row r="174" spans="1:28">
      <c r="B174" s="628" t="e">
        <f>C174/#REF!/#REF!</f>
        <v>#REF!</v>
      </c>
      <c r="C174" s="600">
        <f t="shared" si="6"/>
        <v>2750186</v>
      </c>
      <c r="D174" s="600"/>
      <c r="E174" s="600"/>
      <c r="J174" t="s">
        <v>2351</v>
      </c>
    </row>
    <row r="175" spans="1:28">
      <c r="B175" s="628" t="e">
        <f>C175/#REF!/#REF!</f>
        <v>#REF!</v>
      </c>
      <c r="C175" s="600">
        <f t="shared" si="6"/>
        <v>7196682</v>
      </c>
      <c r="D175" s="600"/>
      <c r="E175" s="600"/>
      <c r="J175" t="s">
        <v>2374</v>
      </c>
    </row>
    <row r="176" spans="1:28">
      <c r="B176" s="628" t="e">
        <f>C176/#REF!/#REF!</f>
        <v>#REF!</v>
      </c>
      <c r="C176" s="600">
        <f t="shared" si="6"/>
        <v>737801</v>
      </c>
      <c r="D176" s="600"/>
      <c r="E176" s="600"/>
      <c r="J176" t="s">
        <v>2417</v>
      </c>
    </row>
    <row r="177" spans="2:28">
      <c r="B177" s="628" t="e">
        <f>C177/#REF!/#REF!</f>
        <v>#REF!</v>
      </c>
      <c r="C177" s="600">
        <f t="shared" si="6"/>
        <v>3925682</v>
      </c>
      <c r="D177" s="600"/>
      <c r="E177" s="600"/>
      <c r="J177" t="s">
        <v>2432</v>
      </c>
    </row>
    <row r="178" spans="2:28">
      <c r="B178" s="628" t="e">
        <f>C178/#REF!/#REF!</f>
        <v>#REF!</v>
      </c>
      <c r="C178" s="600">
        <f t="shared" si="6"/>
        <v>10716289</v>
      </c>
      <c r="D178" s="600"/>
      <c r="E178" s="600"/>
      <c r="J178" t="s">
        <v>2471</v>
      </c>
    </row>
    <row r="179" spans="2:28">
      <c r="B179" s="628" t="e">
        <f>C179/#REF!/#REF!</f>
        <v>#REF!</v>
      </c>
      <c r="C179" s="600">
        <f t="shared" si="6"/>
        <v>8973965</v>
      </c>
      <c r="D179" s="600"/>
      <c r="E179" s="600"/>
      <c r="J179" t="s">
        <v>2556</v>
      </c>
    </row>
    <row r="180" spans="2:28">
      <c r="B180" s="628" t="e">
        <f>C180/#REF!/#REF!</f>
        <v>#REF!</v>
      </c>
      <c r="C180" s="600">
        <f t="shared" si="6"/>
        <v>3182600</v>
      </c>
      <c r="D180" s="600"/>
      <c r="E180" s="600"/>
      <c r="J180" t="s">
        <v>2614</v>
      </c>
    </row>
    <row r="181" spans="2:28">
      <c r="B181" s="628" t="e">
        <f>C181/#REF!/#REF!</f>
        <v>#REF!</v>
      </c>
      <c r="C181" s="600">
        <f t="shared" si="6"/>
        <v>9611364</v>
      </c>
      <c r="D181" s="600"/>
      <c r="E181" s="600"/>
      <c r="J181" t="s">
        <v>2654</v>
      </c>
    </row>
    <row r="182" spans="2:28">
      <c r="B182" s="628" t="e">
        <f>C182/#REF!/#REF!</f>
        <v>#REF!</v>
      </c>
      <c r="C182" s="600">
        <f t="shared" si="6"/>
        <v>12071300</v>
      </c>
      <c r="D182" s="600"/>
      <c r="E182" s="600"/>
      <c r="J182" t="s">
        <v>2707</v>
      </c>
    </row>
    <row r="183" spans="2:28">
      <c r="B183" s="628" t="e">
        <f>C183/#REF!/#REF!</f>
        <v>#REF!</v>
      </c>
      <c r="C183" s="600">
        <f t="shared" si="6"/>
        <v>11488133</v>
      </c>
      <c r="D183" s="600"/>
      <c r="E183" s="600"/>
      <c r="J183" t="s">
        <v>2746</v>
      </c>
    </row>
    <row r="184" spans="2:28">
      <c r="B184" s="628" t="e">
        <f>C184/#REF!/#REF!</f>
        <v>#REF!</v>
      </c>
      <c r="C184" s="600">
        <f t="shared" si="6"/>
        <v>11958820</v>
      </c>
      <c r="D184" s="600"/>
      <c r="E184" s="600"/>
      <c r="J184" t="s">
        <v>2815</v>
      </c>
    </row>
    <row r="185" spans="2:28">
      <c r="B185" s="629" t="e">
        <f>SUM(B173:B184)</f>
        <v>#REF!</v>
      </c>
      <c r="C185" s="615">
        <f>SUM(C173:C184)</f>
        <v>83015555</v>
      </c>
      <c r="D185" s="634"/>
      <c r="E185" s="634"/>
    </row>
    <row r="188" spans="2:28">
      <c r="B188" s="600" t="e">
        <f>SUMIFS(B$3:B$184,#REF!,#REF!)</f>
        <v>#REF!</v>
      </c>
      <c r="C188" s="600" t="e">
        <f>SUMIFS(C$3:C$184,#REF!,#REF!)</f>
        <v>#REF!</v>
      </c>
      <c r="D188" s="600"/>
      <c r="E188" s="600"/>
      <c r="AB188" s="600"/>
    </row>
    <row r="189" spans="2:28">
      <c r="B189" s="600" t="e">
        <f>SUMIFS(B$3:B$184,#REF!,#REF!)</f>
        <v>#REF!</v>
      </c>
      <c r="C189" s="600" t="e">
        <f>SUMIFS(C$3:C$184,#REF!,#REF!)</f>
        <v>#REF!</v>
      </c>
      <c r="D189" s="600"/>
      <c r="E189" s="600"/>
    </row>
    <row r="190" spans="2:28">
      <c r="B190" s="600" t="e">
        <f>SUMIFS(B$3:B$184,#REF!,#REF!)</f>
        <v>#REF!</v>
      </c>
      <c r="C190" s="600" t="e">
        <f>SUMIFS(C$3:C$184,#REF!,#REF!)</f>
        <v>#REF!</v>
      </c>
      <c r="D190" s="600"/>
      <c r="E190" s="600"/>
    </row>
    <row r="191" spans="2:28">
      <c r="B191" s="600" t="e">
        <f>SUMIFS(B$3:B$184,#REF!,#REF!)</f>
        <v>#REF!</v>
      </c>
      <c r="C191" s="600" t="e">
        <f>SUMIFS(C$3:C$184,#REF!,#REF!)</f>
        <v>#REF!</v>
      </c>
      <c r="D191" s="600"/>
      <c r="E191" s="600"/>
    </row>
    <row r="192" spans="2:28">
      <c r="B192" s="600" t="e">
        <f>SUMIFS(B$3:B$184,#REF!,#REF!)</f>
        <v>#REF!</v>
      </c>
      <c r="C192" s="600" t="e">
        <f>SUMIFS(C$3:C$184,#REF!,#REF!)</f>
        <v>#REF!</v>
      </c>
      <c r="D192" s="600"/>
      <c r="E192" s="600"/>
    </row>
    <row r="193" spans="2:5">
      <c r="B193" s="600" t="e">
        <f>SUMIFS(B$3:B$184,#REF!,#REF!)</f>
        <v>#REF!</v>
      </c>
      <c r="C193" s="600" t="e">
        <f>SUMIFS(C$3:C$184,#REF!,#REF!)</f>
        <v>#REF!</v>
      </c>
      <c r="D193" s="600"/>
      <c r="E193" s="600"/>
    </row>
    <row r="194" spans="2:5">
      <c r="B194" s="600" t="e">
        <f>SUMIFS(B$3:B$184,#REF!,#REF!)</f>
        <v>#REF!</v>
      </c>
      <c r="C194" s="600" t="e">
        <f>SUMIFS(C$3:C$184,#REF!,#REF!)</f>
        <v>#REF!</v>
      </c>
      <c r="D194" s="600"/>
      <c r="E194" s="600"/>
    </row>
    <row r="195" spans="2:5">
      <c r="B195" s="600" t="e">
        <f>SUMIFS(B$3:B$184,#REF!,#REF!)</f>
        <v>#REF!</v>
      </c>
      <c r="C195" s="600" t="e">
        <f>SUMIFS(C$3:C$184,#REF!,#REF!)</f>
        <v>#REF!</v>
      </c>
      <c r="D195" s="600"/>
      <c r="E195" s="600"/>
    </row>
    <row r="196" spans="2:5">
      <c r="B196" s="600" t="e">
        <f>SUMIFS(B$3:B$184,#REF!,#REF!)</f>
        <v>#REF!</v>
      </c>
      <c r="C196" s="600" t="e">
        <f>SUMIFS(C$3:C$184,#REF!,#REF!)</f>
        <v>#REF!</v>
      </c>
      <c r="D196" s="600"/>
      <c r="E196" s="600"/>
    </row>
    <row r="197" spans="2:5">
      <c r="B197" s="600" t="e">
        <f>SUMIFS(B$3:B$184,#REF!,#REF!)</f>
        <v>#REF!</v>
      </c>
      <c r="C197" s="600" t="e">
        <f>SUMIFS(C$3:C$184,#REF!,#REF!)</f>
        <v>#REF!</v>
      </c>
      <c r="D197" s="600"/>
      <c r="E197" s="600"/>
    </row>
    <row r="198" spans="2:5">
      <c r="B198" s="600" t="e">
        <f>SUMIFS(B$3:B$184,#REF!,#REF!)</f>
        <v>#REF!</v>
      </c>
      <c r="C198" s="600" t="e">
        <f>SUMIFS(C$3:C$184,#REF!,#REF!)</f>
        <v>#REF!</v>
      </c>
      <c r="D198" s="600"/>
      <c r="E198" s="600"/>
    </row>
  </sheetData>
  <autoFilter ref="A2:AB127"/>
  <sortState ref="A2:AB115">
    <sortCondition ref="G2:G115"/>
    <sortCondition ref="J2:J115"/>
    <sortCondition ref="I2:I115"/>
  </sortState>
  <conditionalFormatting sqref="J103:O103 J93:O93 J65:O8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{49B5A5DD-BA82-4276-99C7-564278F6B1A4}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scale="31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B5A5DD-BA82-4276-99C7-564278F6B1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J103:O103 J93:O93 J65:O87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 filterMode="1"/>
  <dimension ref="A1:AE142"/>
  <sheetViews>
    <sheetView zoomScaleNormal="100" workbookViewId="0">
      <pane xSplit="2" ySplit="1" topLeftCell="O2" activePane="bottomRight" state="frozen"/>
      <selection pane="topRight" activeCell="C1" sqref="C1"/>
      <selection pane="bottomLeft" activeCell="A3" sqref="A3"/>
      <selection pane="bottomRight" activeCell="Q122" sqref="Q122"/>
    </sheetView>
  </sheetViews>
  <sheetFormatPr defaultColWidth="9.140625" defaultRowHeight="15"/>
  <cols>
    <col min="1" max="1" width="11.7109375" customWidth="1"/>
    <col min="2" max="3" width="12.5703125" customWidth="1"/>
    <col min="4" max="4" width="16.28515625" customWidth="1"/>
    <col min="5" max="5" width="4.42578125" customWidth="1"/>
    <col min="6" max="6" width="14.28515625" customWidth="1"/>
    <col min="7" max="7" width="9.5703125" customWidth="1"/>
    <col min="8" max="8" width="4.28515625" customWidth="1"/>
    <col min="9" max="10" width="15" customWidth="1"/>
    <col min="11" max="11" width="14.28515625" bestFit="1" customWidth="1"/>
    <col min="12" max="12" width="15.42578125" customWidth="1"/>
    <col min="13" max="13" width="15.28515625" customWidth="1"/>
    <col min="14" max="14" width="16" customWidth="1"/>
    <col min="15" max="15" width="12.7109375" customWidth="1"/>
    <col min="16" max="16" width="27.42578125" customWidth="1"/>
    <col min="17" max="17" width="35.5703125" customWidth="1"/>
    <col min="19" max="19" width="10.28515625" bestFit="1" customWidth="1"/>
    <col min="21" max="21" width="12.85546875" customWidth="1"/>
    <col min="22" max="22" width="13" customWidth="1"/>
    <col min="23" max="23" width="12.42578125" customWidth="1"/>
    <col min="24" max="24" width="21.5703125" bestFit="1" customWidth="1"/>
    <col min="25" max="25" width="20.28515625" customWidth="1"/>
    <col min="26" max="26" width="12.42578125" customWidth="1"/>
    <col min="27" max="27" width="16.28515625" customWidth="1"/>
    <col min="28" max="28" width="19.28515625" customWidth="1"/>
    <col min="29" max="29" width="12.28515625" customWidth="1"/>
    <col min="30" max="30" width="9.140625" customWidth="1"/>
    <col min="31" max="31" width="15.140625" customWidth="1"/>
  </cols>
  <sheetData>
    <row r="1" spans="1:31" ht="97.5" customHeight="1" thickTop="1" thickBot="1">
      <c r="A1" s="21" t="s">
        <v>6889</v>
      </c>
      <c r="B1" s="649" t="s">
        <v>6471</v>
      </c>
      <c r="C1" s="650" t="s">
        <v>6091</v>
      </c>
      <c r="D1" s="650" t="s">
        <v>2297</v>
      </c>
      <c r="E1" s="650" t="s">
        <v>6472</v>
      </c>
      <c r="F1" s="650" t="s">
        <v>6473</v>
      </c>
      <c r="G1" s="626" t="s">
        <v>2298</v>
      </c>
      <c r="H1" s="623" t="s">
        <v>6474</v>
      </c>
      <c r="I1" s="12" t="s">
        <v>2299</v>
      </c>
      <c r="J1" s="683" t="s">
        <v>6890</v>
      </c>
      <c r="K1" s="691" t="s">
        <v>6891</v>
      </c>
      <c r="L1" s="689" t="s">
        <v>6476</v>
      </c>
      <c r="M1" s="690" t="s">
        <v>6477</v>
      </c>
      <c r="N1" s="12" t="s">
        <v>2302</v>
      </c>
      <c r="O1" s="12" t="s">
        <v>4</v>
      </c>
      <c r="P1" s="96" t="s">
        <v>6</v>
      </c>
      <c r="Q1" s="96" t="s">
        <v>7</v>
      </c>
      <c r="R1" s="115" t="s">
        <v>8</v>
      </c>
      <c r="S1" s="115" t="s">
        <v>432</v>
      </c>
      <c r="T1" s="678" t="s">
        <v>6478</v>
      </c>
      <c r="U1" s="678" t="s">
        <v>6479</v>
      </c>
      <c r="V1" s="678" t="s">
        <v>6480</v>
      </c>
      <c r="W1" s="679" t="s">
        <v>6481</v>
      </c>
      <c r="X1" s="679" t="s">
        <v>6892</v>
      </c>
      <c r="Y1" s="56" t="s">
        <v>6483</v>
      </c>
      <c r="Z1" s="678" t="s">
        <v>6893</v>
      </c>
      <c r="AA1" s="673" t="s">
        <v>6894</v>
      </c>
      <c r="AB1" s="67" t="s">
        <v>6895</v>
      </c>
      <c r="AC1" s="67" t="s">
        <v>6896</v>
      </c>
      <c r="AD1" s="57" t="s">
        <v>2309</v>
      </c>
      <c r="AE1" s="69" t="s">
        <v>6484</v>
      </c>
    </row>
    <row r="2" spans="1:31" ht="25.5" hidden="1" customHeight="1" thickTop="1">
      <c r="A2" s="630" t="s">
        <v>2317</v>
      </c>
      <c r="B2" s="630" t="s">
        <v>2317</v>
      </c>
      <c r="C2" s="622">
        <f t="shared" ref="C2:C33" si="0">D2/3.6</f>
        <v>134188.61111111109</v>
      </c>
      <c r="D2" s="680">
        <v>483079</v>
      </c>
      <c r="E2" s="680"/>
      <c r="F2" s="680">
        <v>26410</v>
      </c>
      <c r="G2" s="513">
        <v>9</v>
      </c>
      <c r="H2" s="624" t="s">
        <v>3216</v>
      </c>
      <c r="I2" s="523"/>
      <c r="J2" s="670">
        <v>43143</v>
      </c>
      <c r="K2" s="557">
        <v>14</v>
      </c>
      <c r="L2" s="521" t="s">
        <v>3228</v>
      </c>
      <c r="M2" s="632" t="s">
        <v>3228</v>
      </c>
      <c r="N2" s="417" t="s">
        <v>2335</v>
      </c>
      <c r="O2" s="675" t="s">
        <v>6824</v>
      </c>
      <c r="P2" s="417" t="s">
        <v>6825</v>
      </c>
      <c r="Q2" s="417" t="s">
        <v>6897</v>
      </c>
      <c r="R2" s="672">
        <v>5473</v>
      </c>
      <c r="S2" s="417" t="s">
        <v>4880</v>
      </c>
      <c r="T2" s="523" t="s">
        <v>5043</v>
      </c>
      <c r="U2" s="523" t="s">
        <v>5833</v>
      </c>
      <c r="V2" s="682">
        <v>43151</v>
      </c>
      <c r="W2" s="671">
        <v>43159</v>
      </c>
      <c r="X2" s="671"/>
      <c r="Y2" s="523" t="s">
        <v>6276</v>
      </c>
      <c r="Z2" s="523"/>
      <c r="AA2" s="523" t="s">
        <v>6898</v>
      </c>
      <c r="AB2" s="523" t="s">
        <v>6899</v>
      </c>
      <c r="AC2" s="523" t="s">
        <v>4963</v>
      </c>
      <c r="AD2" s="523" t="s">
        <v>6900</v>
      </c>
      <c r="AE2" s="523" t="s">
        <v>6520</v>
      </c>
    </row>
    <row r="3" spans="1:31" ht="25.5" hidden="1" customHeight="1">
      <c r="A3" s="630" t="s">
        <v>6197</v>
      </c>
      <c r="B3" s="630" t="s">
        <v>6197</v>
      </c>
      <c r="C3" s="622">
        <f t="shared" si="0"/>
        <v>111111.11111111111</v>
      </c>
      <c r="D3" s="680">
        <v>400000</v>
      </c>
      <c r="E3" s="680"/>
      <c r="F3" s="680">
        <v>28888</v>
      </c>
      <c r="G3" s="513">
        <v>9</v>
      </c>
      <c r="H3" s="624" t="s">
        <v>3216</v>
      </c>
      <c r="I3" s="523"/>
      <c r="J3" s="670">
        <v>43107</v>
      </c>
      <c r="K3" s="557">
        <v>19</v>
      </c>
      <c r="L3" s="521" t="s">
        <v>3228</v>
      </c>
      <c r="M3" s="632" t="s">
        <v>3228</v>
      </c>
      <c r="N3" s="417" t="s">
        <v>2335</v>
      </c>
      <c r="O3" s="675" t="s">
        <v>6826</v>
      </c>
      <c r="P3" s="417" t="s">
        <v>2386</v>
      </c>
      <c r="Q3" s="417" t="s">
        <v>6901</v>
      </c>
      <c r="R3" s="672">
        <v>5446</v>
      </c>
      <c r="S3" s="417" t="s">
        <v>4880</v>
      </c>
      <c r="T3" s="523" t="s">
        <v>5043</v>
      </c>
      <c r="U3" s="523" t="s">
        <v>5779</v>
      </c>
      <c r="V3" s="682">
        <v>43153</v>
      </c>
      <c r="W3" s="671">
        <v>43159</v>
      </c>
      <c r="X3" s="671"/>
      <c r="Y3" s="523" t="s">
        <v>6276</v>
      </c>
      <c r="Z3" s="523"/>
      <c r="AA3" s="523" t="s">
        <v>6700</v>
      </c>
      <c r="AB3" s="523" t="s">
        <v>6642</v>
      </c>
      <c r="AC3" s="523" t="s">
        <v>4963</v>
      </c>
      <c r="AD3" s="523" t="s">
        <v>6900</v>
      </c>
      <c r="AE3" s="523" t="s">
        <v>6520</v>
      </c>
    </row>
    <row r="4" spans="1:31" ht="26.25" hidden="1" thickTop="1">
      <c r="A4" s="630" t="s">
        <v>2317</v>
      </c>
      <c r="B4" s="630" t="s">
        <v>2317</v>
      </c>
      <c r="C4" s="622">
        <f t="shared" si="0"/>
        <v>147858.88888888888</v>
      </c>
      <c r="D4" s="680">
        <v>532292</v>
      </c>
      <c r="E4" s="595"/>
      <c r="F4" s="680">
        <v>33670</v>
      </c>
      <c r="G4" s="513">
        <v>11</v>
      </c>
      <c r="H4" s="624" t="s">
        <v>3216</v>
      </c>
      <c r="I4" s="681">
        <v>43122</v>
      </c>
      <c r="J4" s="670">
        <v>43147</v>
      </c>
      <c r="K4" s="557">
        <v>19</v>
      </c>
      <c r="L4" s="521" t="s">
        <v>3228</v>
      </c>
      <c r="M4" s="632" t="s">
        <v>3228</v>
      </c>
      <c r="N4" s="112" t="s">
        <v>2335</v>
      </c>
      <c r="O4" s="675" t="s">
        <v>5129</v>
      </c>
      <c r="P4" s="112" t="s">
        <v>2874</v>
      </c>
      <c r="Q4" s="112" t="s">
        <v>6789</v>
      </c>
      <c r="R4" s="672">
        <v>6190</v>
      </c>
      <c r="S4" s="112" t="s">
        <v>4870</v>
      </c>
      <c r="T4" s="523" t="s">
        <v>5043</v>
      </c>
      <c r="U4" s="523" t="s">
        <v>5779</v>
      </c>
      <c r="V4" s="682">
        <v>43152</v>
      </c>
      <c r="W4" s="671">
        <v>43160</v>
      </c>
      <c r="X4" s="671"/>
      <c r="Y4" s="523" t="s">
        <v>6276</v>
      </c>
      <c r="Z4" s="523"/>
      <c r="AA4" s="523" t="s">
        <v>6902</v>
      </c>
      <c r="AB4" s="523" t="s">
        <v>6899</v>
      </c>
      <c r="AC4" s="523" t="s">
        <v>4947</v>
      </c>
      <c r="AD4" s="523" t="s">
        <v>6903</v>
      </c>
      <c r="AE4" s="523" t="s">
        <v>6520</v>
      </c>
    </row>
    <row r="5" spans="1:31" ht="25.5" hidden="1" customHeight="1">
      <c r="A5" s="630" t="s">
        <v>6564</v>
      </c>
      <c r="B5" s="630" t="s">
        <v>6564</v>
      </c>
      <c r="C5" s="622">
        <f t="shared" si="0"/>
        <v>185826.66666666666</v>
      </c>
      <c r="D5" s="680">
        <v>668976</v>
      </c>
      <c r="E5" s="595"/>
      <c r="F5" s="680">
        <v>24360</v>
      </c>
      <c r="G5" s="513">
        <v>10</v>
      </c>
      <c r="H5" s="624" t="s">
        <v>3216</v>
      </c>
      <c r="I5" s="681">
        <v>43122</v>
      </c>
      <c r="J5" s="670">
        <v>43153</v>
      </c>
      <c r="K5" s="557">
        <v>26</v>
      </c>
      <c r="L5" s="521" t="s">
        <v>3228</v>
      </c>
      <c r="M5" s="632" t="s">
        <v>3264</v>
      </c>
      <c r="N5" s="417" t="s">
        <v>2358</v>
      </c>
      <c r="O5" s="675" t="s">
        <v>6904</v>
      </c>
      <c r="P5" s="417" t="s">
        <v>4925</v>
      </c>
      <c r="Q5" s="417" t="s">
        <v>6905</v>
      </c>
      <c r="R5" s="672">
        <v>3010</v>
      </c>
      <c r="S5" s="417" t="s">
        <v>4880</v>
      </c>
      <c r="T5" s="523" t="s">
        <v>5043</v>
      </c>
      <c r="U5" s="523" t="s">
        <v>5779</v>
      </c>
      <c r="V5" s="682">
        <v>43161</v>
      </c>
      <c r="W5" s="671">
        <v>43167</v>
      </c>
      <c r="X5" s="671"/>
      <c r="Y5" s="523" t="s">
        <v>68</v>
      </c>
      <c r="Z5" s="523"/>
      <c r="AA5" s="523" t="s">
        <v>6555</v>
      </c>
      <c r="AB5" s="523" t="s">
        <v>6647</v>
      </c>
      <c r="AC5" s="523" t="s">
        <v>4910</v>
      </c>
      <c r="AD5" s="523" t="s">
        <v>6903</v>
      </c>
      <c r="AE5" s="523"/>
    </row>
    <row r="6" spans="1:31" ht="25.5" hidden="1" customHeight="1">
      <c r="A6" s="630" t="s">
        <v>2333</v>
      </c>
      <c r="B6" s="630" t="s">
        <v>2333</v>
      </c>
      <c r="C6" s="622">
        <f t="shared" si="0"/>
        <v>86151.388888888891</v>
      </c>
      <c r="D6" s="680">
        <v>310145</v>
      </c>
      <c r="E6" s="595"/>
      <c r="F6" s="680">
        <v>27881</v>
      </c>
      <c r="G6" s="515" t="s">
        <v>537</v>
      </c>
      <c r="H6" s="624" t="s">
        <v>3216</v>
      </c>
      <c r="I6" s="681">
        <v>43129</v>
      </c>
      <c r="J6" s="670"/>
      <c r="K6" s="557">
        <v>5</v>
      </c>
      <c r="L6" s="521" t="s">
        <v>3264</v>
      </c>
      <c r="M6" s="632" t="s">
        <v>3264</v>
      </c>
      <c r="N6" s="525" t="s">
        <v>2358</v>
      </c>
      <c r="O6" s="675" t="s">
        <v>6906</v>
      </c>
      <c r="P6" s="525" t="s">
        <v>3444</v>
      </c>
      <c r="Q6" s="525" t="s">
        <v>390</v>
      </c>
      <c r="R6" s="672">
        <v>1350</v>
      </c>
      <c r="S6" s="525" t="s">
        <v>4921</v>
      </c>
      <c r="T6" s="523" t="s">
        <v>6907</v>
      </c>
      <c r="U6" s="523" t="s">
        <v>537</v>
      </c>
      <c r="V6" s="523" t="s">
        <v>537</v>
      </c>
      <c r="W6" s="671">
        <v>43174</v>
      </c>
      <c r="X6" s="671"/>
      <c r="Y6" s="523" t="s">
        <v>6276</v>
      </c>
      <c r="Z6" s="523"/>
      <c r="AA6" s="523" t="s">
        <v>6908</v>
      </c>
      <c r="AB6" s="523" t="s">
        <v>6909</v>
      </c>
      <c r="AC6" s="523" t="s">
        <v>6488</v>
      </c>
      <c r="AD6" s="523" t="s">
        <v>537</v>
      </c>
      <c r="AE6" s="523"/>
    </row>
    <row r="7" spans="1:31" ht="25.5" hidden="1" customHeight="1">
      <c r="A7" s="630" t="s">
        <v>6197</v>
      </c>
      <c r="B7" s="630" t="s">
        <v>6197</v>
      </c>
      <c r="C7" s="622">
        <f t="shared" si="0"/>
        <v>192914.16666666666</v>
      </c>
      <c r="D7" s="680">
        <v>694491</v>
      </c>
      <c r="E7" s="595"/>
      <c r="F7" s="680">
        <v>34324</v>
      </c>
      <c r="G7" s="513">
        <v>10</v>
      </c>
      <c r="H7" s="624" t="s">
        <v>3216</v>
      </c>
      <c r="I7" s="681">
        <v>43122</v>
      </c>
      <c r="J7" s="670">
        <v>43161</v>
      </c>
      <c r="K7" s="557">
        <v>5</v>
      </c>
      <c r="L7" s="521" t="s">
        <v>3264</v>
      </c>
      <c r="M7" s="632" t="s">
        <v>3264</v>
      </c>
      <c r="N7" s="112" t="s">
        <v>2358</v>
      </c>
      <c r="O7" s="675" t="s">
        <v>6910</v>
      </c>
      <c r="P7" s="112" t="s">
        <v>277</v>
      </c>
      <c r="Q7" s="112" t="s">
        <v>50</v>
      </c>
      <c r="R7" s="672">
        <v>3784</v>
      </c>
      <c r="S7" s="112" t="s">
        <v>4870</v>
      </c>
      <c r="T7" s="523" t="s">
        <v>5043</v>
      </c>
      <c r="U7" s="523" t="s">
        <v>5779</v>
      </c>
      <c r="V7" s="682">
        <v>43168</v>
      </c>
      <c r="W7" s="671">
        <v>43174</v>
      </c>
      <c r="X7" s="671"/>
      <c r="Y7" s="523" t="s">
        <v>68</v>
      </c>
      <c r="Z7" s="523"/>
      <c r="AA7" s="523" t="s">
        <v>6555</v>
      </c>
      <c r="AB7" s="523" t="s">
        <v>6642</v>
      </c>
      <c r="AC7" s="523" t="s">
        <v>6555</v>
      </c>
      <c r="AD7" s="523" t="s">
        <v>6903</v>
      </c>
      <c r="AE7" s="523" t="s">
        <v>6520</v>
      </c>
    </row>
    <row r="8" spans="1:31" ht="25.5" hidden="1" customHeight="1">
      <c r="A8" s="630" t="s">
        <v>2317</v>
      </c>
      <c r="B8" s="630" t="s">
        <v>2317</v>
      </c>
      <c r="C8" s="622">
        <f t="shared" si="0"/>
        <v>172717.77777777778</v>
      </c>
      <c r="D8" s="680">
        <v>621784</v>
      </c>
      <c r="E8" s="595"/>
      <c r="F8" s="680">
        <v>29596</v>
      </c>
      <c r="G8" s="513">
        <v>8</v>
      </c>
      <c r="H8" s="624" t="s">
        <v>3216</v>
      </c>
      <c r="I8" s="681">
        <v>43143</v>
      </c>
      <c r="J8" s="670">
        <v>43171</v>
      </c>
      <c r="K8" s="557">
        <v>12</v>
      </c>
      <c r="L8" s="521" t="s">
        <v>3264</v>
      </c>
      <c r="M8" s="632" t="s">
        <v>3264</v>
      </c>
      <c r="N8" s="586" t="s">
        <v>2358</v>
      </c>
      <c r="O8" s="675" t="s">
        <v>6911</v>
      </c>
      <c r="P8" s="586" t="s">
        <v>3207</v>
      </c>
      <c r="Q8" s="586" t="s">
        <v>2395</v>
      </c>
      <c r="R8" s="672">
        <v>2563</v>
      </c>
      <c r="S8" s="586" t="s">
        <v>5720</v>
      </c>
      <c r="T8" s="523" t="s">
        <v>5043</v>
      </c>
      <c r="U8" s="523" t="s">
        <v>5833</v>
      </c>
      <c r="V8" s="682">
        <v>43178</v>
      </c>
      <c r="W8" s="671">
        <v>43181</v>
      </c>
      <c r="X8" s="671"/>
      <c r="Y8" s="523" t="s">
        <v>68</v>
      </c>
      <c r="Z8" s="523"/>
      <c r="AA8" s="523" t="s">
        <v>6773</v>
      </c>
      <c r="AB8" s="523" t="s">
        <v>6899</v>
      </c>
      <c r="AC8" s="523" t="s">
        <v>6814</v>
      </c>
      <c r="AD8" s="523" t="s">
        <v>6900</v>
      </c>
      <c r="AE8" s="523" t="s">
        <v>6520</v>
      </c>
    </row>
    <row r="9" spans="1:31" ht="30.75" hidden="1" customHeight="1" thickTop="1">
      <c r="A9" s="630" t="s">
        <v>6564</v>
      </c>
      <c r="B9" s="630" t="s">
        <v>6564</v>
      </c>
      <c r="C9" s="622">
        <f t="shared" si="0"/>
        <v>206955.83333333331</v>
      </c>
      <c r="D9" s="680">
        <v>745041</v>
      </c>
      <c r="E9" s="595"/>
      <c r="F9" s="680">
        <v>35215</v>
      </c>
      <c r="G9" s="513">
        <v>10</v>
      </c>
      <c r="H9" s="624" t="s">
        <v>3216</v>
      </c>
      <c r="I9" s="681">
        <v>43143</v>
      </c>
      <c r="J9" s="670">
        <v>43167</v>
      </c>
      <c r="K9" s="557">
        <v>12</v>
      </c>
      <c r="L9" s="521" t="s">
        <v>3264</v>
      </c>
      <c r="M9" s="632" t="s">
        <v>3264</v>
      </c>
      <c r="N9" s="586" t="s">
        <v>2358</v>
      </c>
      <c r="O9" s="675" t="s">
        <v>6912</v>
      </c>
      <c r="P9" s="586" t="s">
        <v>281</v>
      </c>
      <c r="Q9" s="586" t="s">
        <v>154</v>
      </c>
      <c r="R9" s="672">
        <v>3193</v>
      </c>
      <c r="S9" s="586" t="s">
        <v>5720</v>
      </c>
      <c r="T9" s="523" t="s">
        <v>5043</v>
      </c>
      <c r="U9" s="523" t="s">
        <v>5779</v>
      </c>
      <c r="V9" s="682">
        <v>43175</v>
      </c>
      <c r="W9" s="671">
        <v>43181</v>
      </c>
      <c r="X9" s="671"/>
      <c r="Y9" s="523" t="s">
        <v>6913</v>
      </c>
      <c r="Z9" s="523"/>
      <c r="AA9" s="523" t="s">
        <v>6677</v>
      </c>
      <c r="AB9" s="523" t="s">
        <v>6914</v>
      </c>
      <c r="AC9" s="523" t="s">
        <v>6770</v>
      </c>
      <c r="AD9" s="523" t="s">
        <v>6900</v>
      </c>
      <c r="AE9" s="523" t="s">
        <v>6520</v>
      </c>
    </row>
    <row r="10" spans="1:31" ht="25.5" hidden="1" customHeight="1">
      <c r="A10" s="630" t="s">
        <v>6197</v>
      </c>
      <c r="B10" s="630" t="s">
        <v>6197</v>
      </c>
      <c r="C10" s="622">
        <f t="shared" si="0"/>
        <v>196644.72222222222</v>
      </c>
      <c r="D10" s="680">
        <v>707921</v>
      </c>
      <c r="E10" s="595"/>
      <c r="F10" s="680">
        <v>33170</v>
      </c>
      <c r="G10" s="513">
        <v>10</v>
      </c>
      <c r="H10" s="624" t="s">
        <v>3216</v>
      </c>
      <c r="I10" s="681">
        <v>43122</v>
      </c>
      <c r="J10" s="670">
        <v>43167</v>
      </c>
      <c r="K10" s="557">
        <v>12</v>
      </c>
      <c r="L10" s="521" t="s">
        <v>3264</v>
      </c>
      <c r="M10" s="632" t="s">
        <v>3264</v>
      </c>
      <c r="N10" s="112" t="s">
        <v>2358</v>
      </c>
      <c r="O10" s="675" t="s">
        <v>6915</v>
      </c>
      <c r="P10" s="112" t="s">
        <v>181</v>
      </c>
      <c r="Q10" s="112" t="s">
        <v>182</v>
      </c>
      <c r="R10" s="672">
        <v>3263</v>
      </c>
      <c r="S10" s="112" t="s">
        <v>4870</v>
      </c>
      <c r="T10" s="523" t="s">
        <v>5043</v>
      </c>
      <c r="U10" s="523" t="s">
        <v>5779</v>
      </c>
      <c r="V10" s="682">
        <v>43147</v>
      </c>
      <c r="W10" s="671">
        <v>43181</v>
      </c>
      <c r="X10" s="671"/>
      <c r="Y10" s="523" t="s">
        <v>68</v>
      </c>
      <c r="Z10" s="523"/>
      <c r="AA10" s="523" t="s">
        <v>6677</v>
      </c>
      <c r="AB10" s="523" t="s">
        <v>6642</v>
      </c>
      <c r="AC10" s="523" t="s">
        <v>6916</v>
      </c>
      <c r="AD10" s="523" t="s">
        <v>6903</v>
      </c>
      <c r="AE10" s="523" t="s">
        <v>6520</v>
      </c>
    </row>
    <row r="11" spans="1:31" ht="25.5" hidden="1" customHeight="1">
      <c r="A11" s="630" t="s">
        <v>2333</v>
      </c>
      <c r="B11" s="630" t="s">
        <v>2333</v>
      </c>
      <c r="C11" s="622">
        <f t="shared" si="0"/>
        <v>193836.38888888888</v>
      </c>
      <c r="D11" s="680">
        <v>697811</v>
      </c>
      <c r="E11" s="595"/>
      <c r="F11" s="680">
        <v>29760</v>
      </c>
      <c r="G11" s="513">
        <v>10</v>
      </c>
      <c r="H11" s="624" t="s">
        <v>3216</v>
      </c>
      <c r="I11" s="681">
        <v>43143</v>
      </c>
      <c r="J11" s="670">
        <v>43171</v>
      </c>
      <c r="K11" s="557">
        <v>12</v>
      </c>
      <c r="L11" s="521" t="s">
        <v>3264</v>
      </c>
      <c r="M11" s="632" t="s">
        <v>3264</v>
      </c>
      <c r="N11" s="577" t="s">
        <v>2358</v>
      </c>
      <c r="O11" s="675" t="s">
        <v>6917</v>
      </c>
      <c r="P11" s="577" t="s">
        <v>3712</v>
      </c>
      <c r="Q11" s="577" t="s">
        <v>6918</v>
      </c>
      <c r="R11" s="672">
        <v>3107</v>
      </c>
      <c r="S11" s="577" t="s">
        <v>4887</v>
      </c>
      <c r="T11" s="523" t="s">
        <v>5043</v>
      </c>
      <c r="U11" s="523" t="s">
        <v>5779</v>
      </c>
      <c r="V11" s="682">
        <v>43176</v>
      </c>
      <c r="W11" s="671">
        <v>43181</v>
      </c>
      <c r="X11" s="671"/>
      <c r="Y11" s="523" t="s">
        <v>68</v>
      </c>
      <c r="Z11" s="523"/>
      <c r="AA11" s="523" t="s">
        <v>6555</v>
      </c>
      <c r="AB11" s="523" t="s">
        <v>6642</v>
      </c>
      <c r="AC11" s="523" t="s">
        <v>4910</v>
      </c>
      <c r="AD11" s="523" t="s">
        <v>6900</v>
      </c>
      <c r="AE11" s="523" t="s">
        <v>6520</v>
      </c>
    </row>
    <row r="12" spans="1:31" ht="25.5" hidden="1">
      <c r="A12" s="630" t="s">
        <v>2317</v>
      </c>
      <c r="B12" s="630" t="s">
        <v>2317</v>
      </c>
      <c r="C12" s="622">
        <f t="shared" si="0"/>
        <v>223728.05555555556</v>
      </c>
      <c r="D12" s="680">
        <v>805421</v>
      </c>
      <c r="E12" s="595"/>
      <c r="F12" s="680">
        <v>31862</v>
      </c>
      <c r="G12" s="513">
        <v>10</v>
      </c>
      <c r="H12" s="624" t="s">
        <v>3216</v>
      </c>
      <c r="I12" s="681">
        <v>43136</v>
      </c>
      <c r="J12" s="670">
        <v>43167</v>
      </c>
      <c r="K12" s="557">
        <v>12</v>
      </c>
      <c r="L12" s="521" t="s">
        <v>3264</v>
      </c>
      <c r="M12" s="632" t="s">
        <v>3264</v>
      </c>
      <c r="N12" s="417" t="s">
        <v>2358</v>
      </c>
      <c r="O12" s="675" t="s">
        <v>6919</v>
      </c>
      <c r="P12" s="417" t="s">
        <v>6920</v>
      </c>
      <c r="Q12" s="417" t="s">
        <v>6921</v>
      </c>
      <c r="R12" s="672">
        <v>3448</v>
      </c>
      <c r="S12" s="417" t="s">
        <v>4880</v>
      </c>
      <c r="T12" s="523" t="s">
        <v>5043</v>
      </c>
      <c r="U12" s="523" t="s">
        <v>5779</v>
      </c>
      <c r="V12" s="682">
        <v>43175</v>
      </c>
      <c r="W12" s="671">
        <v>43181</v>
      </c>
      <c r="X12" s="671"/>
      <c r="Y12" s="523" t="s">
        <v>6276</v>
      </c>
      <c r="Z12" s="523"/>
      <c r="AA12" s="523" t="s">
        <v>6677</v>
      </c>
      <c r="AB12" s="523" t="s">
        <v>6642</v>
      </c>
      <c r="AC12" s="523" t="s">
        <v>6594</v>
      </c>
      <c r="AD12" s="523" t="s">
        <v>6903</v>
      </c>
      <c r="AE12" s="523"/>
    </row>
    <row r="13" spans="1:31" ht="25.5" hidden="1" customHeight="1">
      <c r="A13" s="630" t="s">
        <v>2317</v>
      </c>
      <c r="B13" s="630" t="s">
        <v>2317</v>
      </c>
      <c r="C13" s="622">
        <f t="shared" si="0"/>
        <v>194157.22222222222</v>
      </c>
      <c r="D13" s="680">
        <v>698966</v>
      </c>
      <c r="E13" s="595"/>
      <c r="F13" s="680">
        <v>33810</v>
      </c>
      <c r="G13" s="513">
        <v>10</v>
      </c>
      <c r="H13" s="624" t="s">
        <v>3216</v>
      </c>
      <c r="I13" s="681">
        <v>43129</v>
      </c>
      <c r="J13" s="670">
        <v>43166</v>
      </c>
      <c r="K13" s="557">
        <v>12</v>
      </c>
      <c r="L13" s="521" t="s">
        <v>3264</v>
      </c>
      <c r="M13" s="632" t="s">
        <v>3264</v>
      </c>
      <c r="N13" s="112" t="s">
        <v>2358</v>
      </c>
      <c r="O13" s="675" t="s">
        <v>6922</v>
      </c>
      <c r="P13" s="112" t="s">
        <v>6923</v>
      </c>
      <c r="Q13" s="112" t="s">
        <v>6924</v>
      </c>
      <c r="R13" s="672">
        <v>3251</v>
      </c>
      <c r="S13" s="112" t="s">
        <v>4870</v>
      </c>
      <c r="T13" s="523" t="s">
        <v>5043</v>
      </c>
      <c r="U13" s="523" t="s">
        <v>5833</v>
      </c>
      <c r="V13" s="682">
        <v>43176</v>
      </c>
      <c r="W13" s="671">
        <v>43181</v>
      </c>
      <c r="X13" s="671"/>
      <c r="Y13" s="523" t="s">
        <v>68</v>
      </c>
      <c r="Z13" s="523"/>
      <c r="AA13" s="523" t="s">
        <v>6555</v>
      </c>
      <c r="AB13" s="523" t="s">
        <v>6642</v>
      </c>
      <c r="AC13" s="523" t="s">
        <v>4910</v>
      </c>
      <c r="AD13" s="523" t="s">
        <v>6903</v>
      </c>
      <c r="AE13" s="523" t="s">
        <v>6520</v>
      </c>
    </row>
    <row r="14" spans="1:31" ht="25.5" hidden="1" customHeight="1">
      <c r="A14" s="630" t="s">
        <v>2333</v>
      </c>
      <c r="B14" s="630" t="s">
        <v>2333</v>
      </c>
      <c r="C14" s="622">
        <f t="shared" si="0"/>
        <v>215840.55555555556</v>
      </c>
      <c r="D14" s="680">
        <v>777026</v>
      </c>
      <c r="E14" s="595"/>
      <c r="F14" s="680">
        <v>32700</v>
      </c>
      <c r="G14" s="513">
        <v>10</v>
      </c>
      <c r="H14" s="624" t="s">
        <v>3216</v>
      </c>
      <c r="I14" s="613"/>
      <c r="J14" s="670">
        <v>43167</v>
      </c>
      <c r="K14" s="557">
        <v>12</v>
      </c>
      <c r="L14" s="521" t="s">
        <v>3264</v>
      </c>
      <c r="M14" s="632" t="s">
        <v>3264</v>
      </c>
      <c r="N14" s="417" t="s">
        <v>2335</v>
      </c>
      <c r="O14" s="675" t="s">
        <v>6925</v>
      </c>
      <c r="P14" s="417" t="s">
        <v>6926</v>
      </c>
      <c r="Q14" s="417" t="s">
        <v>36</v>
      </c>
      <c r="R14" s="672">
        <v>5998</v>
      </c>
      <c r="S14" s="417" t="s">
        <v>4880</v>
      </c>
      <c r="T14" s="523" t="s">
        <v>5043</v>
      </c>
      <c r="U14" s="523" t="s">
        <v>5833</v>
      </c>
      <c r="V14" s="682">
        <v>42809</v>
      </c>
      <c r="W14" s="671">
        <v>43181</v>
      </c>
      <c r="X14" s="671"/>
      <c r="Y14" s="523" t="s">
        <v>6276</v>
      </c>
      <c r="Z14" s="523"/>
      <c r="AA14" s="523" t="s">
        <v>6677</v>
      </c>
      <c r="AB14" s="523" t="s">
        <v>6642</v>
      </c>
      <c r="AC14" s="523" t="s">
        <v>4910</v>
      </c>
      <c r="AD14" s="523" t="s">
        <v>6900</v>
      </c>
      <c r="AE14" s="523" t="s">
        <v>6520</v>
      </c>
    </row>
    <row r="15" spans="1:31" ht="25.5" hidden="1">
      <c r="A15" s="630" t="s">
        <v>2333</v>
      </c>
      <c r="B15" s="630" t="s">
        <v>2333</v>
      </c>
      <c r="C15" s="622">
        <f t="shared" si="0"/>
        <v>146180.27777777778</v>
      </c>
      <c r="D15" s="680">
        <v>526249</v>
      </c>
      <c r="E15" s="680"/>
      <c r="F15" s="680">
        <v>35165</v>
      </c>
      <c r="G15" s="513">
        <v>10</v>
      </c>
      <c r="H15" s="624" t="s">
        <v>3216</v>
      </c>
      <c r="I15" s="613"/>
      <c r="J15" s="670">
        <v>43175</v>
      </c>
      <c r="K15" s="557">
        <v>19</v>
      </c>
      <c r="L15" s="521" t="s">
        <v>3264</v>
      </c>
      <c r="M15" s="632" t="s">
        <v>3264</v>
      </c>
      <c r="N15" s="586" t="s">
        <v>2335</v>
      </c>
      <c r="O15" s="675" t="s">
        <v>6927</v>
      </c>
      <c r="P15" s="586" t="s">
        <v>6928</v>
      </c>
      <c r="Q15" s="586" t="s">
        <v>6929</v>
      </c>
      <c r="R15" s="672">
        <v>5855</v>
      </c>
      <c r="S15" s="586" t="s">
        <v>5720</v>
      </c>
      <c r="T15" s="523" t="s">
        <v>5043</v>
      </c>
      <c r="U15" s="523" t="s">
        <v>5779</v>
      </c>
      <c r="V15" s="682">
        <v>43182</v>
      </c>
      <c r="W15" s="671">
        <v>43189</v>
      </c>
      <c r="X15" s="671"/>
      <c r="Y15" s="523" t="s">
        <v>6276</v>
      </c>
      <c r="Z15" s="523"/>
      <c r="AA15" s="523" t="s">
        <v>6555</v>
      </c>
      <c r="AB15" s="523" t="s">
        <v>6642</v>
      </c>
      <c r="AC15" s="523" t="s">
        <v>6502</v>
      </c>
      <c r="AD15" s="523" t="s">
        <v>6900</v>
      </c>
      <c r="AE15" s="523" t="s">
        <v>6520</v>
      </c>
    </row>
    <row r="16" spans="1:31" ht="25.5" hidden="1" customHeight="1">
      <c r="A16" s="630" t="s">
        <v>2317</v>
      </c>
      <c r="B16" s="630" t="s">
        <v>2317</v>
      </c>
      <c r="C16" s="622">
        <f t="shared" si="0"/>
        <v>181886.38888888888</v>
      </c>
      <c r="D16" s="680">
        <v>654791</v>
      </c>
      <c r="E16" s="595"/>
      <c r="F16" s="680">
        <v>33795</v>
      </c>
      <c r="G16" s="513">
        <v>8</v>
      </c>
      <c r="H16" s="624" t="s">
        <v>3216</v>
      </c>
      <c r="I16" s="681">
        <v>43160</v>
      </c>
      <c r="J16" s="670">
        <v>43175</v>
      </c>
      <c r="K16" s="557">
        <v>19</v>
      </c>
      <c r="L16" s="521" t="s">
        <v>3264</v>
      </c>
      <c r="M16" s="632" t="s">
        <v>3264</v>
      </c>
      <c r="N16" s="577" t="s">
        <v>2358</v>
      </c>
      <c r="O16" s="675" t="s">
        <v>6930</v>
      </c>
      <c r="P16" s="577" t="s">
        <v>5163</v>
      </c>
      <c r="Q16" s="577" t="s">
        <v>6931</v>
      </c>
      <c r="R16" s="672">
        <v>3076</v>
      </c>
      <c r="S16" s="577" t="s">
        <v>4887</v>
      </c>
      <c r="T16" s="523" t="s">
        <v>5043</v>
      </c>
      <c r="U16" s="523" t="s">
        <v>5779</v>
      </c>
      <c r="V16" s="682">
        <v>43181</v>
      </c>
      <c r="W16" s="671">
        <v>43185</v>
      </c>
      <c r="X16" s="671"/>
      <c r="Y16" s="523" t="s">
        <v>68</v>
      </c>
      <c r="Z16" s="523"/>
      <c r="AA16" s="523" t="s">
        <v>6773</v>
      </c>
      <c r="AB16" s="523" t="s">
        <v>3314</v>
      </c>
      <c r="AC16" s="523" t="s">
        <v>3258</v>
      </c>
      <c r="AD16" s="523" t="s">
        <v>6900</v>
      </c>
      <c r="AE16" s="523"/>
    </row>
    <row r="17" spans="1:31" ht="25.5" hidden="1" customHeight="1">
      <c r="A17" s="630" t="s">
        <v>6564</v>
      </c>
      <c r="B17" s="630" t="s">
        <v>6564</v>
      </c>
      <c r="C17" s="622">
        <f t="shared" si="0"/>
        <v>170530.83333333334</v>
      </c>
      <c r="D17" s="680">
        <v>613911</v>
      </c>
      <c r="E17" s="595"/>
      <c r="F17" s="680">
        <v>33575</v>
      </c>
      <c r="G17" s="513">
        <v>10</v>
      </c>
      <c r="H17" s="624" t="s">
        <v>3216</v>
      </c>
      <c r="I17" s="681">
        <v>43136</v>
      </c>
      <c r="J17" s="670">
        <v>43175</v>
      </c>
      <c r="K17" s="557">
        <v>19</v>
      </c>
      <c r="L17" s="521" t="s">
        <v>3264</v>
      </c>
      <c r="M17" s="632" t="s">
        <v>3264</v>
      </c>
      <c r="N17" s="586" t="s">
        <v>2358</v>
      </c>
      <c r="O17" s="675" t="s">
        <v>6932</v>
      </c>
      <c r="P17" s="586" t="s">
        <v>2354</v>
      </c>
      <c r="Q17" s="586" t="s">
        <v>2473</v>
      </c>
      <c r="R17" s="672">
        <v>3024</v>
      </c>
      <c r="S17" s="586" t="s">
        <v>5720</v>
      </c>
      <c r="T17" s="523" t="s">
        <v>5043</v>
      </c>
      <c r="U17" s="523" t="s">
        <v>5779</v>
      </c>
      <c r="V17" s="682">
        <v>43181</v>
      </c>
      <c r="W17" s="671">
        <v>43186</v>
      </c>
      <c r="X17" s="671"/>
      <c r="Y17" s="523" t="s">
        <v>68</v>
      </c>
      <c r="Z17" s="523"/>
      <c r="AA17" s="523" t="s">
        <v>6700</v>
      </c>
      <c r="AB17" s="523" t="s">
        <v>6642</v>
      </c>
      <c r="AC17" s="523" t="s">
        <v>6652</v>
      </c>
      <c r="AD17" s="523" t="s">
        <v>6903</v>
      </c>
      <c r="AE17" s="523" t="s">
        <v>6520</v>
      </c>
    </row>
    <row r="18" spans="1:31" ht="25.5" hidden="1" customHeight="1">
      <c r="A18" s="630" t="s">
        <v>2317</v>
      </c>
      <c r="B18" s="630" t="s">
        <v>2317</v>
      </c>
      <c r="C18" s="622">
        <f t="shared" si="0"/>
        <v>190421.11111111109</v>
      </c>
      <c r="D18" s="680">
        <v>685516</v>
      </c>
      <c r="E18" s="595"/>
      <c r="F18" s="680">
        <v>28928</v>
      </c>
      <c r="G18" s="513">
        <v>10</v>
      </c>
      <c r="H18" s="624" t="s">
        <v>3216</v>
      </c>
      <c r="I18" s="681">
        <v>43136</v>
      </c>
      <c r="J18" s="670">
        <v>43167</v>
      </c>
      <c r="K18" s="557">
        <v>19</v>
      </c>
      <c r="L18" s="521" t="s">
        <v>3264</v>
      </c>
      <c r="M18" s="632" t="s">
        <v>3264</v>
      </c>
      <c r="N18" s="586" t="s">
        <v>2358</v>
      </c>
      <c r="O18" s="675" t="s">
        <v>6933</v>
      </c>
      <c r="P18" s="586" t="s">
        <v>5730</v>
      </c>
      <c r="Q18" s="586" t="s">
        <v>36</v>
      </c>
      <c r="R18" s="672">
        <v>1595</v>
      </c>
      <c r="S18" s="586" t="s">
        <v>5720</v>
      </c>
      <c r="T18" s="523" t="s">
        <v>5043</v>
      </c>
      <c r="U18" s="523" t="s">
        <v>5779</v>
      </c>
      <c r="V18" s="682">
        <v>43183</v>
      </c>
      <c r="W18" s="671">
        <v>43186</v>
      </c>
      <c r="X18" s="671"/>
      <c r="Y18" s="523" t="s">
        <v>6276</v>
      </c>
      <c r="Z18" s="523"/>
      <c r="AA18" s="523" t="s">
        <v>6700</v>
      </c>
      <c r="AB18" s="523" t="s">
        <v>6642</v>
      </c>
      <c r="AC18" s="523" t="s">
        <v>4963</v>
      </c>
      <c r="AD18" s="523" t="s">
        <v>6900</v>
      </c>
      <c r="AE18" s="523"/>
    </row>
    <row r="19" spans="1:31" ht="25.5" hidden="1">
      <c r="A19" s="630" t="s">
        <v>6197</v>
      </c>
      <c r="B19" s="630" t="s">
        <v>6197</v>
      </c>
      <c r="C19" s="622">
        <f t="shared" si="0"/>
        <v>199262.77777777778</v>
      </c>
      <c r="D19" s="680">
        <v>717346</v>
      </c>
      <c r="E19" s="595"/>
      <c r="F19" s="680">
        <v>28408</v>
      </c>
      <c r="G19" s="513">
        <v>9</v>
      </c>
      <c r="H19" s="624" t="s">
        <v>3216</v>
      </c>
      <c r="I19" s="613"/>
      <c r="J19" s="670">
        <v>43174</v>
      </c>
      <c r="K19" s="557">
        <v>19</v>
      </c>
      <c r="L19" s="521" t="s">
        <v>3264</v>
      </c>
      <c r="M19" s="632" t="s">
        <v>3264</v>
      </c>
      <c r="N19" s="417" t="s">
        <v>2335</v>
      </c>
      <c r="O19" s="675" t="s">
        <v>6934</v>
      </c>
      <c r="P19" s="417" t="s">
        <v>6935</v>
      </c>
      <c r="Q19" s="417" t="s">
        <v>6936</v>
      </c>
      <c r="R19" s="672">
        <v>5455</v>
      </c>
      <c r="S19" s="417" t="s">
        <v>4880</v>
      </c>
      <c r="T19" s="523" t="s">
        <v>5043</v>
      </c>
      <c r="U19" s="523" t="s">
        <v>5779</v>
      </c>
      <c r="V19" s="682">
        <v>43182</v>
      </c>
      <c r="W19" s="671">
        <v>43188</v>
      </c>
      <c r="X19" s="671"/>
      <c r="Y19" s="523" t="s">
        <v>6276</v>
      </c>
      <c r="Z19" s="523"/>
      <c r="AA19" s="523" t="s">
        <v>6700</v>
      </c>
      <c r="AB19" s="523" t="s">
        <v>6647</v>
      </c>
      <c r="AC19" s="523" t="s">
        <v>5001</v>
      </c>
      <c r="AD19" s="523" t="s">
        <v>6903</v>
      </c>
      <c r="AE19" s="523" t="s">
        <v>6520</v>
      </c>
    </row>
    <row r="20" spans="1:31" ht="25.5" hidden="1" customHeight="1">
      <c r="A20" s="630" t="s">
        <v>2333</v>
      </c>
      <c r="B20" s="630" t="s">
        <v>2333</v>
      </c>
      <c r="C20" s="622">
        <f t="shared" si="0"/>
        <v>212307.77777777778</v>
      </c>
      <c r="D20" s="680">
        <v>764308</v>
      </c>
      <c r="E20" s="595"/>
      <c r="F20" s="680">
        <v>31170</v>
      </c>
      <c r="G20" s="513">
        <v>11</v>
      </c>
      <c r="H20" s="624" t="s">
        <v>3216</v>
      </c>
      <c r="I20" s="613"/>
      <c r="J20" s="670"/>
      <c r="K20" s="557">
        <v>16</v>
      </c>
      <c r="L20" s="521" t="s">
        <v>3283</v>
      </c>
      <c r="M20" s="632" t="s">
        <v>3283</v>
      </c>
      <c r="N20" s="577" t="s">
        <v>2335</v>
      </c>
      <c r="O20" s="675" t="s">
        <v>6888</v>
      </c>
      <c r="P20" s="577" t="s">
        <v>140</v>
      </c>
      <c r="Q20" s="577" t="s">
        <v>2830</v>
      </c>
      <c r="R20" s="672">
        <v>5528</v>
      </c>
      <c r="S20" s="577" t="s">
        <v>4887</v>
      </c>
      <c r="T20" s="523" t="s">
        <v>5043</v>
      </c>
      <c r="U20" s="523" t="s">
        <v>5779</v>
      </c>
      <c r="V20" s="682">
        <v>43210</v>
      </c>
      <c r="W20" s="671">
        <v>43216</v>
      </c>
      <c r="X20" s="671"/>
      <c r="Y20" s="523" t="s">
        <v>6276</v>
      </c>
      <c r="Z20" s="523"/>
      <c r="AA20" s="523" t="s">
        <v>6693</v>
      </c>
      <c r="AB20" s="523" t="s">
        <v>6642</v>
      </c>
      <c r="AC20" s="523" t="s">
        <v>4910</v>
      </c>
      <c r="AD20" s="523"/>
      <c r="AE20" s="523" t="s">
        <v>6520</v>
      </c>
    </row>
    <row r="21" spans="1:31" ht="25.5" hidden="1">
      <c r="A21" s="630" t="s">
        <v>2317</v>
      </c>
      <c r="B21" s="630" t="s">
        <v>2317</v>
      </c>
      <c r="C21" s="622">
        <f t="shared" si="0"/>
        <v>75497.222222222219</v>
      </c>
      <c r="D21" s="680">
        <v>271790</v>
      </c>
      <c r="E21" s="595"/>
      <c r="F21" s="680">
        <v>30534</v>
      </c>
      <c r="G21" s="515" t="s">
        <v>207</v>
      </c>
      <c r="H21" s="624" t="s">
        <v>3216</v>
      </c>
      <c r="I21" s="681">
        <v>43194</v>
      </c>
      <c r="J21" s="670"/>
      <c r="K21" s="557">
        <v>16</v>
      </c>
      <c r="L21" s="521" t="s">
        <v>3283</v>
      </c>
      <c r="M21" s="632" t="s">
        <v>3283</v>
      </c>
      <c r="N21" s="528" t="s">
        <v>2358</v>
      </c>
      <c r="O21" s="675" t="s">
        <v>6796</v>
      </c>
      <c r="P21" s="528" t="s">
        <v>6797</v>
      </c>
      <c r="Q21" s="528" t="s">
        <v>6798</v>
      </c>
      <c r="R21" s="672">
        <v>5738</v>
      </c>
      <c r="S21" s="577" t="s">
        <v>4887</v>
      </c>
      <c r="T21" s="523" t="s">
        <v>6486</v>
      </c>
      <c r="U21" s="523" t="s">
        <v>5779</v>
      </c>
      <c r="V21" s="682">
        <v>43210</v>
      </c>
      <c r="W21" s="671">
        <v>43214</v>
      </c>
      <c r="X21" s="671"/>
      <c r="Y21" s="523" t="s">
        <v>68</v>
      </c>
      <c r="Z21" s="523"/>
      <c r="AA21" s="523" t="s">
        <v>6898</v>
      </c>
      <c r="AB21" s="523" t="s">
        <v>6799</v>
      </c>
      <c r="AC21" s="523">
        <v>0</v>
      </c>
      <c r="AD21" s="523"/>
      <c r="AE21" s="523"/>
    </row>
    <row r="22" spans="1:31" ht="25.5" hidden="1" customHeight="1">
      <c r="A22" s="630" t="s">
        <v>6697</v>
      </c>
      <c r="B22" s="630" t="s">
        <v>6697</v>
      </c>
      <c r="C22" s="622">
        <f t="shared" si="0"/>
        <v>219731.38888888888</v>
      </c>
      <c r="D22" s="680">
        <v>791033</v>
      </c>
      <c r="E22" s="595"/>
      <c r="F22" s="680">
        <v>25000</v>
      </c>
      <c r="G22" s="513">
        <v>11</v>
      </c>
      <c r="H22" s="624" t="s">
        <v>3216</v>
      </c>
      <c r="I22" s="613"/>
      <c r="J22" s="670">
        <v>43224</v>
      </c>
      <c r="K22" s="557">
        <v>7</v>
      </c>
      <c r="L22" s="521" t="s">
        <v>3298</v>
      </c>
      <c r="M22" s="632" t="s">
        <v>3298</v>
      </c>
      <c r="N22" s="417" t="s">
        <v>2335</v>
      </c>
      <c r="O22" s="675" t="s">
        <v>6937</v>
      </c>
      <c r="P22" s="417" t="s">
        <v>2386</v>
      </c>
      <c r="Q22" s="417" t="s">
        <v>6884</v>
      </c>
      <c r="R22" s="672">
        <v>5138</v>
      </c>
      <c r="S22" s="417" t="s">
        <v>4880</v>
      </c>
      <c r="T22" s="523" t="s">
        <v>5043</v>
      </c>
      <c r="U22" s="523" t="s">
        <v>5779</v>
      </c>
      <c r="V22" s="682">
        <v>43230</v>
      </c>
      <c r="W22" s="671">
        <v>43237</v>
      </c>
      <c r="X22" s="671"/>
      <c r="Y22" s="523" t="s">
        <v>6276</v>
      </c>
      <c r="Z22" s="523"/>
      <c r="AA22" s="523" t="s">
        <v>6693</v>
      </c>
      <c r="AB22" s="523" t="s">
        <v>6642</v>
      </c>
      <c r="AC22" s="523" t="s">
        <v>6770</v>
      </c>
      <c r="AD22" s="523"/>
      <c r="AE22" s="523" t="s">
        <v>6520</v>
      </c>
    </row>
    <row r="23" spans="1:31" ht="25.5" hidden="1" customHeight="1">
      <c r="A23" s="630" t="s">
        <v>2333</v>
      </c>
      <c r="B23" s="630" t="s">
        <v>2333</v>
      </c>
      <c r="C23" s="622">
        <f t="shared" si="0"/>
        <v>187444.72222222222</v>
      </c>
      <c r="D23" s="680">
        <v>674801</v>
      </c>
      <c r="E23" s="595"/>
      <c r="F23" s="680">
        <v>27840</v>
      </c>
      <c r="G23" s="513">
        <v>9</v>
      </c>
      <c r="H23" s="624" t="s">
        <v>3216</v>
      </c>
      <c r="I23" s="681">
        <v>43194</v>
      </c>
      <c r="J23" s="670"/>
      <c r="K23" s="557">
        <v>7</v>
      </c>
      <c r="L23" s="521" t="s">
        <v>3298</v>
      </c>
      <c r="M23" s="632" t="s">
        <v>3298</v>
      </c>
      <c r="N23" s="112" t="s">
        <v>2358</v>
      </c>
      <c r="O23" s="675" t="s">
        <v>6938</v>
      </c>
      <c r="P23" s="112" t="s">
        <v>330</v>
      </c>
      <c r="Q23" s="112" t="s">
        <v>4411</v>
      </c>
      <c r="R23" s="672">
        <v>2940</v>
      </c>
      <c r="S23" s="432" t="s">
        <v>4870</v>
      </c>
      <c r="T23" s="523" t="s">
        <v>5043</v>
      </c>
      <c r="U23" s="523" t="s">
        <v>5833</v>
      </c>
      <c r="V23" s="682">
        <v>43231</v>
      </c>
      <c r="W23" s="671">
        <v>43237</v>
      </c>
      <c r="X23" s="671"/>
      <c r="Y23" s="523" t="s">
        <v>68</v>
      </c>
      <c r="Z23" s="523"/>
      <c r="AA23" s="523" t="s">
        <v>6652</v>
      </c>
      <c r="AB23" s="523" t="s">
        <v>6642</v>
      </c>
      <c r="AC23" s="523" t="s">
        <v>6555</v>
      </c>
      <c r="AD23" s="523"/>
      <c r="AE23" s="523" t="s">
        <v>6520</v>
      </c>
    </row>
    <row r="24" spans="1:31" ht="25.5" hidden="1" customHeight="1">
      <c r="A24" s="630" t="s">
        <v>2317</v>
      </c>
      <c r="B24" s="630" t="s">
        <v>2317</v>
      </c>
      <c r="C24" s="622">
        <f t="shared" si="0"/>
        <v>178516.66666666666</v>
      </c>
      <c r="D24" s="680">
        <v>642660</v>
      </c>
      <c r="E24" s="595"/>
      <c r="F24" s="680">
        <v>25000</v>
      </c>
      <c r="G24" s="513">
        <v>9</v>
      </c>
      <c r="H24" s="624" t="s">
        <v>3216</v>
      </c>
      <c r="I24" s="681">
        <v>43201</v>
      </c>
      <c r="J24" s="670"/>
      <c r="K24" s="557">
        <v>7</v>
      </c>
      <c r="L24" s="521" t="s">
        <v>3298</v>
      </c>
      <c r="M24" s="632" t="s">
        <v>3298</v>
      </c>
      <c r="N24" s="577" t="s">
        <v>2358</v>
      </c>
      <c r="O24" s="675" t="s">
        <v>6939</v>
      </c>
      <c r="P24" s="577" t="s">
        <v>3473</v>
      </c>
      <c r="Q24" s="577" t="s">
        <v>6940</v>
      </c>
      <c r="R24" s="672">
        <v>2017</v>
      </c>
      <c r="S24" s="577" t="s">
        <v>4887</v>
      </c>
      <c r="T24" s="523" t="s">
        <v>5043</v>
      </c>
      <c r="U24" s="523" t="s">
        <v>5779</v>
      </c>
      <c r="V24" s="682">
        <v>43231</v>
      </c>
      <c r="W24" s="671">
        <v>43237</v>
      </c>
      <c r="X24" s="671"/>
      <c r="Y24" s="523" t="s">
        <v>68</v>
      </c>
      <c r="Z24" s="523"/>
      <c r="AA24" s="523" t="s">
        <v>6700</v>
      </c>
      <c r="AB24" s="523" t="s">
        <v>6899</v>
      </c>
      <c r="AC24" s="523" t="s">
        <v>6555</v>
      </c>
      <c r="AD24" s="523"/>
      <c r="AE24" s="523" t="s">
        <v>6520</v>
      </c>
    </row>
    <row r="25" spans="1:31" ht="25.5" hidden="1" customHeight="1">
      <c r="A25" s="630" t="s">
        <v>6527</v>
      </c>
      <c r="B25" s="630" t="s">
        <v>6527</v>
      </c>
      <c r="C25" s="622">
        <f t="shared" si="0"/>
        <v>208361.38888888888</v>
      </c>
      <c r="D25" s="680">
        <v>750101</v>
      </c>
      <c r="E25" s="595"/>
      <c r="F25" s="680">
        <v>30635</v>
      </c>
      <c r="G25" s="513">
        <v>9</v>
      </c>
      <c r="H25" s="624" t="s">
        <v>3216</v>
      </c>
      <c r="I25" s="681">
        <v>43200</v>
      </c>
      <c r="J25" s="670"/>
      <c r="K25" s="557">
        <v>7</v>
      </c>
      <c r="L25" s="521" t="s">
        <v>3298</v>
      </c>
      <c r="M25" s="632" t="s">
        <v>3298</v>
      </c>
      <c r="N25" s="586" t="s">
        <v>2358</v>
      </c>
      <c r="O25" s="675" t="s">
        <v>6941</v>
      </c>
      <c r="P25" s="586" t="s">
        <v>6942</v>
      </c>
      <c r="Q25" s="586" t="s">
        <v>2739</v>
      </c>
      <c r="R25" s="672">
        <v>2764</v>
      </c>
      <c r="S25" s="586" t="s">
        <v>5720</v>
      </c>
      <c r="T25" s="523" t="s">
        <v>5043</v>
      </c>
      <c r="U25" s="523" t="s">
        <v>5779</v>
      </c>
      <c r="V25" s="682">
        <v>43232</v>
      </c>
      <c r="W25" s="671">
        <v>43237</v>
      </c>
      <c r="X25" s="671"/>
      <c r="Y25" s="523" t="s">
        <v>6276</v>
      </c>
      <c r="Z25" s="523"/>
      <c r="AA25" s="523" t="s">
        <v>6700</v>
      </c>
      <c r="AB25" s="523" t="s">
        <v>6642</v>
      </c>
      <c r="AC25" s="523" t="s">
        <v>4947</v>
      </c>
      <c r="AD25" s="523"/>
      <c r="AE25" s="523"/>
    </row>
    <row r="26" spans="1:31" ht="25.5" hidden="1">
      <c r="A26" s="630" t="s">
        <v>2317</v>
      </c>
      <c r="B26" s="630" t="s">
        <v>2317</v>
      </c>
      <c r="C26" s="622">
        <f t="shared" si="0"/>
        <v>195868.33333333334</v>
      </c>
      <c r="D26" s="680">
        <v>705126</v>
      </c>
      <c r="E26" s="595"/>
      <c r="F26" s="680">
        <v>30990</v>
      </c>
      <c r="G26" s="513">
        <v>10</v>
      </c>
      <c r="H26" s="624" t="s">
        <v>3216</v>
      </c>
      <c r="I26" s="681">
        <v>43209</v>
      </c>
      <c r="J26" s="670"/>
      <c r="K26" s="557">
        <v>14</v>
      </c>
      <c r="L26" s="521" t="s">
        <v>3298</v>
      </c>
      <c r="M26" s="632" t="s">
        <v>3298</v>
      </c>
      <c r="N26" s="577" t="s">
        <v>2358</v>
      </c>
      <c r="O26" s="675" t="s">
        <v>6943</v>
      </c>
      <c r="P26" s="577" t="s">
        <v>140</v>
      </c>
      <c r="Q26" s="577" t="s">
        <v>5802</v>
      </c>
      <c r="R26" s="672">
        <v>3081</v>
      </c>
      <c r="S26" s="577" t="s">
        <v>4887</v>
      </c>
      <c r="T26" s="523" t="s">
        <v>5043</v>
      </c>
      <c r="U26" s="523" t="s">
        <v>5833</v>
      </c>
      <c r="V26" s="682">
        <v>43238</v>
      </c>
      <c r="W26" s="671">
        <v>43244</v>
      </c>
      <c r="X26" s="671"/>
      <c r="Y26" s="523" t="s">
        <v>68</v>
      </c>
      <c r="Z26" s="523"/>
      <c r="AA26" s="523" t="s">
        <v>6555</v>
      </c>
      <c r="AB26" s="523" t="s">
        <v>6642</v>
      </c>
      <c r="AC26" s="523" t="s">
        <v>6944</v>
      </c>
      <c r="AD26" s="523"/>
      <c r="AE26" s="523" t="s">
        <v>6520</v>
      </c>
    </row>
    <row r="27" spans="1:31" ht="25.5" hidden="1" customHeight="1">
      <c r="A27" s="630" t="s">
        <v>6564</v>
      </c>
      <c r="B27" s="630" t="s">
        <v>6564</v>
      </c>
      <c r="C27" s="622">
        <f t="shared" si="0"/>
        <v>213508.61111111109</v>
      </c>
      <c r="D27" s="680">
        <v>768631</v>
      </c>
      <c r="E27" s="595"/>
      <c r="F27" s="680">
        <v>28908</v>
      </c>
      <c r="G27" s="513">
        <v>10</v>
      </c>
      <c r="H27" s="624" t="s">
        <v>3216</v>
      </c>
      <c r="I27" s="613"/>
      <c r="J27" s="670">
        <v>43231</v>
      </c>
      <c r="K27" s="557">
        <v>14</v>
      </c>
      <c r="L27" s="521" t="s">
        <v>3298</v>
      </c>
      <c r="M27" s="632" t="s">
        <v>3298</v>
      </c>
      <c r="N27" s="112" t="s">
        <v>2335</v>
      </c>
      <c r="O27" s="675" t="s">
        <v>6945</v>
      </c>
      <c r="P27" s="112" t="s">
        <v>2798</v>
      </c>
      <c r="Q27" s="112" t="s">
        <v>6946</v>
      </c>
      <c r="R27" s="672">
        <v>5960</v>
      </c>
      <c r="S27" s="112" t="s">
        <v>4870</v>
      </c>
      <c r="T27" s="523" t="s">
        <v>5043</v>
      </c>
      <c r="U27" s="523" t="s">
        <v>5779</v>
      </c>
      <c r="V27" s="682">
        <v>43237</v>
      </c>
      <c r="W27" s="671">
        <v>43244</v>
      </c>
      <c r="X27" s="671"/>
      <c r="Y27" s="523" t="s">
        <v>6276</v>
      </c>
      <c r="Z27" s="523"/>
      <c r="AA27" s="523" t="s">
        <v>6555</v>
      </c>
      <c r="AB27" s="523" t="s">
        <v>6642</v>
      </c>
      <c r="AC27" s="523" t="s">
        <v>4910</v>
      </c>
      <c r="AD27" s="523"/>
      <c r="AE27" s="523"/>
    </row>
    <row r="28" spans="1:31" ht="25.5" hidden="1">
      <c r="A28" s="630" t="s">
        <v>2317</v>
      </c>
      <c r="B28" s="630" t="s">
        <v>2317</v>
      </c>
      <c r="C28" s="622">
        <f t="shared" si="0"/>
        <v>199526.66666666666</v>
      </c>
      <c r="D28" s="680">
        <v>718296</v>
      </c>
      <c r="E28" s="595"/>
      <c r="F28" s="680">
        <v>29400</v>
      </c>
      <c r="G28" s="513">
        <v>10</v>
      </c>
      <c r="H28" s="624" t="s">
        <v>3216</v>
      </c>
      <c r="I28" s="681">
        <v>43200</v>
      </c>
      <c r="J28" s="670">
        <v>43231</v>
      </c>
      <c r="K28" s="557">
        <v>14</v>
      </c>
      <c r="L28" s="521" t="s">
        <v>3298</v>
      </c>
      <c r="M28" s="632" t="s">
        <v>3298</v>
      </c>
      <c r="N28" s="112" t="s">
        <v>2358</v>
      </c>
      <c r="O28" s="675" t="s">
        <v>6947</v>
      </c>
      <c r="P28" s="112" t="s">
        <v>6948</v>
      </c>
      <c r="Q28" s="112" t="s">
        <v>6949</v>
      </c>
      <c r="R28" s="672">
        <v>2965</v>
      </c>
      <c r="S28" s="432" t="s">
        <v>4870</v>
      </c>
      <c r="T28" s="523" t="s">
        <v>5043</v>
      </c>
      <c r="U28" s="523" t="s">
        <v>5779</v>
      </c>
      <c r="V28" s="682">
        <v>43236</v>
      </c>
      <c r="W28" s="671">
        <v>43244</v>
      </c>
      <c r="X28" s="671"/>
      <c r="Y28" s="523" t="s">
        <v>68</v>
      </c>
      <c r="Z28" s="523"/>
      <c r="AA28" s="523" t="s">
        <v>6555</v>
      </c>
      <c r="AB28" s="523" t="s">
        <v>6642</v>
      </c>
      <c r="AC28" s="523" t="s">
        <v>3492</v>
      </c>
      <c r="AD28" s="523"/>
      <c r="AE28" s="523"/>
    </row>
    <row r="29" spans="1:31" ht="25.5" hidden="1" customHeight="1">
      <c r="A29" s="630" t="s">
        <v>6197</v>
      </c>
      <c r="B29" s="630" t="s">
        <v>6197</v>
      </c>
      <c r="C29" s="622">
        <f t="shared" si="0"/>
        <v>203301.66666666666</v>
      </c>
      <c r="D29" s="680">
        <v>731886</v>
      </c>
      <c r="E29" s="595"/>
      <c r="F29" s="680">
        <v>34280</v>
      </c>
      <c r="G29" s="513">
        <v>10</v>
      </c>
      <c r="H29" s="624" t="s">
        <v>3216</v>
      </c>
      <c r="I29" s="681">
        <v>43200</v>
      </c>
      <c r="J29" s="670">
        <v>43231</v>
      </c>
      <c r="K29" s="557">
        <v>14</v>
      </c>
      <c r="L29" s="521" t="s">
        <v>3298</v>
      </c>
      <c r="M29" s="632" t="s">
        <v>3298</v>
      </c>
      <c r="N29" s="112" t="s">
        <v>2358</v>
      </c>
      <c r="O29" s="675" t="s">
        <v>6950</v>
      </c>
      <c r="P29" s="112" t="s">
        <v>6951</v>
      </c>
      <c r="Q29" s="112" t="s">
        <v>4276</v>
      </c>
      <c r="R29" s="672">
        <v>3456</v>
      </c>
      <c r="S29" s="432" t="s">
        <v>4870</v>
      </c>
      <c r="T29" s="523" t="s">
        <v>5043</v>
      </c>
      <c r="U29" s="523" t="s">
        <v>5833</v>
      </c>
      <c r="V29" s="682">
        <v>43239</v>
      </c>
      <c r="W29" s="671">
        <v>43244</v>
      </c>
      <c r="X29" s="671"/>
      <c r="Y29" s="523" t="s">
        <v>68</v>
      </c>
      <c r="Z29" s="523"/>
      <c r="AA29" s="523" t="s">
        <v>6555</v>
      </c>
      <c r="AB29" s="523" t="s">
        <v>6642</v>
      </c>
      <c r="AC29" s="523" t="s">
        <v>4910</v>
      </c>
      <c r="AD29" s="523"/>
      <c r="AE29" s="523"/>
    </row>
    <row r="30" spans="1:31" ht="25.5" hidden="1" customHeight="1">
      <c r="A30" s="630" t="s">
        <v>2333</v>
      </c>
      <c r="B30" s="630" t="s">
        <v>2333</v>
      </c>
      <c r="C30" s="622">
        <f t="shared" si="0"/>
        <v>217369.72222222222</v>
      </c>
      <c r="D30" s="680">
        <v>782531</v>
      </c>
      <c r="E30" s="595"/>
      <c r="F30" s="680">
        <v>30140</v>
      </c>
      <c r="G30" s="513">
        <v>10</v>
      </c>
      <c r="H30" s="624" t="s">
        <v>3216</v>
      </c>
      <c r="I30" s="681">
        <v>43215</v>
      </c>
      <c r="J30" s="670"/>
      <c r="K30" s="557">
        <v>14</v>
      </c>
      <c r="L30" s="521" t="s">
        <v>3298</v>
      </c>
      <c r="M30" s="632" t="s">
        <v>3298</v>
      </c>
      <c r="N30" s="577" t="s">
        <v>2358</v>
      </c>
      <c r="O30" s="675" t="s">
        <v>6952</v>
      </c>
      <c r="P30" s="577" t="s">
        <v>4633</v>
      </c>
      <c r="Q30" s="577" t="s">
        <v>32</v>
      </c>
      <c r="R30" s="672">
        <v>3325</v>
      </c>
      <c r="S30" s="577" t="s">
        <v>4887</v>
      </c>
      <c r="T30" s="523" t="s">
        <v>5043</v>
      </c>
      <c r="U30" s="523" t="s">
        <v>5779</v>
      </c>
      <c r="V30" s="682">
        <v>43238</v>
      </c>
      <c r="W30" s="671">
        <v>43244</v>
      </c>
      <c r="X30" s="671"/>
      <c r="Y30" s="523" t="s">
        <v>6276</v>
      </c>
      <c r="Z30" s="523"/>
      <c r="AA30" s="523" t="s">
        <v>6555</v>
      </c>
      <c r="AB30" s="523" t="s">
        <v>6642</v>
      </c>
      <c r="AC30" s="523" t="s">
        <v>4910</v>
      </c>
      <c r="AD30" s="523"/>
      <c r="AE30" s="523" t="s">
        <v>6520</v>
      </c>
    </row>
    <row r="31" spans="1:31" ht="25.5" hidden="1" customHeight="1">
      <c r="A31" s="630" t="s">
        <v>2333</v>
      </c>
      <c r="B31" s="630" t="s">
        <v>2333</v>
      </c>
      <c r="C31" s="622">
        <f t="shared" si="0"/>
        <v>190682.22222222222</v>
      </c>
      <c r="D31" s="680">
        <v>686456</v>
      </c>
      <c r="E31" s="595"/>
      <c r="F31" s="680">
        <v>28484</v>
      </c>
      <c r="G31" s="513">
        <v>10</v>
      </c>
      <c r="H31" s="624" t="s">
        <v>3216</v>
      </c>
      <c r="I31" s="681">
        <v>43207</v>
      </c>
      <c r="J31" s="670">
        <v>43234</v>
      </c>
      <c r="K31" s="557">
        <v>16</v>
      </c>
      <c r="L31" s="521" t="s">
        <v>3298</v>
      </c>
      <c r="M31" s="632" t="s">
        <v>3298</v>
      </c>
      <c r="N31" s="525" t="s">
        <v>2358</v>
      </c>
      <c r="O31" s="675" t="s">
        <v>6953</v>
      </c>
      <c r="P31" s="525" t="s">
        <v>6954</v>
      </c>
      <c r="Q31" s="525" t="s">
        <v>135</v>
      </c>
      <c r="R31" s="672">
        <v>3127</v>
      </c>
      <c r="S31" s="525" t="s">
        <v>4921</v>
      </c>
      <c r="T31" s="523" t="s">
        <v>5043</v>
      </c>
      <c r="U31" s="523" t="s">
        <v>5833</v>
      </c>
      <c r="V31" s="682">
        <v>43241</v>
      </c>
      <c r="W31" s="671">
        <v>43249</v>
      </c>
      <c r="X31" s="671"/>
      <c r="Y31" s="523" t="s">
        <v>68</v>
      </c>
      <c r="Z31" s="523"/>
      <c r="AA31" s="523" t="s">
        <v>6555</v>
      </c>
      <c r="AB31" s="523" t="s">
        <v>6642</v>
      </c>
      <c r="AC31" s="523" t="s">
        <v>4910</v>
      </c>
      <c r="AD31" s="523"/>
      <c r="AE31" s="523" t="s">
        <v>6520</v>
      </c>
    </row>
    <row r="32" spans="1:31" ht="25.5" hidden="1" customHeight="1">
      <c r="A32" s="630" t="s">
        <v>6527</v>
      </c>
      <c r="B32" s="630" t="s">
        <v>6527</v>
      </c>
      <c r="C32" s="622">
        <f t="shared" si="0"/>
        <v>202798.88888888888</v>
      </c>
      <c r="D32" s="680">
        <v>730076</v>
      </c>
      <c r="E32" s="595"/>
      <c r="F32" s="680">
        <v>30140</v>
      </c>
      <c r="G32" s="513">
        <v>10</v>
      </c>
      <c r="H32" s="624" t="s">
        <v>3216</v>
      </c>
      <c r="I32" s="681">
        <v>43208</v>
      </c>
      <c r="J32" s="670"/>
      <c r="K32" s="557">
        <v>16</v>
      </c>
      <c r="L32" s="521" t="s">
        <v>3298</v>
      </c>
      <c r="M32" s="632" t="s">
        <v>3298</v>
      </c>
      <c r="N32" s="577" t="s">
        <v>2358</v>
      </c>
      <c r="O32" s="675" t="s">
        <v>6955</v>
      </c>
      <c r="P32" s="577" t="s">
        <v>232</v>
      </c>
      <c r="Q32" s="577" t="s">
        <v>6956</v>
      </c>
      <c r="R32" s="672">
        <v>3909</v>
      </c>
      <c r="S32" s="577" t="s">
        <v>4887</v>
      </c>
      <c r="T32" s="523" t="s">
        <v>5043</v>
      </c>
      <c r="U32" s="523" t="s">
        <v>5779</v>
      </c>
      <c r="V32" s="682">
        <v>43238</v>
      </c>
      <c r="W32" s="671">
        <v>43246</v>
      </c>
      <c r="X32" s="671"/>
      <c r="Y32" s="523" t="s">
        <v>68</v>
      </c>
      <c r="Z32" s="523" t="s">
        <v>6957</v>
      </c>
      <c r="AA32" s="523" t="s">
        <v>4930</v>
      </c>
      <c r="AB32" s="523" t="s">
        <v>6647</v>
      </c>
      <c r="AC32" s="523" t="s">
        <v>3258</v>
      </c>
      <c r="AD32" s="523"/>
      <c r="AE32" s="523" t="s">
        <v>6520</v>
      </c>
    </row>
    <row r="33" spans="1:31" ht="25.5" hidden="1" customHeight="1">
      <c r="A33" s="630" t="s">
        <v>2317</v>
      </c>
      <c r="B33" s="630" t="s">
        <v>2317</v>
      </c>
      <c r="C33" s="622">
        <f t="shared" si="0"/>
        <v>214921.11111111109</v>
      </c>
      <c r="D33" s="680">
        <v>773716</v>
      </c>
      <c r="E33" s="595"/>
      <c r="F33" s="680">
        <v>31230</v>
      </c>
      <c r="G33" s="513">
        <v>10</v>
      </c>
      <c r="H33" s="624" t="s">
        <v>3216</v>
      </c>
      <c r="I33" s="613"/>
      <c r="J33" s="670"/>
      <c r="K33" s="557">
        <v>18</v>
      </c>
      <c r="L33" s="521" t="s">
        <v>3298</v>
      </c>
      <c r="M33" s="632" t="s">
        <v>3298</v>
      </c>
      <c r="N33" s="525" t="s">
        <v>2335</v>
      </c>
      <c r="O33" s="675" t="s">
        <v>6958</v>
      </c>
      <c r="P33" s="525" t="s">
        <v>3444</v>
      </c>
      <c r="Q33" s="525" t="s">
        <v>6959</v>
      </c>
      <c r="R33" s="672">
        <v>5734</v>
      </c>
      <c r="S33" s="525" t="s">
        <v>4921</v>
      </c>
      <c r="T33" s="523" t="s">
        <v>5043</v>
      </c>
      <c r="U33" s="523" t="s">
        <v>5779</v>
      </c>
      <c r="V33" s="682">
        <v>43243</v>
      </c>
      <c r="W33" s="671">
        <v>43250</v>
      </c>
      <c r="X33" s="671"/>
      <c r="Y33" s="523" t="s">
        <v>6276</v>
      </c>
      <c r="Z33" s="523"/>
      <c r="AA33" s="523" t="s">
        <v>6555</v>
      </c>
      <c r="AB33" s="523" t="s">
        <v>6642</v>
      </c>
      <c r="AC33" s="523" t="s">
        <v>6502</v>
      </c>
      <c r="AD33" s="523"/>
      <c r="AE33" s="523" t="s">
        <v>6520</v>
      </c>
    </row>
    <row r="34" spans="1:31" ht="25.5" hidden="1">
      <c r="A34" s="630" t="s">
        <v>6564</v>
      </c>
      <c r="B34" s="630" t="s">
        <v>6564</v>
      </c>
      <c r="C34" s="622">
        <f t="shared" ref="C34:C65" si="1">D34/3.6</f>
        <v>214550.27777777778</v>
      </c>
      <c r="D34" s="680">
        <v>772381</v>
      </c>
      <c r="E34" s="595"/>
      <c r="F34" s="680">
        <v>29167</v>
      </c>
      <c r="G34" s="513">
        <v>10</v>
      </c>
      <c r="H34" s="624" t="s">
        <v>3216</v>
      </c>
      <c r="I34" s="613"/>
      <c r="J34" s="670">
        <v>43236</v>
      </c>
      <c r="K34" s="557">
        <v>18</v>
      </c>
      <c r="L34" s="521" t="s">
        <v>3298</v>
      </c>
      <c r="M34" s="632" t="s">
        <v>3298</v>
      </c>
      <c r="N34" s="112" t="s">
        <v>2335</v>
      </c>
      <c r="O34" s="675" t="s">
        <v>6960</v>
      </c>
      <c r="P34" s="112" t="s">
        <v>3974</v>
      </c>
      <c r="Q34" s="112" t="s">
        <v>6961</v>
      </c>
      <c r="R34" s="672">
        <v>6207</v>
      </c>
      <c r="S34" s="432" t="s">
        <v>4870</v>
      </c>
      <c r="T34" s="523" t="s">
        <v>5043</v>
      </c>
      <c r="U34" s="523" t="s">
        <v>5833</v>
      </c>
      <c r="V34" s="682">
        <v>43244</v>
      </c>
      <c r="W34" s="671">
        <v>43250</v>
      </c>
      <c r="X34" s="671"/>
      <c r="Y34" s="523" t="s">
        <v>6276</v>
      </c>
      <c r="Z34" s="523"/>
      <c r="AA34" s="523" t="s">
        <v>6555</v>
      </c>
      <c r="AB34" s="523" t="s">
        <v>6642</v>
      </c>
      <c r="AC34" s="523" t="s">
        <v>6814</v>
      </c>
      <c r="AD34" s="523"/>
      <c r="AE34" s="523" t="s">
        <v>6520</v>
      </c>
    </row>
    <row r="35" spans="1:31" ht="25.5" hidden="1" customHeight="1">
      <c r="A35" s="630" t="s">
        <v>2333</v>
      </c>
      <c r="B35" s="630" t="s">
        <v>2333</v>
      </c>
      <c r="C35" s="622">
        <f t="shared" si="1"/>
        <v>220675.27777777778</v>
      </c>
      <c r="D35" s="680">
        <v>794431</v>
      </c>
      <c r="E35" s="595"/>
      <c r="F35" s="680">
        <v>27381</v>
      </c>
      <c r="G35" s="513">
        <v>10</v>
      </c>
      <c r="H35" s="624" t="s">
        <v>3216</v>
      </c>
      <c r="I35" s="681">
        <v>43208</v>
      </c>
      <c r="J35" s="670"/>
      <c r="K35" s="557">
        <v>21</v>
      </c>
      <c r="L35" s="521" t="s">
        <v>3298</v>
      </c>
      <c r="M35" s="632" t="s">
        <v>3298</v>
      </c>
      <c r="N35" s="577" t="s">
        <v>2358</v>
      </c>
      <c r="O35" s="675" t="s">
        <v>6962</v>
      </c>
      <c r="P35" s="577" t="s">
        <v>6963</v>
      </c>
      <c r="Q35" s="577" t="s">
        <v>6964</v>
      </c>
      <c r="R35" s="672">
        <v>2899</v>
      </c>
      <c r="S35" s="577" t="s">
        <v>4887</v>
      </c>
      <c r="T35" s="523" t="s">
        <v>5043</v>
      </c>
      <c r="U35" s="523" t="s">
        <v>5779</v>
      </c>
      <c r="V35" s="682">
        <v>43276</v>
      </c>
      <c r="W35" s="671">
        <v>43249</v>
      </c>
      <c r="X35" s="671"/>
      <c r="Y35" s="523" t="s">
        <v>6276</v>
      </c>
      <c r="Z35" s="523"/>
      <c r="AA35" s="523" t="s">
        <v>6555</v>
      </c>
      <c r="AB35" s="523" t="s">
        <v>6642</v>
      </c>
      <c r="AC35" s="523" t="s">
        <v>3492</v>
      </c>
      <c r="AD35" s="523"/>
      <c r="AE35" s="523" t="s">
        <v>6520</v>
      </c>
    </row>
    <row r="36" spans="1:31" ht="25.5" hidden="1" customHeight="1">
      <c r="A36" s="630" t="s">
        <v>2333</v>
      </c>
      <c r="B36" s="630" t="s">
        <v>2333</v>
      </c>
      <c r="C36" s="622">
        <f t="shared" si="1"/>
        <v>218516.94444444444</v>
      </c>
      <c r="D36" s="680">
        <v>786661</v>
      </c>
      <c r="E36" s="595"/>
      <c r="F36" s="680">
        <v>27657</v>
      </c>
      <c r="G36" s="513">
        <v>10</v>
      </c>
      <c r="H36" s="624" t="s">
        <v>3216</v>
      </c>
      <c r="I36" s="681">
        <v>43208</v>
      </c>
      <c r="J36" s="670"/>
      <c r="K36" s="557">
        <v>21</v>
      </c>
      <c r="L36" s="521" t="s">
        <v>3298</v>
      </c>
      <c r="M36" s="632" t="s">
        <v>3298</v>
      </c>
      <c r="N36" s="577" t="s">
        <v>2358</v>
      </c>
      <c r="O36" s="675" t="s">
        <v>6965</v>
      </c>
      <c r="P36" s="577" t="s">
        <v>43</v>
      </c>
      <c r="Q36" s="577" t="s">
        <v>44</v>
      </c>
      <c r="R36" s="672">
        <v>3318</v>
      </c>
      <c r="S36" s="577" t="s">
        <v>4887</v>
      </c>
      <c r="T36" s="523" t="s">
        <v>5043</v>
      </c>
      <c r="U36" s="523" t="s">
        <v>5779</v>
      </c>
      <c r="V36" s="682">
        <v>43246</v>
      </c>
      <c r="W36" s="671">
        <v>43253</v>
      </c>
      <c r="X36" s="671" t="s">
        <v>6966</v>
      </c>
      <c r="Y36" s="523" t="s">
        <v>6276</v>
      </c>
      <c r="Z36" s="523"/>
      <c r="AA36" s="523" t="s">
        <v>6555</v>
      </c>
      <c r="AB36" s="523" t="s">
        <v>6642</v>
      </c>
      <c r="AC36" s="523" t="s">
        <v>6594</v>
      </c>
      <c r="AD36" s="523"/>
      <c r="AE36" s="523" t="s">
        <v>6520</v>
      </c>
    </row>
    <row r="37" spans="1:31" ht="25.5" hidden="1" customHeight="1">
      <c r="A37" s="630" t="s">
        <v>2317</v>
      </c>
      <c r="B37" s="630" t="s">
        <v>2317</v>
      </c>
      <c r="C37" s="622">
        <f t="shared" si="1"/>
        <v>219085</v>
      </c>
      <c r="D37" s="680">
        <v>788706</v>
      </c>
      <c r="E37" s="595"/>
      <c r="F37" s="680">
        <v>33809</v>
      </c>
      <c r="G37" s="513">
        <v>10</v>
      </c>
      <c r="H37" s="624" t="s">
        <v>3216</v>
      </c>
      <c r="I37" s="613"/>
      <c r="J37" s="670"/>
      <c r="K37" s="557">
        <v>4</v>
      </c>
      <c r="L37" s="521" t="s">
        <v>3381</v>
      </c>
      <c r="M37" s="632" t="s">
        <v>3381</v>
      </c>
      <c r="N37" s="112" t="s">
        <v>2335</v>
      </c>
      <c r="O37" s="675" t="s">
        <v>6967</v>
      </c>
      <c r="P37" s="112" t="s">
        <v>6633</v>
      </c>
      <c r="Q37" s="112" t="s">
        <v>2830</v>
      </c>
      <c r="R37" s="672">
        <v>6035</v>
      </c>
      <c r="S37" s="432" t="s">
        <v>4870</v>
      </c>
      <c r="T37" s="523" t="s">
        <v>5043</v>
      </c>
      <c r="U37" s="523" t="s">
        <v>5779</v>
      </c>
      <c r="V37" s="682">
        <v>43259</v>
      </c>
      <c r="W37" s="671">
        <v>43265</v>
      </c>
      <c r="X37" s="671"/>
      <c r="Y37" s="523" t="s">
        <v>6276</v>
      </c>
      <c r="Z37" s="523"/>
      <c r="AA37" s="523" t="s">
        <v>6689</v>
      </c>
      <c r="AB37" s="523" t="s">
        <v>6642</v>
      </c>
      <c r="AC37" s="523" t="s">
        <v>6648</v>
      </c>
      <c r="AD37" s="523"/>
      <c r="AE37" s="523" t="s">
        <v>6520</v>
      </c>
    </row>
    <row r="38" spans="1:31" ht="29.25" hidden="1" customHeight="1" thickTop="1">
      <c r="A38" s="630" t="s">
        <v>6197</v>
      </c>
      <c r="B38" s="630" t="s">
        <v>6197</v>
      </c>
      <c r="C38" s="622">
        <f t="shared" si="1"/>
        <v>219036.38888888888</v>
      </c>
      <c r="D38" s="680">
        <v>788531</v>
      </c>
      <c r="E38" s="595"/>
      <c r="F38" s="680">
        <v>34849</v>
      </c>
      <c r="G38" s="513">
        <v>10</v>
      </c>
      <c r="H38" s="624" t="s">
        <v>3216</v>
      </c>
      <c r="I38" s="681">
        <v>43214</v>
      </c>
      <c r="J38" s="670"/>
      <c r="K38" s="557">
        <v>4</v>
      </c>
      <c r="L38" s="521" t="s">
        <v>3381</v>
      </c>
      <c r="M38" s="632" t="s">
        <v>3381</v>
      </c>
      <c r="N38" s="586" t="s">
        <v>2358</v>
      </c>
      <c r="O38" s="675" t="s">
        <v>6968</v>
      </c>
      <c r="P38" s="586" t="s">
        <v>4312</v>
      </c>
      <c r="Q38" s="586" t="s">
        <v>4313</v>
      </c>
      <c r="R38" s="672">
        <v>3203</v>
      </c>
      <c r="S38" s="586" t="s">
        <v>5720</v>
      </c>
      <c r="T38" s="523" t="s">
        <v>5043</v>
      </c>
      <c r="U38" s="523" t="s">
        <v>5833</v>
      </c>
      <c r="V38" s="682">
        <v>43259</v>
      </c>
      <c r="W38" s="671">
        <v>43265</v>
      </c>
      <c r="X38" s="671"/>
      <c r="Y38" s="523" t="s">
        <v>6276</v>
      </c>
      <c r="Z38" s="523"/>
      <c r="AA38" s="523" t="s">
        <v>6555</v>
      </c>
      <c r="AB38" s="523" t="s">
        <v>6642</v>
      </c>
      <c r="AC38" s="523" t="s">
        <v>6944</v>
      </c>
      <c r="AD38" s="523"/>
      <c r="AE38" s="523" t="s">
        <v>6520</v>
      </c>
    </row>
    <row r="39" spans="1:31" ht="25.5" hidden="1" customHeight="1">
      <c r="A39" s="630" t="s">
        <v>2333</v>
      </c>
      <c r="B39" s="630" t="s">
        <v>2333</v>
      </c>
      <c r="C39" s="622">
        <f t="shared" si="1"/>
        <v>195169.72222222222</v>
      </c>
      <c r="D39" s="680">
        <v>702611</v>
      </c>
      <c r="E39" s="595"/>
      <c r="F39" s="680">
        <v>30330</v>
      </c>
      <c r="G39" s="513">
        <v>10</v>
      </c>
      <c r="H39" s="624" t="s">
        <v>3216</v>
      </c>
      <c r="I39" s="681">
        <v>43208</v>
      </c>
      <c r="J39" s="670"/>
      <c r="K39" s="557">
        <v>6</v>
      </c>
      <c r="L39" s="521" t="s">
        <v>3381</v>
      </c>
      <c r="M39" s="632" t="s">
        <v>3381</v>
      </c>
      <c r="N39" s="577" t="s">
        <v>2358</v>
      </c>
      <c r="O39" s="675" t="s">
        <v>6969</v>
      </c>
      <c r="P39" s="577" t="s">
        <v>4032</v>
      </c>
      <c r="Q39" s="577" t="s">
        <v>4033</v>
      </c>
      <c r="R39" s="672">
        <v>2894</v>
      </c>
      <c r="S39" s="577" t="s">
        <v>4887</v>
      </c>
      <c r="T39" s="523" t="s">
        <v>5043</v>
      </c>
      <c r="U39" s="523" t="s">
        <v>5833</v>
      </c>
      <c r="V39" s="682">
        <v>43262</v>
      </c>
      <c r="W39" s="671">
        <v>43265</v>
      </c>
      <c r="X39" s="671"/>
      <c r="Y39" s="523" t="s">
        <v>68</v>
      </c>
      <c r="Z39" s="523"/>
      <c r="AA39" s="523" t="s">
        <v>6555</v>
      </c>
      <c r="AB39" s="523" t="s">
        <v>6642</v>
      </c>
      <c r="AC39" s="523" t="s">
        <v>5001</v>
      </c>
      <c r="AD39" s="523"/>
      <c r="AE39" s="523" t="s">
        <v>6520</v>
      </c>
    </row>
    <row r="40" spans="1:31" ht="25.5" hidden="1" customHeight="1">
      <c r="A40" s="630" t="s">
        <v>6564</v>
      </c>
      <c r="B40" s="630" t="s">
        <v>6564</v>
      </c>
      <c r="C40" s="622">
        <f t="shared" si="1"/>
        <v>191666.94444444444</v>
      </c>
      <c r="D40" s="680">
        <v>690001</v>
      </c>
      <c r="E40" s="595"/>
      <c r="F40" s="680">
        <v>27100</v>
      </c>
      <c r="G40" s="513">
        <v>9</v>
      </c>
      <c r="H40" s="624" t="s">
        <v>3216</v>
      </c>
      <c r="I40" s="681">
        <v>43227</v>
      </c>
      <c r="J40" s="670">
        <v>43258</v>
      </c>
      <c r="K40" s="557">
        <v>11</v>
      </c>
      <c r="L40" s="521" t="s">
        <v>3381</v>
      </c>
      <c r="M40" s="632" t="s">
        <v>3381</v>
      </c>
      <c r="N40" s="112" t="s">
        <v>2358</v>
      </c>
      <c r="O40" s="675" t="s">
        <v>6970</v>
      </c>
      <c r="P40" s="112" t="s">
        <v>330</v>
      </c>
      <c r="Q40" s="112" t="s">
        <v>6971</v>
      </c>
      <c r="R40" s="672">
        <v>2483</v>
      </c>
      <c r="S40" s="432" t="s">
        <v>4870</v>
      </c>
      <c r="T40" s="523" t="s">
        <v>5043</v>
      </c>
      <c r="U40" s="523" t="s">
        <v>5779</v>
      </c>
      <c r="V40" s="682">
        <v>43266</v>
      </c>
      <c r="W40" s="671">
        <v>43272</v>
      </c>
      <c r="X40" s="671"/>
      <c r="Y40" s="523" t="s">
        <v>68</v>
      </c>
      <c r="Z40" s="523"/>
      <c r="AA40" s="523" t="s">
        <v>6700</v>
      </c>
      <c r="AB40" s="523" t="s">
        <v>6647</v>
      </c>
      <c r="AC40" s="523" t="s">
        <v>6555</v>
      </c>
      <c r="AD40" s="523"/>
      <c r="AE40" s="523" t="s">
        <v>6520</v>
      </c>
    </row>
    <row r="41" spans="1:31" ht="25.5" hidden="1" customHeight="1">
      <c r="A41" s="630" t="s">
        <v>2333</v>
      </c>
      <c r="B41" s="630" t="s">
        <v>2333</v>
      </c>
      <c r="C41" s="622">
        <f t="shared" si="1"/>
        <v>195169.72222222222</v>
      </c>
      <c r="D41" s="680">
        <v>702611</v>
      </c>
      <c r="E41" s="595"/>
      <c r="F41" s="680">
        <v>30135</v>
      </c>
      <c r="G41" s="513">
        <v>10</v>
      </c>
      <c r="H41" s="624" t="s">
        <v>3216</v>
      </c>
      <c r="I41" s="681">
        <v>43236</v>
      </c>
      <c r="J41" s="670"/>
      <c r="K41" s="557">
        <v>11</v>
      </c>
      <c r="L41" s="521" t="s">
        <v>3381</v>
      </c>
      <c r="M41" s="632" t="s">
        <v>3381</v>
      </c>
      <c r="N41" s="525" t="s">
        <v>2358</v>
      </c>
      <c r="O41" s="675" t="s">
        <v>6972</v>
      </c>
      <c r="P41" s="525" t="s">
        <v>6973</v>
      </c>
      <c r="Q41" s="525" t="s">
        <v>4359</v>
      </c>
      <c r="R41" s="672">
        <v>3321</v>
      </c>
      <c r="S41" s="525" t="s">
        <v>4887</v>
      </c>
      <c r="T41" s="523" t="s">
        <v>5043</v>
      </c>
      <c r="U41" s="523" t="s">
        <v>5833</v>
      </c>
      <c r="V41" s="682">
        <v>43236</v>
      </c>
      <c r="W41" s="671">
        <v>43272</v>
      </c>
      <c r="X41" s="671"/>
      <c r="Y41" s="523" t="s">
        <v>68</v>
      </c>
      <c r="Z41" s="523"/>
      <c r="AA41" s="523" t="s">
        <v>6555</v>
      </c>
      <c r="AB41" s="523" t="s">
        <v>6642</v>
      </c>
      <c r="AC41" s="523" t="s">
        <v>5001</v>
      </c>
      <c r="AD41" s="523"/>
      <c r="AE41" s="523"/>
    </row>
    <row r="42" spans="1:31" ht="25.5" hidden="1">
      <c r="A42" s="630" t="s">
        <v>2333</v>
      </c>
      <c r="B42" s="630" t="s">
        <v>2333</v>
      </c>
      <c r="C42" s="622">
        <f t="shared" si="1"/>
        <v>202723.05555555556</v>
      </c>
      <c r="D42" s="680">
        <v>729803</v>
      </c>
      <c r="E42" s="595"/>
      <c r="F42" s="680">
        <v>35844</v>
      </c>
      <c r="G42" s="513">
        <v>11</v>
      </c>
      <c r="H42" s="624" t="s">
        <v>3216</v>
      </c>
      <c r="I42" s="681">
        <v>43229</v>
      </c>
      <c r="J42" s="670">
        <v>43265</v>
      </c>
      <c r="K42" s="557">
        <v>18</v>
      </c>
      <c r="L42" s="521" t="s">
        <v>3381</v>
      </c>
      <c r="M42" s="632" t="s">
        <v>3381</v>
      </c>
      <c r="N42" s="525" t="s">
        <v>2358</v>
      </c>
      <c r="O42" s="675" t="s">
        <v>6974</v>
      </c>
      <c r="P42" s="525" t="s">
        <v>3280</v>
      </c>
      <c r="Q42" s="525" t="s">
        <v>6975</v>
      </c>
      <c r="R42" s="672">
        <v>1447</v>
      </c>
      <c r="S42" s="525" t="s">
        <v>4921</v>
      </c>
      <c r="T42" s="523" t="s">
        <v>5043</v>
      </c>
      <c r="U42" s="523" t="s">
        <v>5833</v>
      </c>
      <c r="V42" s="682">
        <v>43274</v>
      </c>
      <c r="W42" s="671">
        <v>43279</v>
      </c>
      <c r="X42" s="671"/>
      <c r="Y42" s="523" t="s">
        <v>68</v>
      </c>
      <c r="Z42" s="523"/>
      <c r="AA42" s="523" t="s">
        <v>6976</v>
      </c>
      <c r="AB42" s="523" t="s">
        <v>6642</v>
      </c>
      <c r="AC42" s="523" t="s">
        <v>4865</v>
      </c>
      <c r="AD42" s="523"/>
      <c r="AE42" s="523" t="s">
        <v>6520</v>
      </c>
    </row>
    <row r="43" spans="1:31" ht="25.5" hidden="1">
      <c r="A43" s="630" t="s">
        <v>2317</v>
      </c>
      <c r="B43" s="630" t="s">
        <v>2317</v>
      </c>
      <c r="C43" s="622">
        <f t="shared" si="1"/>
        <v>215072.5</v>
      </c>
      <c r="D43" s="680">
        <v>774261</v>
      </c>
      <c r="E43" s="595"/>
      <c r="F43" s="680">
        <v>29070</v>
      </c>
      <c r="G43" s="513">
        <v>10</v>
      </c>
      <c r="H43" s="624" t="s">
        <v>3216</v>
      </c>
      <c r="I43" s="523"/>
      <c r="J43" s="670">
        <v>43266</v>
      </c>
      <c r="K43" s="557">
        <v>18</v>
      </c>
      <c r="L43" s="521" t="s">
        <v>3381</v>
      </c>
      <c r="M43" s="632" t="s">
        <v>3381</v>
      </c>
      <c r="N43" s="112" t="s">
        <v>2335</v>
      </c>
      <c r="O43" s="675" t="s">
        <v>6977</v>
      </c>
      <c r="P43" s="112" t="s">
        <v>215</v>
      </c>
      <c r="Q43" s="112" t="s">
        <v>4757</v>
      </c>
      <c r="R43" s="672">
        <v>5961</v>
      </c>
      <c r="S43" s="432" t="s">
        <v>4870</v>
      </c>
      <c r="T43" s="523" t="s">
        <v>5043</v>
      </c>
      <c r="U43" s="523" t="s">
        <v>5779</v>
      </c>
      <c r="V43" s="682">
        <v>43272</v>
      </c>
      <c r="W43" s="671">
        <v>43279</v>
      </c>
      <c r="X43" s="671"/>
      <c r="Y43" s="523" t="s">
        <v>6276</v>
      </c>
      <c r="Z43" s="523"/>
      <c r="AA43" s="523" t="s">
        <v>6555</v>
      </c>
      <c r="AB43" s="523" t="s">
        <v>6642</v>
      </c>
      <c r="AC43" s="523" t="s">
        <v>6502</v>
      </c>
      <c r="AD43" s="523"/>
      <c r="AE43" s="523"/>
    </row>
    <row r="44" spans="1:31" ht="25.5" hidden="1" customHeight="1">
      <c r="A44" s="630" t="s">
        <v>2317</v>
      </c>
      <c r="B44" s="630" t="s">
        <v>2317</v>
      </c>
      <c r="C44" s="622">
        <f t="shared" si="1"/>
        <v>186828.33333333334</v>
      </c>
      <c r="D44" s="680">
        <v>672582</v>
      </c>
      <c r="E44" s="595"/>
      <c r="F44" s="680">
        <v>23890</v>
      </c>
      <c r="G44" s="513">
        <v>7</v>
      </c>
      <c r="H44" s="624" t="s">
        <v>3216</v>
      </c>
      <c r="I44" s="681">
        <v>43229</v>
      </c>
      <c r="J44" s="670"/>
      <c r="K44" s="557">
        <v>18</v>
      </c>
      <c r="L44" s="521" t="s">
        <v>3381</v>
      </c>
      <c r="M44" s="632" t="s">
        <v>3381</v>
      </c>
      <c r="N44" s="417" t="s">
        <v>2358</v>
      </c>
      <c r="O44" s="675" t="s">
        <v>6978</v>
      </c>
      <c r="P44" s="417" t="s">
        <v>6979</v>
      </c>
      <c r="Q44" s="417" t="s">
        <v>6980</v>
      </c>
      <c r="R44" s="672">
        <v>2923</v>
      </c>
      <c r="S44" s="417" t="s">
        <v>4880</v>
      </c>
      <c r="T44" s="523" t="s">
        <v>5043</v>
      </c>
      <c r="U44" s="523" t="s">
        <v>5779</v>
      </c>
      <c r="V44" s="682">
        <v>43273</v>
      </c>
      <c r="W44" s="671">
        <v>43279</v>
      </c>
      <c r="X44" s="671"/>
      <c r="Y44" s="523" t="s">
        <v>6276</v>
      </c>
      <c r="Z44" s="523"/>
      <c r="AA44" s="523" t="s">
        <v>6724</v>
      </c>
      <c r="AB44" s="523" t="s">
        <v>6899</v>
      </c>
      <c r="AC44" s="523" t="s">
        <v>6981</v>
      </c>
      <c r="AD44" s="523"/>
      <c r="AE44" s="523" t="s">
        <v>6520</v>
      </c>
    </row>
    <row r="45" spans="1:31" ht="25.5" hidden="1">
      <c r="A45" s="630" t="s">
        <v>6197</v>
      </c>
      <c r="B45" s="630" t="s">
        <v>6197</v>
      </c>
      <c r="C45" s="622">
        <f t="shared" si="1"/>
        <v>182733.33333333334</v>
      </c>
      <c r="D45" s="680">
        <v>657840</v>
      </c>
      <c r="E45" s="595"/>
      <c r="F45" s="680">
        <v>28920</v>
      </c>
      <c r="G45" s="513">
        <v>10</v>
      </c>
      <c r="H45" s="624" t="s">
        <v>3216</v>
      </c>
      <c r="I45" s="681">
        <v>43227</v>
      </c>
      <c r="J45" s="670"/>
      <c r="K45" s="557">
        <v>18</v>
      </c>
      <c r="L45" s="521" t="s">
        <v>3381</v>
      </c>
      <c r="M45" s="632" t="s">
        <v>3381</v>
      </c>
      <c r="N45" s="112" t="s">
        <v>2358</v>
      </c>
      <c r="O45" s="675" t="s">
        <v>6982</v>
      </c>
      <c r="P45" s="112" t="s">
        <v>5866</v>
      </c>
      <c r="Q45" s="112" t="s">
        <v>6983</v>
      </c>
      <c r="R45" s="672">
        <v>3981</v>
      </c>
      <c r="S45" s="432" t="s">
        <v>4870</v>
      </c>
      <c r="T45" s="523" t="s">
        <v>5043</v>
      </c>
      <c r="U45" s="523" t="s">
        <v>5779</v>
      </c>
      <c r="V45" s="682">
        <v>43271</v>
      </c>
      <c r="W45" s="671">
        <v>43279</v>
      </c>
      <c r="X45" s="671"/>
      <c r="Y45" s="523" t="s">
        <v>68</v>
      </c>
      <c r="Z45" s="523"/>
      <c r="AA45" s="523" t="s">
        <v>6555</v>
      </c>
      <c r="AB45" s="523" t="s">
        <v>6642</v>
      </c>
      <c r="AC45" s="523" t="s">
        <v>6502</v>
      </c>
      <c r="AD45" s="523"/>
      <c r="AE45" s="523" t="s">
        <v>6520</v>
      </c>
    </row>
    <row r="46" spans="1:31" ht="25.5" hidden="1" customHeight="1">
      <c r="A46" s="630" t="s">
        <v>2317</v>
      </c>
      <c r="B46" s="630" t="s">
        <v>2317</v>
      </c>
      <c r="C46" s="622">
        <f t="shared" si="1"/>
        <v>203500.83333333331</v>
      </c>
      <c r="D46" s="680">
        <v>732603</v>
      </c>
      <c r="E46" s="595"/>
      <c r="F46" s="680">
        <v>35062</v>
      </c>
      <c r="G46" s="513">
        <v>10</v>
      </c>
      <c r="H46" s="624" t="s">
        <v>3216</v>
      </c>
      <c r="I46" s="681">
        <v>43256</v>
      </c>
      <c r="J46" s="670"/>
      <c r="K46" s="557">
        <v>3</v>
      </c>
      <c r="L46" s="521" t="s">
        <v>3441</v>
      </c>
      <c r="M46" s="632" t="s">
        <v>3441</v>
      </c>
      <c r="N46" s="586" t="s">
        <v>2358</v>
      </c>
      <c r="O46" s="675" t="s">
        <v>6984</v>
      </c>
      <c r="P46" s="586" t="s">
        <v>5730</v>
      </c>
      <c r="Q46" s="586" t="s">
        <v>165</v>
      </c>
      <c r="R46" s="672">
        <v>2810</v>
      </c>
      <c r="S46" s="586" t="s">
        <v>5720</v>
      </c>
      <c r="T46" s="523" t="s">
        <v>5043</v>
      </c>
      <c r="U46" s="523" t="s">
        <v>5779</v>
      </c>
      <c r="V46" s="682">
        <v>43287</v>
      </c>
      <c r="W46" s="671">
        <v>43294</v>
      </c>
      <c r="X46" s="671"/>
      <c r="Y46" s="523" t="s">
        <v>68</v>
      </c>
      <c r="Z46" s="523" t="s">
        <v>6985</v>
      </c>
      <c r="AA46" s="523" t="s">
        <v>6986</v>
      </c>
      <c r="AB46" s="523" t="s">
        <v>6642</v>
      </c>
      <c r="AC46" s="523" t="s">
        <v>5001</v>
      </c>
      <c r="AD46" s="523"/>
      <c r="AE46" s="523" t="s">
        <v>6520</v>
      </c>
    </row>
    <row r="47" spans="1:31" ht="25.5" hidden="1">
      <c r="A47" s="630" t="s">
        <v>6527</v>
      </c>
      <c r="B47" s="630" t="s">
        <v>6527</v>
      </c>
      <c r="C47" s="622">
        <f t="shared" si="1"/>
        <v>223272.5</v>
      </c>
      <c r="D47" s="680">
        <v>803781</v>
      </c>
      <c r="E47" s="595"/>
      <c r="F47" s="680">
        <v>38633</v>
      </c>
      <c r="G47" s="513">
        <v>10</v>
      </c>
      <c r="H47" s="624" t="s">
        <v>3216</v>
      </c>
      <c r="I47" s="681">
        <v>43256</v>
      </c>
      <c r="J47" s="670"/>
      <c r="K47" s="557">
        <v>16</v>
      </c>
      <c r="L47" s="521" t="s">
        <v>3441</v>
      </c>
      <c r="M47" s="632" t="s">
        <v>3441</v>
      </c>
      <c r="N47" s="586" t="s">
        <v>2358</v>
      </c>
      <c r="O47" s="675" t="s">
        <v>6987</v>
      </c>
      <c r="P47" s="586" t="s">
        <v>6988</v>
      </c>
      <c r="Q47" s="586" t="s">
        <v>154</v>
      </c>
      <c r="R47" s="672">
        <v>1859</v>
      </c>
      <c r="S47" s="586" t="s">
        <v>5720</v>
      </c>
      <c r="T47" s="523" t="s">
        <v>5043</v>
      </c>
      <c r="U47" s="523" t="s">
        <v>5833</v>
      </c>
      <c r="V47" s="682">
        <v>43300</v>
      </c>
      <c r="W47" s="671">
        <v>43307</v>
      </c>
      <c r="X47" s="671"/>
      <c r="Y47" s="523" t="s">
        <v>6276</v>
      </c>
      <c r="Z47" s="523" t="s">
        <v>6985</v>
      </c>
      <c r="AA47" s="523" t="s">
        <v>6689</v>
      </c>
      <c r="AB47" s="523" t="s">
        <v>6642</v>
      </c>
      <c r="AC47" s="523" t="s">
        <v>6944</v>
      </c>
      <c r="AD47" s="523"/>
      <c r="AE47" s="523"/>
    </row>
    <row r="48" spans="1:31" ht="25.5" hidden="1" customHeight="1">
      <c r="A48" s="630" t="s">
        <v>6564</v>
      </c>
      <c r="B48" s="630" t="s">
        <v>6564</v>
      </c>
      <c r="C48" s="622">
        <f t="shared" si="1"/>
        <v>191417.77777777778</v>
      </c>
      <c r="D48" s="680">
        <v>689104</v>
      </c>
      <c r="E48" s="595"/>
      <c r="F48" s="680">
        <v>26360</v>
      </c>
      <c r="G48" s="513">
        <v>8</v>
      </c>
      <c r="H48" s="624" t="s">
        <v>3216</v>
      </c>
      <c r="I48" s="681">
        <v>43264</v>
      </c>
      <c r="J48" s="670"/>
      <c r="K48" s="557">
        <v>16</v>
      </c>
      <c r="L48" s="521" t="s">
        <v>3441</v>
      </c>
      <c r="M48" s="632" t="s">
        <v>3441</v>
      </c>
      <c r="N48" s="577" t="s">
        <v>2358</v>
      </c>
      <c r="O48" s="675" t="s">
        <v>6989</v>
      </c>
      <c r="P48" s="577" t="s">
        <v>3986</v>
      </c>
      <c r="Q48" s="577" t="s">
        <v>2466</v>
      </c>
      <c r="R48" s="672">
        <v>2572</v>
      </c>
      <c r="S48" s="577" t="s">
        <v>4887</v>
      </c>
      <c r="T48" s="523" t="s">
        <v>5043</v>
      </c>
      <c r="U48" s="523" t="s">
        <v>5779</v>
      </c>
      <c r="V48" s="682">
        <v>43302</v>
      </c>
      <c r="W48" s="671">
        <v>43307</v>
      </c>
      <c r="X48" s="671"/>
      <c r="Y48" s="523" t="s">
        <v>6276</v>
      </c>
      <c r="Z48" s="523">
        <v>1</v>
      </c>
      <c r="AA48" s="523" t="s">
        <v>6773</v>
      </c>
      <c r="AB48" s="523" t="s">
        <v>6899</v>
      </c>
      <c r="AC48" s="523" t="s">
        <v>6763</v>
      </c>
      <c r="AD48" s="523"/>
      <c r="AE48" s="523" t="s">
        <v>6520</v>
      </c>
    </row>
    <row r="49" spans="1:31" ht="25.5" hidden="1" customHeight="1">
      <c r="A49" s="630" t="s">
        <v>2317</v>
      </c>
      <c r="B49" s="630" t="s">
        <v>2317</v>
      </c>
      <c r="C49" s="622">
        <f t="shared" si="1"/>
        <v>222156.38888888888</v>
      </c>
      <c r="D49" s="680">
        <v>799763</v>
      </c>
      <c r="E49" s="595"/>
      <c r="F49" s="680">
        <v>30000</v>
      </c>
      <c r="G49" s="513">
        <v>11</v>
      </c>
      <c r="H49" s="624" t="s">
        <v>3216</v>
      </c>
      <c r="I49" s="523"/>
      <c r="J49" s="670"/>
      <c r="K49" s="557">
        <v>16</v>
      </c>
      <c r="L49" s="521" t="s">
        <v>6990</v>
      </c>
      <c r="M49" s="632" t="s">
        <v>3441</v>
      </c>
      <c r="N49" s="417" t="s">
        <v>2335</v>
      </c>
      <c r="O49" s="675" t="s">
        <v>6991</v>
      </c>
      <c r="P49" s="417" t="s">
        <v>52</v>
      </c>
      <c r="Q49" s="417" t="s">
        <v>130</v>
      </c>
      <c r="R49" s="672">
        <v>6145</v>
      </c>
      <c r="S49" s="417" t="s">
        <v>4880</v>
      </c>
      <c r="T49" s="523" t="s">
        <v>5043</v>
      </c>
      <c r="U49" s="523" t="s">
        <v>5833</v>
      </c>
      <c r="V49" s="682">
        <v>43301</v>
      </c>
      <c r="W49" s="671">
        <v>43307</v>
      </c>
      <c r="X49" s="671"/>
      <c r="Y49" s="523" t="s">
        <v>6276</v>
      </c>
      <c r="Z49" s="523" t="s">
        <v>6985</v>
      </c>
      <c r="AA49" s="523" t="s">
        <v>6713</v>
      </c>
      <c r="AB49" s="523" t="s">
        <v>6642</v>
      </c>
      <c r="AC49" s="523" t="s">
        <v>4910</v>
      </c>
      <c r="AD49" s="523"/>
      <c r="AE49" s="523" t="s">
        <v>6520</v>
      </c>
    </row>
    <row r="50" spans="1:31" ht="25.5" hidden="1">
      <c r="A50" s="630" t="s">
        <v>2317</v>
      </c>
      <c r="B50" s="630" t="s">
        <v>2317</v>
      </c>
      <c r="C50" s="622">
        <f t="shared" si="1"/>
        <v>194511.38888888888</v>
      </c>
      <c r="D50" s="680">
        <v>700241</v>
      </c>
      <c r="E50" s="595"/>
      <c r="F50" s="680">
        <v>28926</v>
      </c>
      <c r="G50" s="513">
        <v>10</v>
      </c>
      <c r="H50" s="91" t="s">
        <v>3216</v>
      </c>
      <c r="I50" s="681">
        <v>43263</v>
      </c>
      <c r="J50" s="670"/>
      <c r="K50" s="557">
        <v>23</v>
      </c>
      <c r="L50" s="521" t="s">
        <v>3441</v>
      </c>
      <c r="M50" s="632" t="s">
        <v>3485</v>
      </c>
      <c r="N50" s="112" t="s">
        <v>2358</v>
      </c>
      <c r="O50" s="675" t="s">
        <v>6992</v>
      </c>
      <c r="P50" s="112" t="s">
        <v>6993</v>
      </c>
      <c r="Q50" s="112" t="s">
        <v>6203</v>
      </c>
      <c r="R50" s="672">
        <v>3799</v>
      </c>
      <c r="S50" s="432" t="s">
        <v>4870</v>
      </c>
      <c r="T50" s="523" t="s">
        <v>5043</v>
      </c>
      <c r="U50" s="523" t="s">
        <v>6994</v>
      </c>
      <c r="V50" s="682">
        <v>43306</v>
      </c>
      <c r="W50" s="671">
        <v>43314</v>
      </c>
      <c r="X50" s="671"/>
      <c r="Y50" s="523" t="s">
        <v>68</v>
      </c>
      <c r="Z50" s="523" t="s">
        <v>6985</v>
      </c>
      <c r="AA50" s="523" t="s">
        <v>6555</v>
      </c>
      <c r="AB50" s="523" t="s">
        <v>6642</v>
      </c>
      <c r="AC50" s="523" t="s">
        <v>6502</v>
      </c>
      <c r="AD50" s="523"/>
      <c r="AE50" s="523"/>
    </row>
    <row r="51" spans="1:31" ht="29.25" hidden="1" customHeight="1" thickTop="1">
      <c r="A51" s="630" t="s">
        <v>6197</v>
      </c>
      <c r="B51" s="630" t="s">
        <v>6197</v>
      </c>
      <c r="C51" s="622">
        <f t="shared" si="1"/>
        <v>201964.72222222222</v>
      </c>
      <c r="D51" s="680">
        <v>727073</v>
      </c>
      <c r="E51" s="595"/>
      <c r="F51" s="680">
        <v>35670</v>
      </c>
      <c r="G51" s="513">
        <v>10</v>
      </c>
      <c r="H51" s="624" t="s">
        <v>3216</v>
      </c>
      <c r="I51" s="681">
        <v>43270</v>
      </c>
      <c r="J51" s="670"/>
      <c r="K51" s="557">
        <v>23</v>
      </c>
      <c r="L51" s="521" t="s">
        <v>3441</v>
      </c>
      <c r="M51" s="632" t="s">
        <v>3485</v>
      </c>
      <c r="N51" s="417" t="s">
        <v>2358</v>
      </c>
      <c r="O51" s="675" t="s">
        <v>6995</v>
      </c>
      <c r="P51" s="417" t="s">
        <v>6518</v>
      </c>
      <c r="Q51" s="417" t="s">
        <v>6996</v>
      </c>
      <c r="R51" s="672">
        <v>1389</v>
      </c>
      <c r="S51" s="417" t="s">
        <v>4880</v>
      </c>
      <c r="T51" s="523" t="s">
        <v>5043</v>
      </c>
      <c r="U51" s="523" t="s">
        <v>5833</v>
      </c>
      <c r="V51" s="682">
        <v>43306</v>
      </c>
      <c r="W51" s="671">
        <v>43314</v>
      </c>
      <c r="X51" s="671"/>
      <c r="Y51" s="523" t="s">
        <v>6997</v>
      </c>
      <c r="Z51" s="523" t="s">
        <v>6985</v>
      </c>
      <c r="AA51" s="523" t="s">
        <v>6713</v>
      </c>
      <c r="AB51" s="523" t="s">
        <v>6642</v>
      </c>
      <c r="AC51" s="523" t="s">
        <v>3258</v>
      </c>
      <c r="AD51" s="523"/>
      <c r="AE51" s="523"/>
    </row>
    <row r="52" spans="1:31" ht="25.5" hidden="1">
      <c r="A52" s="630" t="s">
        <v>6998</v>
      </c>
      <c r="B52" s="630" t="s">
        <v>6998</v>
      </c>
      <c r="C52" s="622">
        <f t="shared" si="1"/>
        <v>188186.38888888888</v>
      </c>
      <c r="D52" s="680">
        <v>677471</v>
      </c>
      <c r="E52" s="595"/>
      <c r="F52" s="680">
        <v>30645</v>
      </c>
      <c r="G52" s="513">
        <v>10</v>
      </c>
      <c r="H52" s="624" t="s">
        <v>3216</v>
      </c>
      <c r="I52" s="681">
        <v>43256</v>
      </c>
      <c r="J52" s="670"/>
      <c r="K52" s="557">
        <v>23</v>
      </c>
      <c r="L52" s="521" t="s">
        <v>3441</v>
      </c>
      <c r="M52" s="632" t="s">
        <v>3485</v>
      </c>
      <c r="N52" s="586" t="s">
        <v>2358</v>
      </c>
      <c r="O52" s="675" t="s">
        <v>6999</v>
      </c>
      <c r="P52" s="586" t="s">
        <v>7000</v>
      </c>
      <c r="Q52" s="586" t="s">
        <v>2592</v>
      </c>
      <c r="R52" s="672">
        <v>2883</v>
      </c>
      <c r="S52" s="586" t="s">
        <v>5720</v>
      </c>
      <c r="T52" s="523" t="s">
        <v>5043</v>
      </c>
      <c r="U52" s="523" t="s">
        <v>5833</v>
      </c>
      <c r="V52" s="682">
        <v>43308</v>
      </c>
      <c r="W52" s="671">
        <v>43314</v>
      </c>
      <c r="X52" s="671"/>
      <c r="Y52" s="523" t="s">
        <v>68</v>
      </c>
      <c r="Z52" s="523" t="s">
        <v>7001</v>
      </c>
      <c r="AA52" s="523" t="s">
        <v>6677</v>
      </c>
      <c r="AB52" s="523" t="s">
        <v>6642</v>
      </c>
      <c r="AC52" s="523" t="s">
        <v>6648</v>
      </c>
      <c r="AD52" s="523"/>
      <c r="AE52" s="523"/>
    </row>
    <row r="53" spans="1:31" ht="30" hidden="1" customHeight="1" thickTop="1">
      <c r="A53" s="630" t="s">
        <v>7002</v>
      </c>
      <c r="B53" s="630" t="s">
        <v>7002</v>
      </c>
      <c r="C53" s="622">
        <f t="shared" si="1"/>
        <v>193055.83333333334</v>
      </c>
      <c r="D53" s="680">
        <v>695001</v>
      </c>
      <c r="E53" s="595"/>
      <c r="F53" s="680">
        <v>28190</v>
      </c>
      <c r="G53" s="513">
        <v>5</v>
      </c>
      <c r="H53" s="624" t="s">
        <v>3216</v>
      </c>
      <c r="I53" s="681">
        <v>43255</v>
      </c>
      <c r="J53" s="670"/>
      <c r="K53" s="557">
        <v>23</v>
      </c>
      <c r="L53" s="521" t="s">
        <v>3441</v>
      </c>
      <c r="M53" s="632" t="s">
        <v>3485</v>
      </c>
      <c r="N53" s="417" t="s">
        <v>2358</v>
      </c>
      <c r="O53" s="675" t="s">
        <v>7003</v>
      </c>
      <c r="P53" s="417" t="s">
        <v>7004</v>
      </c>
      <c r="Q53" s="417" t="s">
        <v>7005</v>
      </c>
      <c r="R53" s="672">
        <v>1743</v>
      </c>
      <c r="S53" s="417" t="s">
        <v>4880</v>
      </c>
      <c r="T53" s="523" t="s">
        <v>5043</v>
      </c>
      <c r="U53" s="523" t="s">
        <v>6487</v>
      </c>
      <c r="V53" s="682">
        <v>43309</v>
      </c>
      <c r="W53" s="671">
        <v>43314</v>
      </c>
      <c r="X53" s="671"/>
      <c r="Y53" s="523" t="s">
        <v>7006</v>
      </c>
      <c r="Z53" s="523" t="s">
        <v>6985</v>
      </c>
      <c r="AA53" s="523" t="s">
        <v>7007</v>
      </c>
      <c r="AB53" s="523" t="s">
        <v>7008</v>
      </c>
      <c r="AC53" s="523" t="s">
        <v>3258</v>
      </c>
      <c r="AD53" s="523"/>
      <c r="AE53" s="523" t="s">
        <v>6520</v>
      </c>
    </row>
    <row r="54" spans="1:31" ht="25.5" hidden="1" customHeight="1">
      <c r="A54" s="630" t="s">
        <v>2333</v>
      </c>
      <c r="B54" s="630" t="s">
        <v>2333</v>
      </c>
      <c r="C54" s="622">
        <f t="shared" si="1"/>
        <v>203825.83333333331</v>
      </c>
      <c r="D54" s="680">
        <v>733773</v>
      </c>
      <c r="E54" s="595"/>
      <c r="F54" s="680">
        <v>30205</v>
      </c>
      <c r="G54" s="513">
        <v>11</v>
      </c>
      <c r="H54" s="624" t="s">
        <v>3216</v>
      </c>
      <c r="I54" s="681">
        <v>43257</v>
      </c>
      <c r="J54" s="670"/>
      <c r="K54" s="557">
        <v>23</v>
      </c>
      <c r="L54" s="521" t="s">
        <v>3441</v>
      </c>
      <c r="M54" s="632" t="s">
        <v>3485</v>
      </c>
      <c r="N54" s="577" t="s">
        <v>2358</v>
      </c>
      <c r="O54" s="675" t="s">
        <v>7009</v>
      </c>
      <c r="P54" s="577" t="s">
        <v>7010</v>
      </c>
      <c r="Q54" s="577" t="s">
        <v>4700</v>
      </c>
      <c r="R54" s="672">
        <v>2968</v>
      </c>
      <c r="S54" s="577" t="s">
        <v>4887</v>
      </c>
      <c r="T54" s="523" t="s">
        <v>5043</v>
      </c>
      <c r="U54" s="523" t="s">
        <v>5833</v>
      </c>
      <c r="V54" s="682">
        <v>43309</v>
      </c>
      <c r="W54" s="671">
        <v>43314</v>
      </c>
      <c r="X54" s="671" t="s">
        <v>6966</v>
      </c>
      <c r="Y54" s="523" t="s">
        <v>7011</v>
      </c>
      <c r="Z54" s="523" t="s">
        <v>7012</v>
      </c>
      <c r="AA54" s="523" t="s">
        <v>6713</v>
      </c>
      <c r="AB54" s="523" t="s">
        <v>6642</v>
      </c>
      <c r="AC54" s="523" t="s">
        <v>4963</v>
      </c>
      <c r="AD54" s="523"/>
      <c r="AE54" s="523" t="s">
        <v>6520</v>
      </c>
    </row>
    <row r="55" spans="1:31" ht="25.5" hidden="1" customHeight="1">
      <c r="A55" s="630" t="s">
        <v>2317</v>
      </c>
      <c r="B55" s="630" t="s">
        <v>2317</v>
      </c>
      <c r="C55" s="622">
        <f t="shared" si="1"/>
        <v>197444.72222222222</v>
      </c>
      <c r="D55" s="680">
        <v>710801</v>
      </c>
      <c r="E55" s="595"/>
      <c r="F55" s="680">
        <v>36853</v>
      </c>
      <c r="G55" s="513">
        <v>10</v>
      </c>
      <c r="H55" s="624" t="s">
        <v>3216</v>
      </c>
      <c r="I55" s="681">
        <v>43256</v>
      </c>
      <c r="J55" s="670"/>
      <c r="K55" s="557">
        <v>24</v>
      </c>
      <c r="L55" s="521" t="s">
        <v>3441</v>
      </c>
      <c r="M55" s="632" t="s">
        <v>3485</v>
      </c>
      <c r="N55" s="586" t="s">
        <v>2358</v>
      </c>
      <c r="O55" s="675" t="s">
        <v>7013</v>
      </c>
      <c r="P55" s="586" t="s">
        <v>4975</v>
      </c>
      <c r="Q55" s="586" t="s">
        <v>98</v>
      </c>
      <c r="R55" s="672">
        <v>1599</v>
      </c>
      <c r="S55" s="586" t="s">
        <v>5720</v>
      </c>
      <c r="T55" s="523" t="s">
        <v>5043</v>
      </c>
      <c r="U55" s="523" t="s">
        <v>5779</v>
      </c>
      <c r="V55" s="682">
        <v>43307</v>
      </c>
      <c r="W55" s="671">
        <v>43315</v>
      </c>
      <c r="X55" s="671"/>
      <c r="Y55" s="523" t="s">
        <v>68</v>
      </c>
      <c r="Z55" s="523" t="s">
        <v>6985</v>
      </c>
      <c r="AA55" s="523" t="s">
        <v>6677</v>
      </c>
      <c r="AB55" s="523" t="s">
        <v>6642</v>
      </c>
      <c r="AC55" s="523" t="s">
        <v>7014</v>
      </c>
      <c r="AD55" s="523"/>
      <c r="AE55" s="523" t="s">
        <v>6520</v>
      </c>
    </row>
    <row r="56" spans="1:31" ht="25.5" hidden="1">
      <c r="A56" s="630" t="s">
        <v>2333</v>
      </c>
      <c r="B56" s="630" t="s">
        <v>2317</v>
      </c>
      <c r="C56" s="622">
        <f t="shared" si="1"/>
        <v>119309.72222222222</v>
      </c>
      <c r="D56" s="680">
        <v>429515</v>
      </c>
      <c r="E56" s="595"/>
      <c r="F56" s="680">
        <v>34734</v>
      </c>
      <c r="G56" s="513">
        <v>10</v>
      </c>
      <c r="H56" s="624" t="s">
        <v>3216</v>
      </c>
      <c r="I56" s="681">
        <v>43270</v>
      </c>
      <c r="J56" s="670"/>
      <c r="K56" s="557">
        <v>30</v>
      </c>
      <c r="L56" s="521" t="s">
        <v>3441</v>
      </c>
      <c r="M56" s="632" t="s">
        <v>3485</v>
      </c>
      <c r="N56" s="432" t="s">
        <v>2358</v>
      </c>
      <c r="O56" s="675" t="s">
        <v>6803</v>
      </c>
      <c r="P56" s="432" t="s">
        <v>5444</v>
      </c>
      <c r="Q56" s="432" t="s">
        <v>21</v>
      </c>
      <c r="R56" s="672">
        <v>6136</v>
      </c>
      <c r="S56" s="432" t="s">
        <v>4870</v>
      </c>
      <c r="T56" s="523" t="s">
        <v>5043</v>
      </c>
      <c r="U56" s="523" t="s">
        <v>5833</v>
      </c>
      <c r="V56" s="682">
        <v>43316</v>
      </c>
      <c r="W56" s="671">
        <v>43321</v>
      </c>
      <c r="X56" s="671"/>
      <c r="Y56" s="523" t="s">
        <v>6276</v>
      </c>
      <c r="Z56" s="523" t="s">
        <v>6985</v>
      </c>
      <c r="AA56" s="684" t="s">
        <v>6677</v>
      </c>
      <c r="AB56" s="523" t="s">
        <v>6642</v>
      </c>
      <c r="AC56" s="523" t="s">
        <v>4910</v>
      </c>
      <c r="AD56" s="523"/>
      <c r="AE56" s="523"/>
    </row>
    <row r="57" spans="1:31" ht="25.5" hidden="1">
      <c r="A57" s="630" t="s">
        <v>2317</v>
      </c>
      <c r="B57" s="630" t="s">
        <v>2317</v>
      </c>
      <c r="C57" s="622">
        <f t="shared" si="1"/>
        <v>219795.27777777778</v>
      </c>
      <c r="D57" s="680">
        <v>791263</v>
      </c>
      <c r="E57" s="680"/>
      <c r="F57" s="680">
        <v>32460</v>
      </c>
      <c r="G57" s="513">
        <v>10</v>
      </c>
      <c r="H57" s="624" t="s">
        <v>3216</v>
      </c>
      <c r="I57" s="613"/>
      <c r="J57" s="670"/>
      <c r="K57" s="557">
        <v>30</v>
      </c>
      <c r="L57" s="521" t="s">
        <v>3441</v>
      </c>
      <c r="M57" s="632" t="s">
        <v>3485</v>
      </c>
      <c r="N57" s="586" t="s">
        <v>2335</v>
      </c>
      <c r="O57" s="675" t="s">
        <v>6856</v>
      </c>
      <c r="P57" s="586" t="s">
        <v>5514</v>
      </c>
      <c r="Q57" s="586" t="s">
        <v>7015</v>
      </c>
      <c r="R57" s="672">
        <v>5940</v>
      </c>
      <c r="S57" s="586" t="s">
        <v>5720</v>
      </c>
      <c r="T57" s="523" t="s">
        <v>5043</v>
      </c>
      <c r="U57" s="523" t="s">
        <v>5833</v>
      </c>
      <c r="V57" s="682">
        <v>43315</v>
      </c>
      <c r="W57" s="671">
        <v>43321</v>
      </c>
      <c r="X57" s="671"/>
      <c r="Y57" s="523" t="s">
        <v>6276</v>
      </c>
      <c r="Z57" s="523" t="s">
        <v>6985</v>
      </c>
      <c r="AA57" s="523" t="s">
        <v>6713</v>
      </c>
      <c r="AB57" s="523" t="s">
        <v>6642</v>
      </c>
      <c r="AC57" s="523" t="s">
        <v>6701</v>
      </c>
      <c r="AD57" s="523"/>
      <c r="AE57" s="523"/>
    </row>
    <row r="58" spans="1:31" ht="25.5" hidden="1" customHeight="1">
      <c r="A58" s="630" t="s">
        <v>2333</v>
      </c>
      <c r="B58" s="630" t="s">
        <v>2333</v>
      </c>
      <c r="C58" s="622">
        <f t="shared" si="1"/>
        <v>212730.83333333331</v>
      </c>
      <c r="D58" s="680">
        <v>765831</v>
      </c>
      <c r="E58" s="595"/>
      <c r="F58" s="680">
        <v>25472</v>
      </c>
      <c r="G58" s="513">
        <v>10</v>
      </c>
      <c r="H58" s="624" t="s">
        <v>3216</v>
      </c>
      <c r="I58" s="681">
        <v>43283</v>
      </c>
      <c r="J58" s="670"/>
      <c r="K58" s="557">
        <v>6</v>
      </c>
      <c r="L58" s="521" t="s">
        <v>3485</v>
      </c>
      <c r="M58" s="632" t="s">
        <v>3485</v>
      </c>
      <c r="N58" s="577" t="s">
        <v>2358</v>
      </c>
      <c r="O58" s="675" t="s">
        <v>7016</v>
      </c>
      <c r="P58" s="577" t="s">
        <v>81</v>
      </c>
      <c r="Q58" s="577" t="s">
        <v>82</v>
      </c>
      <c r="R58" s="672">
        <v>3669</v>
      </c>
      <c r="S58" s="577" t="s">
        <v>4887</v>
      </c>
      <c r="T58" s="523" t="s">
        <v>5043</v>
      </c>
      <c r="U58" s="523" t="s">
        <v>5779</v>
      </c>
      <c r="V58" s="682">
        <v>43322</v>
      </c>
      <c r="W58" s="671">
        <v>43326</v>
      </c>
      <c r="X58" s="671"/>
      <c r="Y58" s="523" t="s">
        <v>6276</v>
      </c>
      <c r="Z58" s="523" t="s">
        <v>6985</v>
      </c>
      <c r="AA58" s="523" t="s">
        <v>6555</v>
      </c>
      <c r="AB58" s="523" t="s">
        <v>6647</v>
      </c>
      <c r="AC58" s="523" t="s">
        <v>6555</v>
      </c>
      <c r="AD58" s="523"/>
      <c r="AE58" s="523"/>
    </row>
    <row r="59" spans="1:31" ht="25.5" hidden="1" customHeight="1">
      <c r="A59" s="630" t="s">
        <v>2317</v>
      </c>
      <c r="B59" s="630" t="s">
        <v>2317</v>
      </c>
      <c r="C59" s="622">
        <f t="shared" si="1"/>
        <v>187308.61111111109</v>
      </c>
      <c r="D59" s="680">
        <v>674311</v>
      </c>
      <c r="E59" s="595"/>
      <c r="F59" s="680">
        <v>28010</v>
      </c>
      <c r="G59" s="513">
        <v>10</v>
      </c>
      <c r="H59" s="624" t="s">
        <v>3216</v>
      </c>
      <c r="I59" s="681">
        <v>43284</v>
      </c>
      <c r="J59" s="670"/>
      <c r="K59" s="557">
        <v>6</v>
      </c>
      <c r="L59" s="521" t="s">
        <v>3485</v>
      </c>
      <c r="M59" s="632" t="s">
        <v>3485</v>
      </c>
      <c r="N59" s="112" t="s">
        <v>2358</v>
      </c>
      <c r="O59" s="675" t="s">
        <v>7017</v>
      </c>
      <c r="P59" s="112" t="s">
        <v>3362</v>
      </c>
      <c r="Q59" s="112" t="s">
        <v>7018</v>
      </c>
      <c r="R59" s="672">
        <v>3973</v>
      </c>
      <c r="S59" s="432" t="s">
        <v>4870</v>
      </c>
      <c r="T59" s="523" t="s">
        <v>5043</v>
      </c>
      <c r="U59" s="523" t="s">
        <v>5833</v>
      </c>
      <c r="V59" s="682">
        <v>43321</v>
      </c>
      <c r="W59" s="671">
        <v>43328</v>
      </c>
      <c r="X59" s="671"/>
      <c r="Y59" s="523" t="s">
        <v>68</v>
      </c>
      <c r="Z59" s="523" t="s">
        <v>6985</v>
      </c>
      <c r="AA59" s="523" t="s">
        <v>6555</v>
      </c>
      <c r="AB59" s="523" t="s">
        <v>6642</v>
      </c>
      <c r="AC59" s="523" t="s">
        <v>4947</v>
      </c>
      <c r="AD59" s="523"/>
      <c r="AE59" s="523"/>
    </row>
    <row r="60" spans="1:31" ht="30.75" hidden="1" customHeight="1">
      <c r="A60" s="630" t="s">
        <v>2333</v>
      </c>
      <c r="B60" s="630" t="s">
        <v>2333</v>
      </c>
      <c r="C60" s="622">
        <f t="shared" si="1"/>
        <v>74920</v>
      </c>
      <c r="D60" s="680">
        <v>269712</v>
      </c>
      <c r="E60" s="595"/>
      <c r="F60" s="680">
        <v>25000</v>
      </c>
      <c r="G60" s="515" t="s">
        <v>207</v>
      </c>
      <c r="H60" s="624" t="s">
        <v>3216</v>
      </c>
      <c r="I60" s="613"/>
      <c r="J60" s="670"/>
      <c r="K60" s="557">
        <v>6</v>
      </c>
      <c r="L60" s="521" t="s">
        <v>3485</v>
      </c>
      <c r="M60" s="632" t="s">
        <v>3485</v>
      </c>
      <c r="N60" s="577" t="s">
        <v>2335</v>
      </c>
      <c r="O60" s="675" t="s">
        <v>7019</v>
      </c>
      <c r="P60" s="577" t="s">
        <v>7020</v>
      </c>
      <c r="Q60" s="577" t="s">
        <v>7021</v>
      </c>
      <c r="R60" s="672">
        <v>6261</v>
      </c>
      <c r="S60" s="577" t="s">
        <v>4887</v>
      </c>
      <c r="T60" s="523" t="s">
        <v>6486</v>
      </c>
      <c r="U60" s="523" t="s">
        <v>6505</v>
      </c>
      <c r="V60" s="682">
        <v>43322</v>
      </c>
      <c r="W60" s="671">
        <v>43328</v>
      </c>
      <c r="X60" s="671"/>
      <c r="Y60" s="523" t="s">
        <v>7022</v>
      </c>
      <c r="Z60" s="523">
        <v>0</v>
      </c>
      <c r="AA60" s="684" t="s">
        <v>7023</v>
      </c>
      <c r="AB60" s="523" t="s">
        <v>7024</v>
      </c>
      <c r="AC60" s="523" t="s">
        <v>6516</v>
      </c>
      <c r="AD60" s="523"/>
      <c r="AE60" s="523"/>
    </row>
    <row r="61" spans="1:31" ht="25.5" hidden="1">
      <c r="A61" s="630" t="s">
        <v>6998</v>
      </c>
      <c r="B61" s="630" t="s">
        <v>6998</v>
      </c>
      <c r="C61" s="622">
        <f t="shared" si="1"/>
        <v>219775.27777777778</v>
      </c>
      <c r="D61" s="680">
        <v>791191</v>
      </c>
      <c r="E61" s="680"/>
      <c r="F61" s="680">
        <v>29613</v>
      </c>
      <c r="G61" s="513">
        <v>10</v>
      </c>
      <c r="H61" s="624" t="s">
        <v>3216</v>
      </c>
      <c r="I61" s="681">
        <v>43284</v>
      </c>
      <c r="J61" s="670">
        <v>43332</v>
      </c>
      <c r="K61" s="557">
        <v>20</v>
      </c>
      <c r="L61" s="521" t="s">
        <v>3485</v>
      </c>
      <c r="M61" s="632" t="s">
        <v>3485</v>
      </c>
      <c r="N61" s="586" t="s">
        <v>2358</v>
      </c>
      <c r="O61" s="675" t="s">
        <v>7025</v>
      </c>
      <c r="P61" s="586" t="s">
        <v>4834</v>
      </c>
      <c r="Q61" s="586" t="s">
        <v>32</v>
      </c>
      <c r="R61" s="672">
        <v>2984</v>
      </c>
      <c r="S61" s="586" t="s">
        <v>5720</v>
      </c>
      <c r="T61" s="523" t="s">
        <v>5043</v>
      </c>
      <c r="U61" s="523" t="s">
        <v>5779</v>
      </c>
      <c r="V61" s="682">
        <v>43337</v>
      </c>
      <c r="W61" s="671">
        <v>43342</v>
      </c>
      <c r="X61" s="671"/>
      <c r="Y61" s="523" t="s">
        <v>7011</v>
      </c>
      <c r="Z61" s="523" t="s">
        <v>6985</v>
      </c>
      <c r="AA61" s="523" t="s">
        <v>6555</v>
      </c>
      <c r="AB61" s="523" t="s">
        <v>6642</v>
      </c>
      <c r="AC61" s="523" t="s">
        <v>6648</v>
      </c>
      <c r="AD61" s="523"/>
      <c r="AE61" s="523"/>
    </row>
    <row r="62" spans="1:31" ht="25.5" hidden="1" customHeight="1">
      <c r="A62" s="630" t="s">
        <v>6697</v>
      </c>
      <c r="B62" s="630" t="s">
        <v>6697</v>
      </c>
      <c r="C62" s="622">
        <f t="shared" si="1"/>
        <v>194207.22222222222</v>
      </c>
      <c r="D62" s="680">
        <v>699146</v>
      </c>
      <c r="E62" s="595"/>
      <c r="F62" s="680">
        <v>28260</v>
      </c>
      <c r="G62" s="513">
        <v>10</v>
      </c>
      <c r="H62" s="624" t="s">
        <v>3216</v>
      </c>
      <c r="I62" s="681">
        <v>43291</v>
      </c>
      <c r="J62" s="670"/>
      <c r="K62" s="557">
        <v>20</v>
      </c>
      <c r="L62" s="521" t="s">
        <v>3485</v>
      </c>
      <c r="M62" s="632" t="s">
        <v>3524</v>
      </c>
      <c r="N62" s="417" t="s">
        <v>2358</v>
      </c>
      <c r="O62" s="675" t="s">
        <v>7026</v>
      </c>
      <c r="P62" s="417" t="s">
        <v>52</v>
      </c>
      <c r="Q62" s="417" t="s">
        <v>4355</v>
      </c>
      <c r="R62" s="672">
        <v>3609</v>
      </c>
      <c r="S62" s="417" t="s">
        <v>4880</v>
      </c>
      <c r="T62" s="523" t="s">
        <v>5043</v>
      </c>
      <c r="U62" s="523" t="s">
        <v>5779</v>
      </c>
      <c r="V62" s="682">
        <v>43336</v>
      </c>
      <c r="W62" s="671">
        <v>43342</v>
      </c>
      <c r="X62" s="671"/>
      <c r="Y62" s="523" t="s">
        <v>7011</v>
      </c>
      <c r="Z62" s="523">
        <v>1</v>
      </c>
      <c r="AA62" s="523" t="s">
        <v>6700</v>
      </c>
      <c r="AB62" s="523" t="s">
        <v>6642</v>
      </c>
      <c r="AC62" s="523" t="s">
        <v>3492</v>
      </c>
      <c r="AD62" s="523"/>
      <c r="AE62" s="523"/>
    </row>
    <row r="63" spans="1:31" ht="25.5" hidden="1">
      <c r="A63" s="630" t="s">
        <v>6564</v>
      </c>
      <c r="B63" s="630" t="s">
        <v>6564</v>
      </c>
      <c r="C63" s="622">
        <f t="shared" si="1"/>
        <v>201800.27777777778</v>
      </c>
      <c r="D63" s="680">
        <v>726481</v>
      </c>
      <c r="E63" s="595"/>
      <c r="F63" s="680">
        <v>31960</v>
      </c>
      <c r="G63" s="513">
        <v>10</v>
      </c>
      <c r="H63" s="624" t="s">
        <v>3216</v>
      </c>
      <c r="I63" s="681">
        <v>43276</v>
      </c>
      <c r="J63" s="670"/>
      <c r="K63" s="557">
        <v>20</v>
      </c>
      <c r="L63" s="521" t="s">
        <v>3485</v>
      </c>
      <c r="M63" s="632" t="s">
        <v>3524</v>
      </c>
      <c r="N63" s="112" t="s">
        <v>2358</v>
      </c>
      <c r="O63" s="675" t="s">
        <v>7027</v>
      </c>
      <c r="P63" s="112" t="s">
        <v>2955</v>
      </c>
      <c r="Q63" s="112" t="s">
        <v>2956</v>
      </c>
      <c r="R63" s="672">
        <v>3494</v>
      </c>
      <c r="S63" s="432" t="s">
        <v>4870</v>
      </c>
      <c r="T63" s="523" t="s">
        <v>5043</v>
      </c>
      <c r="U63" s="523" t="s">
        <v>5833</v>
      </c>
      <c r="V63" s="682">
        <v>43335</v>
      </c>
      <c r="W63" s="671">
        <v>43342</v>
      </c>
      <c r="X63" s="671"/>
      <c r="Y63" s="523" t="s">
        <v>7011</v>
      </c>
      <c r="Z63" s="523" t="s">
        <v>6985</v>
      </c>
      <c r="AA63" s="523" t="s">
        <v>6677</v>
      </c>
      <c r="AB63" s="523" t="s">
        <v>6642</v>
      </c>
      <c r="AC63" s="523" t="s">
        <v>6701</v>
      </c>
      <c r="AD63" s="523"/>
      <c r="AE63" s="523"/>
    </row>
    <row r="64" spans="1:31" ht="25.5" hidden="1">
      <c r="A64" s="630" t="s">
        <v>6197</v>
      </c>
      <c r="B64" s="630" t="s">
        <v>6197</v>
      </c>
      <c r="C64" s="622">
        <f t="shared" si="1"/>
        <v>199468.33333333331</v>
      </c>
      <c r="D64" s="680">
        <v>718086</v>
      </c>
      <c r="E64" s="595"/>
      <c r="F64" s="680">
        <v>30210</v>
      </c>
      <c r="G64" s="513">
        <v>10</v>
      </c>
      <c r="H64" s="624" t="s">
        <v>3216</v>
      </c>
      <c r="I64" s="681">
        <v>43291</v>
      </c>
      <c r="J64" s="670">
        <v>43328</v>
      </c>
      <c r="K64" s="557">
        <v>20</v>
      </c>
      <c r="L64" s="521" t="s">
        <v>3485</v>
      </c>
      <c r="M64" s="632" t="s">
        <v>3524</v>
      </c>
      <c r="N64" s="417" t="s">
        <v>2358</v>
      </c>
      <c r="O64" s="675" t="s">
        <v>7028</v>
      </c>
      <c r="P64" s="417" t="s">
        <v>3596</v>
      </c>
      <c r="Q64" s="417" t="s">
        <v>7005</v>
      </c>
      <c r="R64" s="672">
        <v>3305</v>
      </c>
      <c r="S64" s="417" t="s">
        <v>4880</v>
      </c>
      <c r="T64" s="523" t="s">
        <v>5043</v>
      </c>
      <c r="U64" s="523" t="s">
        <v>5779</v>
      </c>
      <c r="V64" s="682">
        <v>43337</v>
      </c>
      <c r="W64" s="671">
        <v>43342</v>
      </c>
      <c r="X64" s="671"/>
      <c r="Y64" s="523" t="s">
        <v>7011</v>
      </c>
      <c r="Z64" s="523" t="s">
        <v>6985</v>
      </c>
      <c r="AA64" s="523" t="s">
        <v>6677</v>
      </c>
      <c r="AB64" s="523" t="s">
        <v>6642</v>
      </c>
      <c r="AC64" s="523" t="s">
        <v>6594</v>
      </c>
      <c r="AD64" s="523"/>
      <c r="AE64" s="523"/>
    </row>
    <row r="65" spans="1:31" ht="25.5" hidden="1" customHeight="1">
      <c r="A65" s="630" t="s">
        <v>2333</v>
      </c>
      <c r="B65" s="630" t="s">
        <v>2333</v>
      </c>
      <c r="C65" s="622">
        <f t="shared" si="1"/>
        <v>199935</v>
      </c>
      <c r="D65" s="680">
        <v>719766</v>
      </c>
      <c r="E65" s="595"/>
      <c r="F65" s="680">
        <v>31033</v>
      </c>
      <c r="G65" s="513">
        <v>10</v>
      </c>
      <c r="H65" s="624" t="s">
        <v>3216</v>
      </c>
      <c r="I65" s="681">
        <v>43299</v>
      </c>
      <c r="J65" s="670">
        <v>43336</v>
      </c>
      <c r="K65" s="557">
        <v>28</v>
      </c>
      <c r="L65" s="521" t="s">
        <v>3485</v>
      </c>
      <c r="M65" s="632" t="s">
        <v>3524</v>
      </c>
      <c r="N65" s="577" t="s">
        <v>2358</v>
      </c>
      <c r="O65" s="675" t="s">
        <v>7029</v>
      </c>
      <c r="P65" s="577" t="s">
        <v>3415</v>
      </c>
      <c r="Q65" s="577" t="s">
        <v>7030</v>
      </c>
      <c r="R65" s="672">
        <v>2777</v>
      </c>
      <c r="S65" s="577" t="s">
        <v>4887</v>
      </c>
      <c r="T65" s="523" t="s">
        <v>5043</v>
      </c>
      <c r="U65" s="523" t="s">
        <v>5779</v>
      </c>
      <c r="V65" s="682">
        <v>43343</v>
      </c>
      <c r="W65" s="671">
        <v>43350</v>
      </c>
      <c r="X65" s="671"/>
      <c r="Y65" s="523" t="s">
        <v>7011</v>
      </c>
      <c r="Z65" s="523">
        <v>1</v>
      </c>
      <c r="AA65" s="523" t="s">
        <v>6700</v>
      </c>
      <c r="AB65" s="523" t="s">
        <v>6642</v>
      </c>
      <c r="AC65" s="523" t="s">
        <v>6594</v>
      </c>
      <c r="AD65" s="523"/>
      <c r="AE65" s="523" t="s">
        <v>6520</v>
      </c>
    </row>
    <row r="66" spans="1:31" ht="25.5" hidden="1">
      <c r="A66" s="630" t="s">
        <v>2317</v>
      </c>
      <c r="B66" s="630" t="s">
        <v>2317</v>
      </c>
      <c r="C66" s="622">
        <f t="shared" ref="C66:C97" si="2">D66/3.6</f>
        <v>213028.05555555556</v>
      </c>
      <c r="D66" s="680">
        <v>766901</v>
      </c>
      <c r="E66" s="595"/>
      <c r="F66" s="680">
        <v>30630</v>
      </c>
      <c r="G66" s="513">
        <v>10</v>
      </c>
      <c r="H66" s="624" t="s">
        <v>3216</v>
      </c>
      <c r="I66" s="681">
        <v>43313</v>
      </c>
      <c r="J66" s="670"/>
      <c r="K66" s="557">
        <v>3</v>
      </c>
      <c r="L66" s="521" t="s">
        <v>3524</v>
      </c>
      <c r="M66" s="632" t="s">
        <v>3524</v>
      </c>
      <c r="N66" s="528" t="s">
        <v>2358</v>
      </c>
      <c r="O66" s="675" t="s">
        <v>7031</v>
      </c>
      <c r="P66" s="528" t="s">
        <v>3</v>
      </c>
      <c r="Q66" s="528" t="s">
        <v>7032</v>
      </c>
      <c r="R66" s="672">
        <v>2828</v>
      </c>
      <c r="S66" s="577" t="s">
        <v>4887</v>
      </c>
      <c r="T66" s="523" t="s">
        <v>5043</v>
      </c>
      <c r="U66" s="523" t="s">
        <v>5779</v>
      </c>
      <c r="V66" s="682">
        <v>43349</v>
      </c>
      <c r="W66" s="671">
        <v>43356</v>
      </c>
      <c r="X66" s="671"/>
      <c r="Y66" s="523" t="s">
        <v>7011</v>
      </c>
      <c r="Z66" s="523" t="s">
        <v>6985</v>
      </c>
      <c r="AA66" s="523" t="s">
        <v>6555</v>
      </c>
      <c r="AB66" s="523" t="s">
        <v>6642</v>
      </c>
      <c r="AC66" s="523" t="s">
        <v>4910</v>
      </c>
      <c r="AD66" s="523"/>
      <c r="AE66" s="523"/>
    </row>
    <row r="67" spans="1:31" ht="25.5" hidden="1">
      <c r="A67" s="630" t="s">
        <v>2333</v>
      </c>
      <c r="B67" s="630" t="s">
        <v>2333</v>
      </c>
      <c r="C67" s="622">
        <f t="shared" si="2"/>
        <v>209511.38888888888</v>
      </c>
      <c r="D67" s="680">
        <v>754241</v>
      </c>
      <c r="E67" s="595"/>
      <c r="F67" s="680">
        <v>30643</v>
      </c>
      <c r="G67" s="513">
        <v>10</v>
      </c>
      <c r="H67" s="624" t="s">
        <v>3216</v>
      </c>
      <c r="I67" s="681">
        <v>43313</v>
      </c>
      <c r="J67" s="670"/>
      <c r="K67" s="557">
        <v>3</v>
      </c>
      <c r="L67" s="521" t="s">
        <v>3524</v>
      </c>
      <c r="M67" s="632" t="s">
        <v>3524</v>
      </c>
      <c r="N67" s="577" t="s">
        <v>2358</v>
      </c>
      <c r="O67" s="675" t="s">
        <v>7033</v>
      </c>
      <c r="P67" s="577" t="s">
        <v>7034</v>
      </c>
      <c r="Q67" s="577" t="s">
        <v>7035</v>
      </c>
      <c r="R67" s="672">
        <v>3205</v>
      </c>
      <c r="S67" s="577" t="s">
        <v>4887</v>
      </c>
      <c r="T67" s="523" t="s">
        <v>5043</v>
      </c>
      <c r="U67" s="523" t="s">
        <v>5833</v>
      </c>
      <c r="V67" s="682">
        <v>43349</v>
      </c>
      <c r="W67" s="671">
        <v>43354</v>
      </c>
      <c r="X67" s="671"/>
      <c r="Y67" s="523" t="s">
        <v>7011</v>
      </c>
      <c r="Z67" s="523" t="s">
        <v>6985</v>
      </c>
      <c r="AA67" s="523" t="s">
        <v>6555</v>
      </c>
      <c r="AB67" s="523" t="s">
        <v>6642</v>
      </c>
      <c r="AC67" s="523" t="s">
        <v>6594</v>
      </c>
      <c r="AD67" s="523"/>
      <c r="AE67" s="523"/>
    </row>
    <row r="68" spans="1:31" ht="25.5" hidden="1" customHeight="1">
      <c r="A68" s="630" t="s">
        <v>2333</v>
      </c>
      <c r="B68" s="630" t="s">
        <v>2333</v>
      </c>
      <c r="C68" s="622">
        <f t="shared" si="2"/>
        <v>199216.94444444444</v>
      </c>
      <c r="D68" s="680">
        <v>717181</v>
      </c>
      <c r="E68" s="595"/>
      <c r="F68" s="680">
        <v>30585</v>
      </c>
      <c r="G68" s="513">
        <v>10</v>
      </c>
      <c r="H68" s="624" t="s">
        <v>3216</v>
      </c>
      <c r="I68" s="681">
        <v>43306</v>
      </c>
      <c r="J68" s="670"/>
      <c r="K68" s="557">
        <v>3</v>
      </c>
      <c r="L68" s="521" t="s">
        <v>3524</v>
      </c>
      <c r="M68" s="632" t="s">
        <v>3524</v>
      </c>
      <c r="N68" s="577" t="s">
        <v>2358</v>
      </c>
      <c r="O68" s="675" t="s">
        <v>7036</v>
      </c>
      <c r="P68" s="577" t="s">
        <v>7037</v>
      </c>
      <c r="Q68" s="577" t="s">
        <v>7038</v>
      </c>
      <c r="R68" s="672">
        <v>3061</v>
      </c>
      <c r="S68" s="577" t="s">
        <v>4887</v>
      </c>
      <c r="T68" s="523" t="s">
        <v>5043</v>
      </c>
      <c r="U68" s="523" t="s">
        <v>5833</v>
      </c>
      <c r="V68" s="682">
        <v>43349</v>
      </c>
      <c r="W68" s="671">
        <v>43356</v>
      </c>
      <c r="X68" s="671"/>
      <c r="Y68" s="523" t="s">
        <v>7011</v>
      </c>
      <c r="Z68" s="523" t="s">
        <v>6985</v>
      </c>
      <c r="AA68" s="523" t="s">
        <v>6677</v>
      </c>
      <c r="AB68" s="523" t="s">
        <v>6642</v>
      </c>
      <c r="AC68" s="523" t="s">
        <v>4910</v>
      </c>
      <c r="AD68" s="523"/>
      <c r="AE68" s="523"/>
    </row>
    <row r="69" spans="1:31" ht="25.5" hidden="1" customHeight="1">
      <c r="A69" s="630" t="s">
        <v>6527</v>
      </c>
      <c r="B69" s="630" t="s">
        <v>6527</v>
      </c>
      <c r="C69" s="622">
        <f t="shared" si="2"/>
        <v>191966.94444444444</v>
      </c>
      <c r="D69" s="680">
        <v>691081</v>
      </c>
      <c r="E69" s="680"/>
      <c r="F69" s="680">
        <v>30200</v>
      </c>
      <c r="G69" s="513">
        <v>10</v>
      </c>
      <c r="H69" s="624" t="s">
        <v>3216</v>
      </c>
      <c r="I69" s="681">
        <v>43311</v>
      </c>
      <c r="J69" s="670"/>
      <c r="K69" s="557">
        <v>6</v>
      </c>
      <c r="L69" s="521" t="s">
        <v>3524</v>
      </c>
      <c r="M69" s="632" t="s">
        <v>3524</v>
      </c>
      <c r="N69" s="586" t="s">
        <v>2358</v>
      </c>
      <c r="O69" s="675" t="s">
        <v>7039</v>
      </c>
      <c r="P69" s="586" t="s">
        <v>3702</v>
      </c>
      <c r="Q69" s="586" t="s">
        <v>2466</v>
      </c>
      <c r="R69" s="672">
        <v>3654</v>
      </c>
      <c r="S69" s="586" t="s">
        <v>5720</v>
      </c>
      <c r="T69" s="523" t="s">
        <v>5043</v>
      </c>
      <c r="U69" s="523" t="s">
        <v>5779</v>
      </c>
      <c r="V69" s="682">
        <v>43354</v>
      </c>
      <c r="W69" s="671">
        <v>43363</v>
      </c>
      <c r="X69" s="671"/>
      <c r="Y69" s="523" t="s">
        <v>7011</v>
      </c>
      <c r="Z69" s="523" t="s">
        <v>7040</v>
      </c>
      <c r="AA69" s="523" t="s">
        <v>6555</v>
      </c>
      <c r="AB69" s="523" t="s">
        <v>6642</v>
      </c>
      <c r="AC69" s="523" t="s">
        <v>6502</v>
      </c>
      <c r="AD69" s="523"/>
      <c r="AE69" s="523"/>
    </row>
    <row r="70" spans="1:31" ht="25.5" hidden="1" customHeight="1">
      <c r="A70" s="630" t="s">
        <v>7002</v>
      </c>
      <c r="B70" s="630" t="s">
        <v>7002</v>
      </c>
      <c r="C70" s="622">
        <f t="shared" si="2"/>
        <v>195481.94444444444</v>
      </c>
      <c r="D70" s="680">
        <v>703735</v>
      </c>
      <c r="E70" s="595"/>
      <c r="F70" s="680">
        <v>27710</v>
      </c>
      <c r="G70" s="513">
        <v>10</v>
      </c>
      <c r="H70" s="624" t="s">
        <v>3216</v>
      </c>
      <c r="I70" s="681">
        <v>43318</v>
      </c>
      <c r="J70" s="670"/>
      <c r="K70" s="557">
        <v>10</v>
      </c>
      <c r="L70" s="521" t="s">
        <v>3524</v>
      </c>
      <c r="M70" s="632" t="s">
        <v>3524</v>
      </c>
      <c r="N70" s="417" t="s">
        <v>2358</v>
      </c>
      <c r="O70" s="675" t="s">
        <v>7041</v>
      </c>
      <c r="P70" s="417" t="s">
        <v>7004</v>
      </c>
      <c r="Q70" s="417" t="s">
        <v>5410</v>
      </c>
      <c r="R70" s="672">
        <v>1054</v>
      </c>
      <c r="S70" s="417" t="s">
        <v>4880</v>
      </c>
      <c r="T70" s="523" t="s">
        <v>5043</v>
      </c>
      <c r="U70" s="523" t="s">
        <v>5779</v>
      </c>
      <c r="V70" s="682">
        <v>43357</v>
      </c>
      <c r="W70" s="671">
        <v>43363</v>
      </c>
      <c r="X70" s="671"/>
      <c r="Y70" s="523" t="s">
        <v>7011</v>
      </c>
      <c r="Z70" s="523">
        <v>1</v>
      </c>
      <c r="AA70" s="523" t="s">
        <v>6700</v>
      </c>
      <c r="AB70" s="523" t="s">
        <v>6642</v>
      </c>
      <c r="AC70" s="523" t="s">
        <v>4963</v>
      </c>
      <c r="AD70" s="523"/>
      <c r="AE70" s="523"/>
    </row>
    <row r="71" spans="1:31" ht="26.25" thickTop="1">
      <c r="A71" s="630" t="s">
        <v>2333</v>
      </c>
      <c r="B71" s="630" t="s">
        <v>2333</v>
      </c>
      <c r="C71" s="622">
        <f t="shared" si="2"/>
        <v>203708.61111111109</v>
      </c>
      <c r="D71" s="680">
        <v>733351</v>
      </c>
      <c r="E71" s="595"/>
      <c r="F71" s="680">
        <v>30225</v>
      </c>
      <c r="G71" s="513">
        <v>10</v>
      </c>
      <c r="H71" s="624" t="s">
        <v>3216</v>
      </c>
      <c r="I71" s="681">
        <v>43319</v>
      </c>
      <c r="J71" s="670"/>
      <c r="K71" s="557">
        <v>10</v>
      </c>
      <c r="L71" s="521" t="s">
        <v>3524</v>
      </c>
      <c r="M71" s="632" t="s">
        <v>3524</v>
      </c>
      <c r="N71" s="586" t="s">
        <v>2358</v>
      </c>
      <c r="O71" s="675" t="s">
        <v>7042</v>
      </c>
      <c r="P71" s="586" t="s">
        <v>123</v>
      </c>
      <c r="Q71" s="586" t="s">
        <v>124</v>
      </c>
      <c r="R71" s="672">
        <v>2691</v>
      </c>
      <c r="S71" s="586" t="s">
        <v>5720</v>
      </c>
      <c r="T71" s="523" t="s">
        <v>5043</v>
      </c>
      <c r="U71" s="523" t="s">
        <v>5833</v>
      </c>
      <c r="V71" s="682">
        <v>43357</v>
      </c>
      <c r="W71" s="671">
        <v>43363</v>
      </c>
      <c r="X71" s="671"/>
      <c r="Y71" s="523" t="s">
        <v>7011</v>
      </c>
      <c r="Z71" s="523" t="s">
        <v>6985</v>
      </c>
      <c r="AA71" s="523" t="s">
        <v>6555</v>
      </c>
      <c r="AB71" s="523" t="s">
        <v>6642</v>
      </c>
      <c r="AC71" s="523" t="s">
        <v>3492</v>
      </c>
      <c r="AD71" s="523"/>
      <c r="AE71" s="523"/>
    </row>
    <row r="72" spans="1:31" ht="25.5" hidden="1" customHeight="1">
      <c r="A72" s="630" t="s">
        <v>2317</v>
      </c>
      <c r="B72" s="630" t="s">
        <v>2317</v>
      </c>
      <c r="C72" s="622">
        <f t="shared" si="2"/>
        <v>195825.27777777778</v>
      </c>
      <c r="D72" s="680">
        <v>704971</v>
      </c>
      <c r="E72" s="595"/>
      <c r="F72" s="680">
        <v>30705</v>
      </c>
      <c r="G72" s="513">
        <v>10</v>
      </c>
      <c r="H72" s="624" t="s">
        <v>3216</v>
      </c>
      <c r="I72" s="681">
        <v>43334</v>
      </c>
      <c r="J72" s="670"/>
      <c r="K72" s="557">
        <v>10</v>
      </c>
      <c r="L72" s="521" t="s">
        <v>3524</v>
      </c>
      <c r="M72" s="632" t="s">
        <v>3524</v>
      </c>
      <c r="N72" s="528" t="s">
        <v>2358</v>
      </c>
      <c r="O72" s="675" t="s">
        <v>7043</v>
      </c>
      <c r="P72" s="528" t="s">
        <v>4337</v>
      </c>
      <c r="Q72" s="528" t="s">
        <v>4344</v>
      </c>
      <c r="R72" s="672">
        <v>2720</v>
      </c>
      <c r="S72" s="577" t="s">
        <v>4887</v>
      </c>
      <c r="T72" s="523" t="s">
        <v>5043</v>
      </c>
      <c r="U72" s="523" t="s">
        <v>5779</v>
      </c>
      <c r="V72" s="682">
        <v>43358</v>
      </c>
      <c r="W72" s="671">
        <v>43363</v>
      </c>
      <c r="X72" s="671"/>
      <c r="Y72" s="523" t="s">
        <v>68</v>
      </c>
      <c r="Z72" s="523" t="s">
        <v>6985</v>
      </c>
      <c r="AA72" s="523" t="s">
        <v>6677</v>
      </c>
      <c r="AB72" s="523" t="s">
        <v>6642</v>
      </c>
      <c r="AC72" s="523" t="s">
        <v>4910</v>
      </c>
      <c r="AD72" s="523"/>
      <c r="AE72" s="523" t="s">
        <v>6520</v>
      </c>
    </row>
    <row r="73" spans="1:31" ht="25.5" hidden="1" customHeight="1">
      <c r="A73" s="630" t="s">
        <v>2333</v>
      </c>
      <c r="B73" s="630" t="s">
        <v>2333</v>
      </c>
      <c r="C73" s="622">
        <f t="shared" si="2"/>
        <v>221286.94444444444</v>
      </c>
      <c r="D73" s="680">
        <v>796633</v>
      </c>
      <c r="E73" s="595"/>
      <c r="F73" s="680">
        <v>29940</v>
      </c>
      <c r="G73" s="513">
        <v>11</v>
      </c>
      <c r="H73" s="624" t="s">
        <v>3216</v>
      </c>
      <c r="I73" s="613"/>
      <c r="J73" s="670"/>
      <c r="K73" s="557">
        <v>17</v>
      </c>
      <c r="L73" s="521" t="s">
        <v>3524</v>
      </c>
      <c r="M73" s="632" t="s">
        <v>3524</v>
      </c>
      <c r="N73" s="525" t="s">
        <v>2335</v>
      </c>
      <c r="O73" s="675" t="s">
        <v>7044</v>
      </c>
      <c r="P73" s="525" t="s">
        <v>5258</v>
      </c>
      <c r="Q73" s="525" t="s">
        <v>50</v>
      </c>
      <c r="R73" s="672">
        <v>6019</v>
      </c>
      <c r="S73" s="525" t="s">
        <v>4921</v>
      </c>
      <c r="T73" s="523" t="s">
        <v>5043</v>
      </c>
      <c r="U73" s="523" t="s">
        <v>5833</v>
      </c>
      <c r="V73" s="682">
        <v>43363</v>
      </c>
      <c r="W73" s="671">
        <v>43373</v>
      </c>
      <c r="X73" s="671"/>
      <c r="Y73" s="523" t="s">
        <v>6276</v>
      </c>
      <c r="Z73" s="523" t="s">
        <v>6985</v>
      </c>
      <c r="AA73" s="523" t="s">
        <v>6713</v>
      </c>
      <c r="AB73" s="523" t="s">
        <v>6642</v>
      </c>
      <c r="AC73" s="523" t="s">
        <v>6502</v>
      </c>
      <c r="AD73" s="523"/>
      <c r="AE73" s="523"/>
    </row>
    <row r="74" spans="1:31" ht="25.5" hidden="1" customHeight="1">
      <c r="A74" s="630" t="s">
        <v>2317</v>
      </c>
      <c r="B74" s="630" t="s">
        <v>2317</v>
      </c>
      <c r="C74" s="622">
        <f t="shared" si="2"/>
        <v>186952.77777777778</v>
      </c>
      <c r="D74" s="680">
        <v>673030</v>
      </c>
      <c r="E74" s="595"/>
      <c r="F74" s="680">
        <v>28890</v>
      </c>
      <c r="G74" s="513">
        <v>10</v>
      </c>
      <c r="H74" s="624" t="s">
        <v>3216</v>
      </c>
      <c r="I74" s="681">
        <v>43333</v>
      </c>
      <c r="J74" s="670"/>
      <c r="K74" s="557">
        <v>17</v>
      </c>
      <c r="L74" s="521" t="s">
        <v>3524</v>
      </c>
      <c r="M74" s="632" t="s">
        <v>3524</v>
      </c>
      <c r="N74" s="417" t="s">
        <v>2358</v>
      </c>
      <c r="O74" s="675" t="s">
        <v>7045</v>
      </c>
      <c r="P74" s="417" t="s">
        <v>7004</v>
      </c>
      <c r="Q74" s="417" t="s">
        <v>47</v>
      </c>
      <c r="R74" s="672">
        <v>3869</v>
      </c>
      <c r="S74" s="417" t="s">
        <v>4880</v>
      </c>
      <c r="T74" s="523" t="s">
        <v>5043</v>
      </c>
      <c r="U74" s="523" t="s">
        <v>5833</v>
      </c>
      <c r="V74" s="682">
        <v>43364</v>
      </c>
      <c r="W74" s="671">
        <v>43370</v>
      </c>
      <c r="X74" s="671"/>
      <c r="Y74" s="523" t="s">
        <v>7046</v>
      </c>
      <c r="Z74" s="523" t="s">
        <v>6985</v>
      </c>
      <c r="AA74" s="523" t="s">
        <v>6555</v>
      </c>
      <c r="AB74" s="523" t="s">
        <v>6642</v>
      </c>
      <c r="AC74" s="523" t="s">
        <v>4963</v>
      </c>
      <c r="AD74" s="523"/>
      <c r="AE74" s="523"/>
    </row>
    <row r="75" spans="1:31" ht="25.5" hidden="1" customHeight="1">
      <c r="A75" s="630" t="s">
        <v>2317</v>
      </c>
      <c r="B75" s="630" t="s">
        <v>2317</v>
      </c>
      <c r="C75" s="622">
        <f t="shared" si="2"/>
        <v>219958.33333333331</v>
      </c>
      <c r="D75" s="680">
        <v>791850</v>
      </c>
      <c r="E75" s="595"/>
      <c r="F75" s="680">
        <v>31118</v>
      </c>
      <c r="G75" s="513">
        <v>12</v>
      </c>
      <c r="H75" s="624" t="s">
        <v>3216</v>
      </c>
      <c r="I75" s="613"/>
      <c r="J75" s="670"/>
      <c r="K75" s="557">
        <v>20</v>
      </c>
      <c r="L75" s="521" t="s">
        <v>3524</v>
      </c>
      <c r="M75" s="632" t="s">
        <v>64</v>
      </c>
      <c r="N75" s="586" t="s">
        <v>2335</v>
      </c>
      <c r="O75" s="675" t="s">
        <v>7047</v>
      </c>
      <c r="P75" s="586" t="s">
        <v>5195</v>
      </c>
      <c r="Q75" s="586" t="s">
        <v>7048</v>
      </c>
      <c r="R75" s="672">
        <v>6332</v>
      </c>
      <c r="S75" s="586" t="s">
        <v>5720</v>
      </c>
      <c r="T75" s="523" t="s">
        <v>5043</v>
      </c>
      <c r="U75" s="523" t="s">
        <v>5779</v>
      </c>
      <c r="V75" s="682">
        <v>43368</v>
      </c>
      <c r="W75" s="671">
        <v>43372</v>
      </c>
      <c r="X75" s="671"/>
      <c r="Y75" s="523" t="s">
        <v>6276</v>
      </c>
      <c r="Z75" s="523">
        <v>1</v>
      </c>
      <c r="AA75" s="523" t="s">
        <v>7049</v>
      </c>
      <c r="AB75" s="523" t="s">
        <v>6642</v>
      </c>
      <c r="AC75" s="523" t="s">
        <v>5001</v>
      </c>
      <c r="AD75" s="523"/>
      <c r="AE75" s="523"/>
    </row>
    <row r="76" spans="1:31" ht="25.5" hidden="1" customHeight="1">
      <c r="A76" s="630" t="s">
        <v>6564</v>
      </c>
      <c r="B76" s="630" t="s">
        <v>6564</v>
      </c>
      <c r="C76" s="622">
        <f t="shared" si="2"/>
        <v>191379.44444444444</v>
      </c>
      <c r="D76" s="680">
        <v>688966</v>
      </c>
      <c r="E76" s="595"/>
      <c r="F76" s="680">
        <v>28350</v>
      </c>
      <c r="G76" s="513">
        <v>10</v>
      </c>
      <c r="H76" s="624" t="s">
        <v>3216</v>
      </c>
      <c r="I76" s="681">
        <v>43311</v>
      </c>
      <c r="J76" s="670"/>
      <c r="K76" s="557">
        <v>24</v>
      </c>
      <c r="L76" s="521" t="s">
        <v>3524</v>
      </c>
      <c r="M76" s="632" t="s">
        <v>64</v>
      </c>
      <c r="N76" s="112" t="s">
        <v>2358</v>
      </c>
      <c r="O76" s="675" t="s">
        <v>7050</v>
      </c>
      <c r="P76" s="112" t="s">
        <v>7051</v>
      </c>
      <c r="Q76" s="112" t="s">
        <v>3330</v>
      </c>
      <c r="R76" s="672">
        <v>4054</v>
      </c>
      <c r="S76" s="432" t="s">
        <v>4870</v>
      </c>
      <c r="T76" s="523" t="s">
        <v>5043</v>
      </c>
      <c r="U76" s="523" t="s">
        <v>5833</v>
      </c>
      <c r="V76" s="682">
        <v>43371</v>
      </c>
      <c r="W76" s="671">
        <v>43377</v>
      </c>
      <c r="X76" s="671"/>
      <c r="Y76" s="523" t="s">
        <v>7011</v>
      </c>
      <c r="Z76" s="523">
        <v>1</v>
      </c>
      <c r="AA76" s="523" t="s">
        <v>6700</v>
      </c>
      <c r="AB76" s="523" t="s">
        <v>6642</v>
      </c>
      <c r="AC76" s="523" t="s">
        <v>6770</v>
      </c>
      <c r="AD76" s="523"/>
      <c r="AE76" s="523"/>
    </row>
    <row r="77" spans="1:31" ht="25.5" hidden="1" customHeight="1">
      <c r="A77" s="630" t="s">
        <v>2333</v>
      </c>
      <c r="B77" s="630" t="s">
        <v>2333</v>
      </c>
      <c r="C77" s="622">
        <f t="shared" si="2"/>
        <v>218522.5</v>
      </c>
      <c r="D77" s="680">
        <v>786681</v>
      </c>
      <c r="E77" s="595"/>
      <c r="F77" s="680">
        <v>29940</v>
      </c>
      <c r="G77" s="513">
        <v>10</v>
      </c>
      <c r="H77" s="624" t="s">
        <v>3216</v>
      </c>
      <c r="I77" s="681">
        <v>43299</v>
      </c>
      <c r="J77" s="670"/>
      <c r="K77" s="557">
        <v>1</v>
      </c>
      <c r="L77" s="521" t="s">
        <v>64</v>
      </c>
      <c r="M77" s="632" t="s">
        <v>64</v>
      </c>
      <c r="N77" s="112" t="s">
        <v>2358</v>
      </c>
      <c r="O77" s="675" t="s">
        <v>7052</v>
      </c>
      <c r="P77" s="112" t="s">
        <v>239</v>
      </c>
      <c r="Q77" s="112" t="s">
        <v>120</v>
      </c>
      <c r="R77" s="672">
        <v>4206</v>
      </c>
      <c r="S77" s="432" t="s">
        <v>4870</v>
      </c>
      <c r="T77" s="523" t="s">
        <v>5043</v>
      </c>
      <c r="U77" s="523" t="s">
        <v>5779</v>
      </c>
      <c r="V77" s="682">
        <v>43378</v>
      </c>
      <c r="W77" s="671">
        <v>43384</v>
      </c>
      <c r="X77" s="671"/>
      <c r="Y77" s="523" t="s">
        <v>6276</v>
      </c>
      <c r="Z77" s="523" t="s">
        <v>6985</v>
      </c>
      <c r="AA77" s="523" t="s">
        <v>6555</v>
      </c>
      <c r="AB77" s="523" t="s">
        <v>6642</v>
      </c>
      <c r="AC77" s="523" t="s">
        <v>4963</v>
      </c>
      <c r="AD77" s="523"/>
      <c r="AE77" s="523"/>
    </row>
    <row r="78" spans="1:31" ht="25.5" hidden="1" customHeight="1">
      <c r="A78" s="630" t="s">
        <v>6197</v>
      </c>
      <c r="B78" s="630" t="s">
        <v>6197</v>
      </c>
      <c r="C78" s="622">
        <f t="shared" si="2"/>
        <v>215894.72222222222</v>
      </c>
      <c r="D78" s="680">
        <v>777221</v>
      </c>
      <c r="E78" s="595"/>
      <c r="F78" s="680">
        <v>30000</v>
      </c>
      <c r="G78" s="513">
        <v>10</v>
      </c>
      <c r="H78" s="624" t="s">
        <v>3216</v>
      </c>
      <c r="I78" s="613"/>
      <c r="J78" s="670">
        <v>43376</v>
      </c>
      <c r="K78" s="557">
        <v>8</v>
      </c>
      <c r="L78" s="521" t="s">
        <v>64</v>
      </c>
      <c r="M78" s="632" t="s">
        <v>64</v>
      </c>
      <c r="N78" s="112" t="s">
        <v>2335</v>
      </c>
      <c r="O78" s="675" t="s">
        <v>7053</v>
      </c>
      <c r="P78" s="112" t="s">
        <v>7054</v>
      </c>
      <c r="Q78" s="112" t="s">
        <v>7055</v>
      </c>
      <c r="R78" s="672">
        <v>5959</v>
      </c>
      <c r="S78" s="112" t="s">
        <v>4870</v>
      </c>
      <c r="T78" s="523" t="s">
        <v>5043</v>
      </c>
      <c r="U78" s="523" t="s">
        <v>5779</v>
      </c>
      <c r="V78" s="682">
        <v>43382</v>
      </c>
      <c r="W78" s="671">
        <v>43398</v>
      </c>
      <c r="X78" s="671"/>
      <c r="Y78" s="523" t="s">
        <v>6276</v>
      </c>
      <c r="Z78" s="523" t="s">
        <v>6985</v>
      </c>
      <c r="AA78" s="523" t="s">
        <v>6677</v>
      </c>
      <c r="AB78" s="523" t="s">
        <v>6642</v>
      </c>
      <c r="AC78" s="523" t="s">
        <v>6512</v>
      </c>
      <c r="AD78" s="523"/>
      <c r="AE78" s="523"/>
    </row>
    <row r="79" spans="1:31" ht="25.5" hidden="1" customHeight="1">
      <c r="A79" s="630" t="s">
        <v>2317</v>
      </c>
      <c r="B79" s="630" t="s">
        <v>2317</v>
      </c>
      <c r="C79" s="622">
        <f t="shared" si="2"/>
        <v>200203.05555555556</v>
      </c>
      <c r="D79" s="680">
        <v>720731</v>
      </c>
      <c r="E79" s="595"/>
      <c r="F79" s="680">
        <v>30000</v>
      </c>
      <c r="G79" s="513">
        <v>10</v>
      </c>
      <c r="H79" s="91" t="s">
        <v>3216</v>
      </c>
      <c r="I79" s="681">
        <v>43339</v>
      </c>
      <c r="J79" s="670"/>
      <c r="K79" s="557">
        <v>8</v>
      </c>
      <c r="L79" s="521" t="s">
        <v>64</v>
      </c>
      <c r="M79" s="632" t="s">
        <v>64</v>
      </c>
      <c r="N79" s="417" t="s">
        <v>2358</v>
      </c>
      <c r="O79" s="675" t="s">
        <v>7056</v>
      </c>
      <c r="P79" s="417" t="s">
        <v>2386</v>
      </c>
      <c r="Q79" s="417" t="s">
        <v>4582</v>
      </c>
      <c r="R79" s="672">
        <v>3777</v>
      </c>
      <c r="S79" s="417" t="s">
        <v>4880</v>
      </c>
      <c r="T79" s="523" t="s">
        <v>5043</v>
      </c>
      <c r="U79" s="523" t="s">
        <v>5779</v>
      </c>
      <c r="V79" s="682">
        <v>43385</v>
      </c>
      <c r="W79" s="671">
        <v>43391</v>
      </c>
      <c r="X79" s="671"/>
      <c r="Y79" s="523" t="s">
        <v>7011</v>
      </c>
      <c r="Z79" s="523" t="s">
        <v>6985</v>
      </c>
      <c r="AA79" s="523" t="s">
        <v>6677</v>
      </c>
      <c r="AB79" s="523" t="s">
        <v>6642</v>
      </c>
      <c r="AC79" s="523" t="s">
        <v>4963</v>
      </c>
      <c r="AD79" s="523"/>
      <c r="AE79" s="523"/>
    </row>
    <row r="80" spans="1:31" ht="25.5" hidden="1" customHeight="1">
      <c r="A80" s="630" t="s">
        <v>6564</v>
      </c>
      <c r="B80" s="630" t="s">
        <v>6564</v>
      </c>
      <c r="C80" s="622">
        <f t="shared" si="2"/>
        <v>155588.61111111109</v>
      </c>
      <c r="D80" s="680">
        <v>560119</v>
      </c>
      <c r="E80" s="595"/>
      <c r="F80" s="680">
        <v>18815</v>
      </c>
      <c r="G80" s="513">
        <v>10</v>
      </c>
      <c r="H80" s="624" t="s">
        <v>3216</v>
      </c>
      <c r="I80" s="681">
        <v>43361</v>
      </c>
      <c r="J80" s="670"/>
      <c r="K80" s="557">
        <v>8</v>
      </c>
      <c r="L80" s="521" t="s">
        <v>64</v>
      </c>
      <c r="M80" s="632" t="s">
        <v>64</v>
      </c>
      <c r="N80" s="112" t="s">
        <v>2358</v>
      </c>
      <c r="O80" s="675" t="s">
        <v>7057</v>
      </c>
      <c r="P80" s="112" t="s">
        <v>2352</v>
      </c>
      <c r="Q80" s="112" t="s">
        <v>253</v>
      </c>
      <c r="R80" s="672">
        <v>2966</v>
      </c>
      <c r="S80" s="432" t="s">
        <v>4870</v>
      </c>
      <c r="T80" s="523" t="s">
        <v>5043</v>
      </c>
      <c r="U80" s="523" t="s">
        <v>5833</v>
      </c>
      <c r="V80" s="682">
        <v>43386</v>
      </c>
      <c r="W80" s="671">
        <v>43391</v>
      </c>
      <c r="X80" s="671"/>
      <c r="Y80" s="523" t="s">
        <v>7011</v>
      </c>
      <c r="Z80" s="523">
        <v>1</v>
      </c>
      <c r="AA80" s="523" t="s">
        <v>6516</v>
      </c>
      <c r="AB80" s="523" t="s">
        <v>7058</v>
      </c>
      <c r="AC80" s="523" t="s">
        <v>6516</v>
      </c>
      <c r="AD80" s="523"/>
      <c r="AE80" s="523"/>
    </row>
    <row r="81" spans="1:31" ht="25.5" hidden="1" customHeight="1">
      <c r="A81" s="630" t="s">
        <v>2317</v>
      </c>
      <c r="B81" s="630" t="s">
        <v>2317</v>
      </c>
      <c r="C81" s="622">
        <f t="shared" si="2"/>
        <v>207050.27777777778</v>
      </c>
      <c r="D81" s="680">
        <v>745381</v>
      </c>
      <c r="E81" s="595"/>
      <c r="F81" s="680">
        <v>28844</v>
      </c>
      <c r="G81" s="513">
        <v>10</v>
      </c>
      <c r="H81" s="91" t="s">
        <v>3216</v>
      </c>
      <c r="I81" s="681">
        <v>43346</v>
      </c>
      <c r="J81" s="670">
        <v>43374</v>
      </c>
      <c r="K81" s="557">
        <v>8</v>
      </c>
      <c r="L81" s="521" t="s">
        <v>64</v>
      </c>
      <c r="M81" s="632" t="s">
        <v>64</v>
      </c>
      <c r="N81" s="112" t="s">
        <v>2358</v>
      </c>
      <c r="O81" s="675" t="s">
        <v>7059</v>
      </c>
      <c r="P81" s="112" t="s">
        <v>2935</v>
      </c>
      <c r="Q81" s="112" t="s">
        <v>2054</v>
      </c>
      <c r="R81" s="672">
        <v>4037</v>
      </c>
      <c r="S81" s="432" t="s">
        <v>4870</v>
      </c>
      <c r="T81" s="523" t="s">
        <v>5043</v>
      </c>
      <c r="U81" s="523" t="s">
        <v>5779</v>
      </c>
      <c r="V81" s="682">
        <v>43383</v>
      </c>
      <c r="W81" s="671">
        <v>43391</v>
      </c>
      <c r="X81" s="671"/>
      <c r="Y81" s="523" t="s">
        <v>7011</v>
      </c>
      <c r="Z81" s="523" t="s">
        <v>6985</v>
      </c>
      <c r="AA81" s="523" t="s">
        <v>6555</v>
      </c>
      <c r="AB81" s="523" t="s">
        <v>6642</v>
      </c>
      <c r="AC81" s="523" t="s">
        <v>4947</v>
      </c>
      <c r="AD81" s="523"/>
      <c r="AE81" s="523"/>
    </row>
    <row r="82" spans="1:31" ht="25.5" hidden="1" customHeight="1">
      <c r="A82" s="630" t="s">
        <v>2333</v>
      </c>
      <c r="B82" s="630" t="s">
        <v>2333</v>
      </c>
      <c r="C82" s="622">
        <f t="shared" si="2"/>
        <v>204511.38888888888</v>
      </c>
      <c r="D82" s="680">
        <v>736241</v>
      </c>
      <c r="E82" s="595"/>
      <c r="F82" s="680">
        <v>28150</v>
      </c>
      <c r="G82" s="513">
        <v>10</v>
      </c>
      <c r="H82" s="91" t="s">
        <v>3216</v>
      </c>
      <c r="I82" s="681">
        <v>43333</v>
      </c>
      <c r="J82" s="670"/>
      <c r="K82" s="557">
        <v>8</v>
      </c>
      <c r="L82" s="521" t="s">
        <v>64</v>
      </c>
      <c r="M82" s="632" t="s">
        <v>64</v>
      </c>
      <c r="N82" s="417" t="s">
        <v>2358</v>
      </c>
      <c r="O82" s="675" t="s">
        <v>7060</v>
      </c>
      <c r="P82" s="417" t="s">
        <v>6079</v>
      </c>
      <c r="Q82" s="417" t="s">
        <v>7061</v>
      </c>
      <c r="R82" s="672">
        <v>3406</v>
      </c>
      <c r="S82" s="417" t="s">
        <v>4880</v>
      </c>
      <c r="T82" s="523" t="s">
        <v>5043</v>
      </c>
      <c r="U82" s="523" t="s">
        <v>5779</v>
      </c>
      <c r="V82" s="682">
        <v>43386</v>
      </c>
      <c r="W82" s="671">
        <v>43391</v>
      </c>
      <c r="X82" s="671"/>
      <c r="Y82" s="523" t="s">
        <v>7011</v>
      </c>
      <c r="Z82" s="523" t="s">
        <v>6985</v>
      </c>
      <c r="AA82" s="523" t="s">
        <v>6555</v>
      </c>
      <c r="AB82" s="523" t="s">
        <v>6642</v>
      </c>
      <c r="AC82" s="523" t="s">
        <v>4963</v>
      </c>
      <c r="AD82" s="523"/>
      <c r="AE82" s="523"/>
    </row>
    <row r="83" spans="1:31" ht="25.5" hidden="1" customHeight="1">
      <c r="A83" s="630" t="s">
        <v>2333</v>
      </c>
      <c r="B83" s="630" t="s">
        <v>2333</v>
      </c>
      <c r="C83" s="622">
        <f t="shared" si="2"/>
        <v>141981.66666666666</v>
      </c>
      <c r="D83" s="680">
        <v>511134</v>
      </c>
      <c r="E83" s="595"/>
      <c r="F83" s="680">
        <v>29600</v>
      </c>
      <c r="G83" s="515" t="s">
        <v>537</v>
      </c>
      <c r="H83" s="91" t="s">
        <v>3216</v>
      </c>
      <c r="I83" s="681">
        <v>43355</v>
      </c>
      <c r="J83" s="670"/>
      <c r="K83" s="557">
        <v>10</v>
      </c>
      <c r="L83" s="521" t="s">
        <v>64</v>
      </c>
      <c r="M83" s="632" t="s">
        <v>64</v>
      </c>
      <c r="N83" s="577" t="s">
        <v>2358</v>
      </c>
      <c r="O83" s="675" t="s">
        <v>7062</v>
      </c>
      <c r="P83" s="577" t="s">
        <v>4602</v>
      </c>
      <c r="Q83" s="577" t="s">
        <v>4602</v>
      </c>
      <c r="R83" s="672">
        <v>4353</v>
      </c>
      <c r="S83" s="577" t="s">
        <v>4887</v>
      </c>
      <c r="T83" s="523" t="s">
        <v>6486</v>
      </c>
      <c r="U83" s="523" t="s">
        <v>5779</v>
      </c>
      <c r="V83" s="682">
        <v>43389</v>
      </c>
      <c r="W83" s="671">
        <v>43391</v>
      </c>
      <c r="X83" s="686" t="s">
        <v>7063</v>
      </c>
      <c r="Y83" s="523" t="s">
        <v>7011</v>
      </c>
      <c r="Z83" s="523" t="s">
        <v>7064</v>
      </c>
      <c r="AA83" s="523" t="s">
        <v>6555</v>
      </c>
      <c r="AB83" s="523" t="s">
        <v>6647</v>
      </c>
      <c r="AC83" s="523" t="s">
        <v>4947</v>
      </c>
      <c r="AD83" s="523"/>
      <c r="AE83" s="523"/>
    </row>
    <row r="84" spans="1:31" ht="25.5" hidden="1">
      <c r="A84" s="630" t="s">
        <v>2317</v>
      </c>
      <c r="B84" s="630" t="s">
        <v>2317</v>
      </c>
      <c r="C84" s="622">
        <f t="shared" si="2"/>
        <v>214675.27777777778</v>
      </c>
      <c r="D84" s="680">
        <v>772831</v>
      </c>
      <c r="E84" s="595"/>
      <c r="F84" s="680">
        <v>30098</v>
      </c>
      <c r="G84" s="513">
        <v>10</v>
      </c>
      <c r="H84" s="91" t="s">
        <v>3216</v>
      </c>
      <c r="I84" s="613"/>
      <c r="J84" s="670">
        <v>43381</v>
      </c>
      <c r="K84" s="557">
        <v>11</v>
      </c>
      <c r="L84" s="521" t="s">
        <v>64</v>
      </c>
      <c r="M84" s="632" t="s">
        <v>64</v>
      </c>
      <c r="N84" s="112" t="s">
        <v>2335</v>
      </c>
      <c r="O84" s="675" t="s">
        <v>7065</v>
      </c>
      <c r="P84" s="112" t="s">
        <v>2364</v>
      </c>
      <c r="Q84" s="112" t="s">
        <v>130</v>
      </c>
      <c r="R84" s="672">
        <v>6294</v>
      </c>
      <c r="S84" s="432" t="s">
        <v>4870</v>
      </c>
      <c r="T84" s="523" t="s">
        <v>5043</v>
      </c>
      <c r="U84" s="523" t="s">
        <v>5779</v>
      </c>
      <c r="V84" s="682">
        <v>43390</v>
      </c>
      <c r="W84" s="671">
        <v>43398</v>
      </c>
      <c r="X84" s="671"/>
      <c r="Y84" s="523" t="s">
        <v>6276</v>
      </c>
      <c r="Z84" s="523" t="s">
        <v>6985</v>
      </c>
      <c r="AA84" s="523" t="s">
        <v>6555</v>
      </c>
      <c r="AB84" s="523" t="s">
        <v>6642</v>
      </c>
      <c r="AC84" s="523" t="s">
        <v>4910</v>
      </c>
      <c r="AD84" s="523"/>
      <c r="AE84" s="523"/>
    </row>
    <row r="85" spans="1:31" ht="25.5" hidden="1" customHeight="1">
      <c r="A85" s="630" t="s">
        <v>2333</v>
      </c>
      <c r="B85" s="630" t="s">
        <v>2333</v>
      </c>
      <c r="C85" s="622">
        <f t="shared" si="2"/>
        <v>214100.27777777778</v>
      </c>
      <c r="D85" s="680">
        <v>770761</v>
      </c>
      <c r="E85" s="595"/>
      <c r="F85" s="680">
        <v>30135</v>
      </c>
      <c r="G85" s="513">
        <v>10</v>
      </c>
      <c r="H85" s="91" t="s">
        <v>3216</v>
      </c>
      <c r="I85" s="523"/>
      <c r="J85" s="670"/>
      <c r="K85" s="557">
        <v>15</v>
      </c>
      <c r="L85" s="521" t="s">
        <v>64</v>
      </c>
      <c r="M85" s="632" t="s">
        <v>64</v>
      </c>
      <c r="N85" s="525" t="s">
        <v>2335</v>
      </c>
      <c r="O85" s="675" t="s">
        <v>7066</v>
      </c>
      <c r="P85" s="525" t="s">
        <v>6365</v>
      </c>
      <c r="Q85" s="525" t="s">
        <v>7067</v>
      </c>
      <c r="R85" s="672">
        <v>6189</v>
      </c>
      <c r="S85" s="525" t="s">
        <v>4921</v>
      </c>
      <c r="T85" s="523" t="s">
        <v>5043</v>
      </c>
      <c r="U85" s="523" t="s">
        <v>5779</v>
      </c>
      <c r="V85" s="682">
        <v>43391</v>
      </c>
      <c r="W85" s="671">
        <v>43403</v>
      </c>
      <c r="X85" s="671"/>
      <c r="Y85" s="523" t="s">
        <v>6276</v>
      </c>
      <c r="Z85" s="523" t="s">
        <v>6985</v>
      </c>
      <c r="AA85" s="523" t="s">
        <v>6555</v>
      </c>
      <c r="AB85" s="523" t="s">
        <v>6642</v>
      </c>
      <c r="AC85" s="523" t="s">
        <v>6502</v>
      </c>
      <c r="AD85" s="523"/>
      <c r="AE85" s="523"/>
    </row>
    <row r="86" spans="1:31" ht="25.5" hidden="1" customHeight="1">
      <c r="A86" s="630" t="s">
        <v>6197</v>
      </c>
      <c r="B86" s="630" t="s">
        <v>6197</v>
      </c>
      <c r="C86" s="622">
        <f t="shared" si="2"/>
        <v>218522.5</v>
      </c>
      <c r="D86" s="680">
        <v>786681</v>
      </c>
      <c r="E86" s="595"/>
      <c r="F86" s="680">
        <v>29250</v>
      </c>
      <c r="G86" s="513">
        <v>10</v>
      </c>
      <c r="H86" s="91" t="s">
        <v>3216</v>
      </c>
      <c r="I86" s="681">
        <v>43346</v>
      </c>
      <c r="J86" s="670"/>
      <c r="K86" s="557">
        <v>15</v>
      </c>
      <c r="L86" s="521" t="s">
        <v>64</v>
      </c>
      <c r="M86" s="632" t="s">
        <v>64</v>
      </c>
      <c r="N86" s="112" t="s">
        <v>2358</v>
      </c>
      <c r="O86" s="675" t="s">
        <v>7068</v>
      </c>
      <c r="P86" s="112" t="s">
        <v>2583</v>
      </c>
      <c r="Q86" s="112" t="s">
        <v>4607</v>
      </c>
      <c r="R86" s="672">
        <v>2877</v>
      </c>
      <c r="S86" s="432" t="s">
        <v>4870</v>
      </c>
      <c r="T86" s="523" t="s">
        <v>5043</v>
      </c>
      <c r="U86" s="523" t="s">
        <v>5779</v>
      </c>
      <c r="V86" s="682">
        <v>43392</v>
      </c>
      <c r="W86" s="671">
        <v>43398</v>
      </c>
      <c r="X86" s="671"/>
      <c r="Y86" s="523" t="s">
        <v>6276</v>
      </c>
      <c r="Z86" s="523" t="s">
        <v>6985</v>
      </c>
      <c r="AA86" s="523" t="s">
        <v>6555</v>
      </c>
      <c r="AB86" s="523" t="s">
        <v>6642</v>
      </c>
      <c r="AC86" s="523" t="s">
        <v>4963</v>
      </c>
      <c r="AD86" s="523"/>
      <c r="AE86" s="523"/>
    </row>
    <row r="87" spans="1:31" ht="25.5" hidden="1">
      <c r="A87" s="630" t="s">
        <v>2317</v>
      </c>
      <c r="B87" s="630" t="s">
        <v>2317</v>
      </c>
      <c r="C87" s="622">
        <f t="shared" si="2"/>
        <v>215008.61111111109</v>
      </c>
      <c r="D87" s="680">
        <v>774031</v>
      </c>
      <c r="E87" s="595"/>
      <c r="F87" s="680">
        <v>31165</v>
      </c>
      <c r="G87" s="513">
        <v>10</v>
      </c>
      <c r="H87" s="91" t="s">
        <v>3216</v>
      </c>
      <c r="I87" s="613"/>
      <c r="J87" s="670"/>
      <c r="K87" s="557">
        <v>15</v>
      </c>
      <c r="L87" s="521" t="s">
        <v>64</v>
      </c>
      <c r="M87" s="632" t="s">
        <v>64</v>
      </c>
      <c r="N87" s="112" t="s">
        <v>2335</v>
      </c>
      <c r="O87" s="675" t="s">
        <v>7069</v>
      </c>
      <c r="P87" s="112" t="s">
        <v>7070</v>
      </c>
      <c r="Q87" s="112" t="s">
        <v>3838</v>
      </c>
      <c r="R87" s="672">
        <v>5655</v>
      </c>
      <c r="S87" s="432" t="s">
        <v>4870</v>
      </c>
      <c r="T87" s="523" t="s">
        <v>5043</v>
      </c>
      <c r="U87" s="523" t="s">
        <v>5833</v>
      </c>
      <c r="V87" s="682">
        <v>43393</v>
      </c>
      <c r="W87" s="671">
        <v>43398</v>
      </c>
      <c r="X87" s="671"/>
      <c r="Y87" s="523" t="s">
        <v>6276</v>
      </c>
      <c r="Z87" s="523" t="s">
        <v>6985</v>
      </c>
      <c r="AA87" s="523" t="s">
        <v>6555</v>
      </c>
      <c r="AB87" s="523" t="s">
        <v>6642</v>
      </c>
      <c r="AC87" s="523" t="s">
        <v>3314</v>
      </c>
      <c r="AD87" s="523"/>
      <c r="AE87" s="523"/>
    </row>
    <row r="88" spans="1:31" ht="25.5" hidden="1" customHeight="1">
      <c r="A88" s="630" t="s">
        <v>2317</v>
      </c>
      <c r="B88" s="630" t="s">
        <v>2317</v>
      </c>
      <c r="C88" s="622">
        <f t="shared" si="2"/>
        <v>209014.16666666666</v>
      </c>
      <c r="D88" s="680">
        <v>752451</v>
      </c>
      <c r="E88" s="595"/>
      <c r="F88" s="680">
        <v>30045</v>
      </c>
      <c r="G88" s="513">
        <v>10</v>
      </c>
      <c r="H88" s="91" t="s">
        <v>3216</v>
      </c>
      <c r="I88" s="681">
        <v>43362</v>
      </c>
      <c r="J88" s="670"/>
      <c r="K88" s="557">
        <v>22</v>
      </c>
      <c r="L88" s="521" t="s">
        <v>64</v>
      </c>
      <c r="M88" s="632" t="s">
        <v>64</v>
      </c>
      <c r="N88" s="577" t="s">
        <v>2358</v>
      </c>
      <c r="O88" s="675" t="s">
        <v>7071</v>
      </c>
      <c r="P88" s="577" t="s">
        <v>7072</v>
      </c>
      <c r="Q88" s="577" t="s">
        <v>2577</v>
      </c>
      <c r="R88" s="672">
        <v>2978</v>
      </c>
      <c r="S88" s="577" t="s">
        <v>4887</v>
      </c>
      <c r="T88" s="523" t="s">
        <v>5043</v>
      </c>
      <c r="U88" s="523" t="s">
        <v>5833</v>
      </c>
      <c r="V88" s="682">
        <v>43398</v>
      </c>
      <c r="W88" s="671">
        <v>43402</v>
      </c>
      <c r="X88" s="671"/>
      <c r="Y88" s="523" t="s">
        <v>7011</v>
      </c>
      <c r="Z88" s="523" t="s">
        <v>6985</v>
      </c>
      <c r="AA88" s="523" t="s">
        <v>6555</v>
      </c>
      <c r="AB88" s="523" t="s">
        <v>6642</v>
      </c>
      <c r="AC88" s="523" t="s">
        <v>6594</v>
      </c>
      <c r="AD88" s="523"/>
      <c r="AE88" s="523"/>
    </row>
    <row r="89" spans="1:31" ht="25.5" hidden="1" customHeight="1">
      <c r="A89" s="630" t="s">
        <v>2333</v>
      </c>
      <c r="B89" s="630" t="s">
        <v>2333</v>
      </c>
      <c r="C89" s="622">
        <f t="shared" si="2"/>
        <v>190041.11111111109</v>
      </c>
      <c r="D89" s="680">
        <v>684148</v>
      </c>
      <c r="E89" s="595"/>
      <c r="F89" s="680">
        <v>27847</v>
      </c>
      <c r="G89" s="513">
        <v>10</v>
      </c>
      <c r="H89" s="91" t="s">
        <v>3216</v>
      </c>
      <c r="I89" s="681">
        <v>43361</v>
      </c>
      <c r="J89" s="670">
        <v>43395</v>
      </c>
      <c r="K89" s="557">
        <v>22</v>
      </c>
      <c r="L89" s="521" t="s">
        <v>64</v>
      </c>
      <c r="M89" s="632" t="s">
        <v>64</v>
      </c>
      <c r="N89" s="525" t="s">
        <v>2358</v>
      </c>
      <c r="O89" s="675" t="s">
        <v>7073</v>
      </c>
      <c r="P89" s="525" t="s">
        <v>3444</v>
      </c>
      <c r="Q89" s="525" t="s">
        <v>4450</v>
      </c>
      <c r="R89" s="672">
        <v>1395</v>
      </c>
      <c r="S89" s="525" t="s">
        <v>4921</v>
      </c>
      <c r="T89" s="523" t="s">
        <v>5043</v>
      </c>
      <c r="U89" s="523" t="s">
        <v>5833</v>
      </c>
      <c r="V89" s="682">
        <v>43398</v>
      </c>
      <c r="W89" s="671">
        <v>43404</v>
      </c>
      <c r="X89" s="671"/>
      <c r="Y89" s="523" t="s">
        <v>7011</v>
      </c>
      <c r="Z89" s="523" t="s">
        <v>7064</v>
      </c>
      <c r="AA89" s="523" t="s">
        <v>4930</v>
      </c>
      <c r="AB89" s="523" t="s">
        <v>6647</v>
      </c>
      <c r="AC89" s="523" t="s">
        <v>4963</v>
      </c>
      <c r="AD89" s="523"/>
      <c r="AE89" s="523"/>
    </row>
    <row r="90" spans="1:31" ht="25.5" hidden="1" customHeight="1">
      <c r="A90" s="630" t="s">
        <v>6564</v>
      </c>
      <c r="B90" s="630" t="s">
        <v>6564</v>
      </c>
      <c r="C90" s="622">
        <f t="shared" si="2"/>
        <v>207272.5</v>
      </c>
      <c r="D90" s="680">
        <v>746181</v>
      </c>
      <c r="E90" s="595"/>
      <c r="F90" s="680">
        <v>30643</v>
      </c>
      <c r="G90" s="513">
        <v>10</v>
      </c>
      <c r="H90" s="91" t="s">
        <v>3216</v>
      </c>
      <c r="I90" s="681">
        <v>43368</v>
      </c>
      <c r="J90" s="670"/>
      <c r="K90" s="557">
        <v>22</v>
      </c>
      <c r="L90" s="521" t="s">
        <v>64</v>
      </c>
      <c r="M90" s="632" t="s">
        <v>175</v>
      </c>
      <c r="N90" s="112" t="s">
        <v>2358</v>
      </c>
      <c r="O90" s="675" t="s">
        <v>7074</v>
      </c>
      <c r="P90" s="112" t="s">
        <v>5898</v>
      </c>
      <c r="Q90" s="112" t="s">
        <v>98</v>
      </c>
      <c r="R90" s="672">
        <v>3982</v>
      </c>
      <c r="S90" s="432" t="s">
        <v>4870</v>
      </c>
      <c r="T90" s="523" t="s">
        <v>5043</v>
      </c>
      <c r="U90" s="523" t="s">
        <v>5779</v>
      </c>
      <c r="V90" s="682">
        <v>43400</v>
      </c>
      <c r="W90" s="671">
        <v>43412</v>
      </c>
      <c r="X90" s="671" t="s">
        <v>7075</v>
      </c>
      <c r="Y90" s="523" t="s">
        <v>7046</v>
      </c>
      <c r="Z90" s="523" t="s">
        <v>6985</v>
      </c>
      <c r="AA90" s="523" t="s">
        <v>6555</v>
      </c>
      <c r="AB90" s="523" t="s">
        <v>6642</v>
      </c>
      <c r="AC90" s="523" t="s">
        <v>6502</v>
      </c>
      <c r="AD90" s="523"/>
      <c r="AE90" s="523"/>
    </row>
    <row r="91" spans="1:31" ht="25.5" hidden="1" customHeight="1">
      <c r="A91" s="630" t="s">
        <v>6527</v>
      </c>
      <c r="B91" s="630" t="s">
        <v>6527</v>
      </c>
      <c r="C91" s="622">
        <f t="shared" si="2"/>
        <v>213933.61111111109</v>
      </c>
      <c r="D91" s="680">
        <v>770161</v>
      </c>
      <c r="E91" s="595"/>
      <c r="F91" s="680">
        <v>30765</v>
      </c>
      <c r="G91" s="513">
        <v>10</v>
      </c>
      <c r="H91" s="91" t="s">
        <v>3216</v>
      </c>
      <c r="I91" s="523"/>
      <c r="J91" s="670"/>
      <c r="K91" s="557">
        <v>5</v>
      </c>
      <c r="L91" s="521" t="s">
        <v>175</v>
      </c>
      <c r="M91" s="632" t="s">
        <v>175</v>
      </c>
      <c r="N91" s="528" t="s">
        <v>2335</v>
      </c>
      <c r="O91" s="675" t="s">
        <v>7076</v>
      </c>
      <c r="P91" s="528" t="s">
        <v>4518</v>
      </c>
      <c r="Q91" s="528" t="s">
        <v>2530</v>
      </c>
      <c r="R91" s="672">
        <v>6287</v>
      </c>
      <c r="S91" s="577" t="s">
        <v>4887</v>
      </c>
      <c r="T91" s="523" t="s">
        <v>5043</v>
      </c>
      <c r="U91" s="523" t="s">
        <v>5833</v>
      </c>
      <c r="V91" s="682">
        <v>43413</v>
      </c>
      <c r="W91" s="671">
        <v>43419</v>
      </c>
      <c r="X91" s="671"/>
      <c r="Y91" s="523" t="s">
        <v>6276</v>
      </c>
      <c r="Z91" s="523" t="s">
        <v>6985</v>
      </c>
      <c r="AA91" s="523" t="s">
        <v>6555</v>
      </c>
      <c r="AB91" s="523" t="s">
        <v>6642</v>
      </c>
      <c r="AC91" s="523" t="s">
        <v>4947</v>
      </c>
      <c r="AD91" s="523"/>
      <c r="AE91" s="523"/>
    </row>
    <row r="92" spans="1:31" ht="25.5" hidden="1" customHeight="1">
      <c r="A92" s="630" t="s">
        <v>2317</v>
      </c>
      <c r="B92" s="630" t="s">
        <v>2317</v>
      </c>
      <c r="C92" s="622">
        <f t="shared" si="2"/>
        <v>214766.94444444444</v>
      </c>
      <c r="D92" s="680">
        <v>773161</v>
      </c>
      <c r="E92" s="595"/>
      <c r="F92" s="680">
        <v>30645</v>
      </c>
      <c r="G92" s="513">
        <v>10</v>
      </c>
      <c r="H92" s="91" t="s">
        <v>3216</v>
      </c>
      <c r="I92" s="523"/>
      <c r="J92" s="670">
        <v>43403</v>
      </c>
      <c r="K92" s="557">
        <v>5</v>
      </c>
      <c r="L92" s="521" t="s">
        <v>175</v>
      </c>
      <c r="M92" s="632" t="s">
        <v>175</v>
      </c>
      <c r="N92" s="528" t="s">
        <v>2335</v>
      </c>
      <c r="O92" s="675" t="s">
        <v>7077</v>
      </c>
      <c r="P92" s="528" t="s">
        <v>4337</v>
      </c>
      <c r="Q92" s="528" t="s">
        <v>7078</v>
      </c>
      <c r="R92" s="672">
        <v>6143</v>
      </c>
      <c r="S92" s="577" t="s">
        <v>4887</v>
      </c>
      <c r="T92" s="523" t="s">
        <v>5043</v>
      </c>
      <c r="U92" s="523" t="s">
        <v>5779</v>
      </c>
      <c r="V92" s="682">
        <v>43413</v>
      </c>
      <c r="W92" s="671">
        <v>43431</v>
      </c>
      <c r="X92" s="671"/>
      <c r="Y92" s="523" t="s">
        <v>6276</v>
      </c>
      <c r="Z92" s="523" t="s">
        <v>6985</v>
      </c>
      <c r="AA92" s="523" t="s">
        <v>6555</v>
      </c>
      <c r="AB92" s="523" t="s">
        <v>6794</v>
      </c>
      <c r="AC92" s="523" t="s">
        <v>6502</v>
      </c>
      <c r="AD92" s="523"/>
      <c r="AE92" s="523"/>
    </row>
    <row r="93" spans="1:31" ht="25.5" hidden="1" customHeight="1">
      <c r="A93" s="630" t="s">
        <v>6564</v>
      </c>
      <c r="B93" s="630" t="s">
        <v>6564</v>
      </c>
      <c r="C93" s="622">
        <f t="shared" si="2"/>
        <v>191113.61111111109</v>
      </c>
      <c r="D93" s="680">
        <v>688009</v>
      </c>
      <c r="E93" s="595"/>
      <c r="F93" s="680">
        <v>29340</v>
      </c>
      <c r="G93" s="513">
        <v>9</v>
      </c>
      <c r="H93" s="91" t="s">
        <v>3216</v>
      </c>
      <c r="I93" s="681">
        <v>43368</v>
      </c>
      <c r="J93" s="670">
        <v>43414</v>
      </c>
      <c r="K93" s="557">
        <v>12</v>
      </c>
      <c r="L93" s="521" t="s">
        <v>175</v>
      </c>
      <c r="M93" s="632" t="s">
        <v>175</v>
      </c>
      <c r="N93" s="586" t="s">
        <v>2358</v>
      </c>
      <c r="O93" s="675" t="s">
        <v>7079</v>
      </c>
      <c r="P93" s="586" t="s">
        <v>4358</v>
      </c>
      <c r="Q93" s="586" t="s">
        <v>7080</v>
      </c>
      <c r="R93" s="672">
        <v>2856</v>
      </c>
      <c r="S93" s="586" t="s">
        <v>5720</v>
      </c>
      <c r="T93" s="523" t="s">
        <v>5043</v>
      </c>
      <c r="U93" s="523" t="s">
        <v>5833</v>
      </c>
      <c r="V93" s="682">
        <v>43418</v>
      </c>
      <c r="W93" s="671">
        <v>43426</v>
      </c>
      <c r="X93" s="671"/>
      <c r="Y93" s="523" t="s">
        <v>7011</v>
      </c>
      <c r="Z93" s="523" t="s">
        <v>7064</v>
      </c>
      <c r="AA93" s="523" t="s">
        <v>6700</v>
      </c>
      <c r="AB93" s="523" t="s">
        <v>6642</v>
      </c>
      <c r="AC93" s="523" t="s">
        <v>4963</v>
      </c>
      <c r="AD93" s="523"/>
      <c r="AE93" s="523"/>
    </row>
    <row r="94" spans="1:31" ht="25.5" hidden="1" customHeight="1">
      <c r="A94" s="630" t="s">
        <v>2333</v>
      </c>
      <c r="B94" s="630" t="s">
        <v>2333</v>
      </c>
      <c r="C94" s="622">
        <f t="shared" si="2"/>
        <v>218869.72222222222</v>
      </c>
      <c r="D94" s="680">
        <v>787931</v>
      </c>
      <c r="E94" s="595"/>
      <c r="F94" s="680">
        <v>30390</v>
      </c>
      <c r="G94" s="513">
        <v>10</v>
      </c>
      <c r="H94" s="91" t="s">
        <v>3216</v>
      </c>
      <c r="I94" s="523"/>
      <c r="J94" s="670"/>
      <c r="K94" s="557">
        <v>12</v>
      </c>
      <c r="L94" s="521" t="s">
        <v>175</v>
      </c>
      <c r="M94" s="632" t="s">
        <v>175</v>
      </c>
      <c r="N94" s="528" t="s">
        <v>2335</v>
      </c>
      <c r="O94" s="675" t="s">
        <v>7081</v>
      </c>
      <c r="P94" s="528" t="s">
        <v>6682</v>
      </c>
      <c r="Q94" s="528" t="s">
        <v>7082</v>
      </c>
      <c r="R94" s="672">
        <v>6240</v>
      </c>
      <c r="S94" s="577" t="s">
        <v>4887</v>
      </c>
      <c r="T94" s="523" t="s">
        <v>5043</v>
      </c>
      <c r="U94" s="523" t="s">
        <v>5833</v>
      </c>
      <c r="V94" s="682">
        <v>43420</v>
      </c>
      <c r="W94" s="671">
        <v>43433</v>
      </c>
      <c r="X94" s="671"/>
      <c r="Y94" s="523" t="s">
        <v>6276</v>
      </c>
      <c r="Z94" s="523" t="s">
        <v>6985</v>
      </c>
      <c r="AA94" s="523" t="s">
        <v>6555</v>
      </c>
      <c r="AB94" s="523" t="s">
        <v>6642</v>
      </c>
      <c r="AC94" s="523" t="s">
        <v>5001</v>
      </c>
      <c r="AD94" s="523"/>
      <c r="AE94" s="523"/>
    </row>
    <row r="95" spans="1:31" ht="25.5" hidden="1">
      <c r="A95" s="630" t="s">
        <v>6197</v>
      </c>
      <c r="B95" s="630" t="s">
        <v>6197</v>
      </c>
      <c r="C95" s="622">
        <f t="shared" si="2"/>
        <v>198701.66666666666</v>
      </c>
      <c r="D95" s="680">
        <v>715326</v>
      </c>
      <c r="E95" s="595"/>
      <c r="F95" s="680">
        <v>29695</v>
      </c>
      <c r="G95" s="513">
        <v>10</v>
      </c>
      <c r="H95" s="91" t="s">
        <v>3216</v>
      </c>
      <c r="I95" s="681">
        <v>43368</v>
      </c>
      <c r="J95" s="670"/>
      <c r="K95" s="557">
        <v>12</v>
      </c>
      <c r="L95" s="521" t="s">
        <v>175</v>
      </c>
      <c r="M95" s="632" t="s">
        <v>175</v>
      </c>
      <c r="N95" s="417" t="s">
        <v>2358</v>
      </c>
      <c r="O95" s="675" t="s">
        <v>7083</v>
      </c>
      <c r="P95" s="417" t="s">
        <v>7004</v>
      </c>
      <c r="Q95" s="417" t="s">
        <v>7084</v>
      </c>
      <c r="R95" s="672">
        <v>3453</v>
      </c>
      <c r="S95" s="417" t="s">
        <v>4880</v>
      </c>
      <c r="T95" s="523" t="s">
        <v>5043</v>
      </c>
      <c r="U95" s="523" t="s">
        <v>5779</v>
      </c>
      <c r="V95" s="682">
        <v>43426</v>
      </c>
      <c r="W95" s="671">
        <v>43433</v>
      </c>
      <c r="X95" s="671"/>
      <c r="Y95" s="523" t="s">
        <v>7011</v>
      </c>
      <c r="Z95" s="523" t="s">
        <v>6985</v>
      </c>
      <c r="AA95" s="523" t="s">
        <v>6555</v>
      </c>
      <c r="AB95" s="523" t="s">
        <v>6642</v>
      </c>
      <c r="AC95" s="523" t="s">
        <v>3314</v>
      </c>
      <c r="AD95" s="523"/>
      <c r="AE95" s="523"/>
    </row>
    <row r="96" spans="1:31" ht="25.5" hidden="1" customHeight="1">
      <c r="A96" s="630" t="s">
        <v>2317</v>
      </c>
      <c r="B96" s="630" t="s">
        <v>2317</v>
      </c>
      <c r="C96" s="622">
        <f t="shared" si="2"/>
        <v>193679.44444444444</v>
      </c>
      <c r="D96" s="680">
        <v>697246</v>
      </c>
      <c r="E96" s="595"/>
      <c r="F96" s="680">
        <v>28415</v>
      </c>
      <c r="G96" s="513">
        <v>10</v>
      </c>
      <c r="H96" s="91" t="s">
        <v>3216</v>
      </c>
      <c r="I96" s="681">
        <v>43374</v>
      </c>
      <c r="J96" s="670"/>
      <c r="K96" s="557">
        <v>13</v>
      </c>
      <c r="L96" s="521" t="s">
        <v>175</v>
      </c>
      <c r="M96" s="632" t="s">
        <v>175</v>
      </c>
      <c r="N96" s="417" t="s">
        <v>2358</v>
      </c>
      <c r="O96" s="675" t="s">
        <v>7085</v>
      </c>
      <c r="P96" s="417" t="s">
        <v>7004</v>
      </c>
      <c r="Q96" s="417" t="s">
        <v>5495</v>
      </c>
      <c r="R96" s="672">
        <v>3477</v>
      </c>
      <c r="S96" s="417" t="s">
        <v>4880</v>
      </c>
      <c r="T96" s="523" t="s">
        <v>5043</v>
      </c>
      <c r="U96" s="523" t="s">
        <v>5833</v>
      </c>
      <c r="V96" s="682">
        <v>43421</v>
      </c>
      <c r="W96" s="671">
        <v>43426</v>
      </c>
      <c r="X96" s="671"/>
      <c r="Y96" s="523" t="s">
        <v>7011</v>
      </c>
      <c r="Z96" s="523" t="s">
        <v>6985</v>
      </c>
      <c r="AA96" s="523" t="s">
        <v>6555</v>
      </c>
      <c r="AB96" s="523" t="s">
        <v>6642</v>
      </c>
      <c r="AC96" s="687" t="s">
        <v>7086</v>
      </c>
      <c r="AD96" s="523"/>
      <c r="AE96" s="523"/>
    </row>
    <row r="97" spans="1:31" ht="25.5" hidden="1" customHeight="1">
      <c r="A97" s="630" t="s">
        <v>6697</v>
      </c>
      <c r="B97" s="630" t="s">
        <v>6697</v>
      </c>
      <c r="C97" s="622">
        <f t="shared" si="2"/>
        <v>222945.27777777778</v>
      </c>
      <c r="D97" s="680">
        <v>802603</v>
      </c>
      <c r="E97" s="595"/>
      <c r="F97" s="680">
        <v>28650</v>
      </c>
      <c r="G97" s="513">
        <v>10</v>
      </c>
      <c r="H97" s="91" t="s">
        <v>3216</v>
      </c>
      <c r="I97" s="523"/>
      <c r="J97" s="670">
        <v>43402</v>
      </c>
      <c r="K97" s="557">
        <v>13</v>
      </c>
      <c r="L97" s="521" t="s">
        <v>175</v>
      </c>
      <c r="M97" s="632" t="s">
        <v>286</v>
      </c>
      <c r="N97" s="417" t="s">
        <v>2335</v>
      </c>
      <c r="O97" s="675" t="s">
        <v>7087</v>
      </c>
      <c r="P97" s="417" t="s">
        <v>2386</v>
      </c>
      <c r="Q97" s="417" t="s">
        <v>7088</v>
      </c>
      <c r="R97" s="672">
        <v>5932</v>
      </c>
      <c r="S97" s="417" t="s">
        <v>4880</v>
      </c>
      <c r="T97" s="523" t="s">
        <v>5043</v>
      </c>
      <c r="U97" s="523" t="s">
        <v>5833</v>
      </c>
      <c r="V97" s="682">
        <v>43426</v>
      </c>
      <c r="W97" s="671">
        <v>43434</v>
      </c>
      <c r="X97" s="671"/>
      <c r="Y97" s="523" t="s">
        <v>6276</v>
      </c>
      <c r="Z97" s="523" t="s">
        <v>6985</v>
      </c>
      <c r="AA97" s="523" t="s">
        <v>6976</v>
      </c>
      <c r="AB97" s="523" t="s">
        <v>6642</v>
      </c>
      <c r="AC97" s="523" t="s">
        <v>7086</v>
      </c>
      <c r="AD97" s="523"/>
      <c r="AE97" s="523"/>
    </row>
    <row r="98" spans="1:31" ht="25.5" hidden="1" customHeight="1">
      <c r="A98" s="630" t="s">
        <v>2317</v>
      </c>
      <c r="B98" s="630" t="s">
        <v>2317</v>
      </c>
      <c r="C98" s="622">
        <f t="shared" ref="C98:C116" si="3">D98/3.6</f>
        <v>215239.16666666666</v>
      </c>
      <c r="D98" s="680">
        <v>774861</v>
      </c>
      <c r="E98" s="595"/>
      <c r="F98" s="680">
        <v>28825</v>
      </c>
      <c r="G98" s="513">
        <v>10</v>
      </c>
      <c r="H98" s="91" t="s">
        <v>3216</v>
      </c>
      <c r="I98" s="523"/>
      <c r="J98" s="670">
        <v>43417</v>
      </c>
      <c r="K98" s="557">
        <v>15</v>
      </c>
      <c r="L98" s="521" t="s">
        <v>175</v>
      </c>
      <c r="M98" s="632" t="s">
        <v>286</v>
      </c>
      <c r="N98" s="417" t="s">
        <v>2335</v>
      </c>
      <c r="O98" s="675" t="s">
        <v>7089</v>
      </c>
      <c r="P98" s="417" t="s">
        <v>7090</v>
      </c>
      <c r="Q98" s="417" t="s">
        <v>7091</v>
      </c>
      <c r="R98" s="672">
        <v>6195</v>
      </c>
      <c r="S98" s="417" t="s">
        <v>4880</v>
      </c>
      <c r="T98" s="523" t="s">
        <v>5043</v>
      </c>
      <c r="U98" s="523" t="s">
        <v>5779</v>
      </c>
      <c r="V98" s="682">
        <v>43427</v>
      </c>
      <c r="W98" s="671">
        <v>43434</v>
      </c>
      <c r="X98" s="671"/>
      <c r="Y98" s="523" t="s">
        <v>6276</v>
      </c>
      <c r="Z98" s="523" t="s">
        <v>6985</v>
      </c>
      <c r="AA98" s="523" t="s">
        <v>6555</v>
      </c>
      <c r="AB98" s="523" t="s">
        <v>6642</v>
      </c>
      <c r="AC98" s="523" t="s">
        <v>6770</v>
      </c>
      <c r="AD98" s="523"/>
      <c r="AE98" s="523"/>
    </row>
    <row r="99" spans="1:31" ht="25.5" hidden="1" customHeight="1">
      <c r="A99" s="630" t="s">
        <v>2317</v>
      </c>
      <c r="B99" s="630" t="s">
        <v>6197</v>
      </c>
      <c r="C99" s="622">
        <f t="shared" si="3"/>
        <v>204971.11111111109</v>
      </c>
      <c r="D99" s="680">
        <v>737896</v>
      </c>
      <c r="E99" s="595"/>
      <c r="F99" s="680">
        <v>29805</v>
      </c>
      <c r="G99" s="513">
        <v>9</v>
      </c>
      <c r="H99" s="91" t="s">
        <v>3216</v>
      </c>
      <c r="I99" s="685"/>
      <c r="J99" s="670"/>
      <c r="K99" s="557">
        <v>19</v>
      </c>
      <c r="L99" s="521" t="s">
        <v>175</v>
      </c>
      <c r="M99" s="632" t="s">
        <v>175</v>
      </c>
      <c r="N99" s="528" t="s">
        <v>2335</v>
      </c>
      <c r="O99" s="675" t="s">
        <v>7092</v>
      </c>
      <c r="P99" s="528" t="s">
        <v>7093</v>
      </c>
      <c r="Q99" s="528"/>
      <c r="R99" s="672">
        <v>6282</v>
      </c>
      <c r="S99" s="577" t="s">
        <v>4887</v>
      </c>
      <c r="T99" s="523" t="s">
        <v>5043</v>
      </c>
      <c r="U99" s="523" t="s">
        <v>5833</v>
      </c>
      <c r="V99" s="682">
        <v>43428</v>
      </c>
      <c r="W99" s="671">
        <v>43433</v>
      </c>
      <c r="X99" s="671"/>
      <c r="Y99" s="523" t="s">
        <v>6276</v>
      </c>
      <c r="Z99" s="523" t="s">
        <v>7064</v>
      </c>
      <c r="AA99" s="523" t="s">
        <v>6700</v>
      </c>
      <c r="AB99" s="523" t="s">
        <v>6642</v>
      </c>
      <c r="AC99" s="523" t="s">
        <v>5001</v>
      </c>
      <c r="AD99" s="523"/>
      <c r="AE99" s="523"/>
    </row>
    <row r="100" spans="1:31" ht="25.5" hidden="1" customHeight="1">
      <c r="A100" s="630" t="s">
        <v>2333</v>
      </c>
      <c r="B100" s="630" t="s">
        <v>2333</v>
      </c>
      <c r="C100" s="622">
        <f t="shared" si="3"/>
        <v>196683.61111111109</v>
      </c>
      <c r="D100" s="680">
        <v>708061</v>
      </c>
      <c r="E100" s="595"/>
      <c r="F100" s="680">
        <v>30645</v>
      </c>
      <c r="G100" s="513">
        <v>10</v>
      </c>
      <c r="H100" s="91" t="s">
        <v>3216</v>
      </c>
      <c r="I100" s="681">
        <v>43389</v>
      </c>
      <c r="J100" s="670"/>
      <c r="K100" s="557">
        <v>19</v>
      </c>
      <c r="L100" s="521" t="s">
        <v>175</v>
      </c>
      <c r="M100" s="632" t="s">
        <v>175</v>
      </c>
      <c r="N100" s="112" t="s">
        <v>2358</v>
      </c>
      <c r="O100" s="675" t="s">
        <v>7094</v>
      </c>
      <c r="P100" s="112" t="s">
        <v>2364</v>
      </c>
      <c r="Q100" s="112" t="s">
        <v>7095</v>
      </c>
      <c r="R100" s="672">
        <v>3132</v>
      </c>
      <c r="S100" s="432" t="s">
        <v>4870</v>
      </c>
      <c r="T100" s="523" t="s">
        <v>5043</v>
      </c>
      <c r="U100" s="523" t="s">
        <v>5779</v>
      </c>
      <c r="V100" s="682">
        <v>43428</v>
      </c>
      <c r="W100" s="671">
        <v>43433</v>
      </c>
      <c r="X100" s="671"/>
      <c r="Y100" s="523" t="s">
        <v>7011</v>
      </c>
      <c r="Z100" s="523" t="s">
        <v>6985</v>
      </c>
      <c r="AA100" s="523" t="s">
        <v>6555</v>
      </c>
      <c r="AB100" s="523" t="s">
        <v>6642</v>
      </c>
      <c r="AC100" s="523" t="s">
        <v>4947</v>
      </c>
      <c r="AD100" s="523"/>
      <c r="AE100" s="523"/>
    </row>
    <row r="101" spans="1:31" ht="25.5" hidden="1">
      <c r="A101" s="630" t="s">
        <v>2317</v>
      </c>
      <c r="B101" s="630" t="s">
        <v>2317</v>
      </c>
      <c r="C101" s="622">
        <f t="shared" si="3"/>
        <v>186483.61111111109</v>
      </c>
      <c r="D101" s="680">
        <v>671341</v>
      </c>
      <c r="E101" s="595"/>
      <c r="F101" s="680">
        <v>26710</v>
      </c>
      <c r="G101" s="513">
        <v>10</v>
      </c>
      <c r="H101" s="624" t="s">
        <v>3216</v>
      </c>
      <c r="I101" s="681">
        <v>43396</v>
      </c>
      <c r="J101" s="670"/>
      <c r="K101" s="557">
        <v>19</v>
      </c>
      <c r="L101" s="521" t="s">
        <v>175</v>
      </c>
      <c r="M101" s="632" t="s">
        <v>175</v>
      </c>
      <c r="N101" s="417" t="s">
        <v>2358</v>
      </c>
      <c r="O101" s="675" t="s">
        <v>7096</v>
      </c>
      <c r="P101" s="417" t="s">
        <v>194</v>
      </c>
      <c r="Q101" s="417" t="s">
        <v>7097</v>
      </c>
      <c r="R101" s="672">
        <v>3284</v>
      </c>
      <c r="S101" s="417" t="s">
        <v>4880</v>
      </c>
      <c r="T101" s="523" t="s">
        <v>5043</v>
      </c>
      <c r="U101" s="523" t="s">
        <v>5833</v>
      </c>
      <c r="V101" s="682">
        <v>43426</v>
      </c>
      <c r="W101" s="671">
        <v>43433</v>
      </c>
      <c r="X101" s="671"/>
      <c r="Y101" s="523" t="s">
        <v>7011</v>
      </c>
      <c r="Z101" s="523">
        <v>1</v>
      </c>
      <c r="AA101" s="523" t="s">
        <v>7098</v>
      </c>
      <c r="AB101" s="523" t="s">
        <v>6899</v>
      </c>
      <c r="AC101" s="523" t="s">
        <v>4910</v>
      </c>
      <c r="AD101" s="523"/>
      <c r="AE101" s="523"/>
    </row>
    <row r="102" spans="1:31" ht="25.5" hidden="1" customHeight="1">
      <c r="A102" s="630" t="s">
        <v>6564</v>
      </c>
      <c r="B102" s="630" t="s">
        <v>6564</v>
      </c>
      <c r="C102" s="622">
        <f t="shared" si="3"/>
        <v>216372.5</v>
      </c>
      <c r="D102" s="680">
        <v>778941</v>
      </c>
      <c r="E102" s="595"/>
      <c r="F102" s="680">
        <v>29102</v>
      </c>
      <c r="G102" s="513">
        <v>10</v>
      </c>
      <c r="H102" s="624" t="s">
        <v>3216</v>
      </c>
      <c r="I102" s="523"/>
      <c r="J102" s="670"/>
      <c r="K102" s="557">
        <v>19</v>
      </c>
      <c r="L102" s="521" t="s">
        <v>175</v>
      </c>
      <c r="M102" s="632" t="s">
        <v>175</v>
      </c>
      <c r="N102" s="417" t="s">
        <v>2335</v>
      </c>
      <c r="O102" s="675" t="s">
        <v>7099</v>
      </c>
      <c r="P102" s="417" t="s">
        <v>5921</v>
      </c>
      <c r="Q102" s="417" t="s">
        <v>7100</v>
      </c>
      <c r="R102" s="672">
        <v>5866</v>
      </c>
      <c r="S102" s="417" t="s">
        <v>4880</v>
      </c>
      <c r="T102" s="523" t="s">
        <v>5043</v>
      </c>
      <c r="U102" s="523" t="s">
        <v>5779</v>
      </c>
      <c r="V102" s="682">
        <v>43427</v>
      </c>
      <c r="W102" s="671">
        <v>43433</v>
      </c>
      <c r="X102" s="671"/>
      <c r="Y102" s="523" t="s">
        <v>6276</v>
      </c>
      <c r="Z102" s="523" t="s">
        <v>6985</v>
      </c>
      <c r="AA102" s="523" t="s">
        <v>6677</v>
      </c>
      <c r="AB102" s="523" t="s">
        <v>6642</v>
      </c>
      <c r="AC102" s="523" t="s">
        <v>4910</v>
      </c>
      <c r="AD102" s="523"/>
      <c r="AE102" s="523"/>
    </row>
    <row r="103" spans="1:31" ht="25.5" hidden="1" customHeight="1">
      <c r="A103" s="630" t="s">
        <v>6197</v>
      </c>
      <c r="B103" s="630" t="s">
        <v>2317</v>
      </c>
      <c r="C103" s="622">
        <f t="shared" si="3"/>
        <v>214758.61111111109</v>
      </c>
      <c r="D103" s="680">
        <v>773131</v>
      </c>
      <c r="E103" s="595"/>
      <c r="F103" s="680">
        <v>28755</v>
      </c>
      <c r="G103" s="513">
        <v>10</v>
      </c>
      <c r="H103" s="624" t="s">
        <v>3216</v>
      </c>
      <c r="I103" s="523"/>
      <c r="J103" s="670">
        <v>43426</v>
      </c>
      <c r="K103" s="557">
        <v>26</v>
      </c>
      <c r="L103" s="521" t="s">
        <v>175</v>
      </c>
      <c r="M103" s="632" t="s">
        <v>286</v>
      </c>
      <c r="N103" s="112" t="s">
        <v>2335</v>
      </c>
      <c r="O103" s="675" t="s">
        <v>7101</v>
      </c>
      <c r="P103" s="112" t="s">
        <v>7102</v>
      </c>
      <c r="Q103" s="112" t="s">
        <v>32</v>
      </c>
      <c r="R103" s="672">
        <v>6135</v>
      </c>
      <c r="S103" s="112" t="s">
        <v>4870</v>
      </c>
      <c r="T103" s="523" t="s">
        <v>5043</v>
      </c>
      <c r="U103" s="523" t="s">
        <v>5779</v>
      </c>
      <c r="V103" s="682">
        <v>43434</v>
      </c>
      <c r="W103" s="671">
        <v>43449</v>
      </c>
      <c r="X103" s="671"/>
      <c r="Y103" s="523" t="s">
        <v>6276</v>
      </c>
      <c r="Z103" s="523" t="s">
        <v>6985</v>
      </c>
      <c r="AA103" s="523" t="s">
        <v>6555</v>
      </c>
      <c r="AB103" s="523" t="s">
        <v>6642</v>
      </c>
      <c r="AC103" s="523" t="s">
        <v>3258</v>
      </c>
      <c r="AD103" s="523"/>
      <c r="AE103" s="523"/>
    </row>
    <row r="104" spans="1:31" ht="25.5" hidden="1" customHeight="1">
      <c r="A104" s="630" t="s">
        <v>6197</v>
      </c>
      <c r="B104" s="630" t="s">
        <v>6197</v>
      </c>
      <c r="C104" s="622">
        <f t="shared" si="3"/>
        <v>214100.27777777778</v>
      </c>
      <c r="D104" s="680">
        <v>770761</v>
      </c>
      <c r="E104" s="595"/>
      <c r="F104" s="680">
        <v>29225</v>
      </c>
      <c r="G104" s="513">
        <v>10</v>
      </c>
      <c r="H104" s="624" t="s">
        <v>3216</v>
      </c>
      <c r="I104" s="613"/>
      <c r="J104" s="670"/>
      <c r="K104" s="557">
        <v>26</v>
      </c>
      <c r="L104" s="521" t="s">
        <v>175</v>
      </c>
      <c r="M104" s="632" t="s">
        <v>286</v>
      </c>
      <c r="N104" s="112" t="s">
        <v>2335</v>
      </c>
      <c r="O104" s="675" t="s">
        <v>7103</v>
      </c>
      <c r="P104" s="112" t="s">
        <v>5898</v>
      </c>
      <c r="Q104" s="112" t="s">
        <v>2530</v>
      </c>
      <c r="R104" s="672">
        <v>6307</v>
      </c>
      <c r="S104" s="432" t="s">
        <v>4870</v>
      </c>
      <c r="T104" s="523" t="s">
        <v>5043</v>
      </c>
      <c r="U104" s="523" t="s">
        <v>5833</v>
      </c>
      <c r="V104" s="682">
        <v>43434</v>
      </c>
      <c r="W104" s="671">
        <v>43440</v>
      </c>
      <c r="X104" s="671"/>
      <c r="Y104" s="523" t="s">
        <v>6276</v>
      </c>
      <c r="Z104" s="523" t="s">
        <v>6985</v>
      </c>
      <c r="AA104" s="523" t="s">
        <v>6555</v>
      </c>
      <c r="AB104" s="523" t="s">
        <v>6642</v>
      </c>
      <c r="AC104" s="523" t="s">
        <v>6502</v>
      </c>
      <c r="AD104" s="523"/>
      <c r="AE104" s="523"/>
    </row>
    <row r="105" spans="1:31" ht="25.5" hidden="1">
      <c r="A105" s="630" t="s">
        <v>2317</v>
      </c>
      <c r="B105" s="630" t="s">
        <v>2317</v>
      </c>
      <c r="C105" s="622">
        <f t="shared" si="3"/>
        <v>182883.88888888888</v>
      </c>
      <c r="D105" s="680">
        <v>658382</v>
      </c>
      <c r="E105" s="595"/>
      <c r="F105" s="680">
        <v>24220</v>
      </c>
      <c r="G105" s="513">
        <v>6</v>
      </c>
      <c r="H105" s="95" t="s">
        <v>3216</v>
      </c>
      <c r="I105" s="523"/>
      <c r="J105" s="670"/>
      <c r="K105" s="557">
        <v>3</v>
      </c>
      <c r="L105" s="521" t="s">
        <v>286</v>
      </c>
      <c r="M105" s="632" t="s">
        <v>286</v>
      </c>
      <c r="N105" s="417" t="s">
        <v>2335</v>
      </c>
      <c r="O105" s="675" t="s">
        <v>7104</v>
      </c>
      <c r="P105" s="417" t="s">
        <v>7105</v>
      </c>
      <c r="Q105" s="417" t="s">
        <v>7106</v>
      </c>
      <c r="R105" s="672">
        <v>6344</v>
      </c>
      <c r="S105" s="417" t="s">
        <v>4880</v>
      </c>
      <c r="T105" s="523" t="s">
        <v>5043</v>
      </c>
      <c r="U105" s="523" t="s">
        <v>5833</v>
      </c>
      <c r="V105" s="682">
        <v>43442</v>
      </c>
      <c r="W105" s="671">
        <v>43454</v>
      </c>
      <c r="X105" s="671"/>
      <c r="Y105" s="523" t="s">
        <v>6276</v>
      </c>
      <c r="Z105" s="523">
        <v>1</v>
      </c>
      <c r="AA105" s="523" t="s">
        <v>6724</v>
      </c>
      <c r="AB105" s="523" t="s">
        <v>6899</v>
      </c>
      <c r="AC105" s="523" t="s">
        <v>4963</v>
      </c>
      <c r="AD105" s="523"/>
      <c r="AE105" s="523"/>
    </row>
    <row r="106" spans="1:31" ht="25.5" hidden="1" customHeight="1">
      <c r="A106" s="630" t="s">
        <v>6564</v>
      </c>
      <c r="B106" s="630" t="s">
        <v>6564</v>
      </c>
      <c r="C106" s="622">
        <f t="shared" si="3"/>
        <v>192474.44444444444</v>
      </c>
      <c r="D106" s="680">
        <v>692908</v>
      </c>
      <c r="E106" s="595"/>
      <c r="F106" s="680">
        <v>24808</v>
      </c>
      <c r="G106" s="513">
        <v>8</v>
      </c>
      <c r="H106" s="95" t="s">
        <v>3216</v>
      </c>
      <c r="I106" s="523"/>
      <c r="J106" s="670">
        <v>43434</v>
      </c>
      <c r="K106" s="557">
        <v>3</v>
      </c>
      <c r="L106" s="521" t="s">
        <v>286</v>
      </c>
      <c r="M106" s="632" t="s">
        <v>286</v>
      </c>
      <c r="N106" s="528" t="s">
        <v>2335</v>
      </c>
      <c r="O106" s="675" t="s">
        <v>7107</v>
      </c>
      <c r="P106" s="528" t="s">
        <v>7108</v>
      </c>
      <c r="Q106" s="528"/>
      <c r="R106" s="672">
        <v>5563</v>
      </c>
      <c r="S106" s="577" t="s">
        <v>4887</v>
      </c>
      <c r="T106" s="523" t="s">
        <v>5043</v>
      </c>
      <c r="U106" s="523" t="s">
        <v>5833</v>
      </c>
      <c r="V106" s="682">
        <v>43441</v>
      </c>
      <c r="W106" s="671">
        <v>43447</v>
      </c>
      <c r="X106" s="671"/>
      <c r="Y106" s="523" t="s">
        <v>6276</v>
      </c>
      <c r="Z106" s="523">
        <v>1</v>
      </c>
      <c r="AA106" s="523" t="s">
        <v>6773</v>
      </c>
      <c r="AB106" s="523" t="s">
        <v>6899</v>
      </c>
      <c r="AC106" s="523" t="s">
        <v>6516</v>
      </c>
      <c r="AD106" s="523"/>
      <c r="AE106" s="523"/>
    </row>
    <row r="107" spans="1:31" ht="31.5" hidden="1" customHeight="1">
      <c r="A107" s="630" t="s">
        <v>2333</v>
      </c>
      <c r="B107" s="630" t="s">
        <v>2333</v>
      </c>
      <c r="C107" s="622">
        <f t="shared" si="3"/>
        <v>148678.05555555556</v>
      </c>
      <c r="D107" s="680">
        <v>535241</v>
      </c>
      <c r="E107" s="595"/>
      <c r="F107" s="680">
        <v>21525</v>
      </c>
      <c r="G107" s="513">
        <v>8</v>
      </c>
      <c r="H107" s="95" t="s">
        <v>3216</v>
      </c>
      <c r="I107" s="523"/>
      <c r="J107" s="670">
        <v>43440</v>
      </c>
      <c r="K107" s="557">
        <v>6</v>
      </c>
      <c r="L107" s="521" t="s">
        <v>286</v>
      </c>
      <c r="M107" s="632" t="s">
        <v>286</v>
      </c>
      <c r="N107" s="525" t="s">
        <v>2335</v>
      </c>
      <c r="O107" s="675" t="s">
        <v>7109</v>
      </c>
      <c r="P107" s="525" t="s">
        <v>3444</v>
      </c>
      <c r="Q107" s="525" t="s">
        <v>7110</v>
      </c>
      <c r="R107" s="672">
        <v>5986</v>
      </c>
      <c r="S107" s="525" t="s">
        <v>4921</v>
      </c>
      <c r="T107" s="523" t="s">
        <v>5043</v>
      </c>
      <c r="U107" s="523" t="s">
        <v>6505</v>
      </c>
      <c r="V107" s="682">
        <v>43446</v>
      </c>
      <c r="W107" s="671">
        <v>43454</v>
      </c>
      <c r="X107" s="671"/>
      <c r="Y107" s="523" t="s">
        <v>6276</v>
      </c>
      <c r="Z107" s="523" t="s">
        <v>7064</v>
      </c>
      <c r="AA107" s="523" t="s">
        <v>6898</v>
      </c>
      <c r="AB107" s="523" t="s">
        <v>7111</v>
      </c>
      <c r="AC107" s="523" t="s">
        <v>6742</v>
      </c>
      <c r="AD107" s="523"/>
      <c r="AE107" s="523"/>
    </row>
    <row r="108" spans="1:31" ht="25.5" hidden="1" customHeight="1">
      <c r="A108" s="630" t="s">
        <v>2317</v>
      </c>
      <c r="B108" s="630" t="s">
        <v>2317</v>
      </c>
      <c r="C108" s="622">
        <f t="shared" si="3"/>
        <v>208664.16666666666</v>
      </c>
      <c r="D108" s="680">
        <v>751191</v>
      </c>
      <c r="E108" s="595"/>
      <c r="F108" s="680">
        <v>29880</v>
      </c>
      <c r="G108" s="513">
        <v>11</v>
      </c>
      <c r="H108" s="95" t="s">
        <v>3216</v>
      </c>
      <c r="I108" s="523"/>
      <c r="J108" s="670">
        <v>43441</v>
      </c>
      <c r="K108" s="557">
        <v>7</v>
      </c>
      <c r="L108" s="521" t="s">
        <v>286</v>
      </c>
      <c r="M108" s="632" t="s">
        <v>286</v>
      </c>
      <c r="N108" s="525" t="s">
        <v>2335</v>
      </c>
      <c r="O108" s="675" t="s">
        <v>7112</v>
      </c>
      <c r="P108" s="525" t="s">
        <v>3444</v>
      </c>
      <c r="Q108" s="525" t="s">
        <v>2530</v>
      </c>
      <c r="R108" s="672">
        <v>5987</v>
      </c>
      <c r="S108" s="525" t="s">
        <v>4921</v>
      </c>
      <c r="T108" s="523" t="s">
        <v>5043</v>
      </c>
      <c r="U108" s="523" t="s">
        <v>5779</v>
      </c>
      <c r="V108" s="682">
        <v>43447</v>
      </c>
      <c r="W108" s="671">
        <v>43454</v>
      </c>
      <c r="X108" s="671"/>
      <c r="Y108" s="523" t="s">
        <v>6276</v>
      </c>
      <c r="Z108" s="523" t="s">
        <v>6985</v>
      </c>
      <c r="AA108" s="523" t="s">
        <v>6555</v>
      </c>
      <c r="AB108" s="523" t="s">
        <v>7113</v>
      </c>
      <c r="AC108" s="523" t="s">
        <v>6648</v>
      </c>
      <c r="AD108" s="523"/>
      <c r="AE108" s="523"/>
    </row>
    <row r="109" spans="1:31" ht="25.5" hidden="1" customHeight="1">
      <c r="A109" s="630" t="s">
        <v>2333</v>
      </c>
      <c r="B109" s="630" t="s">
        <v>2333</v>
      </c>
      <c r="C109" s="622">
        <f t="shared" si="3"/>
        <v>152195.55555555556</v>
      </c>
      <c r="D109" s="680">
        <v>547904</v>
      </c>
      <c r="E109" s="595"/>
      <c r="F109" s="680">
        <v>26150</v>
      </c>
      <c r="G109" s="513">
        <v>8</v>
      </c>
      <c r="H109" s="91" t="s">
        <v>3216</v>
      </c>
      <c r="I109" s="675" t="s">
        <v>6751</v>
      </c>
      <c r="J109" s="675"/>
      <c r="K109" s="557">
        <v>10</v>
      </c>
      <c r="L109" s="521" t="s">
        <v>286</v>
      </c>
      <c r="M109" s="632" t="s">
        <v>286</v>
      </c>
      <c r="N109" s="417" t="s">
        <v>2335</v>
      </c>
      <c r="O109" s="675" t="s">
        <v>7114</v>
      </c>
      <c r="P109" s="417" t="s">
        <v>6752</v>
      </c>
      <c r="Q109" s="417" t="s">
        <v>5209</v>
      </c>
      <c r="R109" s="672">
        <v>6170</v>
      </c>
      <c r="S109" s="417" t="s">
        <v>4880</v>
      </c>
      <c r="T109" s="523" t="s">
        <v>5043</v>
      </c>
      <c r="U109" s="523" t="s">
        <v>5833</v>
      </c>
      <c r="V109" s="682">
        <v>43446</v>
      </c>
      <c r="W109" s="671">
        <v>43454</v>
      </c>
      <c r="X109" s="671"/>
      <c r="Y109" s="523" t="s">
        <v>6276</v>
      </c>
      <c r="Z109" s="523">
        <v>1</v>
      </c>
      <c r="AA109" s="523" t="s">
        <v>6778</v>
      </c>
      <c r="AB109" s="523" t="s">
        <v>7115</v>
      </c>
      <c r="AC109" s="523" t="s">
        <v>4930</v>
      </c>
      <c r="AD109" s="523"/>
      <c r="AE109" s="523"/>
    </row>
    <row r="110" spans="1:31" ht="25.5" hidden="1" customHeight="1">
      <c r="A110" s="630" t="s">
        <v>6564</v>
      </c>
      <c r="B110" s="630" t="s">
        <v>6564</v>
      </c>
      <c r="C110" s="622">
        <f t="shared" si="3"/>
        <v>214248.05555555556</v>
      </c>
      <c r="D110" s="680">
        <v>771293</v>
      </c>
      <c r="E110" s="595"/>
      <c r="F110" s="680">
        <v>29550</v>
      </c>
      <c r="G110" s="513">
        <v>10</v>
      </c>
      <c r="H110" s="624" t="s">
        <v>3216</v>
      </c>
      <c r="I110" s="613"/>
      <c r="J110" s="670"/>
      <c r="K110" s="557">
        <v>10</v>
      </c>
      <c r="L110" s="521" t="s">
        <v>286</v>
      </c>
      <c r="M110" s="632" t="s">
        <v>286</v>
      </c>
      <c r="N110" s="112" t="s">
        <v>2335</v>
      </c>
      <c r="O110" s="675" t="s">
        <v>7116</v>
      </c>
      <c r="P110" s="112" t="s">
        <v>239</v>
      </c>
      <c r="Q110" s="112" t="s">
        <v>6203</v>
      </c>
      <c r="R110" s="672">
        <v>5264</v>
      </c>
      <c r="S110" s="432" t="s">
        <v>4870</v>
      </c>
      <c r="T110" s="523" t="s">
        <v>5043</v>
      </c>
      <c r="U110" s="523" t="s">
        <v>5833</v>
      </c>
      <c r="V110" s="682">
        <v>43447</v>
      </c>
      <c r="W110" s="671">
        <v>43454</v>
      </c>
      <c r="X110" s="671"/>
      <c r="Y110" s="523" t="s">
        <v>6276</v>
      </c>
      <c r="Z110" s="523">
        <v>1</v>
      </c>
      <c r="AA110" s="523" t="s">
        <v>6713</v>
      </c>
      <c r="AB110" s="523" t="s">
        <v>6642</v>
      </c>
      <c r="AC110" s="523" t="s">
        <v>4947</v>
      </c>
      <c r="AD110" s="523"/>
      <c r="AE110" s="523"/>
    </row>
    <row r="111" spans="1:31" ht="25.5" hidden="1" customHeight="1">
      <c r="A111" s="630" t="s">
        <v>6197</v>
      </c>
      <c r="B111" s="630" t="s">
        <v>6197</v>
      </c>
      <c r="C111" s="622">
        <f t="shared" si="3"/>
        <v>213753.05555555556</v>
      </c>
      <c r="D111" s="680">
        <v>769511</v>
      </c>
      <c r="E111" s="595"/>
      <c r="F111" s="680">
        <v>31335</v>
      </c>
      <c r="G111" s="513">
        <v>10</v>
      </c>
      <c r="H111" s="95" t="s">
        <v>3216</v>
      </c>
      <c r="I111" s="523"/>
      <c r="J111" s="670"/>
      <c r="K111" s="557">
        <v>10</v>
      </c>
      <c r="L111" s="521" t="s">
        <v>286</v>
      </c>
      <c r="M111" s="632" t="s">
        <v>286</v>
      </c>
      <c r="N111" s="112" t="s">
        <v>2335</v>
      </c>
      <c r="O111" s="675" t="s">
        <v>7117</v>
      </c>
      <c r="P111" s="112" t="s">
        <v>5444</v>
      </c>
      <c r="Q111" s="112" t="s">
        <v>7118</v>
      </c>
      <c r="R111" s="672">
        <v>4997</v>
      </c>
      <c r="S111" s="432" t="s">
        <v>4870</v>
      </c>
      <c r="T111" s="523" t="s">
        <v>5043</v>
      </c>
      <c r="U111" s="523" t="s">
        <v>5833</v>
      </c>
      <c r="V111" s="682">
        <v>43448</v>
      </c>
      <c r="W111" s="671">
        <v>43454</v>
      </c>
      <c r="X111" s="671"/>
      <c r="Y111" s="523" t="s">
        <v>6276</v>
      </c>
      <c r="Z111" s="523" t="s">
        <v>6985</v>
      </c>
      <c r="AA111" s="523" t="s">
        <v>6555</v>
      </c>
      <c r="AB111" s="523" t="s">
        <v>6642</v>
      </c>
      <c r="AC111" s="523" t="s">
        <v>6555</v>
      </c>
      <c r="AD111" s="523"/>
      <c r="AE111" s="523"/>
    </row>
    <row r="112" spans="1:31" ht="25.5" hidden="1" customHeight="1">
      <c r="A112" s="630" t="s">
        <v>7119</v>
      </c>
      <c r="B112" s="630" t="s">
        <v>2317</v>
      </c>
      <c r="C112" s="622">
        <f t="shared" si="3"/>
        <v>98203.888888888891</v>
      </c>
      <c r="D112" s="680">
        <v>353534</v>
      </c>
      <c r="E112" s="595"/>
      <c r="F112" s="513"/>
      <c r="G112" s="515" t="s">
        <v>537</v>
      </c>
      <c r="H112" s="95" t="s">
        <v>3216</v>
      </c>
      <c r="I112" s="523"/>
      <c r="J112" s="670"/>
      <c r="K112" s="557">
        <v>10</v>
      </c>
      <c r="L112" s="521" t="s">
        <v>286</v>
      </c>
      <c r="M112" s="632" t="s">
        <v>286</v>
      </c>
      <c r="N112" s="528" t="s">
        <v>2335</v>
      </c>
      <c r="O112" s="675" t="s">
        <v>7120</v>
      </c>
      <c r="P112" s="528" t="s">
        <v>7121</v>
      </c>
      <c r="Q112" s="528"/>
      <c r="R112" s="672">
        <v>6179</v>
      </c>
      <c r="S112" s="577" t="s">
        <v>4887</v>
      </c>
      <c r="T112" s="523" t="s">
        <v>7122</v>
      </c>
      <c r="U112" s="523" t="s">
        <v>5833</v>
      </c>
      <c r="V112" s="682">
        <v>43451</v>
      </c>
      <c r="W112" s="671">
        <v>43454</v>
      </c>
      <c r="X112" s="671" t="s">
        <v>7123</v>
      </c>
      <c r="Y112" s="523" t="s">
        <v>6276</v>
      </c>
      <c r="Z112" s="523">
        <f>-AB1081</f>
        <v>0</v>
      </c>
      <c r="AA112" s="523" t="s">
        <v>6763</v>
      </c>
      <c r="AB112" s="523" t="s">
        <v>4963</v>
      </c>
      <c r="AC112" s="523">
        <f>-Z112</f>
        <v>0</v>
      </c>
      <c r="AD112" s="523"/>
      <c r="AE112" s="523"/>
    </row>
    <row r="113" spans="1:31" ht="25.5" hidden="1" customHeight="1">
      <c r="A113" s="630" t="s">
        <v>2317</v>
      </c>
      <c r="B113" s="630" t="s">
        <v>2317</v>
      </c>
      <c r="C113" s="622">
        <f t="shared" si="3"/>
        <v>214100.27777777778</v>
      </c>
      <c r="D113" s="680">
        <v>770761</v>
      </c>
      <c r="E113" s="595"/>
      <c r="F113" s="680">
        <v>29940</v>
      </c>
      <c r="G113" s="513">
        <v>10</v>
      </c>
      <c r="H113" s="624" t="s">
        <v>3216</v>
      </c>
      <c r="I113" s="523"/>
      <c r="J113" s="670">
        <v>43440</v>
      </c>
      <c r="K113" s="557">
        <v>10</v>
      </c>
      <c r="L113" s="521" t="s">
        <v>286</v>
      </c>
      <c r="M113" s="632" t="s">
        <v>286</v>
      </c>
      <c r="N113" s="586" t="s">
        <v>2335</v>
      </c>
      <c r="O113" s="675" t="s">
        <v>7124</v>
      </c>
      <c r="P113" s="586" t="s">
        <v>7125</v>
      </c>
      <c r="Q113" s="586"/>
      <c r="R113" s="672">
        <v>6075</v>
      </c>
      <c r="S113" s="586" t="s">
        <v>5720</v>
      </c>
      <c r="T113" s="523" t="s">
        <v>5043</v>
      </c>
      <c r="U113" s="523" t="s">
        <v>5779</v>
      </c>
      <c r="V113" s="682">
        <v>43448</v>
      </c>
      <c r="W113" s="671">
        <v>43454</v>
      </c>
      <c r="X113" s="671"/>
      <c r="Y113" s="523" t="s">
        <v>6276</v>
      </c>
      <c r="Z113" s="523" t="s">
        <v>6985</v>
      </c>
      <c r="AA113" s="523" t="s">
        <v>6555</v>
      </c>
      <c r="AB113" s="523" t="s">
        <v>6642</v>
      </c>
      <c r="AC113" s="523" t="s">
        <v>6502</v>
      </c>
      <c r="AD113" s="523"/>
      <c r="AE113" s="523"/>
    </row>
    <row r="114" spans="1:31" ht="25.5" hidden="1" customHeight="1">
      <c r="A114" s="630" t="s">
        <v>6564</v>
      </c>
      <c r="B114" s="630" t="s">
        <v>6564</v>
      </c>
      <c r="C114" s="622">
        <f t="shared" si="3"/>
        <v>214758.61111111109</v>
      </c>
      <c r="D114" s="680">
        <v>773131</v>
      </c>
      <c r="E114" s="595"/>
      <c r="F114" s="680">
        <v>30450</v>
      </c>
      <c r="G114" s="513">
        <v>10</v>
      </c>
      <c r="H114" s="624" t="s">
        <v>3216</v>
      </c>
      <c r="I114" s="523"/>
      <c r="J114" s="670"/>
      <c r="K114" s="557">
        <v>10</v>
      </c>
      <c r="L114" s="521" t="s">
        <v>286</v>
      </c>
      <c r="M114" s="632" t="s">
        <v>286</v>
      </c>
      <c r="N114" s="577" t="s">
        <v>2335</v>
      </c>
      <c r="O114" s="675" t="s">
        <v>7126</v>
      </c>
      <c r="P114" s="577" t="s">
        <v>3986</v>
      </c>
      <c r="Q114" s="577" t="s">
        <v>7127</v>
      </c>
      <c r="R114" s="672">
        <v>5884</v>
      </c>
      <c r="S114" s="577" t="s">
        <v>4887</v>
      </c>
      <c r="T114" s="523" t="s">
        <v>5043</v>
      </c>
      <c r="U114" s="523" t="s">
        <v>5779</v>
      </c>
      <c r="V114" s="682">
        <v>43447</v>
      </c>
      <c r="W114" s="671">
        <v>43465</v>
      </c>
      <c r="X114" s="671" t="s">
        <v>7128</v>
      </c>
      <c r="Y114" s="523" t="s">
        <v>6276</v>
      </c>
      <c r="Z114" s="523" t="s">
        <v>6985</v>
      </c>
      <c r="AA114" s="523" t="s">
        <v>6555</v>
      </c>
      <c r="AB114" s="523" t="s">
        <v>6642</v>
      </c>
      <c r="AC114" s="523" t="s">
        <v>4952</v>
      </c>
      <c r="AD114" s="523"/>
      <c r="AE114" s="523"/>
    </row>
    <row r="115" spans="1:31" ht="25.5" hidden="1" customHeight="1">
      <c r="A115" s="630" t="s">
        <v>6197</v>
      </c>
      <c r="B115" s="630" t="s">
        <v>6197</v>
      </c>
      <c r="C115" s="622">
        <f t="shared" si="3"/>
        <v>216091.94444444444</v>
      </c>
      <c r="D115" s="680">
        <v>777931</v>
      </c>
      <c r="E115" s="595"/>
      <c r="F115" s="680">
        <v>31890</v>
      </c>
      <c r="G115" s="513">
        <v>10</v>
      </c>
      <c r="H115" s="624" t="s">
        <v>3216</v>
      </c>
      <c r="I115" s="613"/>
      <c r="J115" s="670"/>
      <c r="K115" s="557">
        <v>13</v>
      </c>
      <c r="L115" s="521" t="s">
        <v>286</v>
      </c>
      <c r="M115" s="632" t="s">
        <v>286</v>
      </c>
      <c r="N115" s="586" t="s">
        <v>2335</v>
      </c>
      <c r="O115" s="675" t="s">
        <v>7129</v>
      </c>
      <c r="P115" s="586" t="s">
        <v>153</v>
      </c>
      <c r="Q115" s="586" t="s">
        <v>7130</v>
      </c>
      <c r="R115" s="672">
        <v>6330</v>
      </c>
      <c r="S115" s="586" t="s">
        <v>5720</v>
      </c>
      <c r="T115" s="523" t="s">
        <v>5043</v>
      </c>
      <c r="U115" s="523" t="s">
        <v>5779</v>
      </c>
      <c r="V115" s="682">
        <v>43452</v>
      </c>
      <c r="W115" s="671">
        <v>43465</v>
      </c>
      <c r="X115" s="671"/>
      <c r="Y115" s="523" t="s">
        <v>6276</v>
      </c>
      <c r="Z115" s="523" t="s">
        <v>6985</v>
      </c>
      <c r="AA115" s="523" t="s">
        <v>6555</v>
      </c>
      <c r="AB115" s="523" t="s">
        <v>6642</v>
      </c>
      <c r="AC115" s="523" t="s">
        <v>5001</v>
      </c>
      <c r="AD115" s="523"/>
      <c r="AE115" s="523"/>
    </row>
    <row r="116" spans="1:31" ht="25.5" hidden="1" customHeight="1">
      <c r="A116" s="630" t="s">
        <v>2317</v>
      </c>
      <c r="B116" s="630" t="s">
        <v>2317</v>
      </c>
      <c r="C116" s="622">
        <f t="shared" si="3"/>
        <v>214675.27777777778</v>
      </c>
      <c r="D116" s="680">
        <v>772831</v>
      </c>
      <c r="E116" s="595"/>
      <c r="F116" s="680">
        <v>29940</v>
      </c>
      <c r="G116" s="513">
        <v>10</v>
      </c>
      <c r="H116" s="95" t="s">
        <v>3216</v>
      </c>
      <c r="I116" s="523"/>
      <c r="J116" s="670"/>
      <c r="K116" s="557">
        <v>15</v>
      </c>
      <c r="L116" s="521" t="s">
        <v>286</v>
      </c>
      <c r="M116" s="632" t="s">
        <v>286</v>
      </c>
      <c r="N116" s="112" t="s">
        <v>2335</v>
      </c>
      <c r="O116" s="675" t="s">
        <v>7131</v>
      </c>
      <c r="P116" s="112" t="s">
        <v>5898</v>
      </c>
      <c r="Q116" s="112" t="s">
        <v>7132</v>
      </c>
      <c r="R116" s="672">
        <v>6064</v>
      </c>
      <c r="S116" s="432" t="s">
        <v>4870</v>
      </c>
      <c r="T116" s="523" t="s">
        <v>5043</v>
      </c>
      <c r="U116" s="523" t="s">
        <v>5833</v>
      </c>
      <c r="V116" s="682">
        <v>43454</v>
      </c>
      <c r="W116" s="671">
        <v>43465</v>
      </c>
      <c r="X116" s="671"/>
      <c r="Y116" s="523" t="s">
        <v>6276</v>
      </c>
      <c r="Z116" s="523" t="s">
        <v>6985</v>
      </c>
      <c r="AA116" s="523" t="s">
        <v>6555</v>
      </c>
      <c r="AB116" s="523" t="s">
        <v>6642</v>
      </c>
      <c r="AC116" s="523" t="s">
        <v>4910</v>
      </c>
      <c r="AD116" s="523"/>
      <c r="AE116" s="523"/>
    </row>
    <row r="117" spans="1:31" s="654" customFormat="1" ht="25.5" customHeight="1"/>
    <row r="118" spans="1:31" ht="25.5" customHeight="1">
      <c r="A118" s="630" t="s">
        <v>2333</v>
      </c>
      <c r="B118" s="630" t="s">
        <v>2333</v>
      </c>
      <c r="C118" s="622">
        <f>D118/3.6</f>
        <v>180870.27777777778</v>
      </c>
      <c r="D118" s="680">
        <v>651133</v>
      </c>
      <c r="E118" s="595"/>
      <c r="F118" s="680"/>
      <c r="G118" s="513">
        <v>10</v>
      </c>
      <c r="H118" s="95"/>
      <c r="I118" s="523"/>
      <c r="J118" s="670"/>
      <c r="K118" s="557">
        <v>15</v>
      </c>
      <c r="L118" s="521" t="s">
        <v>3202</v>
      </c>
      <c r="M118" s="632" t="s">
        <v>3202</v>
      </c>
      <c r="N118" s="528" t="s">
        <v>2335</v>
      </c>
      <c r="O118" s="675" t="s">
        <v>7133</v>
      </c>
      <c r="P118" s="528" t="s">
        <v>3715</v>
      </c>
      <c r="Q118" s="528" t="s">
        <v>7134</v>
      </c>
      <c r="R118" s="672">
        <v>6101</v>
      </c>
      <c r="S118" s="577" t="s">
        <v>4887</v>
      </c>
      <c r="T118" s="523" t="s">
        <v>5043</v>
      </c>
      <c r="U118" s="523" t="s">
        <v>5779</v>
      </c>
      <c r="V118" s="523"/>
      <c r="W118" s="671">
        <v>43465</v>
      </c>
      <c r="X118" s="671"/>
      <c r="Y118" s="523" t="s">
        <v>6276</v>
      </c>
      <c r="Z118" s="523" t="s">
        <v>6985</v>
      </c>
      <c r="AA118" s="523" t="s">
        <v>6693</v>
      </c>
      <c r="AB118" s="523" t="s">
        <v>6642</v>
      </c>
      <c r="AC118" s="523" t="s">
        <v>6648</v>
      </c>
      <c r="AD118" s="523"/>
      <c r="AE118" s="523"/>
    </row>
    <row r="119" spans="1:31" ht="25.5">
      <c r="A119" s="630" t="s">
        <v>2317</v>
      </c>
      <c r="B119" s="630" t="s">
        <v>2317</v>
      </c>
      <c r="C119" s="596">
        <f>D119/3.6</f>
        <v>211111.11111111109</v>
      </c>
      <c r="D119" s="618">
        <v>760000</v>
      </c>
      <c r="E119" s="618"/>
      <c r="F119" s="618">
        <v>30000</v>
      </c>
      <c r="G119" s="513">
        <v>11</v>
      </c>
      <c r="H119" s="624"/>
      <c r="I119" s="613"/>
      <c r="J119" s="670"/>
      <c r="K119" s="557"/>
      <c r="L119" s="521"/>
      <c r="M119" s="632"/>
      <c r="N119" s="586" t="s">
        <v>2335</v>
      </c>
      <c r="O119" s="675" t="s">
        <v>7135</v>
      </c>
      <c r="P119" s="586" t="s">
        <v>4414</v>
      </c>
      <c r="Q119" s="586" t="s">
        <v>7136</v>
      </c>
      <c r="R119" s="672">
        <v>6329</v>
      </c>
      <c r="S119" s="586" t="s">
        <v>5720</v>
      </c>
      <c r="T119" s="523"/>
      <c r="U119" s="523"/>
      <c r="V119" s="523"/>
      <c r="W119" s="671"/>
      <c r="X119" s="671"/>
      <c r="Y119" s="523" t="s">
        <v>6276</v>
      </c>
      <c r="Z119" s="523" t="s">
        <v>6985</v>
      </c>
      <c r="AA119" s="523" t="s">
        <v>6976</v>
      </c>
      <c r="AB119" s="523" t="s">
        <v>6642</v>
      </c>
      <c r="AC119" s="523" t="s">
        <v>5001</v>
      </c>
      <c r="AD119" s="523"/>
      <c r="AE119" s="523"/>
    </row>
    <row r="120" spans="1:31" ht="25.5" customHeight="1">
      <c r="A120" s="630"/>
      <c r="B120" s="630"/>
      <c r="C120" s="596"/>
      <c r="D120" s="618"/>
      <c r="E120" s="618"/>
      <c r="F120" s="618"/>
      <c r="G120" s="513"/>
      <c r="H120" s="91"/>
      <c r="I120" s="523"/>
      <c r="J120" s="670"/>
      <c r="K120" s="557"/>
      <c r="L120" s="521"/>
      <c r="M120" s="632"/>
      <c r="N120" s="586" t="s">
        <v>2335</v>
      </c>
      <c r="O120" s="675" t="s">
        <v>7137</v>
      </c>
      <c r="P120" s="586" t="s">
        <v>3856</v>
      </c>
      <c r="Q120" s="586" t="s">
        <v>7061</v>
      </c>
      <c r="R120" s="672">
        <v>6106</v>
      </c>
      <c r="S120" s="586" t="s">
        <v>5720</v>
      </c>
      <c r="T120" s="523"/>
      <c r="U120" s="523"/>
      <c r="V120" s="523"/>
      <c r="W120" s="671"/>
      <c r="X120" s="671"/>
      <c r="Y120" s="523"/>
      <c r="Z120" s="523"/>
      <c r="AA120" s="523"/>
      <c r="AB120" s="523"/>
      <c r="AC120" s="523"/>
      <c r="AD120" s="523"/>
      <c r="AE120" s="523"/>
    </row>
    <row r="121" spans="1:31" ht="25.5">
      <c r="A121" s="630"/>
      <c r="B121" s="630"/>
      <c r="C121" s="513"/>
      <c r="D121" s="688">
        <f>782853-D118</f>
        <v>131720</v>
      </c>
      <c r="E121" s="513"/>
      <c r="F121" s="513">
        <v>30000</v>
      </c>
      <c r="G121" s="513"/>
      <c r="H121" s="91"/>
      <c r="I121" s="523"/>
      <c r="J121" s="670"/>
      <c r="K121" s="557"/>
      <c r="L121" s="521"/>
      <c r="M121" s="632"/>
      <c r="N121" s="525" t="s">
        <v>2358</v>
      </c>
      <c r="O121" s="675" t="s">
        <v>7138</v>
      </c>
      <c r="P121" s="525" t="s">
        <v>5142</v>
      </c>
      <c r="Q121" s="525" t="s">
        <v>7139</v>
      </c>
      <c r="R121" s="672">
        <v>5118</v>
      </c>
      <c r="S121" s="525" t="s">
        <v>4921</v>
      </c>
      <c r="T121" s="523"/>
      <c r="U121" s="523"/>
      <c r="V121" s="523"/>
      <c r="W121" s="671"/>
      <c r="X121" s="671"/>
      <c r="Y121" s="523"/>
      <c r="Z121" s="523"/>
      <c r="AA121" s="523"/>
      <c r="AB121" s="523"/>
      <c r="AC121" s="523"/>
      <c r="AD121" s="523"/>
      <c r="AE121" s="523"/>
    </row>
    <row r="122" spans="1:31" ht="25.5" customHeight="1">
      <c r="A122" s="630"/>
      <c r="B122" s="630"/>
      <c r="C122" s="513"/>
      <c r="D122" s="513"/>
      <c r="E122" s="513"/>
      <c r="F122" s="513"/>
      <c r="G122" s="513"/>
      <c r="H122" s="91"/>
      <c r="I122" s="523"/>
      <c r="J122" s="670"/>
      <c r="K122" s="557"/>
      <c r="L122" s="521"/>
      <c r="M122" s="632"/>
      <c r="N122" s="525" t="s">
        <v>2358</v>
      </c>
      <c r="O122" s="675" t="s">
        <v>7140</v>
      </c>
      <c r="P122" s="525" t="s">
        <v>210</v>
      </c>
      <c r="Q122" s="525" t="s">
        <v>5861</v>
      </c>
      <c r="R122" s="672">
        <v>4345</v>
      </c>
      <c r="S122" s="525" t="s">
        <v>4921</v>
      </c>
      <c r="T122" s="523"/>
      <c r="U122" s="523"/>
      <c r="V122" s="523"/>
      <c r="W122" s="671"/>
      <c r="X122" s="671"/>
      <c r="Y122" s="523"/>
      <c r="Z122" s="523"/>
      <c r="AA122" s="523"/>
      <c r="AB122" s="523"/>
      <c r="AC122" s="523"/>
      <c r="AD122" s="523"/>
      <c r="AE122" s="523"/>
    </row>
    <row r="123" spans="1:31" ht="25.5">
      <c r="A123" s="630"/>
      <c r="B123" s="630"/>
      <c r="C123" s="513"/>
      <c r="D123" s="513"/>
      <c r="E123" s="513"/>
      <c r="F123" s="513"/>
      <c r="G123" s="513"/>
      <c r="H123" s="95"/>
      <c r="I123" s="523"/>
      <c r="J123" s="670"/>
      <c r="K123" s="557"/>
      <c r="L123" s="521"/>
      <c r="M123" s="632"/>
      <c r="N123" s="525" t="s">
        <v>2358</v>
      </c>
      <c r="O123" s="675" t="s">
        <v>7141</v>
      </c>
      <c r="P123" s="525" t="s">
        <v>5482</v>
      </c>
      <c r="Q123" s="525" t="s">
        <v>5017</v>
      </c>
      <c r="R123" s="672">
        <v>2938</v>
      </c>
      <c r="S123" s="525" t="s">
        <v>4921</v>
      </c>
      <c r="T123" s="523"/>
      <c r="U123" s="523"/>
      <c r="V123" s="523"/>
      <c r="W123" s="671"/>
      <c r="X123" s="671"/>
      <c r="Y123" s="523"/>
      <c r="Z123" s="523"/>
      <c r="AA123" s="523"/>
      <c r="AB123" s="523"/>
      <c r="AC123" s="523"/>
      <c r="AD123" s="523"/>
      <c r="AE123" s="523"/>
    </row>
    <row r="124" spans="1:31" ht="25.5" customHeight="1">
      <c r="A124" s="630"/>
      <c r="B124" s="630"/>
      <c r="C124" s="596">
        <f t="shared" ref="C124:C129" si="4">D124/3.6</f>
        <v>0</v>
      </c>
      <c r="D124" s="618">
        <v>0</v>
      </c>
      <c r="E124" s="618"/>
      <c r="F124" s="618">
        <v>0</v>
      </c>
      <c r="G124" s="513"/>
      <c r="H124" s="95"/>
      <c r="I124" s="523"/>
      <c r="J124" s="670"/>
      <c r="K124" s="557"/>
      <c r="L124" s="521"/>
      <c r="M124" s="632"/>
      <c r="N124" s="675" t="s">
        <v>7142</v>
      </c>
      <c r="O124" s="675" t="s">
        <v>5695</v>
      </c>
      <c r="P124" s="675" t="s">
        <v>7143</v>
      </c>
      <c r="Q124" s="674"/>
      <c r="R124" s="672"/>
      <c r="S124" s="677"/>
      <c r="T124" s="523"/>
      <c r="U124" s="523"/>
      <c r="V124" s="523"/>
      <c r="W124" s="671"/>
      <c r="X124" s="671"/>
      <c r="Y124" s="523"/>
      <c r="Z124" s="523"/>
      <c r="AA124" s="523"/>
      <c r="AB124" s="523"/>
      <c r="AC124" s="523"/>
      <c r="AD124" s="523"/>
      <c r="AE124" s="523"/>
    </row>
    <row r="125" spans="1:31" ht="25.5" customHeight="1">
      <c r="A125" s="630" t="s">
        <v>2317</v>
      </c>
      <c r="B125" s="630" t="s">
        <v>2317</v>
      </c>
      <c r="C125" s="622">
        <f t="shared" si="4"/>
        <v>501793.88888888888</v>
      </c>
      <c r="D125" s="680">
        <v>1806458</v>
      </c>
      <c r="E125" s="680"/>
      <c r="F125" s="680"/>
      <c r="G125" s="513"/>
      <c r="H125" s="624" t="s">
        <v>3216</v>
      </c>
      <c r="I125" s="523"/>
      <c r="J125" s="670"/>
      <c r="K125" s="557">
        <v>1</v>
      </c>
      <c r="L125" s="521" t="s">
        <v>3264</v>
      </c>
      <c r="M125" s="632" t="s">
        <v>3283</v>
      </c>
      <c r="N125" s="675" t="s">
        <v>7144</v>
      </c>
      <c r="O125" s="675" t="s">
        <v>7145</v>
      </c>
      <c r="P125" s="675" t="s">
        <v>7146</v>
      </c>
      <c r="Q125" s="676" t="s">
        <v>7147</v>
      </c>
      <c r="R125" s="672"/>
      <c r="S125" s="677"/>
      <c r="T125" s="523"/>
      <c r="U125" s="523"/>
      <c r="V125" s="523"/>
      <c r="W125" s="671"/>
      <c r="X125" s="671"/>
      <c r="Y125" s="523"/>
      <c r="Z125" s="523"/>
      <c r="AA125" s="523"/>
      <c r="AB125" s="523"/>
      <c r="AC125" s="523"/>
      <c r="AD125" s="523"/>
      <c r="AE125" s="523"/>
    </row>
    <row r="126" spans="1:31" ht="25.5" customHeight="1">
      <c r="A126" s="630" t="s">
        <v>2317</v>
      </c>
      <c r="B126" s="630" t="s">
        <v>2317</v>
      </c>
      <c r="C126" s="622">
        <f t="shared" si="4"/>
        <v>4027.7777777777778</v>
      </c>
      <c r="D126" s="680">
        <v>14500</v>
      </c>
      <c r="E126" s="680"/>
      <c r="F126" s="680"/>
      <c r="G126" s="95"/>
      <c r="H126" s="624" t="s">
        <v>3216</v>
      </c>
      <c r="I126" s="523"/>
      <c r="J126" s="670"/>
      <c r="K126" s="557">
        <v>5</v>
      </c>
      <c r="L126" s="521" t="s">
        <v>3228</v>
      </c>
      <c r="M126" s="632" t="s">
        <v>3228</v>
      </c>
      <c r="N126" s="417" t="s">
        <v>3668</v>
      </c>
      <c r="O126" s="675" t="s">
        <v>7148</v>
      </c>
      <c r="P126" s="417" t="s">
        <v>194</v>
      </c>
      <c r="Q126" s="417" t="s">
        <v>6816</v>
      </c>
      <c r="R126" s="672">
        <v>1191</v>
      </c>
      <c r="S126" s="417" t="s">
        <v>4880</v>
      </c>
      <c r="T126" s="523"/>
      <c r="U126" s="523"/>
      <c r="V126" s="523"/>
      <c r="W126" s="523"/>
      <c r="X126" s="523"/>
      <c r="Y126" s="523"/>
      <c r="Z126" s="523"/>
      <c r="AA126" s="523"/>
      <c r="AB126" s="523"/>
      <c r="AC126" s="523"/>
      <c r="AD126" s="523"/>
      <c r="AE126" s="523"/>
    </row>
    <row r="127" spans="1:31" ht="25.5" customHeight="1">
      <c r="A127" s="630"/>
      <c r="B127" s="630"/>
      <c r="C127" s="622">
        <f t="shared" si="4"/>
        <v>14883.333333333332</v>
      </c>
      <c r="D127" s="680">
        <v>53580</v>
      </c>
      <c r="E127" s="622"/>
      <c r="F127" s="680"/>
      <c r="G127" s="95"/>
      <c r="H127" s="624" t="s">
        <v>3216</v>
      </c>
      <c r="I127" s="523"/>
      <c r="J127" s="523"/>
      <c r="K127" s="557">
        <v>23</v>
      </c>
      <c r="L127" s="521" t="s">
        <v>3228</v>
      </c>
      <c r="M127" s="632" t="s">
        <v>3228</v>
      </c>
      <c r="N127" s="523" t="s">
        <v>2313</v>
      </c>
      <c r="O127" s="675" t="s">
        <v>7149</v>
      </c>
      <c r="P127" s="523" t="s">
        <v>7150</v>
      </c>
      <c r="Q127" s="523" t="s">
        <v>7151</v>
      </c>
      <c r="R127" s="672">
        <v>1575</v>
      </c>
      <c r="S127" s="523" t="s">
        <v>4128</v>
      </c>
      <c r="T127" s="523"/>
      <c r="U127" s="523"/>
      <c r="V127" s="523"/>
      <c r="W127" s="523"/>
      <c r="X127" s="523"/>
      <c r="Y127" s="523" t="s">
        <v>6276</v>
      </c>
      <c r="Z127" s="523"/>
      <c r="AA127" s="523"/>
      <c r="AB127" s="523" t="s">
        <v>7152</v>
      </c>
      <c r="AC127" s="523"/>
      <c r="AD127" s="523"/>
      <c r="AE127" s="523"/>
    </row>
    <row r="128" spans="1:31" ht="25.5" customHeight="1">
      <c r="A128" s="630"/>
      <c r="B128" s="630"/>
      <c r="C128" s="622">
        <f t="shared" si="4"/>
        <v>14883.333333333332</v>
      </c>
      <c r="D128" s="680">
        <v>53580</v>
      </c>
      <c r="E128" s="622"/>
      <c r="F128" s="680"/>
      <c r="G128" s="95"/>
      <c r="H128" s="624" t="s">
        <v>3216</v>
      </c>
      <c r="I128" s="523"/>
      <c r="J128" s="523"/>
      <c r="K128" s="557">
        <v>5</v>
      </c>
      <c r="L128" s="521" t="s">
        <v>3264</v>
      </c>
      <c r="M128" s="632" t="s">
        <v>3264</v>
      </c>
      <c r="N128" s="523" t="s">
        <v>2313</v>
      </c>
      <c r="O128" s="675" t="s">
        <v>7153</v>
      </c>
      <c r="P128" s="523" t="s">
        <v>4020</v>
      </c>
      <c r="Q128" s="523" t="s">
        <v>7100</v>
      </c>
      <c r="R128" s="672">
        <v>1590</v>
      </c>
      <c r="S128" s="523" t="s">
        <v>7154</v>
      </c>
      <c r="T128" s="523"/>
      <c r="U128" s="523"/>
      <c r="V128" s="523"/>
      <c r="W128" s="523"/>
      <c r="X128" s="523"/>
      <c r="Y128" s="523" t="s">
        <v>6276</v>
      </c>
      <c r="Z128" s="523"/>
      <c r="AA128" s="523"/>
      <c r="AB128" s="523" t="s">
        <v>7152</v>
      </c>
      <c r="AC128" s="523"/>
      <c r="AD128" s="523"/>
      <c r="AE128" s="523"/>
    </row>
    <row r="129" spans="1:31" ht="25.5">
      <c r="A129" s="630"/>
      <c r="B129" s="630"/>
      <c r="C129" s="622">
        <f t="shared" si="4"/>
        <v>14883.333333333332</v>
      </c>
      <c r="D129" s="680">
        <v>53580</v>
      </c>
      <c r="E129" s="622"/>
      <c r="F129" s="680"/>
      <c r="G129" s="513"/>
      <c r="H129" s="624" t="s">
        <v>3216</v>
      </c>
      <c r="I129" s="523"/>
      <c r="J129" s="670"/>
      <c r="K129" s="557">
        <v>19</v>
      </c>
      <c r="L129" s="521" t="s">
        <v>3264</v>
      </c>
      <c r="M129" s="632" t="s">
        <v>3264</v>
      </c>
      <c r="N129" s="523" t="s">
        <v>2313</v>
      </c>
      <c r="O129" s="675" t="s">
        <v>7155</v>
      </c>
      <c r="P129" s="523" t="s">
        <v>107</v>
      </c>
      <c r="Q129" s="523" t="s">
        <v>7156</v>
      </c>
      <c r="R129" s="672">
        <v>2884</v>
      </c>
      <c r="S129" s="523" t="s">
        <v>7154</v>
      </c>
      <c r="T129" s="523"/>
      <c r="U129" s="523"/>
      <c r="V129" s="523"/>
      <c r="W129" s="671"/>
      <c r="X129" s="671"/>
      <c r="Y129" s="523" t="s">
        <v>6276</v>
      </c>
      <c r="Z129" s="523"/>
      <c r="AA129" s="523"/>
      <c r="AB129" s="523" t="s">
        <v>7152</v>
      </c>
      <c r="AC129" s="523"/>
      <c r="AD129" s="523"/>
      <c r="AE129" s="523"/>
    </row>
    <row r="130" spans="1:31" ht="25.5">
      <c r="A130" s="630" t="s">
        <v>6564</v>
      </c>
      <c r="B130" s="630" t="s">
        <v>6628</v>
      </c>
      <c r="C130" s="622"/>
      <c r="D130" s="680"/>
      <c r="E130" s="622"/>
      <c r="F130" s="680"/>
      <c r="G130" s="95"/>
      <c r="H130" s="624" t="s">
        <v>3216</v>
      </c>
      <c r="I130" s="523"/>
      <c r="J130" s="523"/>
      <c r="K130" s="557"/>
      <c r="L130" s="521" t="s">
        <v>3264</v>
      </c>
      <c r="M130" s="632" t="s">
        <v>3264</v>
      </c>
      <c r="N130" s="432" t="s">
        <v>7157</v>
      </c>
      <c r="O130" s="675" t="s">
        <v>7158</v>
      </c>
      <c r="P130" s="432" t="s">
        <v>2935</v>
      </c>
      <c r="Q130" s="432" t="s">
        <v>2936</v>
      </c>
      <c r="R130" s="672"/>
      <c r="S130" s="432" t="s">
        <v>4870</v>
      </c>
      <c r="T130" s="523"/>
      <c r="U130" s="523"/>
      <c r="V130" s="523"/>
      <c r="W130" s="523"/>
      <c r="X130" s="523"/>
      <c r="Y130" s="523"/>
      <c r="Z130" s="523"/>
      <c r="AA130" s="523"/>
      <c r="AB130" s="523"/>
      <c r="AC130" s="523"/>
      <c r="AD130" s="523"/>
      <c r="AE130" s="523"/>
    </row>
    <row r="131" spans="1:31" ht="25.5" customHeight="1">
      <c r="A131" s="630" t="s">
        <v>2317</v>
      </c>
      <c r="B131" s="630" t="s">
        <v>2317</v>
      </c>
      <c r="C131" s="622">
        <f t="shared" ref="C131:C142" si="5">D131/3.6</f>
        <v>4027.7777777777778</v>
      </c>
      <c r="D131" s="680">
        <v>14500</v>
      </c>
      <c r="E131" s="680"/>
      <c r="F131" s="680"/>
      <c r="G131" s="95"/>
      <c r="H131" s="624" t="s">
        <v>3216</v>
      </c>
      <c r="I131" s="681">
        <v>43194</v>
      </c>
      <c r="J131" s="681"/>
      <c r="K131" s="557"/>
      <c r="L131" s="521" t="s">
        <v>3283</v>
      </c>
      <c r="M131" s="632" t="s">
        <v>3283</v>
      </c>
      <c r="N131" s="586" t="s">
        <v>3668</v>
      </c>
      <c r="O131" s="675" t="s">
        <v>7159</v>
      </c>
      <c r="P131" s="586" t="s">
        <v>6928</v>
      </c>
      <c r="Q131" s="586" t="s">
        <v>74</v>
      </c>
      <c r="R131" s="672">
        <v>2598</v>
      </c>
      <c r="S131" s="586" t="s">
        <v>5720</v>
      </c>
      <c r="T131" s="523"/>
      <c r="U131" s="523"/>
      <c r="V131" s="523"/>
      <c r="W131" s="523"/>
      <c r="X131" s="523"/>
      <c r="Y131" s="523"/>
      <c r="Z131" s="523"/>
      <c r="AA131" s="523"/>
      <c r="AB131" s="523"/>
      <c r="AC131" s="523"/>
      <c r="AD131" s="523"/>
      <c r="AE131" s="523"/>
    </row>
    <row r="132" spans="1:31" ht="25.5">
      <c r="A132" s="630" t="s">
        <v>2317</v>
      </c>
      <c r="B132" s="630" t="s">
        <v>2317</v>
      </c>
      <c r="C132" s="622">
        <f t="shared" si="5"/>
        <v>16577.777777777777</v>
      </c>
      <c r="D132" s="680">
        <v>59680</v>
      </c>
      <c r="E132" s="680"/>
      <c r="F132" s="680"/>
      <c r="G132" s="513"/>
      <c r="H132" s="624" t="s">
        <v>3216</v>
      </c>
      <c r="I132" s="523"/>
      <c r="J132" s="670"/>
      <c r="K132" s="557">
        <v>18</v>
      </c>
      <c r="L132" s="521" t="s">
        <v>3283</v>
      </c>
      <c r="M132" s="632" t="s">
        <v>3283</v>
      </c>
      <c r="N132" s="528" t="s">
        <v>4862</v>
      </c>
      <c r="O132" s="675" t="s">
        <v>7160</v>
      </c>
      <c r="P132" s="528" t="s">
        <v>5446</v>
      </c>
      <c r="Q132" s="528" t="s">
        <v>2530</v>
      </c>
      <c r="R132" s="672">
        <v>2122</v>
      </c>
      <c r="S132" s="577" t="s">
        <v>4887</v>
      </c>
      <c r="T132" s="523"/>
      <c r="U132" s="523"/>
      <c r="V132" s="523"/>
      <c r="W132" s="671"/>
      <c r="X132" s="671"/>
      <c r="Y132" s="523"/>
      <c r="Z132" s="523"/>
      <c r="AA132" s="523"/>
      <c r="AB132" s="523"/>
      <c r="AC132" s="523"/>
      <c r="AD132" s="523"/>
      <c r="AE132" s="523"/>
    </row>
    <row r="133" spans="1:31" ht="25.5">
      <c r="A133" s="630" t="s">
        <v>2317</v>
      </c>
      <c r="B133" s="630" t="s">
        <v>2317</v>
      </c>
      <c r="C133" s="622">
        <f t="shared" si="5"/>
        <v>10111.111111111111</v>
      </c>
      <c r="D133" s="680">
        <v>36400</v>
      </c>
      <c r="E133" s="680"/>
      <c r="F133" s="680">
        <v>30140</v>
      </c>
      <c r="G133" s="513"/>
      <c r="H133" s="624" t="s">
        <v>3216</v>
      </c>
      <c r="I133" s="523"/>
      <c r="J133" s="670"/>
      <c r="K133" s="557">
        <v>21</v>
      </c>
      <c r="L133" s="521" t="s">
        <v>3283</v>
      </c>
      <c r="M133" s="632" t="s">
        <v>3283</v>
      </c>
      <c r="N133" s="586" t="s">
        <v>4862</v>
      </c>
      <c r="O133" s="675" t="s">
        <v>7161</v>
      </c>
      <c r="P133" s="586" t="s">
        <v>281</v>
      </c>
      <c r="Q133" s="586" t="s">
        <v>2739</v>
      </c>
      <c r="R133" s="672"/>
      <c r="S133" s="586"/>
      <c r="T133" s="523"/>
      <c r="U133" s="523"/>
      <c r="V133" s="523"/>
      <c r="W133" s="671"/>
      <c r="X133" s="671"/>
      <c r="Y133" s="523"/>
      <c r="Z133" s="523"/>
      <c r="AA133" s="523"/>
      <c r="AB133" s="523"/>
      <c r="AC133" s="523"/>
      <c r="AD133" s="523"/>
      <c r="AE133" s="523"/>
    </row>
    <row r="134" spans="1:31" ht="25.5">
      <c r="A134" s="630" t="s">
        <v>2317</v>
      </c>
      <c r="B134" s="630" t="s">
        <v>2317</v>
      </c>
      <c r="C134" s="622">
        <f t="shared" si="5"/>
        <v>4006.9444444444443</v>
      </c>
      <c r="D134" s="680">
        <v>14425</v>
      </c>
      <c r="E134" s="680"/>
      <c r="F134" s="680"/>
      <c r="G134" s="513"/>
      <c r="H134" s="624" t="s">
        <v>3216</v>
      </c>
      <c r="I134" s="681">
        <v>43235</v>
      </c>
      <c r="J134" s="670"/>
      <c r="K134" s="557">
        <v>15</v>
      </c>
      <c r="L134" s="521" t="s">
        <v>3298</v>
      </c>
      <c r="M134" s="632" t="s">
        <v>3298</v>
      </c>
      <c r="N134" s="417" t="s">
        <v>3668</v>
      </c>
      <c r="O134" s="675" t="s">
        <v>7162</v>
      </c>
      <c r="P134" s="417" t="s">
        <v>7163</v>
      </c>
      <c r="Q134" s="417" t="s">
        <v>74</v>
      </c>
      <c r="R134" s="672">
        <v>3507</v>
      </c>
      <c r="S134" s="417" t="s">
        <v>4880</v>
      </c>
      <c r="T134" s="523"/>
      <c r="U134" s="523"/>
      <c r="V134" s="523"/>
      <c r="W134" s="671"/>
      <c r="X134" s="671"/>
      <c r="Y134" s="523"/>
      <c r="Z134" s="523"/>
      <c r="AA134" s="523"/>
      <c r="AB134" s="523"/>
      <c r="AC134" s="523"/>
      <c r="AD134" s="523"/>
      <c r="AE134" s="523"/>
    </row>
    <row r="135" spans="1:31" ht="25.5">
      <c r="A135" s="630" t="s">
        <v>2317</v>
      </c>
      <c r="B135" s="630" t="s">
        <v>2317</v>
      </c>
      <c r="C135" s="622">
        <f t="shared" si="5"/>
        <v>5311.1111111111113</v>
      </c>
      <c r="D135" s="680">
        <v>19120</v>
      </c>
      <c r="E135" s="680"/>
      <c r="F135" s="680"/>
      <c r="G135" s="513"/>
      <c r="H135" s="624" t="s">
        <v>3216</v>
      </c>
      <c r="I135" s="681">
        <v>43237</v>
      </c>
      <c r="J135" s="670"/>
      <c r="K135" s="557">
        <v>17</v>
      </c>
      <c r="L135" s="521" t="s">
        <v>3298</v>
      </c>
      <c r="M135" s="632" t="s">
        <v>3298</v>
      </c>
      <c r="N135" s="606" t="s">
        <v>3668</v>
      </c>
      <c r="O135" s="675" t="s">
        <v>7164</v>
      </c>
      <c r="P135" s="528" t="s">
        <v>140</v>
      </c>
      <c r="Q135" s="528" t="s">
        <v>7165</v>
      </c>
      <c r="R135" s="672">
        <v>2892</v>
      </c>
      <c r="S135" s="577" t="s">
        <v>4887</v>
      </c>
      <c r="T135" s="523"/>
      <c r="U135" s="523"/>
      <c r="V135" s="523"/>
      <c r="W135" s="671"/>
      <c r="X135" s="671"/>
      <c r="Y135" s="523"/>
      <c r="Z135" s="523"/>
      <c r="AA135" s="523"/>
      <c r="AB135" s="523"/>
      <c r="AC135" s="523"/>
      <c r="AD135" s="523"/>
      <c r="AE135" s="523"/>
    </row>
    <row r="136" spans="1:31" ht="25.5">
      <c r="A136" s="630" t="s">
        <v>2317</v>
      </c>
      <c r="B136" s="630" t="s">
        <v>2317</v>
      </c>
      <c r="C136" s="622">
        <f t="shared" si="5"/>
        <v>4006.9444444444443</v>
      </c>
      <c r="D136" s="680">
        <v>14425</v>
      </c>
      <c r="E136" s="680"/>
      <c r="F136" s="680"/>
      <c r="G136" s="513"/>
      <c r="H136" s="624" t="s">
        <v>3216</v>
      </c>
      <c r="I136" s="681">
        <v>43284</v>
      </c>
      <c r="J136" s="670"/>
      <c r="K136" s="557">
        <v>3</v>
      </c>
      <c r="L136" s="521" t="s">
        <v>3441</v>
      </c>
      <c r="M136" s="632" t="s">
        <v>3441</v>
      </c>
      <c r="N136" s="432" t="s">
        <v>3668</v>
      </c>
      <c r="O136" s="675" t="s">
        <v>7166</v>
      </c>
      <c r="P136" s="432" t="s">
        <v>215</v>
      </c>
      <c r="Q136" s="432" t="s">
        <v>216</v>
      </c>
      <c r="R136" s="672"/>
      <c r="S136" s="432" t="s">
        <v>4870</v>
      </c>
      <c r="T136" s="523"/>
      <c r="U136" s="523"/>
      <c r="V136" s="523"/>
      <c r="W136" s="671"/>
      <c r="X136" s="671"/>
      <c r="Y136" s="523"/>
      <c r="Z136" s="523"/>
      <c r="AA136" s="523"/>
      <c r="AB136" s="523"/>
      <c r="AC136" s="523"/>
      <c r="AD136" s="523"/>
      <c r="AE136" s="523"/>
    </row>
    <row r="137" spans="1:31" ht="25.5">
      <c r="A137" s="630" t="s">
        <v>2333</v>
      </c>
      <c r="B137" s="630" t="s">
        <v>2333</v>
      </c>
      <c r="C137" s="622">
        <f t="shared" si="5"/>
        <v>4027.7777777777778</v>
      </c>
      <c r="D137" s="680">
        <v>14500</v>
      </c>
      <c r="E137" s="680"/>
      <c r="F137" s="680"/>
      <c r="G137" s="513"/>
      <c r="H137" s="624" t="s">
        <v>3216</v>
      </c>
      <c r="I137" s="681">
        <v>43284</v>
      </c>
      <c r="J137" s="670"/>
      <c r="K137" s="557">
        <v>3</v>
      </c>
      <c r="L137" s="521" t="s">
        <v>3441</v>
      </c>
      <c r="M137" s="632" t="s">
        <v>3381</v>
      </c>
      <c r="N137" s="528" t="s">
        <v>3668</v>
      </c>
      <c r="O137" s="675" t="s">
        <v>7167</v>
      </c>
      <c r="P137" s="528" t="s">
        <v>4337</v>
      </c>
      <c r="Q137" s="528" t="s">
        <v>4313</v>
      </c>
      <c r="R137" s="672">
        <v>3656</v>
      </c>
      <c r="S137" s="577" t="s">
        <v>4887</v>
      </c>
      <c r="T137" s="523"/>
      <c r="U137" s="523"/>
      <c r="V137" s="523"/>
      <c r="W137" s="671"/>
      <c r="X137" s="671"/>
      <c r="Y137" s="523"/>
      <c r="Z137" s="523"/>
      <c r="AA137" s="523"/>
      <c r="AB137" s="523"/>
      <c r="AC137" s="523"/>
      <c r="AD137" s="523"/>
      <c r="AE137" s="523"/>
    </row>
    <row r="138" spans="1:31" ht="25.5">
      <c r="A138" s="630" t="s">
        <v>6628</v>
      </c>
      <c r="B138" s="630" t="s">
        <v>6628</v>
      </c>
      <c r="C138" s="622">
        <f t="shared" si="5"/>
        <v>12955.555555555555</v>
      </c>
      <c r="D138" s="680">
        <v>46640</v>
      </c>
      <c r="E138" s="680"/>
      <c r="F138" s="680"/>
      <c r="G138" s="513"/>
      <c r="H138" s="624" t="s">
        <v>3216</v>
      </c>
      <c r="I138" s="523"/>
      <c r="J138" s="670"/>
      <c r="K138" s="557"/>
      <c r="L138" s="521" t="s">
        <v>3441</v>
      </c>
      <c r="M138" s="632" t="s">
        <v>3441</v>
      </c>
      <c r="N138" s="432" t="s">
        <v>7168</v>
      </c>
      <c r="O138" s="675" t="s">
        <v>7169</v>
      </c>
      <c r="P138" s="432" t="s">
        <v>7170</v>
      </c>
      <c r="Q138" s="432"/>
      <c r="R138" s="672"/>
      <c r="S138" s="432" t="s">
        <v>4870</v>
      </c>
      <c r="T138" s="523"/>
      <c r="U138" s="523"/>
      <c r="V138" s="523"/>
      <c r="W138" s="671"/>
      <c r="X138" s="671"/>
      <c r="Y138" s="523"/>
      <c r="Z138" s="523"/>
      <c r="AA138" s="523"/>
      <c r="AB138" s="523"/>
      <c r="AC138" s="523"/>
      <c r="AD138" s="523"/>
      <c r="AE138" s="523"/>
    </row>
    <row r="139" spans="1:31" ht="25.5">
      <c r="A139" s="630" t="s">
        <v>2317</v>
      </c>
      <c r="B139" s="630" t="s">
        <v>2317</v>
      </c>
      <c r="C139" s="622">
        <f t="shared" si="5"/>
        <v>4027.7777777777778</v>
      </c>
      <c r="D139" s="680">
        <v>14500</v>
      </c>
      <c r="E139" s="680"/>
      <c r="F139" s="680"/>
      <c r="G139" s="513"/>
      <c r="H139" s="624" t="s">
        <v>3216</v>
      </c>
      <c r="I139" s="681">
        <v>43286</v>
      </c>
      <c r="J139" s="670"/>
      <c r="K139" s="557">
        <v>5</v>
      </c>
      <c r="L139" s="521" t="s">
        <v>3441</v>
      </c>
      <c r="M139" s="632" t="s">
        <v>3441</v>
      </c>
      <c r="N139" s="432" t="s">
        <v>3668</v>
      </c>
      <c r="O139" s="675" t="s">
        <v>7171</v>
      </c>
      <c r="P139" s="432" t="s">
        <v>2798</v>
      </c>
      <c r="Q139" s="432" t="s">
        <v>114</v>
      </c>
      <c r="R139" s="672">
        <v>1434</v>
      </c>
      <c r="S139" s="432" t="s">
        <v>4870</v>
      </c>
      <c r="T139" s="523"/>
      <c r="U139" s="523"/>
      <c r="V139" s="523"/>
      <c r="W139" s="671"/>
      <c r="X139" s="671"/>
      <c r="Y139" s="523"/>
      <c r="Z139" s="523"/>
      <c r="AA139" s="523"/>
      <c r="AB139" s="523"/>
      <c r="AC139" s="523"/>
      <c r="AD139" s="523"/>
      <c r="AE139" s="523"/>
    </row>
    <row r="140" spans="1:31" ht="25.5">
      <c r="A140" s="630" t="s">
        <v>2317</v>
      </c>
      <c r="B140" s="630" t="s">
        <v>2317</v>
      </c>
      <c r="C140" s="622">
        <f t="shared" si="5"/>
        <v>4027.7777777777778</v>
      </c>
      <c r="D140" s="680">
        <v>14500</v>
      </c>
      <c r="E140" s="680"/>
      <c r="F140" s="680"/>
      <c r="G140" s="95"/>
      <c r="H140" s="624" t="s">
        <v>3216</v>
      </c>
      <c r="I140" s="523"/>
      <c r="J140" s="670"/>
      <c r="K140" s="557">
        <v>27</v>
      </c>
      <c r="L140" s="521" t="s">
        <v>3524</v>
      </c>
      <c r="M140" s="632" t="s">
        <v>64</v>
      </c>
      <c r="N140" s="586" t="s">
        <v>3668</v>
      </c>
      <c r="O140" s="675" t="s">
        <v>7172</v>
      </c>
      <c r="P140" s="586" t="s">
        <v>5514</v>
      </c>
      <c r="Q140" s="586" t="s">
        <v>2530</v>
      </c>
      <c r="R140" s="672">
        <v>1497</v>
      </c>
      <c r="S140" s="586" t="s">
        <v>5720</v>
      </c>
      <c r="T140" s="523"/>
      <c r="U140" s="523"/>
      <c r="V140" s="523"/>
      <c r="W140" s="671"/>
      <c r="X140" s="671"/>
      <c r="Y140" s="523"/>
      <c r="Z140" s="523"/>
      <c r="AA140" s="523"/>
      <c r="AB140" s="523"/>
      <c r="AC140" s="523"/>
      <c r="AD140" s="523"/>
      <c r="AE140" s="523"/>
    </row>
    <row r="141" spans="1:31" ht="25.5">
      <c r="A141" s="630" t="s">
        <v>2317</v>
      </c>
      <c r="B141" s="630" t="s">
        <v>2317</v>
      </c>
      <c r="C141" s="622">
        <f t="shared" si="5"/>
        <v>4027.7777777777778</v>
      </c>
      <c r="D141" s="680">
        <v>14500</v>
      </c>
      <c r="E141" s="680"/>
      <c r="F141" s="680"/>
      <c r="G141" s="513"/>
      <c r="H141" s="624" t="s">
        <v>3216</v>
      </c>
      <c r="I141" s="681">
        <v>43390</v>
      </c>
      <c r="J141" s="670"/>
      <c r="K141" s="557">
        <v>17</v>
      </c>
      <c r="L141" s="521" t="s">
        <v>64</v>
      </c>
      <c r="M141" s="632" t="s">
        <v>64</v>
      </c>
      <c r="N141" s="417" t="s">
        <v>3668</v>
      </c>
      <c r="O141" s="675" t="s">
        <v>7173</v>
      </c>
      <c r="P141" s="417" t="s">
        <v>52</v>
      </c>
      <c r="Q141" s="417" t="s">
        <v>7174</v>
      </c>
      <c r="R141" s="672">
        <v>1461</v>
      </c>
      <c r="S141" s="417" t="s">
        <v>4880</v>
      </c>
      <c r="T141" s="523"/>
      <c r="U141" s="523"/>
      <c r="V141" s="523"/>
      <c r="W141" s="671"/>
      <c r="X141" s="671"/>
      <c r="Y141" s="523"/>
      <c r="Z141" s="523"/>
      <c r="AA141" s="523"/>
      <c r="AB141" s="523"/>
      <c r="AC141" s="523"/>
      <c r="AD141" s="523"/>
      <c r="AE141" s="523"/>
    </row>
    <row r="142" spans="1:31" ht="25.5">
      <c r="A142" s="630" t="s">
        <v>2333</v>
      </c>
      <c r="B142" s="630" t="s">
        <v>2333</v>
      </c>
      <c r="C142" s="622">
        <f t="shared" si="5"/>
        <v>4027.7777777777778</v>
      </c>
      <c r="D142" s="680">
        <v>14500</v>
      </c>
      <c r="E142" s="680"/>
      <c r="F142" s="680"/>
      <c r="G142" s="513"/>
      <c r="H142" s="624" t="s">
        <v>3216</v>
      </c>
      <c r="I142" s="523"/>
      <c r="J142" s="670"/>
      <c r="K142" s="557">
        <v>7</v>
      </c>
      <c r="L142" s="521" t="s">
        <v>286</v>
      </c>
      <c r="M142" s="632" t="s">
        <v>286</v>
      </c>
      <c r="N142" s="528" t="s">
        <v>3668</v>
      </c>
      <c r="O142" s="675" t="s">
        <v>7175</v>
      </c>
      <c r="P142" s="528" t="s">
        <v>4337</v>
      </c>
      <c r="Q142" s="528" t="s">
        <v>7078</v>
      </c>
      <c r="R142" s="672">
        <v>1962</v>
      </c>
      <c r="S142" s="577" t="s">
        <v>4887</v>
      </c>
      <c r="T142" s="523"/>
      <c r="U142" s="523"/>
      <c r="V142" s="523"/>
      <c r="W142" s="671"/>
      <c r="X142" s="671"/>
      <c r="Y142" s="523"/>
      <c r="Z142" s="523"/>
      <c r="AA142" s="523"/>
      <c r="AB142" s="523"/>
      <c r="AC142" s="523"/>
      <c r="AD142" s="523"/>
      <c r="AE142" s="523"/>
    </row>
  </sheetData>
  <autoFilter ref="A1:AE116">
    <filterColumn colId="15">
      <filters>
        <filter val="Krasnystaw"/>
      </filters>
    </filterColumn>
  </autoFilter>
  <conditionalFormatting sqref="G126:G128 G13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{B0D188CF-3C42-4589-A959-8C23B6BE4C69}</x14:id>
        </ext>
      </extLst>
    </cfRule>
  </conditionalFormatting>
  <conditionalFormatting sqref="P124:Q12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{C10718F1-D541-44E1-AB52-84DA6CC3EEEF}</x14:id>
        </ext>
      </extLst>
    </cfRule>
  </conditionalFormatting>
  <conditionalFormatting sqref="N124:N12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{BFC0CD4F-E438-408F-B129-ACE8B1110BDB}</x14:id>
        </ext>
      </extLst>
    </cfRule>
  </conditionalFormatting>
  <conditionalFormatting sqref="G13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{F05001F2-0C57-497D-80F4-1675303753D6}</x14:id>
        </ext>
      </extLst>
    </cfRule>
  </conditionalFormatting>
  <conditionalFormatting sqref="G14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{4D26BD67-703C-4B98-B06E-A6BDA7E9B3DB}</x14:id>
        </ext>
      </extLst>
    </cfRule>
  </conditionalFormatting>
  <conditionalFormatting sqref="H123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{5EFB3B07-6613-460A-B16F-3622FBC5352F}</x14:id>
        </ext>
      </extLst>
    </cfRule>
  </conditionalFormatting>
  <conditionalFormatting sqref="H10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{E0F61D14-FAF1-42BB-99B8-C584224C8995}</x14:id>
        </ext>
      </extLst>
    </cfRule>
  </conditionalFormatting>
  <conditionalFormatting sqref="H106:H108 H124 H111:H112 H116 H118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{55CE40D0-7358-47DB-BA2A-2218AEFF7C04}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D188CF-3C42-4589-A959-8C23B6BE4C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G126:G128 G131</xm:sqref>
        </x14:conditionalFormatting>
        <x14:conditionalFormatting xmlns:xm="http://schemas.microsoft.com/office/excel/2006/main">
          <x14:cfRule type="dataBar" id="{C10718F1-D541-44E1-AB52-84DA6CC3EE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P124:Q125</xm:sqref>
        </x14:conditionalFormatting>
        <x14:conditionalFormatting xmlns:xm="http://schemas.microsoft.com/office/excel/2006/main">
          <x14:cfRule type="dataBar" id="{BFC0CD4F-E438-408F-B129-ACE8B1110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N124:N125</xm:sqref>
        </x14:conditionalFormatting>
        <x14:conditionalFormatting xmlns:xm="http://schemas.microsoft.com/office/excel/2006/main">
          <x14:cfRule type="dataBar" id="{F05001F2-0C57-497D-80F4-1675303753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G130</xm:sqref>
        </x14:conditionalFormatting>
        <x14:conditionalFormatting xmlns:xm="http://schemas.microsoft.com/office/excel/2006/main">
          <x14:cfRule type="dataBar" id="{4D26BD67-703C-4B98-B06E-A6BDA7E9B3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G140</xm:sqref>
        </x14:conditionalFormatting>
        <x14:conditionalFormatting xmlns:xm="http://schemas.microsoft.com/office/excel/2006/main">
          <x14:cfRule type="dataBar" id="{5EFB3B07-6613-460A-B16F-3622FBC535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H123</xm:sqref>
        </x14:conditionalFormatting>
        <x14:conditionalFormatting xmlns:xm="http://schemas.microsoft.com/office/excel/2006/main">
          <x14:cfRule type="dataBar" id="{E0F61D14-FAF1-42BB-99B8-C584224C8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H105</xm:sqref>
        </x14:conditionalFormatting>
        <x14:conditionalFormatting xmlns:xm="http://schemas.microsoft.com/office/excel/2006/main">
          <x14:cfRule type="dataBar" id="{55CE40D0-7358-47DB-BA2A-2218AEFF7C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H106:H108 H124 H111:H112 H116 H118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1" filterMode="1"/>
  <dimension ref="A1:FK132"/>
  <sheetViews>
    <sheetView topLeftCell="E1" zoomScale="86" zoomScaleNormal="86" workbookViewId="0">
      <selection activeCell="R122" sqref="R122"/>
    </sheetView>
  </sheetViews>
  <sheetFormatPr defaultRowHeight="15"/>
  <cols>
    <col min="1" max="1" width="12" customWidth="1"/>
    <col min="2" max="2" width="15" customWidth="1"/>
    <col min="3" max="3" width="3.7109375" customWidth="1"/>
    <col min="4" max="4" width="15.42578125" customWidth="1"/>
    <col min="5" max="5" width="14.140625" customWidth="1"/>
    <col min="6" max="6" width="2" style="707" customWidth="1"/>
    <col min="7" max="7" width="15" style="707" customWidth="1"/>
    <col min="8" max="8" width="10.7109375" customWidth="1"/>
    <col min="9" max="9" width="5.28515625" customWidth="1"/>
    <col min="10" max="10" width="12.5703125" customWidth="1"/>
    <col min="11" max="11" width="13.140625" customWidth="1"/>
    <col min="12" max="12" width="13" customWidth="1"/>
    <col min="13" max="13" width="16.42578125" customWidth="1"/>
    <col min="14" max="14" width="15.28515625" customWidth="1"/>
    <col min="15" max="15" width="11.85546875" customWidth="1"/>
    <col min="16" max="16" width="12.28515625" customWidth="1"/>
    <col min="17" max="17" width="23.7109375" customWidth="1"/>
    <col min="18" max="18" width="26" customWidth="1"/>
    <col min="21" max="21" width="10.42578125" customWidth="1"/>
    <col min="23" max="23" width="14" customWidth="1"/>
    <col min="24" max="24" width="14.42578125" customWidth="1"/>
    <col min="25" max="25" width="19" customWidth="1"/>
    <col min="26" max="26" width="16" customWidth="1"/>
    <col min="27" max="27" width="11" customWidth="1"/>
    <col min="28" max="28" width="12.7109375" customWidth="1"/>
    <col min="29" max="29" width="19.28515625" customWidth="1"/>
    <col min="30" max="30" width="15.5703125" customWidth="1"/>
    <col min="31" max="31" width="20.5703125" customWidth="1"/>
    <col min="32" max="32" width="10.42578125" customWidth="1"/>
    <col min="33" max="33" width="16.85546875" customWidth="1"/>
  </cols>
  <sheetData>
    <row r="1" spans="1:33" ht="97.5" customHeight="1" thickTop="1">
      <c r="A1" s="21" t="s">
        <v>6889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650" t="s">
        <v>7177</v>
      </c>
      <c r="G1" s="650" t="s">
        <v>7178</v>
      </c>
      <c r="H1" s="701" t="s">
        <v>2298</v>
      </c>
      <c r="I1" s="702" t="s">
        <v>6474</v>
      </c>
      <c r="J1" s="693" t="s">
        <v>2299</v>
      </c>
      <c r="K1" s="703" t="s">
        <v>6890</v>
      </c>
      <c r="L1" s="715" t="s">
        <v>6891</v>
      </c>
      <c r="M1" s="715" t="s">
        <v>7179</v>
      </c>
      <c r="N1" s="715" t="s">
        <v>6477</v>
      </c>
      <c r="O1" s="693" t="s">
        <v>2302</v>
      </c>
      <c r="P1" s="693" t="s">
        <v>4</v>
      </c>
      <c r="Q1" s="692" t="s">
        <v>6</v>
      </c>
      <c r="R1" s="692" t="s">
        <v>7</v>
      </c>
      <c r="S1" s="694" t="s">
        <v>8</v>
      </c>
      <c r="T1" s="694" t="s">
        <v>432</v>
      </c>
      <c r="U1" s="695" t="s">
        <v>6478</v>
      </c>
      <c r="V1" s="695" t="s">
        <v>6479</v>
      </c>
      <c r="W1" s="695" t="s">
        <v>6480</v>
      </c>
      <c r="X1" s="696" t="s">
        <v>6481</v>
      </c>
      <c r="Y1" s="696" t="s">
        <v>6892</v>
      </c>
      <c r="Z1" s="697" t="s">
        <v>6483</v>
      </c>
      <c r="AA1" s="695" t="s">
        <v>7180</v>
      </c>
      <c r="AB1" s="698" t="s">
        <v>6894</v>
      </c>
      <c r="AC1" s="699" t="s">
        <v>6895</v>
      </c>
      <c r="AD1" s="699" t="s">
        <v>6896</v>
      </c>
      <c r="AE1" s="699" t="s">
        <v>7181</v>
      </c>
      <c r="AF1" s="700" t="s">
        <v>2309</v>
      </c>
      <c r="AG1" s="13" t="s">
        <v>6484</v>
      </c>
    </row>
    <row r="2" spans="1:33" ht="28.5" hidden="1" customHeight="1">
      <c r="A2" s="630"/>
      <c r="B2" s="630" t="s">
        <v>2333</v>
      </c>
      <c r="C2" s="630" t="s">
        <v>7182</v>
      </c>
      <c r="D2" s="622">
        <f t="shared" ref="D2:D33" si="0">E2/3.7</f>
        <v>196957.02702702701</v>
      </c>
      <c r="E2" s="680">
        <v>728741</v>
      </c>
      <c r="F2" s="704">
        <f>G2/3.7</f>
        <v>8108.1081081081074</v>
      </c>
      <c r="G2" s="680">
        <v>30000</v>
      </c>
      <c r="H2" s="513">
        <v>10</v>
      </c>
      <c r="I2" s="624" t="s">
        <v>3216</v>
      </c>
      <c r="J2" s="619">
        <v>43500</v>
      </c>
      <c r="K2" s="670">
        <v>43511</v>
      </c>
      <c r="L2" s="714">
        <v>16</v>
      </c>
      <c r="M2" s="716" t="s">
        <v>3228</v>
      </c>
      <c r="N2" s="632" t="s">
        <v>3228</v>
      </c>
      <c r="O2" s="528" t="s">
        <v>2358</v>
      </c>
      <c r="P2" s="675" t="s">
        <v>7183</v>
      </c>
      <c r="Q2" s="528" t="s">
        <v>4380</v>
      </c>
      <c r="R2" s="528" t="s">
        <v>7184</v>
      </c>
      <c r="S2" s="672">
        <v>1832</v>
      </c>
      <c r="T2" s="577" t="s">
        <v>4887</v>
      </c>
      <c r="U2" s="523" t="s">
        <v>5043</v>
      </c>
      <c r="V2" s="523" t="s">
        <v>5833</v>
      </c>
      <c r="W2" s="682">
        <v>43516</v>
      </c>
      <c r="X2" s="670">
        <v>43519</v>
      </c>
      <c r="Y2" s="671"/>
      <c r="Z2" s="523" t="s">
        <v>7011</v>
      </c>
      <c r="AA2" s="523" t="s">
        <v>6985</v>
      </c>
      <c r="AB2" s="523" t="s">
        <v>6555</v>
      </c>
      <c r="AC2" s="523" t="s">
        <v>6642</v>
      </c>
      <c r="AD2" s="523" t="s">
        <v>6976</v>
      </c>
      <c r="AE2" s="523"/>
      <c r="AF2" s="523"/>
      <c r="AG2" s="523"/>
    </row>
    <row r="3" spans="1:33" ht="28.5" hidden="1" customHeight="1">
      <c r="A3" s="630"/>
      <c r="B3" s="630" t="s">
        <v>2317</v>
      </c>
      <c r="C3" s="630" t="s">
        <v>7182</v>
      </c>
      <c r="D3" s="622">
        <f t="shared" si="0"/>
        <v>210840.8108108108</v>
      </c>
      <c r="E3" s="680">
        <v>780111</v>
      </c>
      <c r="F3" s="704">
        <f>G3/3.7</f>
        <v>6908.1081081081074</v>
      </c>
      <c r="G3" s="680">
        <v>25560</v>
      </c>
      <c r="H3" s="513">
        <v>10</v>
      </c>
      <c r="I3" s="624" t="s">
        <v>3216</v>
      </c>
      <c r="J3" s="619">
        <v>43512</v>
      </c>
      <c r="K3" s="670">
        <v>43523</v>
      </c>
      <c r="L3" s="557">
        <v>28</v>
      </c>
      <c r="M3" s="521" t="s">
        <v>3228</v>
      </c>
      <c r="N3" s="632" t="s">
        <v>3264</v>
      </c>
      <c r="O3" s="577" t="s">
        <v>2358</v>
      </c>
      <c r="P3" s="675" t="s">
        <v>7185</v>
      </c>
      <c r="Q3" s="577" t="s">
        <v>4343</v>
      </c>
      <c r="R3" s="577" t="s">
        <v>7186</v>
      </c>
      <c r="S3" s="672">
        <v>3434</v>
      </c>
      <c r="T3" s="577" t="s">
        <v>4887</v>
      </c>
      <c r="U3" s="523" t="s">
        <v>5043</v>
      </c>
      <c r="V3" s="523" t="s">
        <v>5833</v>
      </c>
      <c r="W3" s="682">
        <v>43530</v>
      </c>
      <c r="X3" s="670">
        <v>43533</v>
      </c>
      <c r="Y3" s="671"/>
      <c r="Z3" s="523" t="s">
        <v>7011</v>
      </c>
      <c r="AA3" s="523" t="s">
        <v>6985</v>
      </c>
      <c r="AB3" s="523" t="s">
        <v>6677</v>
      </c>
      <c r="AC3" s="523" t="s">
        <v>6717</v>
      </c>
      <c r="AD3" s="523" t="s">
        <v>4910</v>
      </c>
      <c r="AE3" s="523"/>
      <c r="AF3" s="523"/>
      <c r="AG3" s="523"/>
    </row>
    <row r="4" spans="1:33" ht="28.5" hidden="1" customHeight="1">
      <c r="A4" s="630"/>
      <c r="B4" s="630" t="s">
        <v>2333</v>
      </c>
      <c r="C4" s="630" t="s">
        <v>7182</v>
      </c>
      <c r="D4" s="622">
        <f t="shared" si="0"/>
        <v>158780</v>
      </c>
      <c r="E4" s="680">
        <v>587486</v>
      </c>
      <c r="F4" s="704">
        <f>G4/3.7</f>
        <v>5405.405405405405</v>
      </c>
      <c r="G4" s="680">
        <v>20000</v>
      </c>
      <c r="H4" s="513">
        <v>10</v>
      </c>
      <c r="I4" s="624" t="s">
        <v>3216</v>
      </c>
      <c r="J4" s="619">
        <v>43512</v>
      </c>
      <c r="K4" s="670">
        <v>43524</v>
      </c>
      <c r="L4" s="557">
        <v>1</v>
      </c>
      <c r="M4" s="521" t="s">
        <v>3264</v>
      </c>
      <c r="N4" s="632" t="s">
        <v>3264</v>
      </c>
      <c r="O4" s="528" t="s">
        <v>2358</v>
      </c>
      <c r="P4" s="675" t="s">
        <v>7187</v>
      </c>
      <c r="Q4" s="528" t="s">
        <v>5255</v>
      </c>
      <c r="R4" s="528" t="s">
        <v>7188</v>
      </c>
      <c r="S4" s="672">
        <v>1209</v>
      </c>
      <c r="T4" s="577" t="s">
        <v>4887</v>
      </c>
      <c r="U4" s="523" t="s">
        <v>5043</v>
      </c>
      <c r="V4" s="523" t="s">
        <v>5833</v>
      </c>
      <c r="W4" s="682">
        <v>43530</v>
      </c>
      <c r="X4" s="670">
        <v>43533</v>
      </c>
      <c r="Y4" s="671"/>
      <c r="Z4" s="523" t="s">
        <v>7011</v>
      </c>
      <c r="AA4" s="523">
        <v>0</v>
      </c>
      <c r="AB4" s="523" t="s">
        <v>6766</v>
      </c>
      <c r="AC4" s="523" t="s">
        <v>7189</v>
      </c>
      <c r="AD4" s="523" t="s">
        <v>6516</v>
      </c>
      <c r="AE4" s="523"/>
      <c r="AF4" s="523"/>
      <c r="AG4" s="523"/>
    </row>
    <row r="5" spans="1:33" ht="28.5" hidden="1" customHeight="1">
      <c r="A5" s="630"/>
      <c r="B5" s="630" t="s">
        <v>2333</v>
      </c>
      <c r="C5" s="630" t="s">
        <v>7182</v>
      </c>
      <c r="D5" s="622">
        <f t="shared" si="0"/>
        <v>39518.91891891892</v>
      </c>
      <c r="E5" s="680">
        <v>146220</v>
      </c>
      <c r="F5" s="704">
        <f>G5/3.7</f>
        <v>8108.1081081081074</v>
      </c>
      <c r="G5" s="680">
        <v>30000</v>
      </c>
      <c r="H5" s="513">
        <v>11</v>
      </c>
      <c r="I5" s="95" t="s">
        <v>3216</v>
      </c>
      <c r="J5" s="523"/>
      <c r="K5" s="670"/>
      <c r="L5" s="557">
        <v>11</v>
      </c>
      <c r="M5" s="521" t="s">
        <v>3264</v>
      </c>
      <c r="N5" s="632" t="s">
        <v>3264</v>
      </c>
      <c r="O5" s="528" t="s">
        <v>2335</v>
      </c>
      <c r="P5" s="675" t="s">
        <v>7133</v>
      </c>
      <c r="Q5" s="528" t="s">
        <v>3715</v>
      </c>
      <c r="R5" s="528" t="s">
        <v>7134</v>
      </c>
      <c r="S5" s="672">
        <v>6101</v>
      </c>
      <c r="T5" s="577" t="s">
        <v>4887</v>
      </c>
      <c r="U5" s="523" t="s">
        <v>5043</v>
      </c>
      <c r="V5" s="523" t="s">
        <v>5779</v>
      </c>
      <c r="W5" s="682">
        <v>43539</v>
      </c>
      <c r="X5" s="670">
        <v>43545</v>
      </c>
      <c r="Y5" s="671"/>
      <c r="Z5" s="523" t="s">
        <v>6276</v>
      </c>
      <c r="AA5" s="523" t="s">
        <v>6985</v>
      </c>
      <c r="AB5" s="523" t="s">
        <v>6693</v>
      </c>
      <c r="AC5" s="523" t="s">
        <v>6642</v>
      </c>
      <c r="AD5" s="523" t="s">
        <v>6648</v>
      </c>
      <c r="AE5" s="523"/>
      <c r="AF5" s="523"/>
      <c r="AG5" s="523"/>
    </row>
    <row r="6" spans="1:33" ht="28.5" hidden="1" customHeight="1">
      <c r="A6" s="630"/>
      <c r="B6" s="630" t="s">
        <v>2317</v>
      </c>
      <c r="C6" s="630" t="s">
        <v>7182</v>
      </c>
      <c r="D6" s="622">
        <f t="shared" si="0"/>
        <v>193302.97297297296</v>
      </c>
      <c r="E6" s="680">
        <v>715221</v>
      </c>
      <c r="F6" s="704">
        <f>G6/3.7</f>
        <v>8162.1621621621616</v>
      </c>
      <c r="G6" s="680">
        <v>30200</v>
      </c>
      <c r="H6" s="513">
        <v>10</v>
      </c>
      <c r="I6" s="624" t="s">
        <v>3216</v>
      </c>
      <c r="J6" s="619">
        <v>43533</v>
      </c>
      <c r="K6" s="670"/>
      <c r="L6" s="557">
        <v>22</v>
      </c>
      <c r="M6" s="521" t="s">
        <v>3264</v>
      </c>
      <c r="N6" s="632" t="s">
        <v>3283</v>
      </c>
      <c r="O6" s="528" t="s">
        <v>2358</v>
      </c>
      <c r="P6" s="675" t="s">
        <v>7190</v>
      </c>
      <c r="Q6" s="528" t="s">
        <v>119</v>
      </c>
      <c r="R6" s="528" t="s">
        <v>7191</v>
      </c>
      <c r="S6" s="672">
        <v>3462</v>
      </c>
      <c r="T6" s="577" t="s">
        <v>4887</v>
      </c>
      <c r="U6" s="523" t="s">
        <v>5043</v>
      </c>
      <c r="V6" s="523" t="s">
        <v>5833</v>
      </c>
      <c r="W6" s="682">
        <v>43551</v>
      </c>
      <c r="X6" s="670">
        <v>43554</v>
      </c>
      <c r="Y6" s="671"/>
      <c r="Z6" s="523" t="s">
        <v>7011</v>
      </c>
      <c r="AA6" s="523" t="s">
        <v>6985</v>
      </c>
      <c r="AB6" s="523" t="s">
        <v>6555</v>
      </c>
      <c r="AC6" s="523" t="s">
        <v>6642</v>
      </c>
      <c r="AD6" s="523" t="s">
        <v>5001</v>
      </c>
      <c r="AE6" s="523"/>
      <c r="AF6" s="523"/>
      <c r="AG6" s="523"/>
    </row>
    <row r="7" spans="1:33" ht="28.5" hidden="1" customHeight="1">
      <c r="A7" s="630"/>
      <c r="B7" s="630" t="s">
        <v>2317</v>
      </c>
      <c r="C7" s="630" t="s">
        <v>7192</v>
      </c>
      <c r="D7" s="622">
        <f t="shared" si="0"/>
        <v>215124.59459459459</v>
      </c>
      <c r="E7" s="680">
        <v>795961</v>
      </c>
      <c r="F7" s="538"/>
      <c r="G7" s="618"/>
      <c r="H7" s="513">
        <v>10</v>
      </c>
      <c r="I7" s="624" t="s">
        <v>3216</v>
      </c>
      <c r="J7" s="619">
        <v>43540</v>
      </c>
      <c r="K7" s="670"/>
      <c r="L7" s="557">
        <v>27</v>
      </c>
      <c r="M7" s="521" t="s">
        <v>3264</v>
      </c>
      <c r="N7" s="632" t="s">
        <v>3283</v>
      </c>
      <c r="O7" s="525" t="s">
        <v>2358</v>
      </c>
      <c r="P7" s="675" t="s">
        <v>7193</v>
      </c>
      <c r="Q7" s="525" t="s">
        <v>3280</v>
      </c>
      <c r="R7" s="525" t="s">
        <v>7194</v>
      </c>
      <c r="S7" s="672">
        <v>3161</v>
      </c>
      <c r="T7" s="525" t="s">
        <v>4921</v>
      </c>
      <c r="U7" s="523" t="s">
        <v>5043</v>
      </c>
      <c r="V7" s="523" t="s">
        <v>5779</v>
      </c>
      <c r="W7" s="682">
        <v>43557</v>
      </c>
      <c r="X7" s="670">
        <v>43561</v>
      </c>
      <c r="Y7" s="671"/>
      <c r="Z7" s="523" t="s">
        <v>68</v>
      </c>
      <c r="AA7" s="523" t="s">
        <v>6985</v>
      </c>
      <c r="AB7" s="523" t="s">
        <v>6555</v>
      </c>
      <c r="AC7" s="523" t="s">
        <v>6642</v>
      </c>
      <c r="AD7" s="523" t="s">
        <v>5001</v>
      </c>
      <c r="AE7" s="523"/>
      <c r="AF7" s="523"/>
      <c r="AG7" s="523"/>
    </row>
    <row r="8" spans="1:33" ht="28.5" hidden="1" customHeight="1">
      <c r="A8" s="630"/>
      <c r="B8" s="630" t="s">
        <v>6197</v>
      </c>
      <c r="C8" s="630" t="s">
        <v>7195</v>
      </c>
      <c r="D8" s="622">
        <f t="shared" si="0"/>
        <v>217739.45945945944</v>
      </c>
      <c r="E8" s="680">
        <v>805636</v>
      </c>
      <c r="F8" s="538"/>
      <c r="G8" s="618"/>
      <c r="H8" s="513">
        <v>8</v>
      </c>
      <c r="I8" s="624" t="s">
        <v>3216</v>
      </c>
      <c r="J8" s="619">
        <v>43540</v>
      </c>
      <c r="K8" s="670">
        <v>43551</v>
      </c>
      <c r="L8" s="557">
        <v>28</v>
      </c>
      <c r="M8" s="521" t="s">
        <v>3264</v>
      </c>
      <c r="N8" s="632" t="s">
        <v>3283</v>
      </c>
      <c r="O8" s="112" t="s">
        <v>2358</v>
      </c>
      <c r="P8" s="675" t="s">
        <v>7196</v>
      </c>
      <c r="Q8" s="112" t="s">
        <v>3709</v>
      </c>
      <c r="R8" s="112" t="s">
        <v>32</v>
      </c>
      <c r="S8" s="672">
        <v>2422</v>
      </c>
      <c r="T8" s="432" t="s">
        <v>4870</v>
      </c>
      <c r="U8" s="523" t="s">
        <v>5043</v>
      </c>
      <c r="V8" s="523" t="s">
        <v>5779</v>
      </c>
      <c r="W8" s="682">
        <v>43557</v>
      </c>
      <c r="X8" s="670">
        <v>43561</v>
      </c>
      <c r="Y8" s="671" t="s">
        <v>7197</v>
      </c>
      <c r="Z8" s="523" t="s">
        <v>6276</v>
      </c>
      <c r="AA8" s="523" t="s">
        <v>6985</v>
      </c>
      <c r="AB8" s="523" t="s">
        <v>6689</v>
      </c>
      <c r="AC8" s="523" t="s">
        <v>6642</v>
      </c>
      <c r="AD8" s="523" t="s">
        <v>6512</v>
      </c>
      <c r="AE8" s="523"/>
      <c r="AF8" s="523"/>
      <c r="AG8" s="523"/>
    </row>
    <row r="9" spans="1:33" ht="28.5" hidden="1" customHeight="1">
      <c r="A9" s="630"/>
      <c r="B9" s="630" t="s">
        <v>6564</v>
      </c>
      <c r="C9" s="630" t="s">
        <v>7182</v>
      </c>
      <c r="D9" s="622">
        <f t="shared" si="0"/>
        <v>184471.35135135133</v>
      </c>
      <c r="E9" s="680">
        <v>682544</v>
      </c>
      <c r="F9" s="538"/>
      <c r="G9" s="618"/>
      <c r="H9" s="513">
        <v>10</v>
      </c>
      <c r="I9" s="624" t="s">
        <v>3216</v>
      </c>
      <c r="J9" s="619">
        <v>43540</v>
      </c>
      <c r="K9" s="670">
        <v>43550</v>
      </c>
      <c r="L9" s="557">
        <v>28</v>
      </c>
      <c r="M9" s="521" t="s">
        <v>3264</v>
      </c>
      <c r="N9" s="632" t="s">
        <v>3283</v>
      </c>
      <c r="O9" s="112" t="s">
        <v>2358</v>
      </c>
      <c r="P9" s="675" t="s">
        <v>7198</v>
      </c>
      <c r="Q9" s="112" t="s">
        <v>7199</v>
      </c>
      <c r="R9" s="112" t="s">
        <v>3838</v>
      </c>
      <c r="S9" s="672">
        <v>1221</v>
      </c>
      <c r="T9" s="432" t="s">
        <v>4870</v>
      </c>
      <c r="U9" s="523" t="s">
        <v>5043</v>
      </c>
      <c r="V9" s="523" t="s">
        <v>5779</v>
      </c>
      <c r="W9" s="682">
        <v>43558</v>
      </c>
      <c r="X9" s="670">
        <v>43561</v>
      </c>
      <c r="Y9" s="671"/>
      <c r="Z9" s="523" t="s">
        <v>6276</v>
      </c>
      <c r="AA9" s="523">
        <v>1</v>
      </c>
      <c r="AB9" s="523" t="s">
        <v>6778</v>
      </c>
      <c r="AC9" s="523" t="s">
        <v>6899</v>
      </c>
      <c r="AD9" s="523" t="s">
        <v>6516</v>
      </c>
      <c r="AE9" s="523"/>
      <c r="AF9" s="523"/>
      <c r="AG9" s="523"/>
    </row>
    <row r="10" spans="1:33" ht="36.75" hidden="1" customHeight="1">
      <c r="A10" s="630"/>
      <c r="B10" s="630" t="s">
        <v>2333</v>
      </c>
      <c r="C10" s="630" t="s">
        <v>7192</v>
      </c>
      <c r="D10" s="622">
        <f t="shared" si="0"/>
        <v>108838.10810810811</v>
      </c>
      <c r="E10" s="680">
        <v>402701</v>
      </c>
      <c r="F10" s="538"/>
      <c r="G10" s="618"/>
      <c r="H10" s="515" t="s">
        <v>5740</v>
      </c>
      <c r="I10" s="624" t="s">
        <v>3216</v>
      </c>
      <c r="J10" s="619">
        <v>43540</v>
      </c>
      <c r="K10" s="670"/>
      <c r="L10" s="557">
        <v>28</v>
      </c>
      <c r="M10" s="521" t="s">
        <v>3264</v>
      </c>
      <c r="N10" s="632" t="s">
        <v>3283</v>
      </c>
      <c r="O10" s="586" t="s">
        <v>2358</v>
      </c>
      <c r="P10" s="675" t="s">
        <v>7200</v>
      </c>
      <c r="Q10" s="586" t="s">
        <v>153</v>
      </c>
      <c r="R10" s="586" t="s">
        <v>7201</v>
      </c>
      <c r="S10" s="672">
        <v>1101</v>
      </c>
      <c r="T10" s="586" t="s">
        <v>5720</v>
      </c>
      <c r="U10" s="523" t="s">
        <v>7122</v>
      </c>
      <c r="V10" s="523" t="s">
        <v>5833</v>
      </c>
      <c r="W10" s="682">
        <v>43557</v>
      </c>
      <c r="X10" s="670">
        <v>43561</v>
      </c>
      <c r="Y10" s="686" t="s">
        <v>7202</v>
      </c>
      <c r="Z10" s="523" t="s">
        <v>68</v>
      </c>
      <c r="AA10" s="523" t="s">
        <v>7064</v>
      </c>
      <c r="AB10" s="523" t="s">
        <v>6778</v>
      </c>
      <c r="AC10" s="523" t="s">
        <v>4910</v>
      </c>
      <c r="AD10" s="523" t="s">
        <v>6488</v>
      </c>
      <c r="AE10" s="523"/>
      <c r="AF10" s="523"/>
      <c r="AG10" s="523"/>
    </row>
    <row r="11" spans="1:33" ht="28.5" hidden="1" customHeight="1">
      <c r="A11" s="630" t="s">
        <v>6998</v>
      </c>
      <c r="B11" s="630" t="s">
        <v>6587</v>
      </c>
      <c r="C11" s="630" t="s">
        <v>7203</v>
      </c>
      <c r="D11" s="622">
        <f t="shared" si="0"/>
        <v>209197.56756756754</v>
      </c>
      <c r="E11" s="680">
        <v>774031</v>
      </c>
      <c r="F11" s="538"/>
      <c r="G11" s="618"/>
      <c r="H11" s="513">
        <v>10</v>
      </c>
      <c r="I11" s="91" t="s">
        <v>3216</v>
      </c>
      <c r="J11" s="523"/>
      <c r="K11" s="670">
        <v>43552</v>
      </c>
      <c r="L11" s="557">
        <v>1</v>
      </c>
      <c r="M11" s="521" t="s">
        <v>3283</v>
      </c>
      <c r="N11" s="632" t="s">
        <v>3283</v>
      </c>
      <c r="O11" s="112" t="s">
        <v>2335</v>
      </c>
      <c r="P11" s="675" t="s">
        <v>7204</v>
      </c>
      <c r="Q11" s="112" t="s">
        <v>2874</v>
      </c>
      <c r="R11" s="112" t="s">
        <v>2936</v>
      </c>
      <c r="S11" s="672">
        <v>6063</v>
      </c>
      <c r="T11" s="112" t="s">
        <v>4870</v>
      </c>
      <c r="U11" s="523" t="s">
        <v>5043</v>
      </c>
      <c r="V11" s="523" t="s">
        <v>5779</v>
      </c>
      <c r="W11" s="682">
        <v>43615</v>
      </c>
      <c r="X11" s="670">
        <v>43601</v>
      </c>
      <c r="Y11" s="686"/>
      <c r="Z11" s="523" t="s">
        <v>6276</v>
      </c>
      <c r="AA11" s="523" t="s">
        <v>6985</v>
      </c>
      <c r="AB11" s="523" t="s">
        <v>6555</v>
      </c>
      <c r="AC11" s="523" t="s">
        <v>6642</v>
      </c>
      <c r="AD11" s="523" t="s">
        <v>6648</v>
      </c>
      <c r="AE11" s="523"/>
      <c r="AF11" s="523"/>
      <c r="AG11" s="523"/>
    </row>
    <row r="12" spans="1:33" ht="28.5" hidden="1" customHeight="1">
      <c r="A12" s="630"/>
      <c r="B12" s="630" t="s">
        <v>2317</v>
      </c>
      <c r="C12" s="630" t="s">
        <v>7203</v>
      </c>
      <c r="D12" s="622">
        <f t="shared" si="0"/>
        <v>212545.40540540538</v>
      </c>
      <c r="E12" s="680">
        <v>786418</v>
      </c>
      <c r="F12" s="538"/>
      <c r="G12" s="618"/>
      <c r="H12" s="513">
        <v>10</v>
      </c>
      <c r="I12" s="91" t="s">
        <v>3216</v>
      </c>
      <c r="J12" s="523"/>
      <c r="K12" s="670">
        <v>43552</v>
      </c>
      <c r="L12" s="557">
        <v>1</v>
      </c>
      <c r="M12" s="521" t="s">
        <v>3283</v>
      </c>
      <c r="N12" s="632" t="s">
        <v>3283</v>
      </c>
      <c r="O12" s="112" t="s">
        <v>2335</v>
      </c>
      <c r="P12" s="675" t="s">
        <v>7205</v>
      </c>
      <c r="Q12" s="112" t="s">
        <v>2874</v>
      </c>
      <c r="R12" s="112"/>
      <c r="S12" s="672">
        <v>5968</v>
      </c>
      <c r="T12" s="112" t="s">
        <v>4870</v>
      </c>
      <c r="U12" s="523" t="s">
        <v>5043</v>
      </c>
      <c r="V12" s="523" t="s">
        <v>5833</v>
      </c>
      <c r="W12" s="682">
        <v>43560</v>
      </c>
      <c r="X12" s="670">
        <v>43573</v>
      </c>
      <c r="Y12" s="686"/>
      <c r="Z12" s="523" t="s">
        <v>6276</v>
      </c>
      <c r="AA12" s="523" t="s">
        <v>6985</v>
      </c>
      <c r="AB12" s="523" t="s">
        <v>6713</v>
      </c>
      <c r="AC12" s="523" t="s">
        <v>6642</v>
      </c>
      <c r="AD12" s="523" t="s">
        <v>7206</v>
      </c>
      <c r="AE12" s="523"/>
      <c r="AF12" s="523"/>
      <c r="AG12" s="523"/>
    </row>
    <row r="13" spans="1:33" ht="41.25" hidden="1" customHeight="1">
      <c r="A13" s="630"/>
      <c r="B13" s="630" t="s">
        <v>6197</v>
      </c>
      <c r="C13" s="630" t="s">
        <v>7192</v>
      </c>
      <c r="D13" s="622">
        <f t="shared" si="0"/>
        <v>104064.32432432432</v>
      </c>
      <c r="E13" s="680">
        <f>370538+14500</f>
        <v>385038</v>
      </c>
      <c r="F13" s="538"/>
      <c r="G13" s="618"/>
      <c r="H13" s="515" t="s">
        <v>5740</v>
      </c>
      <c r="I13" s="624" t="s">
        <v>3216</v>
      </c>
      <c r="J13" s="619">
        <v>43545</v>
      </c>
      <c r="K13" s="670"/>
      <c r="L13" s="557">
        <v>2</v>
      </c>
      <c r="M13" s="521" t="s">
        <v>3283</v>
      </c>
      <c r="N13" s="632" t="s">
        <v>3283</v>
      </c>
      <c r="O13" s="112" t="s">
        <v>2358</v>
      </c>
      <c r="P13" s="675" t="s">
        <v>7207</v>
      </c>
      <c r="Q13" s="112" t="s">
        <v>7208</v>
      </c>
      <c r="R13" s="112" t="s">
        <v>7209</v>
      </c>
      <c r="S13" s="672">
        <v>3289</v>
      </c>
      <c r="T13" s="432" t="s">
        <v>4870</v>
      </c>
      <c r="U13" s="523" t="s">
        <v>7122</v>
      </c>
      <c r="V13" s="523" t="s">
        <v>5833</v>
      </c>
      <c r="W13" s="682">
        <v>43561</v>
      </c>
      <c r="X13" s="670">
        <v>43566</v>
      </c>
      <c r="Y13" s="686" t="s">
        <v>7210</v>
      </c>
      <c r="Z13" s="523" t="s">
        <v>68</v>
      </c>
      <c r="AA13" s="523" t="s">
        <v>6985</v>
      </c>
      <c r="AB13" s="523" t="s">
        <v>6555</v>
      </c>
      <c r="AC13" s="523" t="s">
        <v>6594</v>
      </c>
      <c r="AD13" s="523" t="s">
        <v>6512</v>
      </c>
      <c r="AE13" s="523"/>
      <c r="AF13" s="523"/>
      <c r="AG13" s="523"/>
    </row>
    <row r="14" spans="1:33" ht="28.5" hidden="1" customHeight="1">
      <c r="A14" s="630"/>
      <c r="B14" s="630" t="s">
        <v>2317</v>
      </c>
      <c r="C14" s="630" t="s">
        <v>7192</v>
      </c>
      <c r="D14" s="622">
        <f t="shared" si="0"/>
        <v>205592.16216216216</v>
      </c>
      <c r="E14" s="680">
        <v>760691</v>
      </c>
      <c r="F14" s="705"/>
      <c r="G14" s="618"/>
      <c r="H14" s="513">
        <v>10</v>
      </c>
      <c r="I14" s="624" t="s">
        <v>3216</v>
      </c>
      <c r="J14" s="619">
        <v>43546</v>
      </c>
      <c r="K14" s="670">
        <v>43556</v>
      </c>
      <c r="L14" s="557">
        <v>3</v>
      </c>
      <c r="M14" s="521" t="s">
        <v>3283</v>
      </c>
      <c r="N14" s="632" t="s">
        <v>3283</v>
      </c>
      <c r="O14" s="417" t="s">
        <v>2358</v>
      </c>
      <c r="P14" s="675" t="s">
        <v>7211</v>
      </c>
      <c r="Q14" s="417" t="s">
        <v>2386</v>
      </c>
      <c r="R14" s="417" t="s">
        <v>7212</v>
      </c>
      <c r="S14" s="672">
        <v>1356</v>
      </c>
      <c r="T14" s="417" t="s">
        <v>4880</v>
      </c>
      <c r="U14" s="523" t="s">
        <v>5043</v>
      </c>
      <c r="V14" s="523" t="s">
        <v>5779</v>
      </c>
      <c r="W14" s="682">
        <v>43564</v>
      </c>
      <c r="X14" s="670">
        <v>43566</v>
      </c>
      <c r="Y14" s="686"/>
      <c r="Z14" s="523" t="s">
        <v>6276</v>
      </c>
      <c r="AA14" s="523" t="s">
        <v>6985</v>
      </c>
      <c r="AB14" s="523" t="s">
        <v>6555</v>
      </c>
      <c r="AC14" s="523" t="s">
        <v>7213</v>
      </c>
      <c r="AD14" s="523" t="s">
        <v>4963</v>
      </c>
      <c r="AE14" s="523"/>
      <c r="AF14" s="523"/>
      <c r="AG14" s="523"/>
    </row>
    <row r="15" spans="1:33" ht="28.5" hidden="1" customHeight="1">
      <c r="A15" s="630"/>
      <c r="B15" s="630" t="s">
        <v>2333</v>
      </c>
      <c r="C15" s="630" t="s">
        <v>7192</v>
      </c>
      <c r="D15" s="622">
        <f t="shared" si="0"/>
        <v>189384.05405405405</v>
      </c>
      <c r="E15" s="680">
        <v>700721</v>
      </c>
      <c r="F15" s="538"/>
      <c r="G15" s="618"/>
      <c r="H15" s="513">
        <v>10</v>
      </c>
      <c r="I15" s="624" t="s">
        <v>3216</v>
      </c>
      <c r="J15" s="619">
        <v>43547</v>
      </c>
      <c r="K15" s="670"/>
      <c r="L15" s="557">
        <v>3</v>
      </c>
      <c r="M15" s="521" t="s">
        <v>3283</v>
      </c>
      <c r="N15" s="632" t="s">
        <v>3283</v>
      </c>
      <c r="O15" s="525" t="s">
        <v>2358</v>
      </c>
      <c r="P15" s="675" t="s">
        <v>7214</v>
      </c>
      <c r="Q15" s="525" t="s">
        <v>57</v>
      </c>
      <c r="R15" s="525" t="s">
        <v>7215</v>
      </c>
      <c r="S15" s="672">
        <v>3074</v>
      </c>
      <c r="T15" s="525" t="s">
        <v>4921</v>
      </c>
      <c r="U15" s="523" t="s">
        <v>5043</v>
      </c>
      <c r="V15" s="523" t="s">
        <v>5833</v>
      </c>
      <c r="W15" s="682">
        <v>43563</v>
      </c>
      <c r="X15" s="670">
        <v>43568</v>
      </c>
      <c r="Y15" s="671"/>
      <c r="Z15" s="523" t="s">
        <v>7011</v>
      </c>
      <c r="AA15" s="523" t="s">
        <v>6985</v>
      </c>
      <c r="AB15" s="523" t="s">
        <v>6555</v>
      </c>
      <c r="AC15" s="523" t="s">
        <v>7216</v>
      </c>
      <c r="AD15" s="523" t="s">
        <v>6502</v>
      </c>
      <c r="AE15" s="523"/>
      <c r="AF15" s="523"/>
      <c r="AG15" s="523"/>
    </row>
    <row r="16" spans="1:33" ht="28.5" hidden="1" customHeight="1">
      <c r="A16" s="630"/>
      <c r="B16" s="630" t="s">
        <v>2317</v>
      </c>
      <c r="C16" s="630"/>
      <c r="D16" s="622">
        <f t="shared" si="0"/>
        <v>169499.72972972973</v>
      </c>
      <c r="E16" s="680">
        <v>627149</v>
      </c>
      <c r="F16" s="538"/>
      <c r="G16" s="618"/>
      <c r="H16" s="513">
        <v>8</v>
      </c>
      <c r="I16" s="624" t="s">
        <v>3216</v>
      </c>
      <c r="J16" s="619">
        <v>43592</v>
      </c>
      <c r="K16" s="670"/>
      <c r="L16" s="557">
        <v>3</v>
      </c>
      <c r="M16" s="521" t="s">
        <v>3381</v>
      </c>
      <c r="N16" s="632" t="s">
        <v>3381</v>
      </c>
      <c r="O16" s="525" t="s">
        <v>2358</v>
      </c>
      <c r="P16" s="675" t="s">
        <v>7217</v>
      </c>
      <c r="Q16" s="525" t="s">
        <v>57</v>
      </c>
      <c r="R16" s="525" t="s">
        <v>7218</v>
      </c>
      <c r="S16" s="672">
        <v>3645</v>
      </c>
      <c r="T16" s="525" t="s">
        <v>4921</v>
      </c>
      <c r="U16" s="523" t="s">
        <v>5043</v>
      </c>
      <c r="V16" s="523" t="s">
        <v>5779</v>
      </c>
      <c r="W16" s="682">
        <v>43623</v>
      </c>
      <c r="X16" s="670">
        <v>43634</v>
      </c>
      <c r="Y16" s="686" t="s">
        <v>7219</v>
      </c>
      <c r="Z16" s="523" t="s">
        <v>68</v>
      </c>
      <c r="AA16" s="523">
        <v>1</v>
      </c>
      <c r="AB16" s="523" t="s">
        <v>7220</v>
      </c>
      <c r="AC16" s="523" t="s">
        <v>7221</v>
      </c>
      <c r="AD16" s="523" t="s">
        <v>7222</v>
      </c>
      <c r="AE16" s="523"/>
      <c r="AF16" s="523"/>
      <c r="AG16" s="523"/>
    </row>
    <row r="17" spans="1:33" ht="28.5" hidden="1" customHeight="1">
      <c r="A17" s="630"/>
      <c r="B17" s="630" t="s">
        <v>2333</v>
      </c>
      <c r="C17" s="630"/>
      <c r="D17" s="622">
        <f t="shared" si="0"/>
        <v>213104.32432432432</v>
      </c>
      <c r="E17" s="680">
        <v>788486</v>
      </c>
      <c r="F17" s="538"/>
      <c r="G17" s="618"/>
      <c r="H17" s="513">
        <v>10</v>
      </c>
      <c r="I17" s="624" t="s">
        <v>3216</v>
      </c>
      <c r="J17" s="619">
        <v>43592</v>
      </c>
      <c r="K17" s="670">
        <v>43620</v>
      </c>
      <c r="L17" s="557">
        <v>4</v>
      </c>
      <c r="M17" s="521" t="s">
        <v>3381</v>
      </c>
      <c r="N17" s="632" t="s">
        <v>3381</v>
      </c>
      <c r="O17" s="417" t="s">
        <v>2358</v>
      </c>
      <c r="P17" s="675" t="s">
        <v>7223</v>
      </c>
      <c r="Q17" s="417" t="s">
        <v>7224</v>
      </c>
      <c r="R17" s="417" t="s">
        <v>2621</v>
      </c>
      <c r="S17" s="672">
        <v>4121</v>
      </c>
      <c r="T17" s="417" t="s">
        <v>4880</v>
      </c>
      <c r="U17" s="523" t="s">
        <v>5043</v>
      </c>
      <c r="V17" s="523" t="s">
        <v>5779</v>
      </c>
      <c r="W17" s="682">
        <v>43623</v>
      </c>
      <c r="X17" s="670">
        <v>43635</v>
      </c>
      <c r="Y17" s="671"/>
      <c r="Z17" s="523" t="s">
        <v>6276</v>
      </c>
      <c r="AA17" s="523" t="s">
        <v>6985</v>
      </c>
      <c r="AB17" s="523" t="s">
        <v>6555</v>
      </c>
      <c r="AC17" s="523" t="s">
        <v>6642</v>
      </c>
      <c r="AD17" s="523" t="s">
        <v>6594</v>
      </c>
      <c r="AE17" s="523"/>
      <c r="AF17" s="523"/>
      <c r="AG17" s="523"/>
    </row>
    <row r="18" spans="1:33" ht="28.5" hidden="1" customHeight="1">
      <c r="A18" s="630"/>
      <c r="B18" s="630" t="s">
        <v>6197</v>
      </c>
      <c r="C18" s="630"/>
      <c r="D18" s="622">
        <f t="shared" si="0"/>
        <v>196705.67567567568</v>
      </c>
      <c r="E18" s="680">
        <v>727811</v>
      </c>
      <c r="F18" s="538"/>
      <c r="G18" s="618"/>
      <c r="H18" s="513">
        <v>10</v>
      </c>
      <c r="I18" s="624" t="s">
        <v>3216</v>
      </c>
      <c r="J18" s="619">
        <v>43606</v>
      </c>
      <c r="K18" s="670">
        <v>43619</v>
      </c>
      <c r="L18" s="557">
        <v>10</v>
      </c>
      <c r="M18" s="521" t="s">
        <v>3381</v>
      </c>
      <c r="N18" s="632" t="s">
        <v>3381</v>
      </c>
      <c r="O18" s="586" t="s">
        <v>2358</v>
      </c>
      <c r="P18" s="675" t="s">
        <v>7225</v>
      </c>
      <c r="Q18" s="586" t="s">
        <v>281</v>
      </c>
      <c r="R18" s="586" t="s">
        <v>7226</v>
      </c>
      <c r="S18" s="672">
        <v>2536</v>
      </c>
      <c r="T18" s="586" t="s">
        <v>5720</v>
      </c>
      <c r="U18" s="523" t="s">
        <v>5043</v>
      </c>
      <c r="V18" s="523" t="s">
        <v>5833</v>
      </c>
      <c r="W18" s="682">
        <v>43629</v>
      </c>
      <c r="X18" s="670">
        <v>43634</v>
      </c>
      <c r="Y18" s="671"/>
      <c r="Z18" s="523" t="s">
        <v>6276</v>
      </c>
      <c r="AA18" s="523" t="s">
        <v>7064</v>
      </c>
      <c r="AB18" s="523" t="s">
        <v>6555</v>
      </c>
      <c r="AC18" s="523" t="s">
        <v>6899</v>
      </c>
      <c r="AD18" s="523" t="s">
        <v>5001</v>
      </c>
      <c r="AE18" s="523"/>
      <c r="AF18" s="523"/>
      <c r="AG18" s="523"/>
    </row>
    <row r="19" spans="1:33" ht="28.5" hidden="1" customHeight="1">
      <c r="A19" s="630"/>
      <c r="B19" s="630" t="s">
        <v>2333</v>
      </c>
      <c r="C19" s="630"/>
      <c r="D19" s="622">
        <f t="shared" si="0"/>
        <v>212896.75675675675</v>
      </c>
      <c r="E19" s="680">
        <v>787718</v>
      </c>
      <c r="F19" s="538"/>
      <c r="G19" s="618"/>
      <c r="H19" s="513">
        <v>11</v>
      </c>
      <c r="I19" s="91" t="s">
        <v>3216</v>
      </c>
      <c r="J19" s="523"/>
      <c r="K19" s="670"/>
      <c r="L19" s="557">
        <v>10</v>
      </c>
      <c r="M19" s="521" t="s">
        <v>3381</v>
      </c>
      <c r="N19" s="632" t="s">
        <v>3381</v>
      </c>
      <c r="O19" s="525" t="s">
        <v>2335</v>
      </c>
      <c r="P19" s="675" t="s">
        <v>7227</v>
      </c>
      <c r="Q19" s="525" t="s">
        <v>57</v>
      </c>
      <c r="R19" s="525" t="s">
        <v>7228</v>
      </c>
      <c r="S19" s="672">
        <v>6537</v>
      </c>
      <c r="T19" s="525" t="s">
        <v>4921</v>
      </c>
      <c r="U19" s="523" t="s">
        <v>5043</v>
      </c>
      <c r="V19" s="523" t="s">
        <v>5779</v>
      </c>
      <c r="W19" s="682">
        <v>43629</v>
      </c>
      <c r="X19" s="670">
        <v>43664</v>
      </c>
      <c r="Y19" s="686"/>
      <c r="Z19" s="523" t="s">
        <v>6276</v>
      </c>
      <c r="AA19" s="523" t="s">
        <v>6985</v>
      </c>
      <c r="AB19" s="523" t="s">
        <v>6976</v>
      </c>
      <c r="AC19" s="523" t="s">
        <v>6642</v>
      </c>
      <c r="AD19" s="523" t="s">
        <v>4963</v>
      </c>
      <c r="AE19" s="523"/>
      <c r="AF19" s="523"/>
      <c r="AG19" s="523"/>
    </row>
    <row r="20" spans="1:33" ht="28.5" hidden="1" customHeight="1">
      <c r="A20" s="630"/>
      <c r="B20" s="630" t="s">
        <v>6564</v>
      </c>
      <c r="C20" s="630"/>
      <c r="D20" s="622">
        <f t="shared" si="0"/>
        <v>195104.32432432432</v>
      </c>
      <c r="E20" s="680">
        <v>721886</v>
      </c>
      <c r="F20" s="538"/>
      <c r="G20" s="618"/>
      <c r="H20" s="513">
        <v>10</v>
      </c>
      <c r="I20" s="624" t="s">
        <v>3216</v>
      </c>
      <c r="J20" s="619">
        <v>43592</v>
      </c>
      <c r="K20" s="670"/>
      <c r="L20" s="557">
        <v>11</v>
      </c>
      <c r="M20" s="521" t="s">
        <v>3381</v>
      </c>
      <c r="N20" s="632" t="s">
        <v>3381</v>
      </c>
      <c r="O20" s="528" t="s">
        <v>2358</v>
      </c>
      <c r="P20" s="675" t="s">
        <v>7229</v>
      </c>
      <c r="Q20" s="528" t="s">
        <v>4459</v>
      </c>
      <c r="R20" s="528" t="s">
        <v>7230</v>
      </c>
      <c r="S20" s="672">
        <v>3437</v>
      </c>
      <c r="T20" s="577" t="s">
        <v>4887</v>
      </c>
      <c r="U20" s="523" t="s">
        <v>5043</v>
      </c>
      <c r="V20" s="523" t="s">
        <v>5779</v>
      </c>
      <c r="W20" s="682">
        <v>43630</v>
      </c>
      <c r="X20" s="670">
        <v>43643</v>
      </c>
      <c r="Y20" s="671"/>
      <c r="Z20" s="523" t="s">
        <v>68</v>
      </c>
      <c r="AA20" s="523" t="s">
        <v>6985</v>
      </c>
      <c r="AB20" s="523" t="s">
        <v>6677</v>
      </c>
      <c r="AC20" s="523" t="s">
        <v>7231</v>
      </c>
      <c r="AD20" s="523" t="s">
        <v>6555</v>
      </c>
      <c r="AE20" s="523"/>
      <c r="AF20" s="523"/>
      <c r="AG20" s="523"/>
    </row>
    <row r="21" spans="1:33" ht="28.5" hidden="1" customHeight="1">
      <c r="A21" s="630"/>
      <c r="B21" s="630" t="s">
        <v>2317</v>
      </c>
      <c r="C21" s="630"/>
      <c r="D21" s="622">
        <f t="shared" si="0"/>
        <v>187916.21621621621</v>
      </c>
      <c r="E21" s="680">
        <v>695290</v>
      </c>
      <c r="F21" s="538"/>
      <c r="G21" s="618"/>
      <c r="H21" s="513">
        <v>10</v>
      </c>
      <c r="I21" s="624" t="s">
        <v>3216</v>
      </c>
      <c r="J21" s="619">
        <v>43612</v>
      </c>
      <c r="K21" s="670">
        <v>43630</v>
      </c>
      <c r="L21" s="557">
        <v>15</v>
      </c>
      <c r="M21" s="521" t="s">
        <v>3381</v>
      </c>
      <c r="N21" s="632" t="s">
        <v>3381</v>
      </c>
      <c r="O21" s="528" t="s">
        <v>2358</v>
      </c>
      <c r="P21" s="675" t="s">
        <v>7232</v>
      </c>
      <c r="Q21" s="528" t="s">
        <v>3706</v>
      </c>
      <c r="R21" s="528" t="s">
        <v>98</v>
      </c>
      <c r="S21" s="672">
        <v>3857</v>
      </c>
      <c r="T21" s="577" t="s">
        <v>4887</v>
      </c>
      <c r="U21" s="523" t="s">
        <v>5043</v>
      </c>
      <c r="V21" s="523" t="s">
        <v>5779</v>
      </c>
      <c r="W21" s="682">
        <v>43635</v>
      </c>
      <c r="X21" s="670">
        <v>43641</v>
      </c>
      <c r="Y21" s="671"/>
      <c r="Z21" s="523" t="s">
        <v>7046</v>
      </c>
      <c r="AA21" s="523" t="s">
        <v>6985</v>
      </c>
      <c r="AB21" s="684" t="s">
        <v>6555</v>
      </c>
      <c r="AC21" s="523" t="s">
        <v>7233</v>
      </c>
      <c r="AD21" s="523" t="s">
        <v>5001</v>
      </c>
      <c r="AE21" s="523"/>
      <c r="AF21" s="523"/>
      <c r="AG21" s="523"/>
    </row>
    <row r="22" spans="1:33" ht="28.5" hidden="1" customHeight="1">
      <c r="A22" s="630"/>
      <c r="B22" s="630" t="s">
        <v>2317</v>
      </c>
      <c r="C22" s="630"/>
      <c r="D22" s="622">
        <f t="shared" si="0"/>
        <v>195204.32432432432</v>
      </c>
      <c r="E22" s="680">
        <v>722256</v>
      </c>
      <c r="F22" s="538"/>
      <c r="G22" s="618"/>
      <c r="H22" s="513">
        <v>10</v>
      </c>
      <c r="I22" s="624" t="s">
        <v>3216</v>
      </c>
      <c r="J22" s="619">
        <v>43592</v>
      </c>
      <c r="K22" s="670">
        <v>43629</v>
      </c>
      <c r="L22" s="557">
        <v>17</v>
      </c>
      <c r="M22" s="521" t="s">
        <v>3381</v>
      </c>
      <c r="N22" s="632" t="s">
        <v>3381</v>
      </c>
      <c r="O22" s="528" t="s">
        <v>2358</v>
      </c>
      <c r="P22" s="675" t="s">
        <v>7234</v>
      </c>
      <c r="Q22" s="528" t="s">
        <v>3712</v>
      </c>
      <c r="R22" s="528" t="s">
        <v>3713</v>
      </c>
      <c r="S22" s="672">
        <v>4268</v>
      </c>
      <c r="T22" s="577" t="s">
        <v>4887</v>
      </c>
      <c r="U22" s="523" t="s">
        <v>5043</v>
      </c>
      <c r="V22" s="523" t="s">
        <v>5779</v>
      </c>
      <c r="W22" s="682">
        <v>43635</v>
      </c>
      <c r="X22" s="670">
        <v>43641</v>
      </c>
      <c r="Y22" s="671"/>
      <c r="Z22" s="523" t="s">
        <v>7046</v>
      </c>
      <c r="AA22" s="523" t="s">
        <v>6985</v>
      </c>
      <c r="AB22" s="523" t="s">
        <v>6677</v>
      </c>
      <c r="AC22" s="523" t="s">
        <v>7235</v>
      </c>
      <c r="AD22" s="523" t="s">
        <v>4947</v>
      </c>
      <c r="AE22" s="523"/>
      <c r="AF22" s="523"/>
      <c r="AG22" s="523"/>
    </row>
    <row r="23" spans="1:33" ht="28.5" hidden="1" customHeight="1">
      <c r="A23" s="630"/>
      <c r="B23" s="630" t="s">
        <v>2317</v>
      </c>
      <c r="C23" s="630"/>
      <c r="D23" s="622">
        <f t="shared" si="0"/>
        <v>189384.05405405405</v>
      </c>
      <c r="E23" s="680">
        <v>700721</v>
      </c>
      <c r="F23" s="538"/>
      <c r="G23" s="618"/>
      <c r="H23" s="513">
        <v>10</v>
      </c>
      <c r="I23" s="624" t="s">
        <v>3216</v>
      </c>
      <c r="J23" s="619">
        <v>43599</v>
      </c>
      <c r="K23" s="670">
        <v>43630</v>
      </c>
      <c r="L23" s="557">
        <v>17</v>
      </c>
      <c r="M23" s="521" t="s">
        <v>3381</v>
      </c>
      <c r="N23" s="632" t="s">
        <v>3381</v>
      </c>
      <c r="O23" s="528" t="s">
        <v>2358</v>
      </c>
      <c r="P23" s="675" t="s">
        <v>7236</v>
      </c>
      <c r="Q23" s="528" t="s">
        <v>4380</v>
      </c>
      <c r="R23" s="528" t="s">
        <v>7237</v>
      </c>
      <c r="S23" s="672">
        <v>2506</v>
      </c>
      <c r="T23" s="577" t="s">
        <v>4887</v>
      </c>
      <c r="U23" s="523" t="s">
        <v>5043</v>
      </c>
      <c r="V23" s="523" t="s">
        <v>5833</v>
      </c>
      <c r="W23" s="682">
        <v>43637</v>
      </c>
      <c r="X23" s="670">
        <v>43643</v>
      </c>
      <c r="Y23" s="671"/>
      <c r="Z23" s="523" t="s">
        <v>7046</v>
      </c>
      <c r="AA23" s="523">
        <v>1</v>
      </c>
      <c r="AB23" s="523" t="s">
        <v>6677</v>
      </c>
      <c r="AC23" s="523" t="s">
        <v>7233</v>
      </c>
      <c r="AD23" s="523" t="s">
        <v>6594</v>
      </c>
      <c r="AE23" s="523"/>
      <c r="AF23" s="523"/>
      <c r="AG23" s="523"/>
    </row>
    <row r="24" spans="1:33" ht="28.5" hidden="1" customHeight="1">
      <c r="A24" s="630"/>
      <c r="B24" s="630" t="s">
        <v>6197</v>
      </c>
      <c r="C24" s="630"/>
      <c r="D24" s="622">
        <f t="shared" si="0"/>
        <v>200539.45945945944</v>
      </c>
      <c r="E24" s="680">
        <v>741996</v>
      </c>
      <c r="F24" s="538"/>
      <c r="G24" s="618"/>
      <c r="H24" s="513">
        <v>10</v>
      </c>
      <c r="I24" s="624" t="s">
        <v>3216</v>
      </c>
      <c r="J24" s="523"/>
      <c r="K24" s="670"/>
      <c r="L24" s="557">
        <v>17</v>
      </c>
      <c r="M24" s="521" t="s">
        <v>3381</v>
      </c>
      <c r="N24" s="632" t="s">
        <v>3381</v>
      </c>
      <c r="O24" s="577" t="s">
        <v>2335</v>
      </c>
      <c r="P24" s="675" t="s">
        <v>7238</v>
      </c>
      <c r="Q24" s="577" t="s">
        <v>7239</v>
      </c>
      <c r="R24" s="577" t="s">
        <v>7240</v>
      </c>
      <c r="S24" s="672">
        <v>4223</v>
      </c>
      <c r="T24" s="577" t="s">
        <v>4887</v>
      </c>
      <c r="U24" s="523" t="s">
        <v>5043</v>
      </c>
      <c r="V24" s="523" t="s">
        <v>5833</v>
      </c>
      <c r="W24" s="682">
        <v>43637</v>
      </c>
      <c r="X24" s="670">
        <v>43643</v>
      </c>
      <c r="Y24" s="671"/>
      <c r="Z24" s="523" t="s">
        <v>6276</v>
      </c>
      <c r="AA24" s="523">
        <v>1</v>
      </c>
      <c r="AB24" s="523" t="s">
        <v>6700</v>
      </c>
      <c r="AC24" s="523" t="s">
        <v>6642</v>
      </c>
      <c r="AD24" s="523" t="s">
        <v>4910</v>
      </c>
      <c r="AE24" s="523"/>
      <c r="AF24" s="523"/>
      <c r="AG24" s="523"/>
    </row>
    <row r="25" spans="1:33" ht="28.5" hidden="1" customHeight="1">
      <c r="A25" s="630"/>
      <c r="B25" s="630" t="s">
        <v>2317</v>
      </c>
      <c r="C25" s="630"/>
      <c r="D25" s="622">
        <f t="shared" si="0"/>
        <v>121604.05405405405</v>
      </c>
      <c r="E25" s="680">
        <v>449935</v>
      </c>
      <c r="F25" s="538"/>
      <c r="G25" s="618"/>
      <c r="H25" s="515">
        <v>10</v>
      </c>
      <c r="I25" s="624" t="s">
        <v>3216</v>
      </c>
      <c r="J25" s="523"/>
      <c r="K25" s="670"/>
      <c r="L25" s="557">
        <v>17</v>
      </c>
      <c r="M25" s="521" t="s">
        <v>3381</v>
      </c>
      <c r="N25" s="632" t="s">
        <v>3441</v>
      </c>
      <c r="O25" s="112" t="s">
        <v>7241</v>
      </c>
      <c r="P25" s="675" t="s">
        <v>7242</v>
      </c>
      <c r="Q25" s="112" t="s">
        <v>7243</v>
      </c>
      <c r="R25" s="112"/>
      <c r="S25" s="672">
        <v>6689</v>
      </c>
      <c r="T25" s="432" t="s">
        <v>4870</v>
      </c>
      <c r="U25" s="523" t="s">
        <v>5043</v>
      </c>
      <c r="V25" s="523" t="s">
        <v>5833</v>
      </c>
      <c r="W25" s="682">
        <v>43639</v>
      </c>
      <c r="X25" s="670">
        <v>43645</v>
      </c>
      <c r="Y25" s="686"/>
      <c r="Z25" s="523" t="s">
        <v>7244</v>
      </c>
      <c r="AA25" s="523" t="s">
        <v>7064</v>
      </c>
      <c r="AB25" s="523" t="s">
        <v>7245</v>
      </c>
      <c r="AC25" s="523" t="s">
        <v>7246</v>
      </c>
      <c r="AD25" s="523" t="s">
        <v>6622</v>
      </c>
      <c r="AE25" s="523" t="s">
        <v>7247</v>
      </c>
      <c r="AF25" s="523"/>
      <c r="AG25" s="523"/>
    </row>
    <row r="26" spans="1:33" ht="28.5" hidden="1" customHeight="1">
      <c r="A26" s="630"/>
      <c r="B26" s="630" t="s">
        <v>2333</v>
      </c>
      <c r="C26" s="630"/>
      <c r="D26" s="622">
        <f t="shared" si="0"/>
        <v>116380</v>
      </c>
      <c r="E26" s="680">
        <v>430606</v>
      </c>
      <c r="F26" s="538"/>
      <c r="G26" s="618"/>
      <c r="H26" s="513">
        <v>8</v>
      </c>
      <c r="I26" s="624" t="s">
        <v>3216</v>
      </c>
      <c r="J26" s="523"/>
      <c r="K26" s="670"/>
      <c r="L26" s="557">
        <v>18</v>
      </c>
      <c r="M26" s="521" t="s">
        <v>3381</v>
      </c>
      <c r="N26" s="632" t="s">
        <v>3441</v>
      </c>
      <c r="O26" s="528" t="s">
        <v>7241</v>
      </c>
      <c r="P26" s="675" t="s">
        <v>7248</v>
      </c>
      <c r="Q26" s="528" t="s">
        <v>7249</v>
      </c>
      <c r="R26" s="528"/>
      <c r="S26" s="672">
        <v>6656</v>
      </c>
      <c r="T26" s="577" t="s">
        <v>4887</v>
      </c>
      <c r="U26" s="523" t="s">
        <v>5043</v>
      </c>
      <c r="V26" s="523" t="s">
        <v>5779</v>
      </c>
      <c r="W26" s="682">
        <v>43641</v>
      </c>
      <c r="X26" s="670">
        <v>43646</v>
      </c>
      <c r="Y26" s="671"/>
      <c r="Z26" s="523" t="s">
        <v>6276</v>
      </c>
      <c r="AA26" s="523" t="s">
        <v>7064</v>
      </c>
      <c r="AB26" s="523" t="s">
        <v>6488</v>
      </c>
      <c r="AC26" s="523" t="s">
        <v>7246</v>
      </c>
      <c r="AD26" s="523" t="s">
        <v>6622</v>
      </c>
      <c r="AE26" s="523"/>
      <c r="AF26" s="523"/>
      <c r="AG26" s="523"/>
    </row>
    <row r="27" spans="1:33" ht="28.5" hidden="1" customHeight="1">
      <c r="A27" s="630"/>
      <c r="B27" s="630" t="s">
        <v>2317</v>
      </c>
      <c r="C27" s="630"/>
      <c r="D27" s="622">
        <f t="shared" si="0"/>
        <v>212616.48648648648</v>
      </c>
      <c r="E27" s="680">
        <v>786681</v>
      </c>
      <c r="F27" s="538"/>
      <c r="G27" s="618"/>
      <c r="H27" s="513">
        <v>10</v>
      </c>
      <c r="I27" s="624" t="s">
        <v>3216</v>
      </c>
      <c r="J27" s="619">
        <v>43599</v>
      </c>
      <c r="K27" s="670"/>
      <c r="L27" s="557">
        <v>24</v>
      </c>
      <c r="M27" s="521" t="s">
        <v>3381</v>
      </c>
      <c r="N27" s="632" t="s">
        <v>3441</v>
      </c>
      <c r="O27" s="417" t="s">
        <v>2358</v>
      </c>
      <c r="P27" s="675" t="s">
        <v>7250</v>
      </c>
      <c r="Q27" s="417" t="s">
        <v>244</v>
      </c>
      <c r="R27" s="417" t="s">
        <v>7251</v>
      </c>
      <c r="S27" s="672">
        <v>3793</v>
      </c>
      <c r="T27" s="417" t="s">
        <v>4880</v>
      </c>
      <c r="U27" s="523" t="s">
        <v>5043</v>
      </c>
      <c r="V27" s="523" t="s">
        <v>5833</v>
      </c>
      <c r="W27" s="682">
        <v>43643</v>
      </c>
      <c r="X27" s="670">
        <v>43643</v>
      </c>
      <c r="Y27" s="671"/>
      <c r="Z27" s="523" t="s">
        <v>6276</v>
      </c>
      <c r="AA27" s="523" t="s">
        <v>6985</v>
      </c>
      <c r="AB27" s="523" t="s">
        <v>6555</v>
      </c>
      <c r="AC27" s="523" t="s">
        <v>6642</v>
      </c>
      <c r="AD27" s="523" t="s">
        <v>4963</v>
      </c>
      <c r="AE27" s="523"/>
      <c r="AF27" s="523"/>
      <c r="AG27" s="523"/>
    </row>
    <row r="28" spans="1:33" ht="28.5" hidden="1" customHeight="1">
      <c r="A28" s="630"/>
      <c r="B28" s="630" t="s">
        <v>6564</v>
      </c>
      <c r="C28" s="630"/>
      <c r="D28" s="622">
        <f t="shared" si="0"/>
        <v>195754.32432432432</v>
      </c>
      <c r="E28" s="680">
        <v>724291</v>
      </c>
      <c r="F28" s="538"/>
      <c r="G28" s="618"/>
      <c r="H28" s="513">
        <v>10</v>
      </c>
      <c r="I28" s="624" t="s">
        <v>3216</v>
      </c>
      <c r="J28" s="619">
        <v>43593</v>
      </c>
      <c r="K28" s="670">
        <v>43637</v>
      </c>
      <c r="L28" s="557">
        <v>24</v>
      </c>
      <c r="M28" s="521" t="s">
        <v>3381</v>
      </c>
      <c r="N28" s="632" t="s">
        <v>3441</v>
      </c>
      <c r="O28" s="112" t="s">
        <v>2358</v>
      </c>
      <c r="P28" s="675" t="s">
        <v>7252</v>
      </c>
      <c r="Q28" s="112" t="s">
        <v>7253</v>
      </c>
      <c r="R28" s="112" t="s">
        <v>7254</v>
      </c>
      <c r="S28" s="672">
        <v>3111</v>
      </c>
      <c r="T28" s="432" t="s">
        <v>4870</v>
      </c>
      <c r="U28" s="523" t="s">
        <v>5043</v>
      </c>
      <c r="V28" s="523" t="s">
        <v>5833</v>
      </c>
      <c r="W28" s="682">
        <v>43645</v>
      </c>
      <c r="X28" s="670">
        <v>43650</v>
      </c>
      <c r="Y28" s="671"/>
      <c r="Z28" s="523" t="s">
        <v>68</v>
      </c>
      <c r="AA28" s="523" t="s">
        <v>6985</v>
      </c>
      <c r="AB28" s="523" t="s">
        <v>6976</v>
      </c>
      <c r="AC28" s="523" t="s">
        <v>7255</v>
      </c>
      <c r="AD28" s="523" t="s">
        <v>6502</v>
      </c>
      <c r="AE28" s="523"/>
      <c r="AF28" s="523"/>
      <c r="AG28" s="523"/>
    </row>
    <row r="29" spans="1:33" ht="28.5" hidden="1" customHeight="1">
      <c r="A29" s="630"/>
      <c r="B29" s="630" t="s">
        <v>6197</v>
      </c>
      <c r="C29" s="630"/>
      <c r="D29" s="622">
        <f t="shared" si="0"/>
        <v>187916.21621621621</v>
      </c>
      <c r="E29" s="680">
        <v>695290</v>
      </c>
      <c r="F29" s="538"/>
      <c r="G29" s="618"/>
      <c r="H29" s="515" t="s">
        <v>5740</v>
      </c>
      <c r="I29" s="624" t="s">
        <v>3216</v>
      </c>
      <c r="J29" s="619">
        <v>43591</v>
      </c>
      <c r="K29" s="670">
        <v>43637</v>
      </c>
      <c r="L29" s="557">
        <v>24</v>
      </c>
      <c r="M29" s="521" t="s">
        <v>3381</v>
      </c>
      <c r="N29" s="632" t="s">
        <v>3441</v>
      </c>
      <c r="O29" s="112" t="s">
        <v>2358</v>
      </c>
      <c r="P29" s="675" t="s">
        <v>7256</v>
      </c>
      <c r="Q29" s="112" t="s">
        <v>97</v>
      </c>
      <c r="R29" s="112" t="s">
        <v>6871</v>
      </c>
      <c r="S29" s="672">
        <v>2947</v>
      </c>
      <c r="T29" s="432" t="s">
        <v>4870</v>
      </c>
      <c r="U29" s="523" t="s">
        <v>5043</v>
      </c>
      <c r="V29" s="523" t="s">
        <v>5779</v>
      </c>
      <c r="W29" s="682">
        <v>43644</v>
      </c>
      <c r="X29" s="670">
        <v>43650</v>
      </c>
      <c r="Y29" s="686" t="s">
        <v>7257</v>
      </c>
      <c r="Z29" s="523" t="s">
        <v>6276</v>
      </c>
      <c r="AA29" s="523" t="s">
        <v>6985</v>
      </c>
      <c r="AB29" s="523" t="s">
        <v>6976</v>
      </c>
      <c r="AC29" s="523" t="s">
        <v>6642</v>
      </c>
      <c r="AD29" s="523" t="s">
        <v>5001</v>
      </c>
      <c r="AE29" s="523"/>
      <c r="AF29" s="523"/>
      <c r="AG29" s="523"/>
    </row>
    <row r="30" spans="1:33" ht="28.5" hidden="1" customHeight="1">
      <c r="A30" s="630"/>
      <c r="B30" s="630" t="s">
        <v>6564</v>
      </c>
      <c r="C30" s="630"/>
      <c r="D30" s="622">
        <f t="shared" si="0"/>
        <v>207454.32432432432</v>
      </c>
      <c r="E30" s="680">
        <v>767581</v>
      </c>
      <c r="F30" s="538"/>
      <c r="G30" s="618"/>
      <c r="H30" s="513">
        <v>10</v>
      </c>
      <c r="I30" s="624" t="s">
        <v>3216</v>
      </c>
      <c r="J30" s="619">
        <v>43606</v>
      </c>
      <c r="K30" s="670"/>
      <c r="L30" s="557">
        <v>24</v>
      </c>
      <c r="M30" s="521" t="s">
        <v>3381</v>
      </c>
      <c r="N30" s="632" t="s">
        <v>3441</v>
      </c>
      <c r="O30" s="586" t="s">
        <v>2358</v>
      </c>
      <c r="P30" s="675" t="s">
        <v>7258</v>
      </c>
      <c r="Q30" s="586" t="s">
        <v>3286</v>
      </c>
      <c r="R30" s="586" t="s">
        <v>7259</v>
      </c>
      <c r="S30" s="672">
        <v>2576</v>
      </c>
      <c r="T30" s="586" t="s">
        <v>5720</v>
      </c>
      <c r="U30" s="523" t="s">
        <v>5043</v>
      </c>
      <c r="V30" s="523" t="s">
        <v>5833</v>
      </c>
      <c r="W30" s="682">
        <v>43647</v>
      </c>
      <c r="X30" s="670">
        <v>43657</v>
      </c>
      <c r="Y30" s="671"/>
      <c r="Z30" s="523" t="s">
        <v>6276</v>
      </c>
      <c r="AA30" s="523" t="s">
        <v>6985</v>
      </c>
      <c r="AB30" s="523" t="s">
        <v>6677</v>
      </c>
      <c r="AC30" s="523" t="s">
        <v>7260</v>
      </c>
      <c r="AD30" s="523" t="s">
        <v>5001</v>
      </c>
      <c r="AE30" s="523"/>
      <c r="AF30" s="523"/>
      <c r="AG30" s="523"/>
    </row>
    <row r="31" spans="1:33" ht="28.5" hidden="1" customHeight="1">
      <c r="A31" s="630"/>
      <c r="B31" s="630" t="s">
        <v>2333</v>
      </c>
      <c r="C31" s="630"/>
      <c r="D31" s="622">
        <f t="shared" si="0"/>
        <v>219798.91891891891</v>
      </c>
      <c r="E31" s="680">
        <v>813256</v>
      </c>
      <c r="F31" s="538"/>
      <c r="G31" s="618"/>
      <c r="H31" s="513">
        <v>10</v>
      </c>
      <c r="I31" s="624" t="s">
        <v>3216</v>
      </c>
      <c r="J31" s="619">
        <v>43600</v>
      </c>
      <c r="K31" s="670"/>
      <c r="L31" s="557">
        <v>1</v>
      </c>
      <c r="M31" s="521" t="s">
        <v>3441</v>
      </c>
      <c r="N31" s="632" t="s">
        <v>3441</v>
      </c>
      <c r="O31" s="112" t="s">
        <v>2358</v>
      </c>
      <c r="P31" s="675" t="s">
        <v>7261</v>
      </c>
      <c r="Q31" s="112" t="s">
        <v>7262</v>
      </c>
      <c r="R31" s="112" t="s">
        <v>7263</v>
      </c>
      <c r="S31" s="672">
        <v>3383</v>
      </c>
      <c r="T31" s="432" t="s">
        <v>4870</v>
      </c>
      <c r="U31" s="523" t="s">
        <v>5043</v>
      </c>
      <c r="V31" s="523" t="s">
        <v>5833</v>
      </c>
      <c r="W31" s="682">
        <v>43650</v>
      </c>
      <c r="X31" s="670">
        <v>43662</v>
      </c>
      <c r="Y31" s="671"/>
      <c r="Z31" s="523" t="s">
        <v>7244</v>
      </c>
      <c r="AA31" s="523" t="s">
        <v>7064</v>
      </c>
      <c r="AB31" s="523" t="s">
        <v>6689</v>
      </c>
      <c r="AC31" s="523" t="s">
        <v>6642</v>
      </c>
      <c r="AD31" s="523" t="s">
        <v>3314</v>
      </c>
      <c r="AE31" s="523" t="s">
        <v>7247</v>
      </c>
      <c r="AF31" s="523"/>
      <c r="AG31" s="523"/>
    </row>
    <row r="32" spans="1:33" ht="28.5" hidden="1" customHeight="1">
      <c r="A32" s="630"/>
      <c r="B32" s="630" t="s">
        <v>2317</v>
      </c>
      <c r="C32" s="630"/>
      <c r="D32" s="622">
        <f t="shared" si="0"/>
        <v>202809.72972972973</v>
      </c>
      <c r="E32" s="680">
        <v>750396</v>
      </c>
      <c r="F32" s="538"/>
      <c r="G32" s="618"/>
      <c r="H32" s="513">
        <v>10</v>
      </c>
      <c r="I32" s="624" t="s">
        <v>3216</v>
      </c>
      <c r="J32" s="619">
        <v>43598</v>
      </c>
      <c r="K32" s="670"/>
      <c r="L32" s="557">
        <v>1</v>
      </c>
      <c r="M32" s="521" t="s">
        <v>3441</v>
      </c>
      <c r="N32" s="632" t="s">
        <v>3441</v>
      </c>
      <c r="O32" s="112" t="s">
        <v>2358</v>
      </c>
      <c r="P32" s="675" t="s">
        <v>7264</v>
      </c>
      <c r="Q32" s="112" t="s">
        <v>2523</v>
      </c>
      <c r="R32" s="112" t="s">
        <v>7265</v>
      </c>
      <c r="S32" s="672">
        <v>3421</v>
      </c>
      <c r="T32" s="432" t="s">
        <v>4870</v>
      </c>
      <c r="U32" s="523" t="s">
        <v>5043</v>
      </c>
      <c r="V32" s="523" t="s">
        <v>5779</v>
      </c>
      <c r="W32" s="682">
        <v>43651</v>
      </c>
      <c r="X32" s="670">
        <v>43715</v>
      </c>
      <c r="Y32" s="671"/>
      <c r="Z32" s="523" t="s">
        <v>6276</v>
      </c>
      <c r="AA32" s="523" t="s">
        <v>6985</v>
      </c>
      <c r="AB32" s="523" t="s">
        <v>6677</v>
      </c>
      <c r="AC32" s="523" t="s">
        <v>7266</v>
      </c>
      <c r="AD32" s="523" t="s">
        <v>3314</v>
      </c>
      <c r="AE32" s="523"/>
      <c r="AF32" s="523"/>
      <c r="AG32" s="523"/>
    </row>
    <row r="33" spans="1:33" ht="28.5" hidden="1" customHeight="1">
      <c r="A33" s="630"/>
      <c r="B33" s="630" t="s">
        <v>6197</v>
      </c>
      <c r="C33" s="630"/>
      <c r="D33" s="622">
        <f t="shared" si="0"/>
        <v>212684.59459459459</v>
      </c>
      <c r="E33" s="680">
        <v>786933</v>
      </c>
      <c r="F33" s="538"/>
      <c r="G33" s="618"/>
      <c r="H33" s="513">
        <v>10</v>
      </c>
      <c r="I33" s="91" t="s">
        <v>3216</v>
      </c>
      <c r="J33" s="523"/>
      <c r="K33" s="670"/>
      <c r="L33" s="557">
        <v>1</v>
      </c>
      <c r="M33" s="521" t="s">
        <v>3441</v>
      </c>
      <c r="N33" s="632" t="s">
        <v>3441</v>
      </c>
      <c r="O33" s="417" t="s">
        <v>2335</v>
      </c>
      <c r="P33" s="675" t="s">
        <v>7267</v>
      </c>
      <c r="Q33" s="417" t="s">
        <v>4899</v>
      </c>
      <c r="R33" s="417" t="s">
        <v>2739</v>
      </c>
      <c r="S33" s="672">
        <v>6124</v>
      </c>
      <c r="T33" s="417" t="s">
        <v>4880</v>
      </c>
      <c r="U33" s="523" t="s">
        <v>5043</v>
      </c>
      <c r="V33" s="523" t="s">
        <v>5779</v>
      </c>
      <c r="W33" s="682">
        <v>43651</v>
      </c>
      <c r="X33" s="670">
        <v>43671</v>
      </c>
      <c r="Y33" s="671"/>
      <c r="Z33" s="523" t="s">
        <v>6276</v>
      </c>
      <c r="AA33" s="523" t="s">
        <v>6985</v>
      </c>
      <c r="AB33" s="523" t="s">
        <v>6713</v>
      </c>
      <c r="AC33" s="523" t="s">
        <v>6642</v>
      </c>
      <c r="AD33" s="523" t="s">
        <v>6594</v>
      </c>
      <c r="AE33" s="523"/>
      <c r="AF33" s="523"/>
      <c r="AG33" s="523"/>
    </row>
    <row r="34" spans="1:33" ht="28.5" hidden="1" customHeight="1">
      <c r="A34" s="630"/>
      <c r="B34" s="630" t="s">
        <v>6587</v>
      </c>
      <c r="C34" s="630"/>
      <c r="D34" s="622">
        <f t="shared" ref="D34:D65" si="1">E34/3.7</f>
        <v>206756.75675675675</v>
      </c>
      <c r="E34" s="680">
        <v>765000</v>
      </c>
      <c r="F34" s="538"/>
      <c r="G34" s="618"/>
      <c r="H34" s="513">
        <v>10</v>
      </c>
      <c r="I34" s="95" t="s">
        <v>3216</v>
      </c>
      <c r="J34" s="523"/>
      <c r="K34" s="670"/>
      <c r="L34" s="557">
        <v>1</v>
      </c>
      <c r="M34" s="521" t="s">
        <v>3441</v>
      </c>
      <c r="N34" s="632" t="s">
        <v>3441</v>
      </c>
      <c r="O34" s="586" t="s">
        <v>2335</v>
      </c>
      <c r="P34" s="675" t="s">
        <v>7268</v>
      </c>
      <c r="Q34" s="586" t="s">
        <v>38</v>
      </c>
      <c r="R34" s="586" t="s">
        <v>7269</v>
      </c>
      <c r="S34" s="672">
        <v>6078</v>
      </c>
      <c r="T34" s="586" t="s">
        <v>5720</v>
      </c>
      <c r="U34" s="523" t="s">
        <v>5043</v>
      </c>
      <c r="V34" s="523" t="s">
        <v>5833</v>
      </c>
      <c r="W34" s="682">
        <v>43652</v>
      </c>
      <c r="X34" s="670">
        <v>43691</v>
      </c>
      <c r="Y34" s="671"/>
      <c r="Z34" s="523" t="s">
        <v>6276</v>
      </c>
      <c r="AA34" s="523" t="s">
        <v>6985</v>
      </c>
      <c r="AB34" s="523" t="s">
        <v>6555</v>
      </c>
      <c r="AC34" s="523" t="s">
        <v>6642</v>
      </c>
      <c r="AD34" s="523" t="s">
        <v>6502</v>
      </c>
      <c r="AE34" s="523"/>
      <c r="AF34" s="523"/>
      <c r="AG34" s="523"/>
    </row>
    <row r="35" spans="1:33" ht="28.5" hidden="1" customHeight="1">
      <c r="A35" s="630"/>
      <c r="B35" s="630" t="s">
        <v>6564</v>
      </c>
      <c r="C35" s="630"/>
      <c r="D35" s="622">
        <f t="shared" si="1"/>
        <v>234709.18918918917</v>
      </c>
      <c r="E35" s="680">
        <v>868424</v>
      </c>
      <c r="F35" s="538"/>
      <c r="G35" s="618"/>
      <c r="H35" s="513">
        <v>10</v>
      </c>
      <c r="I35" s="624" t="s">
        <v>3216</v>
      </c>
      <c r="J35" s="619">
        <v>43620</v>
      </c>
      <c r="K35" s="670"/>
      <c r="L35" s="557">
        <v>15</v>
      </c>
      <c r="M35" s="521" t="s">
        <v>3441</v>
      </c>
      <c r="N35" s="632" t="s">
        <v>3441</v>
      </c>
      <c r="O35" s="112" t="s">
        <v>2358</v>
      </c>
      <c r="P35" s="675" t="s">
        <v>7270</v>
      </c>
      <c r="Q35" s="112" t="s">
        <v>7271</v>
      </c>
      <c r="R35" s="112" t="s">
        <v>2938</v>
      </c>
      <c r="S35" s="672">
        <v>3776</v>
      </c>
      <c r="T35" s="432" t="s">
        <v>4870</v>
      </c>
      <c r="U35" s="523" t="s">
        <v>5043</v>
      </c>
      <c r="V35" s="523" t="s">
        <v>5779</v>
      </c>
      <c r="W35" s="682">
        <v>43664</v>
      </c>
      <c r="X35" s="670">
        <v>43677</v>
      </c>
      <c r="Y35" s="671"/>
      <c r="Z35" s="523" t="s">
        <v>7244</v>
      </c>
      <c r="AA35" s="523" t="s">
        <v>7064</v>
      </c>
      <c r="AB35" s="523" t="s">
        <v>6689</v>
      </c>
      <c r="AC35" s="523" t="s">
        <v>6642</v>
      </c>
      <c r="AD35" s="523" t="s">
        <v>6594</v>
      </c>
      <c r="AE35" s="523" t="s">
        <v>7247</v>
      </c>
      <c r="AF35" s="523"/>
      <c r="AG35" s="523"/>
    </row>
    <row r="36" spans="1:33" ht="28.5" hidden="1" customHeight="1">
      <c r="A36" s="630"/>
      <c r="B36" s="630" t="s">
        <v>2317</v>
      </c>
      <c r="C36" s="630"/>
      <c r="D36" s="622">
        <f t="shared" si="1"/>
        <v>188881.35135135133</v>
      </c>
      <c r="E36" s="680">
        <v>698861</v>
      </c>
      <c r="F36" s="538"/>
      <c r="G36" s="618"/>
      <c r="H36" s="513">
        <v>10</v>
      </c>
      <c r="I36" s="624" t="s">
        <v>3216</v>
      </c>
      <c r="J36" s="619">
        <v>43648</v>
      </c>
      <c r="K36" s="670"/>
      <c r="L36" s="557">
        <v>29</v>
      </c>
      <c r="M36" s="521" t="s">
        <v>3441</v>
      </c>
      <c r="N36" s="632" t="s">
        <v>3485</v>
      </c>
      <c r="O36" s="586" t="s">
        <v>2358</v>
      </c>
      <c r="P36" s="675" t="s">
        <v>7272</v>
      </c>
      <c r="Q36" s="586" t="s">
        <v>3856</v>
      </c>
      <c r="R36" s="586" t="s">
        <v>7273</v>
      </c>
      <c r="S36" s="672">
        <v>4145</v>
      </c>
      <c r="T36" s="586" t="s">
        <v>5720</v>
      </c>
      <c r="U36" s="523" t="s">
        <v>5043</v>
      </c>
      <c r="V36" s="523" t="s">
        <v>5833</v>
      </c>
      <c r="W36" s="682">
        <v>43680</v>
      </c>
      <c r="X36" s="670">
        <v>43685</v>
      </c>
      <c r="Y36" s="671"/>
      <c r="Z36" s="523" t="s">
        <v>68</v>
      </c>
      <c r="AA36" s="523" t="s">
        <v>6985</v>
      </c>
      <c r="AB36" s="523" t="s">
        <v>6555</v>
      </c>
      <c r="AC36" s="523" t="s">
        <v>7274</v>
      </c>
      <c r="AD36" s="523" t="s">
        <v>6916</v>
      </c>
      <c r="AE36" s="523"/>
      <c r="AF36" s="523"/>
      <c r="AG36" s="523"/>
    </row>
    <row r="37" spans="1:33" ht="28.5" hidden="1" customHeight="1">
      <c r="A37" s="630"/>
      <c r="B37" s="630" t="s">
        <v>2333</v>
      </c>
      <c r="C37" s="630"/>
      <c r="D37" s="622">
        <f t="shared" si="1"/>
        <v>209507.02702702701</v>
      </c>
      <c r="E37" s="680">
        <v>775176</v>
      </c>
      <c r="F37" s="538"/>
      <c r="G37" s="618"/>
      <c r="H37" s="513">
        <v>10</v>
      </c>
      <c r="I37" s="624" t="s">
        <v>3216</v>
      </c>
      <c r="J37" s="619">
        <v>43648</v>
      </c>
      <c r="K37" s="670"/>
      <c r="L37" s="557">
        <v>31</v>
      </c>
      <c r="M37" s="521" t="s">
        <v>3441</v>
      </c>
      <c r="N37" s="632" t="s">
        <v>3485</v>
      </c>
      <c r="O37" s="417" t="s">
        <v>2358</v>
      </c>
      <c r="P37" s="675" t="s">
        <v>7275</v>
      </c>
      <c r="Q37" s="417" t="s">
        <v>244</v>
      </c>
      <c r="R37" s="417" t="s">
        <v>7276</v>
      </c>
      <c r="S37" s="672">
        <v>1701</v>
      </c>
      <c r="T37" s="417" t="s">
        <v>4880</v>
      </c>
      <c r="U37" s="523" t="s">
        <v>5043</v>
      </c>
      <c r="V37" s="523" t="s">
        <v>5779</v>
      </c>
      <c r="W37" s="682">
        <v>43680</v>
      </c>
      <c r="X37" s="670">
        <v>43690</v>
      </c>
      <c r="Y37" s="671"/>
      <c r="Z37" s="523" t="s">
        <v>6276</v>
      </c>
      <c r="AA37" s="523" t="s">
        <v>6985</v>
      </c>
      <c r="AB37" s="523" t="s">
        <v>6555</v>
      </c>
      <c r="AC37" s="523" t="s">
        <v>6642</v>
      </c>
      <c r="AD37" s="523" t="s">
        <v>6594</v>
      </c>
      <c r="AE37" s="523"/>
      <c r="AF37" s="523"/>
      <c r="AG37" s="523"/>
    </row>
    <row r="38" spans="1:33" ht="28.5" hidden="1" customHeight="1">
      <c r="A38" s="630" t="s">
        <v>7277</v>
      </c>
      <c r="B38" s="630" t="s">
        <v>7278</v>
      </c>
      <c r="C38" s="630"/>
      <c r="D38" s="622">
        <f t="shared" si="1"/>
        <v>186017.56756756754</v>
      </c>
      <c r="E38" s="680">
        <v>688265</v>
      </c>
      <c r="F38" s="538"/>
      <c r="G38" s="618"/>
      <c r="H38" s="513">
        <v>10</v>
      </c>
      <c r="I38" s="91" t="s">
        <v>3216</v>
      </c>
      <c r="J38" s="619">
        <v>43648</v>
      </c>
      <c r="K38" s="670">
        <v>43678</v>
      </c>
      <c r="L38" s="557">
        <v>2</v>
      </c>
      <c r="M38" s="521" t="s">
        <v>3485</v>
      </c>
      <c r="N38" s="632" t="s">
        <v>3485</v>
      </c>
      <c r="O38" s="586" t="s">
        <v>2358</v>
      </c>
      <c r="P38" s="675" t="s">
        <v>7279</v>
      </c>
      <c r="Q38" s="586" t="s">
        <v>309</v>
      </c>
      <c r="R38" s="586" t="s">
        <v>7280</v>
      </c>
      <c r="S38" s="672">
        <v>2004</v>
      </c>
      <c r="T38" s="586" t="s">
        <v>5720</v>
      </c>
      <c r="U38" s="523" t="s">
        <v>5043</v>
      </c>
      <c r="V38" s="523" t="s">
        <v>5833</v>
      </c>
      <c r="W38" s="682">
        <v>43686</v>
      </c>
      <c r="X38" s="670">
        <v>43690</v>
      </c>
      <c r="Y38" s="671"/>
      <c r="Z38" s="523"/>
      <c r="AA38" s="523" t="s">
        <v>6985</v>
      </c>
      <c r="AB38" s="523" t="s">
        <v>6555</v>
      </c>
      <c r="AC38" s="523" t="s">
        <v>7281</v>
      </c>
      <c r="AD38" s="523" t="s">
        <v>5001</v>
      </c>
      <c r="AE38" s="523"/>
      <c r="AF38" s="523"/>
      <c r="AG38" s="523"/>
    </row>
    <row r="39" spans="1:33" ht="28.5" hidden="1" customHeight="1">
      <c r="A39" s="630"/>
      <c r="B39" s="630" t="s">
        <v>2333</v>
      </c>
      <c r="C39" s="630"/>
      <c r="D39" s="622">
        <f t="shared" si="1"/>
        <v>207768.91891891891</v>
      </c>
      <c r="E39" s="680">
        <v>768745</v>
      </c>
      <c r="F39" s="538"/>
      <c r="G39" s="618"/>
      <c r="H39" s="513">
        <v>10</v>
      </c>
      <c r="I39" s="624" t="s">
        <v>3216</v>
      </c>
      <c r="J39" s="619">
        <v>43641</v>
      </c>
      <c r="K39" s="670">
        <v>43686</v>
      </c>
      <c r="L39" s="557">
        <v>9</v>
      </c>
      <c r="M39" s="521" t="s">
        <v>3485</v>
      </c>
      <c r="N39" s="632" t="s">
        <v>3485</v>
      </c>
      <c r="O39" s="525" t="s">
        <v>2358</v>
      </c>
      <c r="P39" s="675" t="s">
        <v>7282</v>
      </c>
      <c r="Q39" s="525" t="s">
        <v>57</v>
      </c>
      <c r="R39" s="525" t="s">
        <v>7283</v>
      </c>
      <c r="S39" s="672">
        <v>2765</v>
      </c>
      <c r="T39" s="525" t="s">
        <v>4921</v>
      </c>
      <c r="U39" s="523" t="s">
        <v>5043</v>
      </c>
      <c r="V39" s="523" t="s">
        <v>5779</v>
      </c>
      <c r="W39" s="682">
        <v>43694</v>
      </c>
      <c r="X39" s="670">
        <v>43699</v>
      </c>
      <c r="Y39" s="671"/>
      <c r="Z39" s="523"/>
      <c r="AA39" s="523" t="s">
        <v>6985</v>
      </c>
      <c r="AB39" s="523" t="s">
        <v>7284</v>
      </c>
      <c r="AC39" s="523" t="s">
        <v>6642</v>
      </c>
      <c r="AD39" s="523" t="s">
        <v>6502</v>
      </c>
      <c r="AE39" s="523"/>
      <c r="AF39" s="523"/>
      <c r="AG39" s="523"/>
    </row>
    <row r="40" spans="1:33" ht="28.5" hidden="1" customHeight="1">
      <c r="A40" s="630"/>
      <c r="B40" s="630" t="s">
        <v>2317</v>
      </c>
      <c r="C40" s="630"/>
      <c r="D40" s="622">
        <f t="shared" si="1"/>
        <v>215601.35135135133</v>
      </c>
      <c r="E40" s="680">
        <v>797725</v>
      </c>
      <c r="F40" s="538"/>
      <c r="G40" s="618"/>
      <c r="H40" s="513">
        <v>10</v>
      </c>
      <c r="I40" s="91" t="s">
        <v>3216</v>
      </c>
      <c r="J40" s="619">
        <v>43675</v>
      </c>
      <c r="K40" s="670"/>
      <c r="L40" s="557">
        <v>12</v>
      </c>
      <c r="M40" s="521" t="s">
        <v>3485</v>
      </c>
      <c r="N40" s="632" t="s">
        <v>3485</v>
      </c>
      <c r="O40" s="112" t="s">
        <v>2358</v>
      </c>
      <c r="P40" s="675" t="s">
        <v>7285</v>
      </c>
      <c r="Q40" s="112" t="s">
        <v>5073</v>
      </c>
      <c r="R40" s="112" t="s">
        <v>5074</v>
      </c>
      <c r="S40" s="672">
        <v>4929</v>
      </c>
      <c r="T40" s="432" t="s">
        <v>4870</v>
      </c>
      <c r="U40" s="523" t="s">
        <v>5043</v>
      </c>
      <c r="V40" s="523" t="s">
        <v>5779</v>
      </c>
      <c r="W40" s="682">
        <v>43693</v>
      </c>
      <c r="X40" s="670">
        <v>43706</v>
      </c>
      <c r="Y40" s="671"/>
      <c r="Z40" s="523" t="s">
        <v>7244</v>
      </c>
      <c r="AA40" s="523" t="s">
        <v>7064</v>
      </c>
      <c r="AB40" s="523" t="s">
        <v>6555</v>
      </c>
      <c r="AC40" s="523" t="s">
        <v>7286</v>
      </c>
      <c r="AD40" s="523" t="s">
        <v>7287</v>
      </c>
      <c r="AE40" s="523" t="s">
        <v>7247</v>
      </c>
      <c r="AF40" s="523"/>
      <c r="AG40" s="523"/>
    </row>
    <row r="41" spans="1:33" ht="28.5" hidden="1" customHeight="1">
      <c r="A41" s="630" t="s">
        <v>6998</v>
      </c>
      <c r="B41" s="630" t="s">
        <v>6587</v>
      </c>
      <c r="C41" s="630"/>
      <c r="D41" s="622">
        <f t="shared" si="1"/>
        <v>197605.94594594595</v>
      </c>
      <c r="E41" s="680">
        <v>731142</v>
      </c>
      <c r="F41" s="538"/>
      <c r="G41" s="618"/>
      <c r="H41" s="513">
        <v>10</v>
      </c>
      <c r="I41" s="624" t="s">
        <v>3216</v>
      </c>
      <c r="J41" s="619">
        <v>43640</v>
      </c>
      <c r="K41" s="670"/>
      <c r="L41" s="557">
        <v>19</v>
      </c>
      <c r="M41" s="521" t="s">
        <v>3485</v>
      </c>
      <c r="N41" s="632" t="s">
        <v>3485</v>
      </c>
      <c r="O41" s="112" t="s">
        <v>2358</v>
      </c>
      <c r="P41" s="675" t="s">
        <v>7288</v>
      </c>
      <c r="Q41" s="112" t="s">
        <v>7289</v>
      </c>
      <c r="R41" s="112" t="s">
        <v>7290</v>
      </c>
      <c r="S41" s="672">
        <v>1652</v>
      </c>
      <c r="T41" s="432" t="s">
        <v>4870</v>
      </c>
      <c r="U41" s="523" t="s">
        <v>5043</v>
      </c>
      <c r="V41" s="523" t="s">
        <v>5779</v>
      </c>
      <c r="W41" s="682">
        <v>43699</v>
      </c>
      <c r="X41" s="670">
        <v>43706</v>
      </c>
      <c r="Y41" s="671"/>
      <c r="Z41" s="523"/>
      <c r="AA41" s="523">
        <v>1</v>
      </c>
      <c r="AB41" s="523" t="s">
        <v>6773</v>
      </c>
      <c r="AC41" s="523" t="s">
        <v>6642</v>
      </c>
      <c r="AD41" s="523" t="s">
        <v>6594</v>
      </c>
      <c r="AE41" s="523"/>
      <c r="AF41" s="523"/>
      <c r="AG41" s="523"/>
    </row>
    <row r="42" spans="1:33" ht="28.5" hidden="1" customHeight="1">
      <c r="A42" s="630"/>
      <c r="B42" s="630" t="s">
        <v>6197</v>
      </c>
      <c r="C42" s="630"/>
      <c r="D42" s="622">
        <f t="shared" si="1"/>
        <v>194791.08108108107</v>
      </c>
      <c r="E42" s="680">
        <v>720727</v>
      </c>
      <c r="F42" s="538"/>
      <c r="G42" s="618"/>
      <c r="H42" s="513">
        <v>10</v>
      </c>
      <c r="I42" s="624" t="s">
        <v>3216</v>
      </c>
      <c r="J42" s="619">
        <v>43641</v>
      </c>
      <c r="K42" s="708"/>
      <c r="L42" s="557">
        <v>16</v>
      </c>
      <c r="M42" s="521" t="s">
        <v>3485</v>
      </c>
      <c r="N42" s="632" t="s">
        <v>3485</v>
      </c>
      <c r="O42" s="528" t="s">
        <v>2358</v>
      </c>
      <c r="P42" s="675" t="s">
        <v>7291</v>
      </c>
      <c r="Q42" s="528" t="s">
        <v>5255</v>
      </c>
      <c r="R42" s="528" t="s">
        <v>7292</v>
      </c>
      <c r="S42" s="672">
        <v>2701</v>
      </c>
      <c r="T42" s="577" t="s">
        <v>4887</v>
      </c>
      <c r="U42" s="523" t="s">
        <v>5043</v>
      </c>
      <c r="V42" s="523" t="s">
        <v>5833</v>
      </c>
      <c r="W42" s="682">
        <v>43703</v>
      </c>
      <c r="X42" s="670">
        <v>43706</v>
      </c>
      <c r="Y42" s="671"/>
      <c r="Z42" s="523"/>
      <c r="AA42" s="523" t="s">
        <v>6985</v>
      </c>
      <c r="AB42" s="523" t="s">
        <v>6713</v>
      </c>
      <c r="AC42" s="523" t="s">
        <v>7293</v>
      </c>
      <c r="AD42" s="523" t="s">
        <v>6814</v>
      </c>
      <c r="AE42" s="523"/>
      <c r="AF42" s="523"/>
      <c r="AG42" s="523"/>
    </row>
    <row r="43" spans="1:33" ht="28.5" hidden="1" customHeight="1">
      <c r="A43" s="630"/>
      <c r="B43" s="630" t="s">
        <v>2333</v>
      </c>
      <c r="C43" s="630"/>
      <c r="D43" s="622">
        <f t="shared" si="1"/>
        <v>214918.64864864864</v>
      </c>
      <c r="E43" s="680">
        <v>795199</v>
      </c>
      <c r="F43" s="538"/>
      <c r="G43" s="618"/>
      <c r="H43" s="513">
        <v>10</v>
      </c>
      <c r="I43" s="624" t="s">
        <v>3216</v>
      </c>
      <c r="J43" s="619">
        <v>43654</v>
      </c>
      <c r="K43" s="670"/>
      <c r="L43" s="557">
        <v>19</v>
      </c>
      <c r="M43" s="521" t="s">
        <v>3485</v>
      </c>
      <c r="N43" s="632" t="s">
        <v>3485</v>
      </c>
      <c r="O43" s="112" t="s">
        <v>2358</v>
      </c>
      <c r="P43" s="675" t="s">
        <v>7294</v>
      </c>
      <c r="Q43" s="112" t="s">
        <v>3974</v>
      </c>
      <c r="R43" s="112" t="s">
        <v>7295</v>
      </c>
      <c r="S43" s="672">
        <v>2895</v>
      </c>
      <c r="T43" s="432" t="s">
        <v>4870</v>
      </c>
      <c r="U43" s="523" t="s">
        <v>5043</v>
      </c>
      <c r="V43" s="523" t="s">
        <v>5779</v>
      </c>
      <c r="W43" s="682">
        <v>43700</v>
      </c>
      <c r="X43" s="670">
        <v>43706</v>
      </c>
      <c r="Y43" s="671"/>
      <c r="Z43" s="523" t="s">
        <v>6276</v>
      </c>
      <c r="AA43" s="523" t="s">
        <v>6985</v>
      </c>
      <c r="AB43" s="523" t="s">
        <v>7296</v>
      </c>
      <c r="AC43" s="523" t="s">
        <v>6642</v>
      </c>
      <c r="AD43" s="523" t="s">
        <v>6512</v>
      </c>
      <c r="AE43" s="523"/>
      <c r="AF43" s="523"/>
      <c r="AG43" s="523"/>
    </row>
    <row r="44" spans="1:33" ht="28.5" hidden="1" customHeight="1">
      <c r="A44" s="630"/>
      <c r="B44" s="630" t="s">
        <v>6564</v>
      </c>
      <c r="C44" s="630"/>
      <c r="D44" s="622">
        <f t="shared" si="1"/>
        <v>218778.10810810811</v>
      </c>
      <c r="E44" s="680">
        <v>809479</v>
      </c>
      <c r="F44" s="538"/>
      <c r="G44" s="618"/>
      <c r="H44" s="513">
        <v>10</v>
      </c>
      <c r="I44" s="624" t="s">
        <v>3216</v>
      </c>
      <c r="J44" s="619">
        <v>43655</v>
      </c>
      <c r="K44" s="670">
        <v>43693</v>
      </c>
      <c r="L44" s="557">
        <v>26</v>
      </c>
      <c r="M44" s="521" t="s">
        <v>3485</v>
      </c>
      <c r="N44" s="632" t="s">
        <v>3524</v>
      </c>
      <c r="O44" s="417" t="s">
        <v>2358</v>
      </c>
      <c r="P44" s="675" t="s">
        <v>7297</v>
      </c>
      <c r="Q44" s="417" t="s">
        <v>4899</v>
      </c>
      <c r="R44" s="417" t="s">
        <v>4700</v>
      </c>
      <c r="S44" s="672">
        <v>3897</v>
      </c>
      <c r="T44" s="417" t="s">
        <v>4880</v>
      </c>
      <c r="U44" s="523" t="s">
        <v>5043</v>
      </c>
      <c r="V44" s="523" t="s">
        <v>5779</v>
      </c>
      <c r="W44" s="682">
        <v>43707</v>
      </c>
      <c r="X44" s="670">
        <v>43746</v>
      </c>
      <c r="Y44" s="671"/>
      <c r="Z44" s="523" t="s">
        <v>6276</v>
      </c>
      <c r="AA44" s="523">
        <v>1</v>
      </c>
      <c r="AB44" s="523" t="s">
        <v>7298</v>
      </c>
      <c r="AC44" s="523" t="s">
        <v>6642</v>
      </c>
      <c r="AD44" s="523" t="s">
        <v>6944</v>
      </c>
      <c r="AE44" s="523"/>
      <c r="AF44" s="523"/>
      <c r="AG44" s="523"/>
    </row>
    <row r="45" spans="1:33" ht="28.5" hidden="1" customHeight="1">
      <c r="A45" s="630"/>
      <c r="B45" s="630" t="s">
        <v>6197</v>
      </c>
      <c r="C45" s="630"/>
      <c r="D45" s="622">
        <f t="shared" si="1"/>
        <v>210097.56756756754</v>
      </c>
      <c r="E45" s="680">
        <v>777361</v>
      </c>
      <c r="F45" s="538"/>
      <c r="G45" s="618"/>
      <c r="H45" s="513">
        <v>10</v>
      </c>
      <c r="I45" s="624" t="s">
        <v>3216</v>
      </c>
      <c r="J45" s="619">
        <v>43655</v>
      </c>
      <c r="K45" s="670">
        <v>43705</v>
      </c>
      <c r="L45" s="557">
        <v>2</v>
      </c>
      <c r="M45" s="521" t="s">
        <v>3524</v>
      </c>
      <c r="N45" s="632" t="s">
        <v>3524</v>
      </c>
      <c r="O45" s="112" t="s">
        <v>2358</v>
      </c>
      <c r="P45" s="675" t="s">
        <v>7299</v>
      </c>
      <c r="Q45" s="112" t="s">
        <v>7300</v>
      </c>
      <c r="R45" s="112" t="s">
        <v>79</v>
      </c>
      <c r="S45" s="672">
        <v>1399</v>
      </c>
      <c r="T45" s="432" t="s">
        <v>4870</v>
      </c>
      <c r="U45" s="523" t="s">
        <v>5043</v>
      </c>
      <c r="V45" s="523" t="s">
        <v>5833</v>
      </c>
      <c r="W45" s="682">
        <v>43714</v>
      </c>
      <c r="X45" s="670">
        <v>43721</v>
      </c>
      <c r="Y45" s="671"/>
      <c r="Z45" s="523" t="s">
        <v>6276</v>
      </c>
      <c r="AA45" s="523">
        <v>1</v>
      </c>
      <c r="AB45" s="523" t="s">
        <v>6555</v>
      </c>
      <c r="AC45" s="523" t="s">
        <v>6642</v>
      </c>
      <c r="AD45" s="523" t="s">
        <v>6512</v>
      </c>
      <c r="AE45" s="523"/>
      <c r="AF45" s="523"/>
      <c r="AG45" s="523"/>
    </row>
    <row r="46" spans="1:33" ht="28.5" hidden="1" customHeight="1">
      <c r="A46" s="630"/>
      <c r="B46" s="630" t="s">
        <v>2333</v>
      </c>
      <c r="C46" s="630"/>
      <c r="D46" s="622">
        <f t="shared" si="1"/>
        <v>193612.43243243243</v>
      </c>
      <c r="E46" s="680">
        <v>716366</v>
      </c>
      <c r="F46" s="538"/>
      <c r="G46" s="618"/>
      <c r="H46" s="513">
        <v>10</v>
      </c>
      <c r="I46" s="624" t="s">
        <v>3216</v>
      </c>
      <c r="J46" s="619">
        <v>43676</v>
      </c>
      <c r="K46" s="670"/>
      <c r="L46" s="557">
        <v>9</v>
      </c>
      <c r="M46" s="521" t="s">
        <v>3524</v>
      </c>
      <c r="N46" s="632" t="s">
        <v>3524</v>
      </c>
      <c r="O46" s="525" t="s">
        <v>2358</v>
      </c>
      <c r="P46" s="675" t="s">
        <v>7301</v>
      </c>
      <c r="Q46" s="525" t="s">
        <v>57</v>
      </c>
      <c r="R46" s="525" t="s">
        <v>7302</v>
      </c>
      <c r="S46" s="672">
        <v>3130</v>
      </c>
      <c r="T46" s="525" t="s">
        <v>4921</v>
      </c>
      <c r="U46" s="523" t="s">
        <v>5043</v>
      </c>
      <c r="V46" s="523" t="s">
        <v>5779</v>
      </c>
      <c r="W46" s="682">
        <v>43721</v>
      </c>
      <c r="X46" s="670">
        <v>43727</v>
      </c>
      <c r="Y46" s="671"/>
      <c r="Z46" s="523" t="s">
        <v>68</v>
      </c>
      <c r="AA46" s="523" t="s">
        <v>6985</v>
      </c>
      <c r="AB46" s="523" t="s">
        <v>6555</v>
      </c>
      <c r="AC46" s="523" t="s">
        <v>7303</v>
      </c>
      <c r="AD46" s="523" t="s">
        <v>5001</v>
      </c>
      <c r="AE46" s="523"/>
      <c r="AF46" s="523"/>
      <c r="AG46" s="523"/>
    </row>
    <row r="47" spans="1:33" ht="28.5" hidden="1" customHeight="1">
      <c r="A47" s="630"/>
      <c r="B47" s="630" t="s">
        <v>6564</v>
      </c>
      <c r="C47" s="630"/>
      <c r="D47" s="622">
        <f t="shared" si="1"/>
        <v>191478.64864864864</v>
      </c>
      <c r="E47" s="680">
        <v>708471</v>
      </c>
      <c r="F47" s="538"/>
      <c r="G47" s="618"/>
      <c r="H47" s="513">
        <v>10</v>
      </c>
      <c r="I47" s="624" t="s">
        <v>3216</v>
      </c>
      <c r="J47" s="619">
        <v>43669</v>
      </c>
      <c r="K47" s="670"/>
      <c r="L47" s="557">
        <v>9</v>
      </c>
      <c r="M47" s="521" t="s">
        <v>3524</v>
      </c>
      <c r="N47" s="632" t="s">
        <v>3524</v>
      </c>
      <c r="O47" s="528" t="s">
        <v>2358</v>
      </c>
      <c r="P47" s="675" t="s">
        <v>7304</v>
      </c>
      <c r="Q47" s="528" t="s">
        <v>7305</v>
      </c>
      <c r="R47" s="528" t="s">
        <v>7306</v>
      </c>
      <c r="S47" s="672">
        <v>3640</v>
      </c>
      <c r="T47" s="577" t="s">
        <v>4887</v>
      </c>
      <c r="U47" s="523" t="s">
        <v>5043</v>
      </c>
      <c r="V47" s="523" t="s">
        <v>5833</v>
      </c>
      <c r="W47" s="682">
        <v>43721</v>
      </c>
      <c r="X47" s="670">
        <v>43727</v>
      </c>
      <c r="Y47" s="671"/>
      <c r="Z47" s="523"/>
      <c r="AA47" s="523" t="s">
        <v>6985</v>
      </c>
      <c r="AB47" s="523" t="s">
        <v>6677</v>
      </c>
      <c r="AC47" s="523" t="s">
        <v>7274</v>
      </c>
      <c r="AD47" s="523" t="s">
        <v>3258</v>
      </c>
      <c r="AE47" s="523"/>
      <c r="AF47" s="523"/>
      <c r="AG47" s="523"/>
    </row>
    <row r="48" spans="1:33" ht="28.5" hidden="1" customHeight="1">
      <c r="A48" s="630"/>
      <c r="B48" s="630" t="s">
        <v>2333</v>
      </c>
      <c r="C48" s="630"/>
      <c r="D48" s="622">
        <f t="shared" si="1"/>
        <v>208624.59459459459</v>
      </c>
      <c r="E48" s="680">
        <v>771911</v>
      </c>
      <c r="F48" s="538"/>
      <c r="G48" s="618"/>
      <c r="H48" s="513">
        <v>10</v>
      </c>
      <c r="I48" s="91" t="s">
        <v>3216</v>
      </c>
      <c r="J48" s="523"/>
      <c r="K48" s="670"/>
      <c r="L48" s="557">
        <v>12</v>
      </c>
      <c r="M48" s="521" t="s">
        <v>3524</v>
      </c>
      <c r="N48" s="632" t="s">
        <v>3524</v>
      </c>
      <c r="O48" s="525" t="s">
        <v>2335</v>
      </c>
      <c r="P48" s="675" t="s">
        <v>7307</v>
      </c>
      <c r="Q48" s="525" t="s">
        <v>210</v>
      </c>
      <c r="R48" s="525" t="s">
        <v>7308</v>
      </c>
      <c r="S48" s="672">
        <v>6335</v>
      </c>
      <c r="T48" s="525" t="s">
        <v>4921</v>
      </c>
      <c r="U48" s="523" t="s">
        <v>5043</v>
      </c>
      <c r="V48" s="523" t="s">
        <v>5779</v>
      </c>
      <c r="W48" s="682">
        <v>43727</v>
      </c>
      <c r="X48" s="670">
        <v>43753</v>
      </c>
      <c r="Y48" s="671"/>
      <c r="Z48" s="523" t="s">
        <v>6276</v>
      </c>
      <c r="AA48" s="523" t="s">
        <v>6985</v>
      </c>
      <c r="AB48" s="523" t="s">
        <v>6555</v>
      </c>
      <c r="AC48" s="523" t="s">
        <v>6642</v>
      </c>
      <c r="AD48" s="523" t="s">
        <v>4910</v>
      </c>
      <c r="AE48" s="523"/>
      <c r="AF48" s="523"/>
      <c r="AG48" s="523"/>
    </row>
    <row r="49" spans="1:33" ht="33.75" hidden="1" customHeight="1">
      <c r="A49" s="630" t="s">
        <v>7277</v>
      </c>
      <c r="B49" s="630" t="s">
        <v>7278</v>
      </c>
      <c r="C49" s="630"/>
      <c r="D49" s="622">
        <f t="shared" si="1"/>
        <v>215670</v>
      </c>
      <c r="E49" s="680">
        <v>797979</v>
      </c>
      <c r="F49" s="538"/>
      <c r="G49" s="618"/>
      <c r="H49" s="513">
        <v>10</v>
      </c>
      <c r="I49" s="624" t="s">
        <v>3216</v>
      </c>
      <c r="J49" s="619">
        <v>43697</v>
      </c>
      <c r="K49" s="670">
        <v>43721</v>
      </c>
      <c r="L49" s="557">
        <v>16</v>
      </c>
      <c r="M49" s="521" t="s">
        <v>3524</v>
      </c>
      <c r="N49" s="632" t="s">
        <v>3524</v>
      </c>
      <c r="O49" s="586" t="s">
        <v>2358</v>
      </c>
      <c r="P49" s="675" t="s">
        <v>7309</v>
      </c>
      <c r="Q49" s="586" t="s">
        <v>309</v>
      </c>
      <c r="R49" s="586" t="s">
        <v>7310</v>
      </c>
      <c r="S49" s="672">
        <v>3424</v>
      </c>
      <c r="T49" s="586" t="s">
        <v>5720</v>
      </c>
      <c r="U49" s="523" t="s">
        <v>5043</v>
      </c>
      <c r="V49" s="523" t="s">
        <v>5833</v>
      </c>
      <c r="W49" s="682">
        <v>43728</v>
      </c>
      <c r="X49" s="670">
        <v>43732</v>
      </c>
      <c r="Y49" s="671"/>
      <c r="Z49" s="523"/>
      <c r="AA49" s="523" t="s">
        <v>6985</v>
      </c>
      <c r="AB49" s="523" t="s">
        <v>6677</v>
      </c>
      <c r="AC49" s="523" t="s">
        <v>6642</v>
      </c>
      <c r="AD49" s="523" t="s">
        <v>3331</v>
      </c>
      <c r="AE49" s="523"/>
      <c r="AF49" s="523"/>
      <c r="AG49" s="523"/>
    </row>
    <row r="50" spans="1:33" ht="28.5" hidden="1" customHeight="1">
      <c r="A50" s="630"/>
      <c r="B50" s="630" t="s">
        <v>6197</v>
      </c>
      <c r="C50" s="630"/>
      <c r="D50" s="622">
        <f t="shared" si="1"/>
        <v>208886.75675675675</v>
      </c>
      <c r="E50" s="680">
        <v>772881</v>
      </c>
      <c r="F50" s="538"/>
      <c r="G50" s="618"/>
      <c r="H50" s="513">
        <v>10</v>
      </c>
      <c r="I50" s="624" t="s">
        <v>3216</v>
      </c>
      <c r="J50" s="523"/>
      <c r="K50" s="670"/>
      <c r="L50" s="557">
        <v>16</v>
      </c>
      <c r="M50" s="521" t="s">
        <v>3524</v>
      </c>
      <c r="N50" s="632" t="s">
        <v>3524</v>
      </c>
      <c r="O50" s="577" t="s">
        <v>2335</v>
      </c>
      <c r="P50" s="675" t="s">
        <v>7311</v>
      </c>
      <c r="Q50" s="577" t="s">
        <v>4337</v>
      </c>
      <c r="R50" s="577" t="s">
        <v>7312</v>
      </c>
      <c r="S50" s="672">
        <v>6530</v>
      </c>
      <c r="T50" s="577" t="s">
        <v>4887</v>
      </c>
      <c r="U50" s="523" t="s">
        <v>5043</v>
      </c>
      <c r="V50" s="523" t="s">
        <v>5833</v>
      </c>
      <c r="W50" s="682">
        <v>43727</v>
      </c>
      <c r="X50" s="670">
        <v>43768</v>
      </c>
      <c r="Y50" s="671"/>
      <c r="Z50" s="523"/>
      <c r="AA50" s="523" t="s">
        <v>6985</v>
      </c>
      <c r="AB50" s="523" t="s">
        <v>6677</v>
      </c>
      <c r="AC50" s="523" t="s">
        <v>7313</v>
      </c>
      <c r="AD50" s="523" t="s">
        <v>6808</v>
      </c>
      <c r="AE50" s="523" t="s">
        <v>7314</v>
      </c>
      <c r="AF50" s="523"/>
      <c r="AG50" s="523"/>
    </row>
    <row r="51" spans="1:33" ht="30.75" hidden="1" customHeight="1">
      <c r="A51" s="630"/>
      <c r="B51" s="630" t="s">
        <v>2333</v>
      </c>
      <c r="C51" s="630"/>
      <c r="D51" s="622">
        <f t="shared" si="1"/>
        <v>208821.89189189189</v>
      </c>
      <c r="E51" s="680">
        <v>772641</v>
      </c>
      <c r="F51" s="538"/>
      <c r="G51" s="618"/>
      <c r="H51" s="513">
        <v>10</v>
      </c>
      <c r="I51" s="624" t="s">
        <v>3216</v>
      </c>
      <c r="J51" s="523"/>
      <c r="K51" s="709"/>
      <c r="L51" s="557">
        <v>16</v>
      </c>
      <c r="M51" s="521" t="s">
        <v>3524</v>
      </c>
      <c r="N51" s="632" t="s">
        <v>3524</v>
      </c>
      <c r="O51" s="586" t="s">
        <v>2335</v>
      </c>
      <c r="P51" s="675" t="s">
        <v>7315</v>
      </c>
      <c r="Q51" s="586" t="s">
        <v>7316</v>
      </c>
      <c r="R51" s="586" t="s">
        <v>154</v>
      </c>
      <c r="S51" s="672">
        <v>6331</v>
      </c>
      <c r="T51" s="586" t="s">
        <v>5720</v>
      </c>
      <c r="U51" s="523" t="s">
        <v>5043</v>
      </c>
      <c r="V51" s="523" t="s">
        <v>5779</v>
      </c>
      <c r="W51" s="682">
        <v>43728</v>
      </c>
      <c r="X51" s="670">
        <v>43767</v>
      </c>
      <c r="Y51" s="710" t="s">
        <v>7317</v>
      </c>
      <c r="Z51" s="523"/>
      <c r="AA51" s="523" t="s">
        <v>6985</v>
      </c>
      <c r="AB51" s="523" t="s">
        <v>6555</v>
      </c>
      <c r="AC51" s="523" t="s">
        <v>6642</v>
      </c>
      <c r="AD51" s="523" t="s">
        <v>6502</v>
      </c>
      <c r="AE51" s="523"/>
      <c r="AF51" s="523"/>
      <c r="AG51" s="523"/>
    </row>
    <row r="52" spans="1:33" ht="36.75" hidden="1" customHeight="1">
      <c r="A52" s="630"/>
      <c r="B52" s="630" t="s">
        <v>2317</v>
      </c>
      <c r="C52" s="630" t="s">
        <v>7318</v>
      </c>
      <c r="D52" s="622">
        <f t="shared" si="1"/>
        <v>132909.45945945947</v>
      </c>
      <c r="E52" s="680">
        <v>491765</v>
      </c>
      <c r="F52" s="538"/>
      <c r="G52" s="618"/>
      <c r="H52" s="515" t="s">
        <v>5740</v>
      </c>
      <c r="I52" s="624" t="s">
        <v>3216</v>
      </c>
      <c r="J52" s="619">
        <v>43697</v>
      </c>
      <c r="K52" s="670">
        <v>43725</v>
      </c>
      <c r="L52" s="557">
        <v>18</v>
      </c>
      <c r="M52" s="521" t="s">
        <v>3524</v>
      </c>
      <c r="N52" s="632" t="s">
        <v>3524</v>
      </c>
      <c r="O52" s="586" t="s">
        <v>2358</v>
      </c>
      <c r="P52" s="675" t="s">
        <v>7319</v>
      </c>
      <c r="Q52" s="586" t="s">
        <v>38</v>
      </c>
      <c r="R52" s="586" t="s">
        <v>7320</v>
      </c>
      <c r="S52" s="672">
        <v>1359</v>
      </c>
      <c r="T52" s="586" t="s">
        <v>5720</v>
      </c>
      <c r="U52" s="523" t="s">
        <v>6486</v>
      </c>
      <c r="V52" s="523" t="s">
        <v>5779</v>
      </c>
      <c r="W52" s="682">
        <v>43729</v>
      </c>
      <c r="X52" s="670">
        <v>43767</v>
      </c>
      <c r="Y52" s="670" t="s">
        <v>7321</v>
      </c>
      <c r="Z52" s="523" t="s">
        <v>6276</v>
      </c>
      <c r="AA52" s="523">
        <v>1</v>
      </c>
      <c r="AB52" s="523" t="s">
        <v>7322</v>
      </c>
      <c r="AC52" s="523" t="s">
        <v>7323</v>
      </c>
      <c r="AD52" s="523" t="s">
        <v>6512</v>
      </c>
      <c r="AE52" s="523"/>
      <c r="AF52" s="523"/>
      <c r="AG52" s="523"/>
    </row>
    <row r="53" spans="1:33" ht="28.5" hidden="1" customHeight="1">
      <c r="A53" s="630"/>
      <c r="B53" s="630" t="s">
        <v>2317</v>
      </c>
      <c r="C53" s="630"/>
      <c r="D53" s="622">
        <f t="shared" si="1"/>
        <v>215776.48648648648</v>
      </c>
      <c r="E53" s="680">
        <v>798373</v>
      </c>
      <c r="F53" s="538"/>
      <c r="G53" s="618"/>
      <c r="H53" s="513">
        <v>10</v>
      </c>
      <c r="I53" s="624" t="s">
        <v>3216</v>
      </c>
      <c r="J53" s="619">
        <v>43696</v>
      </c>
      <c r="K53" s="670">
        <v>43721</v>
      </c>
      <c r="L53" s="557">
        <v>18</v>
      </c>
      <c r="M53" s="521" t="s">
        <v>3524</v>
      </c>
      <c r="N53" s="632" t="s">
        <v>3524</v>
      </c>
      <c r="O53" s="525" t="s">
        <v>2358</v>
      </c>
      <c r="P53" s="675" t="s">
        <v>7324</v>
      </c>
      <c r="Q53" s="525" t="s">
        <v>57</v>
      </c>
      <c r="R53" s="525" t="s">
        <v>7325</v>
      </c>
      <c r="S53" s="672">
        <v>3470</v>
      </c>
      <c r="T53" s="525" t="s">
        <v>4921</v>
      </c>
      <c r="U53" s="523" t="s">
        <v>5043</v>
      </c>
      <c r="V53" s="523" t="s">
        <v>5779</v>
      </c>
      <c r="W53" s="682">
        <v>43732</v>
      </c>
      <c r="X53" s="670">
        <v>43739</v>
      </c>
      <c r="Y53" s="671"/>
      <c r="Z53" s="523"/>
      <c r="AA53" s="523" t="s">
        <v>6985</v>
      </c>
      <c r="AB53" s="523" t="s">
        <v>6713</v>
      </c>
      <c r="AC53" s="523" t="s">
        <v>6642</v>
      </c>
      <c r="AD53" s="523" t="s">
        <v>3258</v>
      </c>
      <c r="AE53" s="523"/>
      <c r="AF53" s="523"/>
      <c r="AG53" s="523"/>
    </row>
    <row r="54" spans="1:33" ht="28.5" hidden="1" customHeight="1">
      <c r="A54" s="630" t="s">
        <v>7277</v>
      </c>
      <c r="B54" s="630" t="s">
        <v>2317</v>
      </c>
      <c r="C54" s="630"/>
      <c r="D54" s="622">
        <f t="shared" si="1"/>
        <v>208650.27027027027</v>
      </c>
      <c r="E54" s="680">
        <v>772006</v>
      </c>
      <c r="F54" s="538"/>
      <c r="G54" s="618"/>
      <c r="H54" s="513">
        <v>10</v>
      </c>
      <c r="I54" s="95" t="s">
        <v>3216</v>
      </c>
      <c r="J54" s="523" t="s">
        <v>7326</v>
      </c>
      <c r="K54" s="670"/>
      <c r="L54" s="557">
        <v>19</v>
      </c>
      <c r="M54" s="521" t="s">
        <v>3524</v>
      </c>
      <c r="N54" s="632" t="s">
        <v>3524</v>
      </c>
      <c r="O54" s="586" t="s">
        <v>2335</v>
      </c>
      <c r="P54" s="675" t="s">
        <v>7327</v>
      </c>
      <c r="Q54" s="586" t="s">
        <v>379</v>
      </c>
      <c r="R54" s="586" t="s">
        <v>53</v>
      </c>
      <c r="S54" s="672">
        <v>5663</v>
      </c>
      <c r="T54" s="586" t="s">
        <v>5720</v>
      </c>
      <c r="U54" s="523" t="s">
        <v>5043</v>
      </c>
      <c r="V54" s="523" t="s">
        <v>5779</v>
      </c>
      <c r="W54" s="682">
        <v>43732</v>
      </c>
      <c r="X54" s="670">
        <v>43736</v>
      </c>
      <c r="Y54" s="686"/>
      <c r="Z54" s="523" t="s">
        <v>6276</v>
      </c>
      <c r="AA54" s="523" t="s">
        <v>6985</v>
      </c>
      <c r="AB54" s="523" t="s">
        <v>6555</v>
      </c>
      <c r="AC54" s="523" t="s">
        <v>6642</v>
      </c>
      <c r="AD54" s="523" t="s">
        <v>5001</v>
      </c>
      <c r="AE54" s="523"/>
      <c r="AF54" s="523"/>
      <c r="AG54" s="523"/>
    </row>
    <row r="55" spans="1:33" ht="28.5" hidden="1" customHeight="1">
      <c r="A55" s="630"/>
      <c r="B55" s="630" t="s">
        <v>2317</v>
      </c>
      <c r="C55" s="630"/>
      <c r="D55" s="622">
        <f t="shared" si="1"/>
        <v>119448.64864864864</v>
      </c>
      <c r="E55" s="680">
        <v>441960</v>
      </c>
      <c r="F55" s="538"/>
      <c r="G55" s="618"/>
      <c r="H55" s="513">
        <v>7</v>
      </c>
      <c r="I55" s="624" t="s">
        <v>3216</v>
      </c>
      <c r="J55" s="523"/>
      <c r="K55" s="670"/>
      <c r="L55" s="557">
        <v>20</v>
      </c>
      <c r="M55" s="521" t="s">
        <v>3524</v>
      </c>
      <c r="N55" s="632" t="s">
        <v>64</v>
      </c>
      <c r="O55" s="528" t="s">
        <v>7241</v>
      </c>
      <c r="P55" s="675" t="s">
        <v>7328</v>
      </c>
      <c r="Q55" s="528" t="s">
        <v>7329</v>
      </c>
      <c r="R55" s="528" t="s">
        <v>7330</v>
      </c>
      <c r="S55" s="672">
        <v>6697</v>
      </c>
      <c r="T55" s="577" t="s">
        <v>4887</v>
      </c>
      <c r="U55" s="523" t="s">
        <v>5043</v>
      </c>
      <c r="V55" s="523" t="s">
        <v>5779</v>
      </c>
      <c r="W55" s="682">
        <v>43733</v>
      </c>
      <c r="X55" s="670">
        <v>43738</v>
      </c>
      <c r="Y55" s="671"/>
      <c r="Z55" s="523" t="s">
        <v>6276</v>
      </c>
      <c r="AA55" s="523" t="s">
        <v>7064</v>
      </c>
      <c r="AB55" s="523" t="s">
        <v>7245</v>
      </c>
      <c r="AC55" s="523" t="s">
        <v>7331</v>
      </c>
      <c r="AD55" s="523" t="s">
        <v>7332</v>
      </c>
      <c r="AE55" s="523"/>
      <c r="AF55" s="523"/>
      <c r="AG55" s="523"/>
    </row>
    <row r="56" spans="1:33" ht="28.5" hidden="1" customHeight="1">
      <c r="A56" s="630"/>
      <c r="B56" s="630" t="s">
        <v>2317</v>
      </c>
      <c r="C56" s="630"/>
      <c r="D56" s="622">
        <f t="shared" si="1"/>
        <v>213173.24324324323</v>
      </c>
      <c r="E56" s="680">
        <v>788741</v>
      </c>
      <c r="F56" s="538"/>
      <c r="G56" s="618"/>
      <c r="H56" s="513">
        <v>10</v>
      </c>
      <c r="I56" s="624" t="s">
        <v>3216</v>
      </c>
      <c r="J56" s="619">
        <v>43697</v>
      </c>
      <c r="K56" s="670">
        <v>43731</v>
      </c>
      <c r="L56" s="557">
        <v>20</v>
      </c>
      <c r="M56" s="521" t="s">
        <v>3524</v>
      </c>
      <c r="N56" s="632" t="s">
        <v>64</v>
      </c>
      <c r="O56" s="586" t="s">
        <v>2358</v>
      </c>
      <c r="P56" s="675" t="s">
        <v>7333</v>
      </c>
      <c r="Q56" s="586" t="s">
        <v>2850</v>
      </c>
      <c r="R56" s="586" t="s">
        <v>7334</v>
      </c>
      <c r="S56" s="672">
        <v>4038</v>
      </c>
      <c r="T56" s="586" t="s">
        <v>5720</v>
      </c>
      <c r="U56" s="523" t="s">
        <v>5043</v>
      </c>
      <c r="V56" s="523" t="s">
        <v>5833</v>
      </c>
      <c r="W56" s="682">
        <v>43763</v>
      </c>
      <c r="X56" s="670">
        <v>43738</v>
      </c>
      <c r="Y56" s="671"/>
      <c r="Z56" s="523"/>
      <c r="AA56" s="523" t="s">
        <v>6985</v>
      </c>
      <c r="AB56" s="523" t="s">
        <v>6555</v>
      </c>
      <c r="AC56" s="523" t="s">
        <v>6642</v>
      </c>
      <c r="AD56" s="523" t="s">
        <v>6678</v>
      </c>
      <c r="AE56" s="523"/>
      <c r="AF56" s="523"/>
      <c r="AG56" s="523"/>
    </row>
    <row r="57" spans="1:33" ht="28.5" hidden="1" customHeight="1">
      <c r="A57" s="630"/>
      <c r="B57" s="630" t="s">
        <v>6564</v>
      </c>
      <c r="C57" s="630"/>
      <c r="D57" s="622">
        <f t="shared" si="1"/>
        <v>211511.08108108107</v>
      </c>
      <c r="E57" s="680">
        <v>782591</v>
      </c>
      <c r="F57" s="538"/>
      <c r="G57" s="618"/>
      <c r="H57" s="513">
        <v>10</v>
      </c>
      <c r="I57" s="624" t="s">
        <v>3216</v>
      </c>
      <c r="J57" s="619">
        <v>43697</v>
      </c>
      <c r="K57" s="670">
        <v>43727</v>
      </c>
      <c r="L57" s="557">
        <v>23</v>
      </c>
      <c r="M57" s="521" t="s">
        <v>3524</v>
      </c>
      <c r="N57" s="632" t="s">
        <v>64</v>
      </c>
      <c r="O57" s="417" t="s">
        <v>2358</v>
      </c>
      <c r="P57" s="675" t="s">
        <v>7335</v>
      </c>
      <c r="Q57" s="417" t="s">
        <v>2386</v>
      </c>
      <c r="R57" s="417" t="s">
        <v>7336</v>
      </c>
      <c r="S57" s="672">
        <v>4318</v>
      </c>
      <c r="T57" s="417" t="s">
        <v>4880</v>
      </c>
      <c r="U57" s="523" t="s">
        <v>5043</v>
      </c>
      <c r="V57" s="523" t="s">
        <v>5779</v>
      </c>
      <c r="W57" s="682">
        <v>43735</v>
      </c>
      <c r="X57" s="670">
        <v>43741</v>
      </c>
      <c r="Y57" s="671"/>
      <c r="Z57" s="523"/>
      <c r="AA57" s="523">
        <v>1</v>
      </c>
      <c r="AB57" s="523" t="s">
        <v>6677</v>
      </c>
      <c r="AC57" s="523" t="s">
        <v>6642</v>
      </c>
      <c r="AD57" s="523" t="s">
        <v>4963</v>
      </c>
      <c r="AE57" s="523"/>
      <c r="AF57" s="523"/>
      <c r="AG57" s="523"/>
    </row>
    <row r="58" spans="1:33" ht="28.5" hidden="1" customHeight="1">
      <c r="A58" s="630"/>
      <c r="B58" s="630" t="s">
        <v>2317</v>
      </c>
      <c r="C58" s="630"/>
      <c r="D58" s="622">
        <f t="shared" si="1"/>
        <v>213751.6216216216</v>
      </c>
      <c r="E58" s="680">
        <v>790881</v>
      </c>
      <c r="F58" s="538"/>
      <c r="G58" s="618"/>
      <c r="H58" s="513">
        <v>10</v>
      </c>
      <c r="I58" s="624" t="s">
        <v>3216</v>
      </c>
      <c r="J58" s="523" t="s">
        <v>4979</v>
      </c>
      <c r="K58" s="670"/>
      <c r="L58" s="557">
        <v>26</v>
      </c>
      <c r="M58" s="521" t="s">
        <v>3524</v>
      </c>
      <c r="N58" s="632" t="s">
        <v>64</v>
      </c>
      <c r="O58" s="577" t="s">
        <v>2335</v>
      </c>
      <c r="P58" s="675" t="s">
        <v>7337</v>
      </c>
      <c r="Q58" s="577" t="s">
        <v>6212</v>
      </c>
      <c r="R58" s="577" t="s">
        <v>2577</v>
      </c>
      <c r="S58" s="672">
        <v>6528</v>
      </c>
      <c r="T58" s="577" t="s">
        <v>4887</v>
      </c>
      <c r="U58" s="523" t="s">
        <v>5043</v>
      </c>
      <c r="V58" s="523" t="s">
        <v>5779</v>
      </c>
      <c r="W58" s="682">
        <v>43742</v>
      </c>
      <c r="X58" s="670">
        <v>43755</v>
      </c>
      <c r="Y58" s="671"/>
      <c r="Z58" s="523" t="s">
        <v>6276</v>
      </c>
      <c r="AA58" s="523" t="s">
        <v>6985</v>
      </c>
      <c r="AB58" s="523" t="s">
        <v>6689</v>
      </c>
      <c r="AC58" s="523" t="s">
        <v>6642</v>
      </c>
      <c r="AD58" s="523" t="s">
        <v>5001</v>
      </c>
      <c r="AE58" s="523"/>
      <c r="AF58" s="523"/>
      <c r="AG58" s="523"/>
    </row>
    <row r="59" spans="1:33" ht="28.5" hidden="1" customHeight="1">
      <c r="A59" s="630"/>
      <c r="B59" s="630" t="s">
        <v>2333</v>
      </c>
      <c r="C59" s="630"/>
      <c r="D59" s="622">
        <f t="shared" si="1"/>
        <v>208238.10810810811</v>
      </c>
      <c r="E59" s="680">
        <v>770481</v>
      </c>
      <c r="F59" s="538"/>
      <c r="G59" s="618"/>
      <c r="H59" s="513">
        <v>10</v>
      </c>
      <c r="I59" s="624" t="s">
        <v>3216</v>
      </c>
      <c r="J59" s="619">
        <v>43711</v>
      </c>
      <c r="K59" s="670"/>
      <c r="L59" s="557">
        <v>30</v>
      </c>
      <c r="M59" s="521" t="s">
        <v>3524</v>
      </c>
      <c r="N59" s="632" t="s">
        <v>64</v>
      </c>
      <c r="O59" s="525" t="s">
        <v>2358</v>
      </c>
      <c r="P59" s="675" t="s">
        <v>7338</v>
      </c>
      <c r="Q59" s="525" t="s">
        <v>5157</v>
      </c>
      <c r="R59" s="525" t="s">
        <v>7276</v>
      </c>
      <c r="S59" s="672">
        <v>4472</v>
      </c>
      <c r="T59" s="525" t="s">
        <v>4921</v>
      </c>
      <c r="U59" s="523" t="s">
        <v>5043</v>
      </c>
      <c r="V59" s="523" t="s">
        <v>5779</v>
      </c>
      <c r="W59" s="682">
        <v>43740</v>
      </c>
      <c r="X59" s="670">
        <v>43748</v>
      </c>
      <c r="Y59" s="671"/>
      <c r="Z59" s="523"/>
      <c r="AA59" s="523" t="s">
        <v>6985</v>
      </c>
      <c r="AB59" s="523" t="s">
        <v>6677</v>
      </c>
      <c r="AC59" s="523" t="s">
        <v>7339</v>
      </c>
      <c r="AD59" s="523" t="s">
        <v>7340</v>
      </c>
      <c r="AE59" s="523"/>
      <c r="AF59" s="523"/>
      <c r="AG59" s="523"/>
    </row>
    <row r="60" spans="1:33" ht="28.5" hidden="1" customHeight="1">
      <c r="A60" s="630" t="s">
        <v>6998</v>
      </c>
      <c r="B60" s="630" t="s">
        <v>7341</v>
      </c>
      <c r="C60" s="630"/>
      <c r="D60" s="622">
        <f t="shared" si="1"/>
        <v>212654.32432432432</v>
      </c>
      <c r="E60" s="680">
        <v>786821</v>
      </c>
      <c r="F60" s="538"/>
      <c r="G60" s="618"/>
      <c r="H60" s="513">
        <v>9</v>
      </c>
      <c r="I60" s="91" t="s">
        <v>3216</v>
      </c>
      <c r="J60" s="523"/>
      <c r="K60" s="670"/>
      <c r="L60" s="557">
        <v>1</v>
      </c>
      <c r="M60" s="521" t="s">
        <v>64</v>
      </c>
      <c r="N60" s="632" t="s">
        <v>175</v>
      </c>
      <c r="O60" s="112" t="s">
        <v>2335</v>
      </c>
      <c r="P60" s="675" t="s">
        <v>7342</v>
      </c>
      <c r="Q60" s="112" t="s">
        <v>7289</v>
      </c>
      <c r="R60" s="112" t="s">
        <v>2566</v>
      </c>
      <c r="S60" s="672">
        <v>6227</v>
      </c>
      <c r="T60" s="112" t="s">
        <v>4870</v>
      </c>
      <c r="U60" s="523" t="s">
        <v>5043</v>
      </c>
      <c r="V60" s="523" t="s">
        <v>5833</v>
      </c>
      <c r="W60" s="682">
        <v>43743</v>
      </c>
      <c r="X60" s="670">
        <v>43790</v>
      </c>
      <c r="Y60" s="671"/>
      <c r="Z60" s="523"/>
      <c r="AA60" s="523" t="s">
        <v>6985</v>
      </c>
      <c r="AB60" s="523" t="s">
        <v>6677</v>
      </c>
      <c r="AC60" s="523" t="s">
        <v>6642</v>
      </c>
      <c r="AD60" s="687" t="s">
        <v>7343</v>
      </c>
      <c r="AE60" s="687"/>
      <c r="AF60" s="523"/>
      <c r="AG60" s="523"/>
    </row>
    <row r="61" spans="1:33" ht="28.5" hidden="1" customHeight="1">
      <c r="A61" s="630"/>
      <c r="B61" s="630" t="s">
        <v>6197</v>
      </c>
      <c r="C61" s="630"/>
      <c r="D61" s="622">
        <f t="shared" si="1"/>
        <v>209536.75675675675</v>
      </c>
      <c r="E61" s="680">
        <v>775286</v>
      </c>
      <c r="F61" s="538"/>
      <c r="G61" s="618"/>
      <c r="H61" s="513">
        <v>10</v>
      </c>
      <c r="I61" s="624" t="s">
        <v>3216</v>
      </c>
      <c r="J61" s="619">
        <v>43718</v>
      </c>
      <c r="K61" s="670"/>
      <c r="L61" s="557">
        <v>4</v>
      </c>
      <c r="M61" s="521" t="s">
        <v>64</v>
      </c>
      <c r="N61" s="632" t="s">
        <v>64</v>
      </c>
      <c r="O61" s="417" t="s">
        <v>2358</v>
      </c>
      <c r="P61" s="675" t="s">
        <v>7344</v>
      </c>
      <c r="Q61" s="417" t="s">
        <v>4925</v>
      </c>
      <c r="R61" s="417" t="s">
        <v>7345</v>
      </c>
      <c r="S61" s="672">
        <v>3170</v>
      </c>
      <c r="T61" s="417" t="s">
        <v>4880</v>
      </c>
      <c r="U61" s="523" t="s">
        <v>5043</v>
      </c>
      <c r="V61" s="523" t="s">
        <v>5779</v>
      </c>
      <c r="W61" s="682">
        <v>43747</v>
      </c>
      <c r="X61" s="670">
        <v>43753</v>
      </c>
      <c r="Y61" s="710" t="s">
        <v>7317</v>
      </c>
      <c r="Z61" s="523"/>
      <c r="AA61" s="523">
        <v>1</v>
      </c>
      <c r="AB61" s="523" t="s">
        <v>6555</v>
      </c>
      <c r="AC61" s="523" t="s">
        <v>6642</v>
      </c>
      <c r="AD61" s="523" t="s">
        <v>4947</v>
      </c>
      <c r="AE61" s="523"/>
      <c r="AF61" s="523"/>
      <c r="AG61" s="523"/>
    </row>
    <row r="62" spans="1:33" ht="28.5" hidden="1" customHeight="1">
      <c r="A62" s="630"/>
      <c r="B62" s="630" t="s">
        <v>2317</v>
      </c>
      <c r="C62" s="630"/>
      <c r="D62" s="622">
        <f t="shared" si="1"/>
        <v>207948.91891891891</v>
      </c>
      <c r="E62" s="680">
        <v>769411</v>
      </c>
      <c r="F62" s="538"/>
      <c r="G62" s="618"/>
      <c r="H62" s="513">
        <v>10</v>
      </c>
      <c r="I62" s="624" t="s">
        <v>3216</v>
      </c>
      <c r="J62" s="619">
        <v>43721</v>
      </c>
      <c r="K62" s="670">
        <v>43742</v>
      </c>
      <c r="L62" s="557">
        <v>7</v>
      </c>
      <c r="M62" s="521" t="s">
        <v>64</v>
      </c>
      <c r="N62" s="632" t="s">
        <v>64</v>
      </c>
      <c r="O62" s="417" t="s">
        <v>2358</v>
      </c>
      <c r="P62" s="675" t="s">
        <v>7346</v>
      </c>
      <c r="Q62" s="417" t="s">
        <v>7347</v>
      </c>
      <c r="R62" s="417" t="s">
        <v>346</v>
      </c>
      <c r="S62" s="672">
        <v>3335</v>
      </c>
      <c r="T62" s="417" t="s">
        <v>4880</v>
      </c>
      <c r="U62" s="523" t="s">
        <v>5043</v>
      </c>
      <c r="V62" s="523" t="s">
        <v>5779</v>
      </c>
      <c r="W62" s="682">
        <v>43749</v>
      </c>
      <c r="X62" s="670">
        <v>43755</v>
      </c>
      <c r="Y62" s="710" t="s">
        <v>7317</v>
      </c>
      <c r="Z62" s="523"/>
      <c r="AA62" s="523">
        <v>1</v>
      </c>
      <c r="AB62" s="523" t="s">
        <v>6555</v>
      </c>
      <c r="AC62" s="523" t="s">
        <v>6642</v>
      </c>
      <c r="AD62" s="523" t="s">
        <v>3258</v>
      </c>
      <c r="AE62" s="523"/>
      <c r="AF62" s="523"/>
      <c r="AG62" s="523"/>
    </row>
    <row r="63" spans="1:33" ht="28.5" hidden="1" customHeight="1">
      <c r="A63" s="630"/>
      <c r="B63" s="630" t="s">
        <v>2333</v>
      </c>
      <c r="C63" s="630"/>
      <c r="D63" s="622">
        <f t="shared" si="1"/>
        <v>205490.8108108108</v>
      </c>
      <c r="E63" s="680">
        <v>760316</v>
      </c>
      <c r="F63" s="538"/>
      <c r="G63" s="618"/>
      <c r="H63" s="513">
        <v>10</v>
      </c>
      <c r="I63" s="95" t="s">
        <v>3216</v>
      </c>
      <c r="J63" s="523"/>
      <c r="K63" s="670"/>
      <c r="L63" s="557">
        <v>7</v>
      </c>
      <c r="M63" s="521" t="s">
        <v>64</v>
      </c>
      <c r="N63" s="632" t="s">
        <v>64</v>
      </c>
      <c r="O63" s="586" t="s">
        <v>2335</v>
      </c>
      <c r="P63" s="675" t="s">
        <v>7348</v>
      </c>
      <c r="Q63" s="586" t="s">
        <v>5660</v>
      </c>
      <c r="R63" s="586" t="s">
        <v>74</v>
      </c>
      <c r="S63" s="672">
        <v>6529</v>
      </c>
      <c r="T63" s="586" t="s">
        <v>5720</v>
      </c>
      <c r="U63" s="523" t="s">
        <v>5043</v>
      </c>
      <c r="V63" s="523" t="s">
        <v>5779</v>
      </c>
      <c r="W63" s="682">
        <v>43774</v>
      </c>
      <c r="X63" s="670">
        <v>43768</v>
      </c>
      <c r="Y63" s="710" t="s">
        <v>7317</v>
      </c>
      <c r="Z63" s="523"/>
      <c r="AA63" s="523">
        <v>1</v>
      </c>
      <c r="AB63" s="523" t="s">
        <v>6677</v>
      </c>
      <c r="AC63" s="523" t="s">
        <v>6642</v>
      </c>
      <c r="AD63" s="523" t="s">
        <v>3351</v>
      </c>
      <c r="AE63" s="523"/>
      <c r="AF63" s="523"/>
      <c r="AG63" s="523"/>
    </row>
    <row r="64" spans="1:33" ht="28.5" hidden="1" customHeight="1">
      <c r="A64" s="630"/>
      <c r="B64" s="630" t="s">
        <v>2333</v>
      </c>
      <c r="C64" s="630"/>
      <c r="D64" s="622">
        <f t="shared" si="1"/>
        <v>204736.75675675675</v>
      </c>
      <c r="E64" s="680">
        <v>757526</v>
      </c>
      <c r="F64" s="538"/>
      <c r="G64" s="618"/>
      <c r="H64" s="513">
        <v>10</v>
      </c>
      <c r="I64" s="624" t="s">
        <v>3216</v>
      </c>
      <c r="J64" s="619">
        <v>43711</v>
      </c>
      <c r="K64" s="670"/>
      <c r="L64" s="557">
        <v>11</v>
      </c>
      <c r="M64" s="521" t="s">
        <v>64</v>
      </c>
      <c r="N64" s="632" t="s">
        <v>64</v>
      </c>
      <c r="O64" s="525" t="s">
        <v>2358</v>
      </c>
      <c r="P64" s="675" t="s">
        <v>7349</v>
      </c>
      <c r="Q64" s="525" t="s">
        <v>5184</v>
      </c>
      <c r="R64" s="525" t="s">
        <v>7350</v>
      </c>
      <c r="S64" s="672">
        <v>4199</v>
      </c>
      <c r="T64" s="525" t="s">
        <v>4921</v>
      </c>
      <c r="U64" s="523" t="s">
        <v>5043</v>
      </c>
      <c r="V64" s="523" t="s">
        <v>5779</v>
      </c>
      <c r="W64" s="682">
        <v>43755</v>
      </c>
      <c r="X64" s="670">
        <v>43762</v>
      </c>
      <c r="Y64" s="710" t="s">
        <v>7317</v>
      </c>
      <c r="Z64" s="523"/>
      <c r="AA64" s="523" t="s">
        <v>6985</v>
      </c>
      <c r="AB64" s="523" t="s">
        <v>6677</v>
      </c>
      <c r="AC64" s="523" t="s">
        <v>7339</v>
      </c>
      <c r="AD64" s="523" t="s">
        <v>6502</v>
      </c>
      <c r="AE64" s="523"/>
      <c r="AF64" s="523"/>
      <c r="AG64" s="523"/>
    </row>
    <row r="65" spans="1:33" ht="28.5" hidden="1" customHeight="1">
      <c r="A65" s="630"/>
      <c r="B65" s="630" t="s">
        <v>6564</v>
      </c>
      <c r="C65" s="630"/>
      <c r="D65" s="622">
        <f t="shared" si="1"/>
        <v>212815.13513513512</v>
      </c>
      <c r="E65" s="680">
        <v>787416</v>
      </c>
      <c r="F65" s="538"/>
      <c r="G65" s="618"/>
      <c r="H65" s="513">
        <v>10</v>
      </c>
      <c r="I65" s="624" t="s">
        <v>3216</v>
      </c>
      <c r="J65" s="619">
        <v>43711</v>
      </c>
      <c r="K65" s="670">
        <v>43749</v>
      </c>
      <c r="L65" s="557">
        <v>12</v>
      </c>
      <c r="M65" s="521" t="s">
        <v>64</v>
      </c>
      <c r="N65" s="632" t="s">
        <v>64</v>
      </c>
      <c r="O65" s="417" t="s">
        <v>2358</v>
      </c>
      <c r="P65" s="675" t="s">
        <v>7351</v>
      </c>
      <c r="Q65" s="417" t="s">
        <v>7352</v>
      </c>
      <c r="R65" s="417" t="s">
        <v>7353</v>
      </c>
      <c r="S65" s="672">
        <v>3485</v>
      </c>
      <c r="T65" s="417" t="s">
        <v>4880</v>
      </c>
      <c r="U65" s="523" t="s">
        <v>5043</v>
      </c>
      <c r="V65" s="523" t="s">
        <v>5779</v>
      </c>
      <c r="W65" s="682">
        <v>43756</v>
      </c>
      <c r="X65" s="670">
        <v>43769</v>
      </c>
      <c r="Y65" s="710" t="s">
        <v>7317</v>
      </c>
      <c r="Z65" s="523"/>
      <c r="AA65" s="523" t="s">
        <v>6985</v>
      </c>
      <c r="AB65" s="523" t="s">
        <v>6677</v>
      </c>
      <c r="AC65" s="523" t="s">
        <v>6642</v>
      </c>
      <c r="AD65" s="523" t="s">
        <v>4910</v>
      </c>
      <c r="AE65" s="523"/>
      <c r="AF65" s="523"/>
      <c r="AG65" s="523"/>
    </row>
    <row r="66" spans="1:33" ht="28.5" hidden="1" customHeight="1">
      <c r="A66" s="630"/>
      <c r="B66" s="630" t="s">
        <v>2317</v>
      </c>
      <c r="C66" s="630"/>
      <c r="D66" s="622">
        <f t="shared" ref="D66:D97" si="2">E66/3.7</f>
        <v>191425.94594594595</v>
      </c>
      <c r="E66" s="680">
        <v>708276</v>
      </c>
      <c r="F66" s="538"/>
      <c r="G66" s="618"/>
      <c r="H66" s="513">
        <v>10</v>
      </c>
      <c r="I66" s="624" t="s">
        <v>3216</v>
      </c>
      <c r="J66" s="619">
        <v>43697</v>
      </c>
      <c r="K66" s="670"/>
      <c r="L66" s="557">
        <v>14</v>
      </c>
      <c r="M66" s="521" t="s">
        <v>64</v>
      </c>
      <c r="N66" s="632" t="s">
        <v>64</v>
      </c>
      <c r="O66" s="528" t="s">
        <v>2358</v>
      </c>
      <c r="P66" s="675" t="s">
        <v>7354</v>
      </c>
      <c r="Q66" s="528" t="s">
        <v>73</v>
      </c>
      <c r="R66" s="528" t="s">
        <v>7355</v>
      </c>
      <c r="S66" s="672">
        <v>3131</v>
      </c>
      <c r="T66" s="577" t="s">
        <v>4887</v>
      </c>
      <c r="U66" s="523" t="s">
        <v>5043</v>
      </c>
      <c r="V66" s="523" t="s">
        <v>5833</v>
      </c>
      <c r="W66" s="682">
        <v>43756</v>
      </c>
      <c r="X66" s="670">
        <v>43762</v>
      </c>
      <c r="Y66" s="710" t="s">
        <v>7317</v>
      </c>
      <c r="Z66" s="523"/>
      <c r="AA66" s="523" t="s">
        <v>6985</v>
      </c>
      <c r="AB66" s="523" t="s">
        <v>6677</v>
      </c>
      <c r="AC66" s="523" t="s">
        <v>7293</v>
      </c>
      <c r="AD66" s="523" t="s">
        <v>6916</v>
      </c>
      <c r="AE66" s="523"/>
      <c r="AF66" s="523"/>
      <c r="AG66" s="523"/>
    </row>
    <row r="67" spans="1:33" ht="28.5" hidden="1" customHeight="1">
      <c r="A67" s="630" t="s">
        <v>6998</v>
      </c>
      <c r="B67" s="630" t="s">
        <v>2317</v>
      </c>
      <c r="C67" s="630"/>
      <c r="D67" s="622">
        <f t="shared" si="2"/>
        <v>209661.08108108107</v>
      </c>
      <c r="E67" s="680">
        <v>775746</v>
      </c>
      <c r="F67" s="538"/>
      <c r="G67" s="618"/>
      <c r="H67" s="513">
        <v>10</v>
      </c>
      <c r="I67" s="91" t="s">
        <v>3216</v>
      </c>
      <c r="J67" s="523"/>
      <c r="K67" s="670"/>
      <c r="L67" s="557">
        <v>14</v>
      </c>
      <c r="M67" s="521" t="s">
        <v>64</v>
      </c>
      <c r="N67" s="632" t="s">
        <v>64</v>
      </c>
      <c r="O67" s="525" t="s">
        <v>2335</v>
      </c>
      <c r="P67" s="675" t="s">
        <v>7356</v>
      </c>
      <c r="Q67" s="525" t="s">
        <v>7357</v>
      </c>
      <c r="R67" s="525"/>
      <c r="S67" s="672">
        <v>6258</v>
      </c>
      <c r="T67" s="525" t="s">
        <v>4921</v>
      </c>
      <c r="U67" s="523" t="s">
        <v>5043</v>
      </c>
      <c r="V67" s="523" t="s">
        <v>5833</v>
      </c>
      <c r="W67" s="682">
        <v>43784</v>
      </c>
      <c r="X67" s="670">
        <v>43784</v>
      </c>
      <c r="Y67" s="710" t="s">
        <v>7317</v>
      </c>
      <c r="Z67" s="523"/>
      <c r="AA67" s="523" t="s">
        <v>6985</v>
      </c>
      <c r="AB67" s="523" t="s">
        <v>6677</v>
      </c>
      <c r="AC67" s="523" t="s">
        <v>6642</v>
      </c>
      <c r="AD67" s="523" t="s">
        <v>7340</v>
      </c>
      <c r="AE67" s="523"/>
      <c r="AF67" s="523"/>
      <c r="AG67" s="523"/>
    </row>
    <row r="68" spans="1:33" ht="28.5" hidden="1" customHeight="1">
      <c r="A68" s="630"/>
      <c r="B68" s="630" t="s">
        <v>2317</v>
      </c>
      <c r="C68" s="630"/>
      <c r="D68" s="622">
        <f t="shared" si="2"/>
        <v>206584.86486486485</v>
      </c>
      <c r="E68" s="680">
        <v>764364</v>
      </c>
      <c r="F68" s="538"/>
      <c r="G68" s="618"/>
      <c r="H68" s="513">
        <v>8</v>
      </c>
      <c r="I68" s="624" t="s">
        <v>3216</v>
      </c>
      <c r="J68" s="619">
        <v>43718</v>
      </c>
      <c r="K68" s="670">
        <v>43752</v>
      </c>
      <c r="L68" s="557">
        <v>15</v>
      </c>
      <c r="M68" s="521" t="s">
        <v>64</v>
      </c>
      <c r="N68" s="632" t="s">
        <v>175</v>
      </c>
      <c r="O68" s="417" t="s">
        <v>2358</v>
      </c>
      <c r="P68" s="675" t="s">
        <v>7358</v>
      </c>
      <c r="Q68" s="417" t="s">
        <v>7359</v>
      </c>
      <c r="R68" s="417" t="s">
        <v>7360</v>
      </c>
      <c r="S68" s="672">
        <v>4085</v>
      </c>
      <c r="T68" s="417" t="s">
        <v>4880</v>
      </c>
      <c r="U68" s="523" t="s">
        <v>5043</v>
      </c>
      <c r="V68" s="523" t="s">
        <v>5779</v>
      </c>
      <c r="W68" s="682">
        <v>43760</v>
      </c>
      <c r="X68" s="670">
        <v>43768</v>
      </c>
      <c r="Y68" s="710" t="s">
        <v>7317</v>
      </c>
      <c r="Z68" s="523"/>
      <c r="AA68" s="523" t="s">
        <v>7361</v>
      </c>
      <c r="AB68" s="523" t="s">
        <v>6773</v>
      </c>
      <c r="AC68" s="523" t="s">
        <v>6647</v>
      </c>
      <c r="AD68" s="523" t="s">
        <v>6502</v>
      </c>
      <c r="AE68" s="523" t="s">
        <v>7314</v>
      </c>
      <c r="AF68" s="523"/>
      <c r="AG68" s="523"/>
    </row>
    <row r="69" spans="1:33" ht="28.5" hidden="1" customHeight="1">
      <c r="A69" s="630"/>
      <c r="B69" s="630" t="s">
        <v>2317</v>
      </c>
      <c r="C69" s="630"/>
      <c r="D69" s="622">
        <f t="shared" si="2"/>
        <v>208623.24324324323</v>
      </c>
      <c r="E69" s="680">
        <v>771906</v>
      </c>
      <c r="F69" s="538"/>
      <c r="G69" s="618"/>
      <c r="H69" s="513">
        <v>10</v>
      </c>
      <c r="I69" s="91" t="s">
        <v>3216</v>
      </c>
      <c r="J69" s="523"/>
      <c r="K69" s="670">
        <v>43755</v>
      </c>
      <c r="L69" s="557">
        <v>18</v>
      </c>
      <c r="M69" s="521" t="s">
        <v>64</v>
      </c>
      <c r="N69" s="632" t="s">
        <v>175</v>
      </c>
      <c r="O69" s="112" t="s">
        <v>2335</v>
      </c>
      <c r="P69" s="675" t="s">
        <v>7362</v>
      </c>
      <c r="Q69" s="112" t="s">
        <v>7363</v>
      </c>
      <c r="R69" s="112" t="s">
        <v>53</v>
      </c>
      <c r="S69" s="672">
        <v>6097</v>
      </c>
      <c r="T69" s="112" t="s">
        <v>4870</v>
      </c>
      <c r="U69" s="523" t="s">
        <v>5043</v>
      </c>
      <c r="V69" s="523" t="s">
        <v>5779</v>
      </c>
      <c r="W69" s="682">
        <v>43762</v>
      </c>
      <c r="X69" s="670">
        <v>43768</v>
      </c>
      <c r="Y69" s="710" t="s">
        <v>7317</v>
      </c>
      <c r="Z69" s="523"/>
      <c r="AA69" s="523" t="s">
        <v>6985</v>
      </c>
      <c r="AB69" s="523" t="s">
        <v>6555</v>
      </c>
      <c r="AC69" s="523" t="s">
        <v>6642</v>
      </c>
      <c r="AD69" s="523" t="s">
        <v>4910</v>
      </c>
      <c r="AE69" s="523"/>
      <c r="AF69" s="523"/>
      <c r="AG69" s="523"/>
    </row>
    <row r="70" spans="1:33" ht="28.5" hidden="1" customHeight="1">
      <c r="A70" s="630" t="s">
        <v>7364</v>
      </c>
      <c r="B70" s="630" t="s">
        <v>7364</v>
      </c>
      <c r="C70" s="630"/>
      <c r="D70" s="622">
        <f t="shared" si="2"/>
        <v>205755.13513513512</v>
      </c>
      <c r="E70" s="680">
        <v>761294</v>
      </c>
      <c r="F70" s="538"/>
      <c r="G70" s="618"/>
      <c r="H70" s="513">
        <v>9</v>
      </c>
      <c r="I70" s="91" t="s">
        <v>3216</v>
      </c>
      <c r="J70" s="523"/>
      <c r="K70" s="670">
        <v>43755</v>
      </c>
      <c r="L70" s="557">
        <v>17</v>
      </c>
      <c r="M70" s="521" t="s">
        <v>64</v>
      </c>
      <c r="N70" s="632" t="s">
        <v>175</v>
      </c>
      <c r="O70" s="112" t="s">
        <v>2335</v>
      </c>
      <c r="P70" s="675" t="s">
        <v>7365</v>
      </c>
      <c r="Q70" s="112" t="s">
        <v>2612</v>
      </c>
      <c r="R70" s="112" t="s">
        <v>7366</v>
      </c>
      <c r="S70" s="672">
        <v>6175</v>
      </c>
      <c r="T70" s="112" t="s">
        <v>4870</v>
      </c>
      <c r="U70" s="523" t="s">
        <v>5043</v>
      </c>
      <c r="V70" s="523" t="s">
        <v>5779</v>
      </c>
      <c r="W70" s="682">
        <v>43762</v>
      </c>
      <c r="X70" s="670">
        <v>43768</v>
      </c>
      <c r="Y70" s="710" t="s">
        <v>7317</v>
      </c>
      <c r="Z70" s="523"/>
      <c r="AA70" s="523" t="s">
        <v>7361</v>
      </c>
      <c r="AB70" s="523" t="s">
        <v>6652</v>
      </c>
      <c r="AC70" s="523" t="s">
        <v>7286</v>
      </c>
      <c r="AD70" s="523" t="s">
        <v>4910</v>
      </c>
      <c r="AE70" s="523" t="s">
        <v>7314</v>
      </c>
      <c r="AF70" s="523"/>
      <c r="AG70" s="523"/>
    </row>
    <row r="71" spans="1:33" ht="28.5" customHeight="1">
      <c r="A71" s="630"/>
      <c r="B71" s="630" t="s">
        <v>2317</v>
      </c>
      <c r="C71" s="630"/>
      <c r="D71" s="622">
        <f t="shared" si="2"/>
        <v>90435.675675675666</v>
      </c>
      <c r="E71" s="680">
        <v>334612</v>
      </c>
      <c r="F71" s="538"/>
      <c r="G71" s="618"/>
      <c r="H71" s="515" t="s">
        <v>2313</v>
      </c>
      <c r="I71" s="624" t="s">
        <v>3216</v>
      </c>
      <c r="J71" s="619">
        <v>43732</v>
      </c>
      <c r="K71" s="670"/>
      <c r="L71" s="557">
        <v>21</v>
      </c>
      <c r="M71" s="521" t="s">
        <v>64</v>
      </c>
      <c r="N71" s="632" t="s">
        <v>175</v>
      </c>
      <c r="O71" s="586" t="s">
        <v>2358</v>
      </c>
      <c r="P71" s="675" t="s">
        <v>7367</v>
      </c>
      <c r="Q71" s="586" t="s">
        <v>123</v>
      </c>
      <c r="R71" s="586" t="s">
        <v>7368</v>
      </c>
      <c r="S71" s="672">
        <v>2315</v>
      </c>
      <c r="T71" s="586" t="s">
        <v>5720</v>
      </c>
      <c r="U71" s="624" t="s">
        <v>7369</v>
      </c>
      <c r="V71" s="523" t="s">
        <v>537</v>
      </c>
      <c r="W71" s="682" t="s">
        <v>537</v>
      </c>
      <c r="X71" s="670">
        <v>43767</v>
      </c>
      <c r="Y71" s="710" t="s">
        <v>7370</v>
      </c>
      <c r="Z71" s="523"/>
      <c r="AA71" s="523">
        <v>0</v>
      </c>
      <c r="AB71" s="523" t="s">
        <v>4995</v>
      </c>
      <c r="AC71" s="523" t="s">
        <v>7371</v>
      </c>
      <c r="AD71" s="523" t="s">
        <v>7372</v>
      </c>
      <c r="AE71" s="523"/>
      <c r="AF71" s="523"/>
      <c r="AG71" s="523"/>
    </row>
    <row r="72" spans="1:33" ht="28.5" hidden="1" customHeight="1">
      <c r="A72" s="630"/>
      <c r="B72" s="630" t="s">
        <v>6197</v>
      </c>
      <c r="C72" s="630"/>
      <c r="D72" s="622">
        <f t="shared" si="2"/>
        <v>187180</v>
      </c>
      <c r="E72" s="680">
        <v>692566</v>
      </c>
      <c r="F72" s="538"/>
      <c r="G72" s="618"/>
      <c r="H72" s="513">
        <v>10</v>
      </c>
      <c r="I72" s="624" t="s">
        <v>3216</v>
      </c>
      <c r="J72" s="619">
        <v>43711</v>
      </c>
      <c r="K72" s="670">
        <v>43756</v>
      </c>
      <c r="L72" s="557">
        <v>21</v>
      </c>
      <c r="M72" s="521" t="s">
        <v>64</v>
      </c>
      <c r="N72" s="632" t="s">
        <v>175</v>
      </c>
      <c r="O72" s="528" t="s">
        <v>2358</v>
      </c>
      <c r="P72" s="675" t="s">
        <v>7373</v>
      </c>
      <c r="Q72" s="528" t="s">
        <v>3712</v>
      </c>
      <c r="R72" s="528" t="s">
        <v>7374</v>
      </c>
      <c r="S72" s="672">
        <v>2042</v>
      </c>
      <c r="T72" s="577" t="s">
        <v>4887</v>
      </c>
      <c r="U72" s="624" t="s">
        <v>5043</v>
      </c>
      <c r="V72" s="523" t="s">
        <v>5779</v>
      </c>
      <c r="W72" s="682">
        <v>43763</v>
      </c>
      <c r="X72" s="670">
        <v>43767</v>
      </c>
      <c r="Y72" s="710" t="s">
        <v>7317</v>
      </c>
      <c r="Z72" s="523"/>
      <c r="AA72" s="523" t="s">
        <v>6985</v>
      </c>
      <c r="AB72" s="523" t="s">
        <v>6555</v>
      </c>
      <c r="AC72" s="523" t="s">
        <v>7293</v>
      </c>
      <c r="AD72" s="523" t="s">
        <v>4910</v>
      </c>
      <c r="AE72" s="523"/>
      <c r="AF72" s="523"/>
      <c r="AG72" s="523"/>
    </row>
    <row r="73" spans="1:33" ht="28.5" hidden="1" customHeight="1">
      <c r="A73" s="630"/>
      <c r="B73" s="630" t="s">
        <v>6564</v>
      </c>
      <c r="C73" s="630"/>
      <c r="D73" s="622">
        <f t="shared" si="2"/>
        <v>216216.21621621621</v>
      </c>
      <c r="E73" s="680">
        <v>800000</v>
      </c>
      <c r="F73" s="538"/>
      <c r="G73" s="618"/>
      <c r="H73" s="513">
        <v>9</v>
      </c>
      <c r="I73" s="624" t="s">
        <v>3216</v>
      </c>
      <c r="J73" s="619">
        <v>43717</v>
      </c>
      <c r="K73" s="670">
        <v>43756</v>
      </c>
      <c r="L73" s="557">
        <v>19</v>
      </c>
      <c r="M73" s="521" t="s">
        <v>64</v>
      </c>
      <c r="N73" s="632" t="s">
        <v>175</v>
      </c>
      <c r="O73" s="112" t="s">
        <v>2358</v>
      </c>
      <c r="P73" s="675" t="s">
        <v>7375</v>
      </c>
      <c r="Q73" s="112" t="s">
        <v>2487</v>
      </c>
      <c r="R73" s="112" t="s">
        <v>7376</v>
      </c>
      <c r="S73" s="672">
        <v>3407</v>
      </c>
      <c r="T73" s="432" t="s">
        <v>4870</v>
      </c>
      <c r="U73" s="523" t="s">
        <v>5043</v>
      </c>
      <c r="V73" s="523" t="s">
        <v>5833</v>
      </c>
      <c r="W73" s="682">
        <v>43763</v>
      </c>
      <c r="X73" s="670">
        <v>43769</v>
      </c>
      <c r="Y73" s="710" t="s">
        <v>7317</v>
      </c>
      <c r="Z73" s="523"/>
      <c r="AA73" s="523" t="s">
        <v>7361</v>
      </c>
      <c r="AB73" s="523" t="s">
        <v>6700</v>
      </c>
      <c r="AC73" s="523" t="s">
        <v>7286</v>
      </c>
      <c r="AD73" s="523" t="s">
        <v>6648</v>
      </c>
      <c r="AE73" s="523" t="s">
        <v>7314</v>
      </c>
      <c r="AF73" s="523"/>
      <c r="AG73" s="523"/>
    </row>
    <row r="74" spans="1:33" ht="28.5" hidden="1" customHeight="1">
      <c r="A74" s="630" t="s">
        <v>7277</v>
      </c>
      <c r="B74" s="630" t="s">
        <v>2317</v>
      </c>
      <c r="C74" s="630"/>
      <c r="D74" s="622">
        <f t="shared" si="2"/>
        <v>210582.70270270269</v>
      </c>
      <c r="E74" s="680">
        <v>779156</v>
      </c>
      <c r="F74" s="538"/>
      <c r="G74" s="618"/>
      <c r="H74" s="513">
        <v>10</v>
      </c>
      <c r="I74" s="624" t="s">
        <v>3216</v>
      </c>
      <c r="J74" s="619">
        <v>43733</v>
      </c>
      <c r="K74" s="670">
        <v>43761</v>
      </c>
      <c r="L74" s="557">
        <v>25</v>
      </c>
      <c r="M74" s="521" t="s">
        <v>64</v>
      </c>
      <c r="N74" s="632" t="s">
        <v>175</v>
      </c>
      <c r="O74" s="586" t="s">
        <v>2358</v>
      </c>
      <c r="P74" s="675" t="s">
        <v>7377</v>
      </c>
      <c r="Q74" s="586" t="s">
        <v>309</v>
      </c>
      <c r="R74" s="586" t="s">
        <v>7378</v>
      </c>
      <c r="S74" s="672">
        <v>4187</v>
      </c>
      <c r="T74" s="586" t="s">
        <v>5720</v>
      </c>
      <c r="U74" s="523" t="s">
        <v>5043</v>
      </c>
      <c r="V74" s="523" t="s">
        <v>5779</v>
      </c>
      <c r="W74" s="682">
        <v>43769</v>
      </c>
      <c r="X74" s="670">
        <v>43776</v>
      </c>
      <c r="Y74" s="710" t="s">
        <v>7317</v>
      </c>
      <c r="Z74" s="523"/>
      <c r="AA74" s="523" t="s">
        <v>6985</v>
      </c>
      <c r="AB74" s="523" t="s">
        <v>6555</v>
      </c>
      <c r="AC74" s="523" t="s">
        <v>6642</v>
      </c>
      <c r="AD74" s="523" t="s">
        <v>5001</v>
      </c>
      <c r="AE74" s="523"/>
      <c r="AF74" s="523"/>
      <c r="AG74" s="523"/>
    </row>
    <row r="75" spans="1:33" ht="28.5" hidden="1" customHeight="1">
      <c r="A75" s="630"/>
      <c r="B75" s="630" t="s">
        <v>6197</v>
      </c>
      <c r="C75" s="630"/>
      <c r="D75" s="622">
        <f t="shared" si="2"/>
        <v>194286.75675675675</v>
      </c>
      <c r="E75" s="680">
        <v>718861</v>
      </c>
      <c r="F75" s="538"/>
      <c r="G75" s="618"/>
      <c r="H75" s="513">
        <v>9</v>
      </c>
      <c r="I75" s="624" t="s">
        <v>3216</v>
      </c>
      <c r="J75" s="619">
        <v>43732</v>
      </c>
      <c r="K75" s="670"/>
      <c r="L75" s="557">
        <v>28</v>
      </c>
      <c r="M75" s="521" t="s">
        <v>64</v>
      </c>
      <c r="N75" s="632" t="s">
        <v>175</v>
      </c>
      <c r="O75" s="528" t="s">
        <v>2358</v>
      </c>
      <c r="P75" s="675" t="s">
        <v>7379</v>
      </c>
      <c r="Q75" s="528" t="s">
        <v>3986</v>
      </c>
      <c r="R75" s="528" t="s">
        <v>7380</v>
      </c>
      <c r="S75" s="672">
        <v>3798</v>
      </c>
      <c r="T75" s="577" t="s">
        <v>4887</v>
      </c>
      <c r="U75" s="523" t="s">
        <v>5043</v>
      </c>
      <c r="V75" s="523" t="s">
        <v>5779</v>
      </c>
      <c r="W75" s="682">
        <v>43769</v>
      </c>
      <c r="X75" s="670">
        <v>43776</v>
      </c>
      <c r="Y75" s="710" t="s">
        <v>7317</v>
      </c>
      <c r="Z75" s="523"/>
      <c r="AA75" s="523" t="s">
        <v>6985</v>
      </c>
      <c r="AB75" s="523" t="s">
        <v>6700</v>
      </c>
      <c r="AC75" s="523" t="s">
        <v>7381</v>
      </c>
      <c r="AD75" s="523" t="s">
        <v>4963</v>
      </c>
      <c r="AE75" s="523"/>
      <c r="AF75" s="523"/>
      <c r="AG75" s="523"/>
    </row>
    <row r="76" spans="1:33" ht="28.5" hidden="1" customHeight="1">
      <c r="A76" s="630"/>
      <c r="B76" s="630" t="s">
        <v>2333</v>
      </c>
      <c r="C76" s="630"/>
      <c r="D76" s="622">
        <f t="shared" si="2"/>
        <v>205744.05405405405</v>
      </c>
      <c r="E76" s="680">
        <v>761253</v>
      </c>
      <c r="F76" s="538"/>
      <c r="G76" s="618"/>
      <c r="H76" s="513">
        <v>10</v>
      </c>
      <c r="I76" s="624" t="s">
        <v>3216</v>
      </c>
      <c r="J76" s="619">
        <v>43739</v>
      </c>
      <c r="K76" s="670"/>
      <c r="L76" s="557">
        <v>30</v>
      </c>
      <c r="M76" s="521" t="s">
        <v>64</v>
      </c>
      <c r="N76" s="632" t="s">
        <v>175</v>
      </c>
      <c r="O76" s="525" t="s">
        <v>2358</v>
      </c>
      <c r="P76" s="675" t="s">
        <v>7382</v>
      </c>
      <c r="Q76" s="525" t="s">
        <v>57</v>
      </c>
      <c r="R76" s="525" t="s">
        <v>7383</v>
      </c>
      <c r="S76" s="672">
        <v>1477</v>
      </c>
      <c r="T76" s="525" t="s">
        <v>4921</v>
      </c>
      <c r="U76" s="523" t="s">
        <v>5043</v>
      </c>
      <c r="V76" s="523" t="s">
        <v>5833</v>
      </c>
      <c r="W76" s="682">
        <v>43777</v>
      </c>
      <c r="X76" s="670">
        <v>43783</v>
      </c>
      <c r="Y76" s="710" t="s">
        <v>7317</v>
      </c>
      <c r="Z76" s="523"/>
      <c r="AA76" s="523" t="s">
        <v>6985</v>
      </c>
      <c r="AB76" s="684" t="s">
        <v>6693</v>
      </c>
      <c r="AC76" s="523" t="s">
        <v>7339</v>
      </c>
      <c r="AD76" s="523" t="s">
        <v>3314</v>
      </c>
      <c r="AE76" s="523"/>
      <c r="AF76" s="523"/>
      <c r="AG76" s="523"/>
    </row>
    <row r="77" spans="1:33" ht="28.5" hidden="1" customHeight="1">
      <c r="A77" s="630"/>
      <c r="B77" s="630" t="s">
        <v>6197</v>
      </c>
      <c r="C77" s="630"/>
      <c r="D77" s="622">
        <f t="shared" si="2"/>
        <v>186486.48648648648</v>
      </c>
      <c r="E77" s="680">
        <v>690000</v>
      </c>
      <c r="F77" s="538"/>
      <c r="G77" s="618"/>
      <c r="H77" s="513">
        <v>10</v>
      </c>
      <c r="I77" s="624" t="s">
        <v>3216</v>
      </c>
      <c r="J77" s="619">
        <v>43739</v>
      </c>
      <c r="K77" s="670"/>
      <c r="L77" s="557">
        <v>4</v>
      </c>
      <c r="M77" s="521" t="s">
        <v>175</v>
      </c>
      <c r="N77" s="632" t="s">
        <v>175</v>
      </c>
      <c r="O77" s="528" t="s">
        <v>2358</v>
      </c>
      <c r="P77" s="675" t="s">
        <v>7384</v>
      </c>
      <c r="Q77" s="528" t="s">
        <v>343</v>
      </c>
      <c r="R77" s="528" t="s">
        <v>74</v>
      </c>
      <c r="S77" s="672">
        <v>3004</v>
      </c>
      <c r="T77" s="577" t="s">
        <v>4887</v>
      </c>
      <c r="U77" s="624" t="s">
        <v>5043</v>
      </c>
      <c r="V77" s="523" t="s">
        <v>5779</v>
      </c>
      <c r="W77" s="682">
        <v>43777</v>
      </c>
      <c r="X77" s="670">
        <v>43783</v>
      </c>
      <c r="Y77" s="710" t="s">
        <v>7317</v>
      </c>
      <c r="Z77" s="523"/>
      <c r="AA77" s="523" t="s">
        <v>6985</v>
      </c>
      <c r="AB77" s="523" t="s">
        <v>6555</v>
      </c>
      <c r="AC77" s="523" t="s">
        <v>7385</v>
      </c>
      <c r="AD77" s="523" t="s">
        <v>7386</v>
      </c>
      <c r="AE77" s="523"/>
      <c r="AF77" s="523"/>
      <c r="AG77" s="523"/>
    </row>
    <row r="78" spans="1:33" ht="28.5" hidden="1" customHeight="1">
      <c r="A78" s="630"/>
      <c r="B78" s="630" t="s">
        <v>2317</v>
      </c>
      <c r="C78" s="630"/>
      <c r="D78" s="622">
        <f t="shared" si="2"/>
        <v>109048.64864864864</v>
      </c>
      <c r="E78" s="680">
        <v>403480</v>
      </c>
      <c r="F78" s="538"/>
      <c r="G78" s="618"/>
      <c r="H78" s="513">
        <v>7</v>
      </c>
      <c r="I78" s="91" t="s">
        <v>3216</v>
      </c>
      <c r="J78" s="523"/>
      <c r="K78" s="670">
        <v>43806</v>
      </c>
      <c r="L78" s="557">
        <v>7</v>
      </c>
      <c r="M78" s="521" t="s">
        <v>175</v>
      </c>
      <c r="N78" s="632" t="s">
        <v>175</v>
      </c>
      <c r="O78" s="112" t="s">
        <v>7241</v>
      </c>
      <c r="P78" s="675" t="s">
        <v>7387</v>
      </c>
      <c r="Q78" s="112" t="s">
        <v>7388</v>
      </c>
      <c r="R78" s="112" t="s">
        <v>7389</v>
      </c>
      <c r="S78" s="672">
        <v>6601</v>
      </c>
      <c r="T78" s="112" t="s">
        <v>4870</v>
      </c>
      <c r="U78" s="523" t="s">
        <v>5043</v>
      </c>
      <c r="V78" s="523" t="s">
        <v>5833</v>
      </c>
      <c r="W78" s="682">
        <v>43781</v>
      </c>
      <c r="X78" s="670">
        <v>43811</v>
      </c>
      <c r="Y78" s="710" t="s">
        <v>7317</v>
      </c>
      <c r="Z78" s="523"/>
      <c r="AA78" s="523" t="s">
        <v>7361</v>
      </c>
      <c r="AB78" s="523" t="s">
        <v>6763</v>
      </c>
      <c r="AC78" s="523" t="s">
        <v>7246</v>
      </c>
      <c r="AD78" s="523" t="s">
        <v>6622</v>
      </c>
      <c r="AE78" s="523" t="s">
        <v>7314</v>
      </c>
      <c r="AF78" s="523"/>
      <c r="AG78" s="523"/>
    </row>
    <row r="79" spans="1:33" ht="28.5" hidden="1" customHeight="1">
      <c r="A79" s="630"/>
      <c r="B79" s="630" t="s">
        <v>2333</v>
      </c>
      <c r="C79" s="630"/>
      <c r="D79" s="622">
        <f t="shared" si="2"/>
        <v>206481.35135135133</v>
      </c>
      <c r="E79" s="680">
        <v>763981</v>
      </c>
      <c r="F79" s="538"/>
      <c r="G79" s="618"/>
      <c r="H79" s="513">
        <v>10</v>
      </c>
      <c r="I79" s="91" t="s">
        <v>3216</v>
      </c>
      <c r="J79" s="523"/>
      <c r="K79" s="670"/>
      <c r="L79" s="557">
        <v>12</v>
      </c>
      <c r="M79" s="521" t="s">
        <v>175</v>
      </c>
      <c r="N79" s="632" t="s">
        <v>175</v>
      </c>
      <c r="O79" s="417" t="s">
        <v>2335</v>
      </c>
      <c r="P79" s="675" t="s">
        <v>7390</v>
      </c>
      <c r="Q79" s="417" t="s">
        <v>7391</v>
      </c>
      <c r="R79" s="417" t="s">
        <v>7392</v>
      </c>
      <c r="S79" s="672">
        <v>6248</v>
      </c>
      <c r="T79" s="417" t="s">
        <v>4880</v>
      </c>
      <c r="U79" s="523" t="s">
        <v>5043</v>
      </c>
      <c r="V79" s="523" t="s">
        <v>5833</v>
      </c>
      <c r="W79" s="682">
        <v>43788</v>
      </c>
      <c r="X79" s="670">
        <v>43811</v>
      </c>
      <c r="Y79" s="710" t="s">
        <v>7317</v>
      </c>
      <c r="Z79" s="523"/>
      <c r="AA79" s="523" t="s">
        <v>6985</v>
      </c>
      <c r="AB79" s="523" t="s">
        <v>6555</v>
      </c>
      <c r="AC79" s="523" t="s">
        <v>6642</v>
      </c>
      <c r="AD79" s="523" t="s">
        <v>5001</v>
      </c>
      <c r="AE79" s="523"/>
      <c r="AF79" s="523"/>
      <c r="AG79" s="523"/>
    </row>
    <row r="80" spans="1:33" ht="28.5" hidden="1" customHeight="1">
      <c r="A80" s="630"/>
      <c r="B80" s="630" t="s">
        <v>6197</v>
      </c>
      <c r="C80" s="630"/>
      <c r="D80" s="622">
        <f t="shared" si="2"/>
        <v>189745.40540540538</v>
      </c>
      <c r="E80" s="680">
        <v>702058</v>
      </c>
      <c r="F80" s="538"/>
      <c r="G80" s="618"/>
      <c r="H80" s="513">
        <v>10</v>
      </c>
      <c r="I80" s="624" t="s">
        <v>3216</v>
      </c>
      <c r="J80" s="619">
        <v>43739</v>
      </c>
      <c r="K80" s="670">
        <v>43777</v>
      </c>
      <c r="L80" s="557">
        <v>12</v>
      </c>
      <c r="M80" s="521" t="s">
        <v>175</v>
      </c>
      <c r="N80" s="632" t="s">
        <v>175</v>
      </c>
      <c r="O80" s="528" t="s">
        <v>2358</v>
      </c>
      <c r="P80" s="675" t="s">
        <v>7393</v>
      </c>
      <c r="Q80" s="528" t="s">
        <v>6040</v>
      </c>
      <c r="R80" s="528" t="s">
        <v>7394</v>
      </c>
      <c r="S80" s="672">
        <v>3118</v>
      </c>
      <c r="T80" s="577" t="s">
        <v>4887</v>
      </c>
      <c r="U80" s="523" t="s">
        <v>5043</v>
      </c>
      <c r="V80" s="523" t="s">
        <v>5779</v>
      </c>
      <c r="W80" s="682">
        <v>43784</v>
      </c>
      <c r="X80" s="670">
        <v>43790</v>
      </c>
      <c r="Y80" s="710" t="s">
        <v>7317</v>
      </c>
      <c r="Z80" s="523"/>
      <c r="AA80" s="523" t="s">
        <v>6985</v>
      </c>
      <c r="AB80" s="523" t="s">
        <v>6693</v>
      </c>
      <c r="AC80" s="523" t="s">
        <v>7395</v>
      </c>
      <c r="AD80" s="523" t="s">
        <v>4910</v>
      </c>
      <c r="AE80" s="523"/>
      <c r="AF80" s="523"/>
      <c r="AG80" s="523"/>
    </row>
    <row r="81" spans="1:33" ht="28.5" hidden="1" customHeight="1">
      <c r="A81" s="630"/>
      <c r="B81" s="630" t="s">
        <v>2317</v>
      </c>
      <c r="C81" s="630"/>
      <c r="D81" s="622">
        <f t="shared" si="2"/>
        <v>218331.35135135133</v>
      </c>
      <c r="E81" s="680">
        <v>807826</v>
      </c>
      <c r="F81" s="538"/>
      <c r="G81" s="618"/>
      <c r="H81" s="513">
        <v>10</v>
      </c>
      <c r="I81" s="624" t="s">
        <v>3216</v>
      </c>
      <c r="J81" s="619">
        <v>43745</v>
      </c>
      <c r="K81" s="670">
        <v>43775</v>
      </c>
      <c r="L81" s="557">
        <v>12</v>
      </c>
      <c r="M81" s="521" t="s">
        <v>175</v>
      </c>
      <c r="N81" s="632" t="s">
        <v>175</v>
      </c>
      <c r="O81" s="112" t="s">
        <v>2358</v>
      </c>
      <c r="P81" s="675" t="s">
        <v>7396</v>
      </c>
      <c r="Q81" s="112" t="s">
        <v>2822</v>
      </c>
      <c r="R81" s="112" t="s">
        <v>7397</v>
      </c>
      <c r="S81" s="672">
        <v>4058</v>
      </c>
      <c r="T81" s="432" t="s">
        <v>4870</v>
      </c>
      <c r="U81" s="523" t="s">
        <v>5043</v>
      </c>
      <c r="V81" s="523" t="s">
        <v>5833</v>
      </c>
      <c r="W81" s="682">
        <v>43787</v>
      </c>
      <c r="X81" s="670">
        <v>43790</v>
      </c>
      <c r="Y81" s="710" t="s">
        <v>7317</v>
      </c>
      <c r="Z81" s="523"/>
      <c r="AA81" s="523" t="s">
        <v>6985</v>
      </c>
      <c r="AB81" s="523" t="s">
        <v>6689</v>
      </c>
      <c r="AC81" s="523" t="s">
        <v>6642</v>
      </c>
      <c r="AD81" s="523" t="s">
        <v>7398</v>
      </c>
      <c r="AE81" s="523"/>
      <c r="AF81" s="523"/>
      <c r="AG81" s="523"/>
    </row>
    <row r="82" spans="1:33" ht="28.5" hidden="1" customHeight="1">
      <c r="A82" s="630"/>
      <c r="B82" s="630" t="s">
        <v>7399</v>
      </c>
      <c r="C82" s="630"/>
      <c r="D82" s="622">
        <f t="shared" si="2"/>
        <v>209542.16216216216</v>
      </c>
      <c r="E82" s="680">
        <v>775306</v>
      </c>
      <c r="F82" s="538"/>
      <c r="G82" s="618"/>
      <c r="H82" s="513">
        <v>10</v>
      </c>
      <c r="I82" s="91" t="s">
        <v>3216</v>
      </c>
      <c r="J82" s="523"/>
      <c r="K82" s="670"/>
      <c r="L82" s="557">
        <v>15</v>
      </c>
      <c r="M82" s="521" t="s">
        <v>175</v>
      </c>
      <c r="N82" s="632" t="s">
        <v>175</v>
      </c>
      <c r="O82" s="577" t="s">
        <v>2335</v>
      </c>
      <c r="P82" s="675" t="s">
        <v>7400</v>
      </c>
      <c r="Q82" s="577" t="s">
        <v>3986</v>
      </c>
      <c r="R82" s="577" t="s">
        <v>7401</v>
      </c>
      <c r="S82" s="672">
        <v>7135</v>
      </c>
      <c r="T82" s="577" t="s">
        <v>4887</v>
      </c>
      <c r="U82" s="523" t="s">
        <v>5043</v>
      </c>
      <c r="V82" s="523" t="s">
        <v>5779</v>
      </c>
      <c r="W82" s="682">
        <v>43790</v>
      </c>
      <c r="X82" s="670">
        <v>43805</v>
      </c>
      <c r="Y82" s="710" t="s">
        <v>7317</v>
      </c>
      <c r="Z82" s="523"/>
      <c r="AA82" s="523" t="s">
        <v>6985</v>
      </c>
      <c r="AB82" s="523" t="s">
        <v>6555</v>
      </c>
      <c r="AC82" s="523" t="s">
        <v>6642</v>
      </c>
      <c r="AD82" s="523" t="s">
        <v>4910</v>
      </c>
      <c r="AE82" s="523"/>
      <c r="AF82" s="523"/>
      <c r="AG82" s="523"/>
    </row>
    <row r="83" spans="1:33" ht="28.5" hidden="1" customHeight="1">
      <c r="A83" s="630"/>
      <c r="B83" s="630" t="s">
        <v>2333</v>
      </c>
      <c r="C83" s="630"/>
      <c r="D83" s="622">
        <f t="shared" si="2"/>
        <v>180219.18918918917</v>
      </c>
      <c r="E83" s="680">
        <v>666811</v>
      </c>
      <c r="F83" s="538"/>
      <c r="G83" s="618"/>
      <c r="H83" s="513">
        <v>9</v>
      </c>
      <c r="I83" s="624" t="s">
        <v>3216</v>
      </c>
      <c r="J83" s="619">
        <v>43753</v>
      </c>
      <c r="K83" s="670"/>
      <c r="L83" s="557">
        <v>15</v>
      </c>
      <c r="M83" s="521" t="s">
        <v>175</v>
      </c>
      <c r="N83" s="632" t="s">
        <v>175</v>
      </c>
      <c r="O83" s="525" t="s">
        <v>2358</v>
      </c>
      <c r="P83" s="675" t="s">
        <v>7402</v>
      </c>
      <c r="Q83" s="525" t="s">
        <v>5258</v>
      </c>
      <c r="R83" s="525" t="s">
        <v>7403</v>
      </c>
      <c r="S83" s="672">
        <v>1929</v>
      </c>
      <c r="T83" s="525" t="s">
        <v>4921</v>
      </c>
      <c r="U83" s="523" t="s">
        <v>5043</v>
      </c>
      <c r="V83" s="523" t="s">
        <v>5779</v>
      </c>
      <c r="W83" s="682">
        <v>43791</v>
      </c>
      <c r="X83" s="670">
        <v>43797</v>
      </c>
      <c r="Y83" s="710" t="s">
        <v>7317</v>
      </c>
      <c r="Z83" s="523" t="s">
        <v>7404</v>
      </c>
      <c r="AA83" s="523">
        <v>1</v>
      </c>
      <c r="AB83" s="523" t="s">
        <v>6700</v>
      </c>
      <c r="AC83" s="523" t="s">
        <v>7405</v>
      </c>
      <c r="AD83" s="523" t="s">
        <v>4947</v>
      </c>
      <c r="AE83" s="523"/>
      <c r="AF83" s="523"/>
      <c r="AG83" s="523"/>
    </row>
    <row r="84" spans="1:33" ht="28.5" hidden="1" customHeight="1">
      <c r="A84" s="630"/>
      <c r="B84" s="630" t="s">
        <v>2333</v>
      </c>
      <c r="C84" s="630"/>
      <c r="D84" s="622">
        <f t="shared" si="2"/>
        <v>202992.16216216216</v>
      </c>
      <c r="E84" s="680">
        <v>751071</v>
      </c>
      <c r="F84" s="538"/>
      <c r="G84" s="618"/>
      <c r="H84" s="513">
        <v>10</v>
      </c>
      <c r="I84" s="624" t="s">
        <v>3216</v>
      </c>
      <c r="J84" s="619">
        <v>43739</v>
      </c>
      <c r="K84" s="670"/>
      <c r="L84" s="557">
        <v>15</v>
      </c>
      <c r="M84" s="521" t="s">
        <v>175</v>
      </c>
      <c r="N84" s="632" t="s">
        <v>175</v>
      </c>
      <c r="O84" s="525" t="s">
        <v>2358</v>
      </c>
      <c r="P84" s="675" t="s">
        <v>7406</v>
      </c>
      <c r="Q84" s="525" t="s">
        <v>3444</v>
      </c>
      <c r="R84" s="525" t="s">
        <v>7407</v>
      </c>
      <c r="S84" s="672">
        <v>4142</v>
      </c>
      <c r="T84" s="525" t="s">
        <v>4921</v>
      </c>
      <c r="U84" s="523" t="s">
        <v>5043</v>
      </c>
      <c r="V84" s="523" t="s">
        <v>5779</v>
      </c>
      <c r="W84" s="682">
        <v>43791</v>
      </c>
      <c r="X84" s="670">
        <v>43797</v>
      </c>
      <c r="Y84" s="710" t="s">
        <v>7317</v>
      </c>
      <c r="Z84" s="523"/>
      <c r="AA84" s="523" t="s">
        <v>6985</v>
      </c>
      <c r="AB84" s="523" t="s">
        <v>6689</v>
      </c>
      <c r="AC84" s="523" t="s">
        <v>7408</v>
      </c>
      <c r="AD84" s="523" t="s">
        <v>6512</v>
      </c>
      <c r="AE84" s="523"/>
      <c r="AF84" s="523"/>
      <c r="AG84" s="523"/>
    </row>
    <row r="85" spans="1:33" ht="28.5" hidden="1" customHeight="1">
      <c r="A85" s="630"/>
      <c r="B85" s="630" t="s">
        <v>2317</v>
      </c>
      <c r="C85" s="630"/>
      <c r="D85" s="622">
        <f t="shared" si="2"/>
        <v>220040.8108108108</v>
      </c>
      <c r="E85" s="680">
        <v>814151</v>
      </c>
      <c r="F85" s="538"/>
      <c r="G85" s="618"/>
      <c r="H85" s="513">
        <v>10</v>
      </c>
      <c r="I85" s="624" t="s">
        <v>3216</v>
      </c>
      <c r="J85" s="619">
        <v>43745</v>
      </c>
      <c r="K85" s="670"/>
      <c r="L85" s="557">
        <v>15</v>
      </c>
      <c r="M85" s="521" t="s">
        <v>175</v>
      </c>
      <c r="N85" s="632" t="s">
        <v>175</v>
      </c>
      <c r="O85" s="112" t="s">
        <v>2358</v>
      </c>
      <c r="P85" s="675" t="s">
        <v>7409</v>
      </c>
      <c r="Q85" s="112" t="s">
        <v>4695</v>
      </c>
      <c r="R85" s="112" t="s">
        <v>4696</v>
      </c>
      <c r="S85" s="672">
        <v>4064</v>
      </c>
      <c r="T85" s="432" t="s">
        <v>4870</v>
      </c>
      <c r="U85" s="523" t="s">
        <v>5043</v>
      </c>
      <c r="V85" s="523" t="s">
        <v>5779</v>
      </c>
      <c r="W85" s="682">
        <v>43789</v>
      </c>
      <c r="X85" s="670">
        <v>43797</v>
      </c>
      <c r="Y85" s="710" t="s">
        <v>7317</v>
      </c>
      <c r="Z85" s="523"/>
      <c r="AA85" s="523" t="s">
        <v>6985</v>
      </c>
      <c r="AB85" s="523" t="s">
        <v>6677</v>
      </c>
      <c r="AC85" s="523" t="s">
        <v>6642</v>
      </c>
      <c r="AD85" s="523" t="s">
        <v>7386</v>
      </c>
      <c r="AE85" s="523"/>
      <c r="AF85" s="523"/>
      <c r="AG85" s="523"/>
    </row>
    <row r="86" spans="1:33" ht="28.5" hidden="1" customHeight="1">
      <c r="A86" s="630"/>
      <c r="B86" s="630" t="s">
        <v>2317</v>
      </c>
      <c r="C86" s="630"/>
      <c r="D86" s="622">
        <f t="shared" si="2"/>
        <v>208359.72972972973</v>
      </c>
      <c r="E86" s="680">
        <v>770931</v>
      </c>
      <c r="F86" s="538"/>
      <c r="G86" s="618"/>
      <c r="H86" s="513">
        <v>10</v>
      </c>
      <c r="I86" s="95" t="s">
        <v>3216</v>
      </c>
      <c r="J86" s="523"/>
      <c r="K86" s="670"/>
      <c r="L86" s="557">
        <v>18</v>
      </c>
      <c r="M86" s="521" t="s">
        <v>175</v>
      </c>
      <c r="N86" s="632" t="s">
        <v>175</v>
      </c>
      <c r="O86" s="586" t="s">
        <v>2335</v>
      </c>
      <c r="P86" s="675" t="s">
        <v>7410</v>
      </c>
      <c r="Q86" s="586" t="s">
        <v>7411</v>
      </c>
      <c r="R86" s="586" t="s">
        <v>154</v>
      </c>
      <c r="S86" s="672">
        <v>6532</v>
      </c>
      <c r="T86" s="586" t="s">
        <v>5720</v>
      </c>
      <c r="U86" s="523" t="s">
        <v>5043</v>
      </c>
      <c r="V86" s="523" t="s">
        <v>5833</v>
      </c>
      <c r="W86" s="682">
        <v>43792</v>
      </c>
      <c r="X86" s="670">
        <v>43798</v>
      </c>
      <c r="Y86" s="710" t="s">
        <v>7317</v>
      </c>
      <c r="Z86" s="523" t="s">
        <v>2454</v>
      </c>
      <c r="AA86" s="523" t="s">
        <v>6985</v>
      </c>
      <c r="AB86" s="523" t="s">
        <v>6555</v>
      </c>
      <c r="AC86" s="523" t="s">
        <v>6642</v>
      </c>
      <c r="AD86" s="523" t="s">
        <v>5001</v>
      </c>
      <c r="AE86" s="523"/>
      <c r="AF86" s="523"/>
      <c r="AG86" s="523"/>
    </row>
    <row r="87" spans="1:33" ht="28.5" hidden="1" customHeight="1">
      <c r="A87" s="630"/>
      <c r="B87" s="630" t="s">
        <v>6564</v>
      </c>
      <c r="C87" s="630"/>
      <c r="D87" s="622">
        <f t="shared" si="2"/>
        <v>213517.02702702701</v>
      </c>
      <c r="E87" s="680">
        <v>790013</v>
      </c>
      <c r="F87" s="538"/>
      <c r="G87" s="618"/>
      <c r="H87" s="513">
        <v>10</v>
      </c>
      <c r="I87" s="91" t="s">
        <v>3216</v>
      </c>
      <c r="J87" s="523"/>
      <c r="K87" s="670">
        <v>43782</v>
      </c>
      <c r="L87" s="557">
        <v>18</v>
      </c>
      <c r="M87" s="521" t="s">
        <v>175</v>
      </c>
      <c r="N87" s="632" t="s">
        <v>175</v>
      </c>
      <c r="O87" s="112" t="s">
        <v>2335</v>
      </c>
      <c r="P87" s="675" t="s">
        <v>7412</v>
      </c>
      <c r="Q87" s="112" t="s">
        <v>2822</v>
      </c>
      <c r="R87" s="112" t="s">
        <v>7413</v>
      </c>
      <c r="S87" s="672">
        <v>6176</v>
      </c>
      <c r="T87" s="112" t="s">
        <v>4870</v>
      </c>
      <c r="U87" s="523" t="s">
        <v>5043</v>
      </c>
      <c r="V87" s="523" t="s">
        <v>5779</v>
      </c>
      <c r="W87" s="682">
        <v>43791</v>
      </c>
      <c r="X87" s="670">
        <v>43818</v>
      </c>
      <c r="Y87" s="710" t="s">
        <v>7317</v>
      </c>
      <c r="Z87" s="523"/>
      <c r="AA87" s="523">
        <v>1</v>
      </c>
      <c r="AB87" s="523" t="s">
        <v>6713</v>
      </c>
      <c r="AC87" s="523" t="s">
        <v>6642</v>
      </c>
      <c r="AD87" s="523" t="s">
        <v>7414</v>
      </c>
      <c r="AE87" s="523"/>
      <c r="AF87" s="523"/>
      <c r="AG87" s="523"/>
    </row>
    <row r="88" spans="1:33" ht="28.5" hidden="1" customHeight="1">
      <c r="A88" s="630"/>
      <c r="B88" s="630" t="s">
        <v>6197</v>
      </c>
      <c r="C88" s="630"/>
      <c r="D88" s="622">
        <f t="shared" si="2"/>
        <v>197993.51351351349</v>
      </c>
      <c r="E88" s="680">
        <v>732576</v>
      </c>
      <c r="F88" s="538"/>
      <c r="G88" s="618"/>
      <c r="H88" s="513">
        <v>10</v>
      </c>
      <c r="I88" s="624" t="s">
        <v>3216</v>
      </c>
      <c r="J88" s="619">
        <v>43760</v>
      </c>
      <c r="K88" s="670"/>
      <c r="L88" s="557">
        <v>22</v>
      </c>
      <c r="M88" s="521" t="s">
        <v>175</v>
      </c>
      <c r="N88" s="632" t="s">
        <v>286</v>
      </c>
      <c r="O88" s="528" t="s">
        <v>2358</v>
      </c>
      <c r="P88" s="675" t="s">
        <v>7415</v>
      </c>
      <c r="Q88" s="528" t="s">
        <v>312</v>
      </c>
      <c r="R88" s="528" t="s">
        <v>7416</v>
      </c>
      <c r="S88" s="672">
        <v>3436</v>
      </c>
      <c r="T88" s="577" t="s">
        <v>4887</v>
      </c>
      <c r="U88" s="523" t="s">
        <v>5043</v>
      </c>
      <c r="V88" s="523" t="s">
        <v>5833</v>
      </c>
      <c r="W88" s="682">
        <v>43798</v>
      </c>
      <c r="X88" s="670">
        <v>43802</v>
      </c>
      <c r="Y88" s="710" t="s">
        <v>7317</v>
      </c>
      <c r="Z88" s="523"/>
      <c r="AA88" s="523" t="s">
        <v>6985</v>
      </c>
      <c r="AB88" s="523" t="s">
        <v>6555</v>
      </c>
      <c r="AC88" s="523" t="s">
        <v>7417</v>
      </c>
      <c r="AD88" s="523" t="s">
        <v>6555</v>
      </c>
      <c r="AE88" s="523"/>
      <c r="AF88" s="523"/>
      <c r="AG88" s="523"/>
    </row>
    <row r="89" spans="1:33" ht="28.5" hidden="1" customHeight="1">
      <c r="A89" s="630"/>
      <c r="B89" s="630" t="s">
        <v>2317</v>
      </c>
      <c r="C89" s="630"/>
      <c r="D89" s="622">
        <f t="shared" si="2"/>
        <v>203334.86486486485</v>
      </c>
      <c r="E89" s="680">
        <v>752339</v>
      </c>
      <c r="F89" s="538"/>
      <c r="G89" s="618"/>
      <c r="H89" s="513">
        <v>9</v>
      </c>
      <c r="I89" s="624" t="s">
        <v>3216</v>
      </c>
      <c r="J89" s="523"/>
      <c r="K89" s="670"/>
      <c r="L89" s="557">
        <v>25</v>
      </c>
      <c r="M89" s="521" t="s">
        <v>175</v>
      </c>
      <c r="N89" s="632" t="s">
        <v>286</v>
      </c>
      <c r="O89" s="586" t="s">
        <v>2335</v>
      </c>
      <c r="P89" s="675" t="s">
        <v>7418</v>
      </c>
      <c r="Q89" s="586" t="s">
        <v>7419</v>
      </c>
      <c r="R89" s="586" t="s">
        <v>7420</v>
      </c>
      <c r="S89" s="672">
        <v>6375</v>
      </c>
      <c r="T89" s="586" t="s">
        <v>5720</v>
      </c>
      <c r="U89" s="523" t="s">
        <v>5043</v>
      </c>
      <c r="V89" s="523" t="s">
        <v>5779</v>
      </c>
      <c r="W89" s="682">
        <v>43801</v>
      </c>
      <c r="X89" s="670">
        <v>43811</v>
      </c>
      <c r="Y89" s="710" t="s">
        <v>7317</v>
      </c>
      <c r="Z89" s="523"/>
      <c r="AA89" s="523" t="s">
        <v>6985</v>
      </c>
      <c r="AB89" s="523" t="s">
        <v>6555</v>
      </c>
      <c r="AC89" s="523" t="s">
        <v>6642</v>
      </c>
      <c r="AD89" s="523" t="s">
        <v>6648</v>
      </c>
      <c r="AE89" s="523"/>
      <c r="AF89" s="523"/>
      <c r="AG89" s="523"/>
    </row>
    <row r="90" spans="1:33" ht="28.5" hidden="1" customHeight="1">
      <c r="A90" s="630" t="s">
        <v>7421</v>
      </c>
      <c r="B90" s="630" t="s">
        <v>2317</v>
      </c>
      <c r="C90" s="630"/>
      <c r="D90" s="622">
        <f t="shared" si="2"/>
        <v>199344.86486486485</v>
      </c>
      <c r="E90" s="680">
        <v>737576</v>
      </c>
      <c r="F90" s="538"/>
      <c r="G90" s="618"/>
      <c r="H90" s="513">
        <v>10</v>
      </c>
      <c r="I90" s="624" t="s">
        <v>3216</v>
      </c>
      <c r="J90" s="619">
        <v>43760</v>
      </c>
      <c r="K90" s="670"/>
      <c r="L90" s="557">
        <v>25</v>
      </c>
      <c r="M90" s="521" t="s">
        <v>175</v>
      </c>
      <c r="N90" s="632" t="s">
        <v>286</v>
      </c>
      <c r="O90" s="528" t="s">
        <v>2358</v>
      </c>
      <c r="P90" s="675" t="s">
        <v>7422</v>
      </c>
      <c r="Q90" s="528" t="s">
        <v>6212</v>
      </c>
      <c r="R90" s="528" t="s">
        <v>787</v>
      </c>
      <c r="S90" s="672">
        <v>3953</v>
      </c>
      <c r="T90" s="577" t="s">
        <v>4887</v>
      </c>
      <c r="U90" s="523" t="s">
        <v>5043</v>
      </c>
      <c r="V90" s="523" t="s">
        <v>5779</v>
      </c>
      <c r="W90" s="682">
        <v>43797</v>
      </c>
      <c r="X90" s="670">
        <v>43804</v>
      </c>
      <c r="Y90" s="710" t="s">
        <v>7317</v>
      </c>
      <c r="Z90" s="523"/>
      <c r="AA90" s="523" t="s">
        <v>6985</v>
      </c>
      <c r="AB90" s="523" t="s">
        <v>6555</v>
      </c>
      <c r="AC90" s="523" t="s">
        <v>7417</v>
      </c>
      <c r="AD90" s="523" t="s">
        <v>6512</v>
      </c>
      <c r="AE90" s="523"/>
      <c r="AF90" s="523"/>
      <c r="AG90" s="523"/>
    </row>
    <row r="91" spans="1:33" ht="28.5" hidden="1" customHeight="1">
      <c r="A91" s="630"/>
      <c r="B91" s="630" t="s">
        <v>7399</v>
      </c>
      <c r="C91" s="630"/>
      <c r="D91" s="622">
        <f t="shared" si="2"/>
        <v>208623.24324324323</v>
      </c>
      <c r="E91" s="680">
        <v>771906</v>
      </c>
      <c r="F91" s="538"/>
      <c r="G91" s="618"/>
      <c r="H91" s="565">
        <v>10</v>
      </c>
      <c r="I91" s="563" t="s">
        <v>3216</v>
      </c>
      <c r="J91" s="711"/>
      <c r="K91" s="670"/>
      <c r="L91" s="557">
        <v>25</v>
      </c>
      <c r="M91" s="521" t="s">
        <v>175</v>
      </c>
      <c r="N91" s="632" t="s">
        <v>286</v>
      </c>
      <c r="O91" s="577" t="s">
        <v>2335</v>
      </c>
      <c r="P91" s="675" t="s">
        <v>7423</v>
      </c>
      <c r="Q91" s="577" t="s">
        <v>7424</v>
      </c>
      <c r="R91" s="577"/>
      <c r="S91" s="672">
        <v>6280</v>
      </c>
      <c r="T91" s="577" t="s">
        <v>4887</v>
      </c>
      <c r="U91" s="523" t="s">
        <v>5043</v>
      </c>
      <c r="V91" s="523" t="s">
        <v>5779</v>
      </c>
      <c r="W91" s="682">
        <v>43798</v>
      </c>
      <c r="X91" s="670">
        <v>43860</v>
      </c>
      <c r="Y91" s="710" t="s">
        <v>7317</v>
      </c>
      <c r="Z91" s="523"/>
      <c r="AA91" s="523" t="s">
        <v>6985</v>
      </c>
      <c r="AB91" s="523" t="s">
        <v>6555</v>
      </c>
      <c r="AC91" s="523" t="s">
        <v>6642</v>
      </c>
      <c r="AD91" s="523" t="s">
        <v>4910</v>
      </c>
      <c r="AE91" s="523"/>
      <c r="AF91" s="523"/>
      <c r="AG91" s="523"/>
    </row>
    <row r="92" spans="1:33" ht="28.5" hidden="1" customHeight="1">
      <c r="A92" s="630"/>
      <c r="B92" s="630" t="s">
        <v>6564</v>
      </c>
      <c r="C92" s="630"/>
      <c r="D92" s="622">
        <f t="shared" si="2"/>
        <v>185159.18918918917</v>
      </c>
      <c r="E92" s="680">
        <v>685089</v>
      </c>
      <c r="F92" s="538"/>
      <c r="G92" s="618"/>
      <c r="H92" s="513">
        <v>10</v>
      </c>
      <c r="I92" s="624" t="s">
        <v>3216</v>
      </c>
      <c r="J92" s="619">
        <v>43738</v>
      </c>
      <c r="K92" s="670"/>
      <c r="L92" s="557">
        <v>26</v>
      </c>
      <c r="M92" s="521" t="s">
        <v>175</v>
      </c>
      <c r="N92" s="632" t="s">
        <v>286</v>
      </c>
      <c r="O92" s="112" t="s">
        <v>2358</v>
      </c>
      <c r="P92" s="675" t="s">
        <v>7425</v>
      </c>
      <c r="Q92" s="112" t="s">
        <v>7426</v>
      </c>
      <c r="R92" s="112" t="s">
        <v>7427</v>
      </c>
      <c r="S92" s="672">
        <v>3306</v>
      </c>
      <c r="T92" s="112" t="s">
        <v>4870</v>
      </c>
      <c r="U92" s="523" t="s">
        <v>5043</v>
      </c>
      <c r="V92" s="523" t="s">
        <v>5833</v>
      </c>
      <c r="W92" s="682">
        <v>43799</v>
      </c>
      <c r="X92" s="670">
        <v>43806</v>
      </c>
      <c r="Y92" s="710" t="s">
        <v>7317</v>
      </c>
      <c r="Z92" s="523"/>
      <c r="AA92" s="523">
        <v>1</v>
      </c>
      <c r="AB92" s="523" t="s">
        <v>6516</v>
      </c>
      <c r="AC92" s="523" t="s">
        <v>6899</v>
      </c>
      <c r="AD92" s="523" t="s">
        <v>7428</v>
      </c>
      <c r="AE92" s="523"/>
      <c r="AF92" s="523"/>
      <c r="AG92" s="523"/>
    </row>
    <row r="93" spans="1:33" ht="28.5" hidden="1" customHeight="1">
      <c r="A93" s="630"/>
      <c r="B93" s="630" t="s">
        <v>7429</v>
      </c>
      <c r="C93" s="630"/>
      <c r="D93" s="622">
        <f t="shared" si="2"/>
        <v>209994.86486486485</v>
      </c>
      <c r="E93" s="680">
        <v>776981</v>
      </c>
      <c r="F93" s="538"/>
      <c r="G93" s="618"/>
      <c r="H93" s="513">
        <v>10</v>
      </c>
      <c r="I93" s="624" t="s">
        <v>3216</v>
      </c>
      <c r="J93" s="619">
        <v>43782</v>
      </c>
      <c r="K93" s="670">
        <v>43463</v>
      </c>
      <c r="L93" s="557">
        <v>2</v>
      </c>
      <c r="M93" s="521" t="s">
        <v>286</v>
      </c>
      <c r="N93" s="632" t="s">
        <v>286</v>
      </c>
      <c r="O93" s="417" t="s">
        <v>2358</v>
      </c>
      <c r="P93" s="675" t="s">
        <v>7430</v>
      </c>
      <c r="Q93" s="417" t="s">
        <v>7359</v>
      </c>
      <c r="R93" s="417" t="s">
        <v>2811</v>
      </c>
      <c r="S93" s="672">
        <v>4144</v>
      </c>
      <c r="T93" s="417" t="s">
        <v>4880</v>
      </c>
      <c r="U93" s="523" t="s">
        <v>5043</v>
      </c>
      <c r="V93" s="523" t="s">
        <v>5779</v>
      </c>
      <c r="W93" s="682">
        <v>43804</v>
      </c>
      <c r="X93" s="670">
        <v>43811</v>
      </c>
      <c r="Y93" s="710" t="s">
        <v>7317</v>
      </c>
      <c r="Z93" s="523"/>
      <c r="AA93" s="523" t="s">
        <v>6985</v>
      </c>
      <c r="AB93" s="523" t="s">
        <v>6555</v>
      </c>
      <c r="AC93" s="523" t="s">
        <v>6642</v>
      </c>
      <c r="AD93" s="523" t="s">
        <v>7431</v>
      </c>
      <c r="AE93" s="523"/>
      <c r="AF93" s="523"/>
      <c r="AG93" s="523"/>
    </row>
    <row r="94" spans="1:33" ht="25.5" hidden="1" customHeight="1">
      <c r="A94" s="630"/>
      <c r="B94" s="630" t="s">
        <v>2317</v>
      </c>
      <c r="C94" s="630"/>
      <c r="D94" s="622">
        <f t="shared" si="2"/>
        <v>118484.59459459459</v>
      </c>
      <c r="E94" s="680">
        <v>438393</v>
      </c>
      <c r="F94" s="538"/>
      <c r="G94" s="618"/>
      <c r="H94" s="513">
        <v>7</v>
      </c>
      <c r="I94" s="95" t="s">
        <v>3216</v>
      </c>
      <c r="J94" s="523"/>
      <c r="K94" s="670"/>
      <c r="L94" s="557">
        <v>2</v>
      </c>
      <c r="M94" s="521" t="s">
        <v>286</v>
      </c>
      <c r="N94" s="632" t="s">
        <v>286</v>
      </c>
      <c r="O94" s="417" t="s">
        <v>7241</v>
      </c>
      <c r="P94" s="675" t="s">
        <v>7432</v>
      </c>
      <c r="Q94" s="417" t="s">
        <v>7433</v>
      </c>
      <c r="R94" s="417" t="s">
        <v>7434</v>
      </c>
      <c r="S94" s="672">
        <v>6717</v>
      </c>
      <c r="T94" s="417" t="s">
        <v>4880</v>
      </c>
      <c r="U94" s="523" t="s">
        <v>5043</v>
      </c>
      <c r="V94" s="523" t="s">
        <v>5779</v>
      </c>
      <c r="W94" s="682">
        <v>43808</v>
      </c>
      <c r="X94" s="670">
        <v>43818</v>
      </c>
      <c r="Y94" s="710" t="s">
        <v>7317</v>
      </c>
      <c r="Z94" s="523"/>
      <c r="AA94" s="523" t="s">
        <v>7361</v>
      </c>
      <c r="AB94" s="523" t="s">
        <v>7435</v>
      </c>
      <c r="AC94" s="523" t="s">
        <v>7246</v>
      </c>
      <c r="AD94" s="523">
        <v>4</v>
      </c>
      <c r="AE94" s="523" t="s">
        <v>7314</v>
      </c>
    </row>
    <row r="95" spans="1:33" ht="28.5" hidden="1" customHeight="1">
      <c r="A95" s="630"/>
      <c r="B95" s="630" t="s">
        <v>2317</v>
      </c>
      <c r="C95" s="630"/>
      <c r="D95" s="622">
        <f t="shared" si="2"/>
        <v>210562.43243243243</v>
      </c>
      <c r="E95" s="680">
        <v>779081</v>
      </c>
      <c r="F95" s="538"/>
      <c r="G95" s="618"/>
      <c r="H95" s="513">
        <v>10</v>
      </c>
      <c r="I95" s="624" t="s">
        <v>3216</v>
      </c>
      <c r="J95" s="619">
        <v>43774</v>
      </c>
      <c r="K95" s="670"/>
      <c r="L95" s="557">
        <v>2</v>
      </c>
      <c r="M95" s="521" t="s">
        <v>286</v>
      </c>
      <c r="N95" s="632" t="s">
        <v>286</v>
      </c>
      <c r="O95" s="417" t="s">
        <v>2358</v>
      </c>
      <c r="P95" s="675" t="s">
        <v>7436</v>
      </c>
      <c r="Q95" s="417" t="s">
        <v>7437</v>
      </c>
      <c r="R95" s="417" t="s">
        <v>7438</v>
      </c>
      <c r="S95" s="672">
        <v>1766</v>
      </c>
      <c r="T95" s="417" t="s">
        <v>4880</v>
      </c>
      <c r="U95" s="523" t="s">
        <v>5043</v>
      </c>
      <c r="V95" s="523" t="s">
        <v>5779</v>
      </c>
      <c r="W95" s="682">
        <v>43805</v>
      </c>
      <c r="X95" s="670">
        <v>43811</v>
      </c>
      <c r="Y95" s="710" t="s">
        <v>7317</v>
      </c>
      <c r="Z95" s="523"/>
      <c r="AA95" s="523" t="s">
        <v>6985</v>
      </c>
      <c r="AB95" s="523" t="s">
        <v>6555</v>
      </c>
      <c r="AC95" s="523" t="s">
        <v>7439</v>
      </c>
      <c r="AD95" s="523" t="s">
        <v>7086</v>
      </c>
      <c r="AE95" s="523"/>
      <c r="AF95" s="523"/>
      <c r="AG95" s="523"/>
    </row>
    <row r="96" spans="1:33" ht="28.5" hidden="1" customHeight="1">
      <c r="A96" s="630"/>
      <c r="B96" s="630" t="s">
        <v>2317</v>
      </c>
      <c r="C96" s="630"/>
      <c r="D96" s="622">
        <f t="shared" si="2"/>
        <v>223527.56756756754</v>
      </c>
      <c r="E96" s="680">
        <v>827052</v>
      </c>
      <c r="F96" s="538"/>
      <c r="G96" s="618"/>
      <c r="H96" s="513">
        <v>10</v>
      </c>
      <c r="I96" s="624" t="s">
        <v>3216</v>
      </c>
      <c r="J96" s="619">
        <v>43760</v>
      </c>
      <c r="K96" s="670"/>
      <c r="L96" s="557">
        <v>2</v>
      </c>
      <c r="M96" s="521" t="s">
        <v>286</v>
      </c>
      <c r="N96" s="632" t="s">
        <v>286</v>
      </c>
      <c r="O96" s="417" t="s">
        <v>2358</v>
      </c>
      <c r="P96" s="675" t="s">
        <v>7440</v>
      </c>
      <c r="Q96" s="417" t="s">
        <v>3596</v>
      </c>
      <c r="R96" s="417" t="s">
        <v>7441</v>
      </c>
      <c r="S96" s="672">
        <v>1583</v>
      </c>
      <c r="T96" s="417" t="s">
        <v>4880</v>
      </c>
      <c r="U96" s="523" t="s">
        <v>5043</v>
      </c>
      <c r="V96" s="523" t="s">
        <v>5779</v>
      </c>
      <c r="W96" s="682">
        <v>43805</v>
      </c>
      <c r="X96" s="670">
        <v>43811</v>
      </c>
      <c r="Y96" s="710" t="s">
        <v>7317</v>
      </c>
      <c r="Z96" s="523"/>
      <c r="AA96" s="523">
        <v>1</v>
      </c>
      <c r="AB96" s="523" t="s">
        <v>7442</v>
      </c>
      <c r="AC96" s="523" t="s">
        <v>6642</v>
      </c>
      <c r="AD96" s="523" t="s">
        <v>7443</v>
      </c>
      <c r="AE96" s="523"/>
      <c r="AF96" s="523"/>
      <c r="AG96" s="523"/>
    </row>
    <row r="97" spans="1:33" ht="28.5" hidden="1" customHeight="1">
      <c r="A97" s="630" t="s">
        <v>6998</v>
      </c>
      <c r="B97" s="630" t="s">
        <v>6587</v>
      </c>
      <c r="C97" s="630"/>
      <c r="D97" s="622">
        <f t="shared" si="2"/>
        <v>208896.21621621621</v>
      </c>
      <c r="E97" s="680">
        <v>772916</v>
      </c>
      <c r="F97" s="538"/>
      <c r="G97" s="618"/>
      <c r="H97" s="513">
        <v>10</v>
      </c>
      <c r="I97" s="91" t="s">
        <v>3216</v>
      </c>
      <c r="J97" s="523"/>
      <c r="K97" s="670"/>
      <c r="L97" s="557">
        <v>2</v>
      </c>
      <c r="M97" s="521" t="s">
        <v>286</v>
      </c>
      <c r="N97" s="632" t="s">
        <v>286</v>
      </c>
      <c r="O97" s="577" t="s">
        <v>2335</v>
      </c>
      <c r="P97" s="675" t="s">
        <v>7444</v>
      </c>
      <c r="Q97" s="577" t="s">
        <v>43</v>
      </c>
      <c r="R97" s="577" t="s">
        <v>7445</v>
      </c>
      <c r="S97" s="672">
        <v>6589</v>
      </c>
      <c r="T97" s="577" t="s">
        <v>4887</v>
      </c>
      <c r="U97" s="523" t="s">
        <v>5043</v>
      </c>
      <c r="V97" s="523" t="s">
        <v>5833</v>
      </c>
      <c r="W97" s="682">
        <v>43806</v>
      </c>
      <c r="X97" s="670">
        <v>43812</v>
      </c>
      <c r="Y97" s="710" t="s">
        <v>7317</v>
      </c>
      <c r="Z97" s="523" t="s">
        <v>7446</v>
      </c>
      <c r="AA97" s="523" t="s">
        <v>6985</v>
      </c>
      <c r="AB97" s="523" t="s">
        <v>6677</v>
      </c>
      <c r="AC97" s="523" t="s">
        <v>6642</v>
      </c>
      <c r="AD97" s="523" t="s">
        <v>4910</v>
      </c>
      <c r="AE97" s="523"/>
      <c r="AF97" s="523"/>
      <c r="AG97" s="523"/>
    </row>
    <row r="98" spans="1:33" ht="25.5" hidden="1" customHeight="1">
      <c r="A98" s="630"/>
      <c r="B98" s="630" t="s">
        <v>2317</v>
      </c>
      <c r="C98" s="630"/>
      <c r="D98" s="622">
        <f t="shared" ref="D98:D118" si="3">E98/3.7</f>
        <v>212727.29729729728</v>
      </c>
      <c r="E98" s="680">
        <v>787091</v>
      </c>
      <c r="F98" s="538"/>
      <c r="G98" s="618"/>
      <c r="H98" s="513">
        <v>10</v>
      </c>
      <c r="I98" s="95" t="s">
        <v>3216</v>
      </c>
      <c r="J98" s="619">
        <v>43774</v>
      </c>
      <c r="K98" s="670">
        <v>43803</v>
      </c>
      <c r="L98" s="557">
        <v>5</v>
      </c>
      <c r="M98" s="521" t="s">
        <v>286</v>
      </c>
      <c r="N98" s="632" t="s">
        <v>286</v>
      </c>
      <c r="O98" s="528" t="s">
        <v>2358</v>
      </c>
      <c r="P98" s="675" t="s">
        <v>7447</v>
      </c>
      <c r="Q98" s="528" t="s">
        <v>7448</v>
      </c>
      <c r="R98" s="528" t="s">
        <v>2780</v>
      </c>
      <c r="S98" s="672">
        <v>3452</v>
      </c>
      <c r="T98" s="577" t="s">
        <v>4887</v>
      </c>
      <c r="U98" s="523" t="s">
        <v>5043</v>
      </c>
      <c r="V98" s="523" t="s">
        <v>5833</v>
      </c>
      <c r="W98" s="682">
        <v>43810</v>
      </c>
      <c r="X98" s="670">
        <v>43816</v>
      </c>
      <c r="Y98" s="710" t="s">
        <v>7317</v>
      </c>
      <c r="Z98" s="523"/>
      <c r="AA98" s="523">
        <v>1</v>
      </c>
      <c r="AB98" s="523" t="s">
        <v>6677</v>
      </c>
      <c r="AC98" s="523" t="s">
        <v>6642</v>
      </c>
      <c r="AD98" s="523" t="s">
        <v>5001</v>
      </c>
      <c r="AE98" s="523"/>
      <c r="AF98" s="473"/>
      <c r="AG98" s="473"/>
    </row>
    <row r="99" spans="1:33" ht="28.5" hidden="1" customHeight="1">
      <c r="A99" s="630"/>
      <c r="B99" s="630" t="s">
        <v>2333</v>
      </c>
      <c r="C99" s="630"/>
      <c r="D99" s="622">
        <f t="shared" si="3"/>
        <v>214792.16216216216</v>
      </c>
      <c r="E99" s="680">
        <v>794731</v>
      </c>
      <c r="F99" s="538"/>
      <c r="G99" s="618"/>
      <c r="H99" s="513">
        <v>10</v>
      </c>
      <c r="I99" s="624" t="s">
        <v>3216</v>
      </c>
      <c r="J99" s="523"/>
      <c r="K99" s="670"/>
      <c r="L99" s="557">
        <v>6</v>
      </c>
      <c r="M99" s="521" t="s">
        <v>286</v>
      </c>
      <c r="N99" s="632" t="s">
        <v>286</v>
      </c>
      <c r="O99" s="525" t="s">
        <v>2335</v>
      </c>
      <c r="P99" s="675" t="s">
        <v>7449</v>
      </c>
      <c r="Q99" s="525" t="s">
        <v>57</v>
      </c>
      <c r="R99" s="525" t="s">
        <v>7450</v>
      </c>
      <c r="S99" s="672">
        <v>6416</v>
      </c>
      <c r="T99" s="525" t="s">
        <v>4921</v>
      </c>
      <c r="U99" s="523" t="s">
        <v>5043</v>
      </c>
      <c r="V99" s="523" t="s">
        <v>5779</v>
      </c>
      <c r="W99" s="682">
        <v>43811</v>
      </c>
      <c r="X99" s="670">
        <v>43818</v>
      </c>
      <c r="Y99" s="710" t="s">
        <v>7317</v>
      </c>
      <c r="Z99" s="523"/>
      <c r="AA99" s="523" t="s">
        <v>6985</v>
      </c>
      <c r="AB99" s="523" t="s">
        <v>6555</v>
      </c>
      <c r="AC99" s="523" t="s">
        <v>6642</v>
      </c>
      <c r="AD99" s="523" t="s">
        <v>5001</v>
      </c>
      <c r="AE99" s="523"/>
      <c r="AF99" s="523"/>
      <c r="AG99" s="523"/>
    </row>
    <row r="100" spans="1:33" ht="25.5" hidden="1" customHeight="1">
      <c r="A100" s="630"/>
      <c r="B100" s="630" t="s">
        <v>2317</v>
      </c>
      <c r="C100" s="630"/>
      <c r="D100" s="622">
        <f t="shared" si="3"/>
        <v>118479.18918918919</v>
      </c>
      <c r="E100" s="680">
        <v>438373</v>
      </c>
      <c r="F100" s="538"/>
      <c r="G100" s="618"/>
      <c r="H100" s="513">
        <v>7</v>
      </c>
      <c r="I100" s="95" t="s">
        <v>3216</v>
      </c>
      <c r="J100" s="523"/>
      <c r="K100" s="670"/>
      <c r="L100" s="557">
        <v>9</v>
      </c>
      <c r="M100" s="521" t="s">
        <v>286</v>
      </c>
      <c r="N100" s="632" t="s">
        <v>286</v>
      </c>
      <c r="O100" s="417" t="s">
        <v>7241</v>
      </c>
      <c r="P100" s="675" t="s">
        <v>7451</v>
      </c>
      <c r="Q100" s="417" t="s">
        <v>7452</v>
      </c>
      <c r="R100" s="417"/>
      <c r="S100" s="672">
        <v>6771</v>
      </c>
      <c r="T100" s="417" t="s">
        <v>4880</v>
      </c>
      <c r="U100" s="523" t="s">
        <v>5043</v>
      </c>
      <c r="V100" s="523" t="s">
        <v>5779</v>
      </c>
      <c r="W100" s="682">
        <v>43811</v>
      </c>
      <c r="X100" s="670">
        <v>43818</v>
      </c>
      <c r="Y100" s="710" t="s">
        <v>7317</v>
      </c>
      <c r="Z100" s="523"/>
      <c r="AA100" s="523" t="s">
        <v>7361</v>
      </c>
      <c r="AB100" s="523" t="s">
        <v>7435</v>
      </c>
      <c r="AC100" s="523" t="s">
        <v>7246</v>
      </c>
      <c r="AD100" s="523">
        <v>4</v>
      </c>
      <c r="AE100" s="523" t="s">
        <v>7314</v>
      </c>
      <c r="AF100" s="473"/>
      <c r="AG100" s="473"/>
    </row>
    <row r="101" spans="1:33" ht="28.5" hidden="1" customHeight="1">
      <c r="A101" s="630"/>
      <c r="B101" s="630" t="s">
        <v>6564</v>
      </c>
      <c r="C101" s="630"/>
      <c r="D101" s="622">
        <f t="shared" si="3"/>
        <v>201911.6216216216</v>
      </c>
      <c r="E101" s="680">
        <v>747073</v>
      </c>
      <c r="F101" s="538"/>
      <c r="G101" s="618"/>
      <c r="H101" s="513">
        <v>11</v>
      </c>
      <c r="I101" s="624" t="s">
        <v>3216</v>
      </c>
      <c r="J101" s="619">
        <v>43774</v>
      </c>
      <c r="K101" s="670">
        <v>43806</v>
      </c>
      <c r="L101" s="557">
        <v>9</v>
      </c>
      <c r="M101" s="521" t="s">
        <v>286</v>
      </c>
      <c r="N101" s="632" t="s">
        <v>286</v>
      </c>
      <c r="O101" s="417" t="s">
        <v>2358</v>
      </c>
      <c r="P101" s="675" t="s">
        <v>7453</v>
      </c>
      <c r="Q101" s="417" t="s">
        <v>194</v>
      </c>
      <c r="R101" s="417" t="s">
        <v>7454</v>
      </c>
      <c r="S101" s="672">
        <v>3095</v>
      </c>
      <c r="T101" s="417" t="s">
        <v>4880</v>
      </c>
      <c r="U101" s="523" t="s">
        <v>5043</v>
      </c>
      <c r="V101" s="523" t="s">
        <v>5779</v>
      </c>
      <c r="W101" s="682">
        <v>43812</v>
      </c>
      <c r="X101" s="670">
        <v>43818</v>
      </c>
      <c r="Y101" s="710" t="s">
        <v>7317</v>
      </c>
      <c r="Z101" s="523"/>
      <c r="AA101" s="523" t="s">
        <v>7455</v>
      </c>
      <c r="AB101" s="523" t="s">
        <v>6902</v>
      </c>
      <c r="AC101" s="523" t="s">
        <v>7456</v>
      </c>
      <c r="AD101" s="523" t="s">
        <v>4963</v>
      </c>
      <c r="AE101" s="523"/>
      <c r="AF101" s="523"/>
      <c r="AG101" s="523"/>
    </row>
    <row r="102" spans="1:33" ht="28.5" hidden="1" customHeight="1">
      <c r="A102" s="630"/>
      <c r="B102" s="630" t="s">
        <v>2333</v>
      </c>
      <c r="C102" s="630"/>
      <c r="D102" s="622">
        <f t="shared" si="3"/>
        <v>223366.48648648648</v>
      </c>
      <c r="E102" s="680">
        <v>826456</v>
      </c>
      <c r="F102" s="538"/>
      <c r="G102" s="618"/>
      <c r="H102" s="513">
        <v>10</v>
      </c>
      <c r="I102" s="624" t="s">
        <v>3216</v>
      </c>
      <c r="J102" s="523"/>
      <c r="K102" s="670"/>
      <c r="L102" s="557">
        <v>9</v>
      </c>
      <c r="M102" s="521" t="s">
        <v>286</v>
      </c>
      <c r="N102" s="632" t="s">
        <v>286</v>
      </c>
      <c r="O102" s="525" t="s">
        <v>2335</v>
      </c>
      <c r="P102" s="675" t="s">
        <v>7457</v>
      </c>
      <c r="Q102" s="525" t="s">
        <v>57</v>
      </c>
      <c r="R102" s="525" t="s">
        <v>7458</v>
      </c>
      <c r="S102" s="672">
        <v>6568</v>
      </c>
      <c r="T102" s="525" t="s">
        <v>4921</v>
      </c>
      <c r="U102" s="523" t="s">
        <v>5043</v>
      </c>
      <c r="V102" s="523" t="s">
        <v>5779</v>
      </c>
      <c r="W102" s="682">
        <v>43815</v>
      </c>
      <c r="X102" s="670">
        <v>43818</v>
      </c>
      <c r="Y102" s="710" t="s">
        <v>7317</v>
      </c>
      <c r="Z102" s="523"/>
      <c r="AA102" s="523" t="s">
        <v>6985</v>
      </c>
      <c r="AB102" s="523" t="s">
        <v>6555</v>
      </c>
      <c r="AC102" s="523" t="s">
        <v>6717</v>
      </c>
      <c r="AD102" s="523" t="s">
        <v>3258</v>
      </c>
      <c r="AE102" s="711" t="s">
        <v>7314</v>
      </c>
      <c r="AF102" s="523"/>
      <c r="AG102" s="523"/>
    </row>
    <row r="103" spans="1:33" ht="28.5" hidden="1" customHeight="1">
      <c r="A103" s="630"/>
      <c r="B103" s="630" t="s">
        <v>6564</v>
      </c>
      <c r="C103" s="630"/>
      <c r="D103" s="622">
        <f t="shared" si="3"/>
        <v>207521.89189189189</v>
      </c>
      <c r="E103" s="680">
        <v>767831</v>
      </c>
      <c r="F103" s="538"/>
      <c r="G103" s="618"/>
      <c r="H103" s="513">
        <v>10</v>
      </c>
      <c r="I103" s="624" t="s">
        <v>3216</v>
      </c>
      <c r="J103" s="523"/>
      <c r="K103" s="670">
        <v>43791</v>
      </c>
      <c r="L103" s="557">
        <v>9</v>
      </c>
      <c r="M103" s="521" t="s">
        <v>286</v>
      </c>
      <c r="N103" s="632" t="s">
        <v>286</v>
      </c>
      <c r="O103" s="417" t="s">
        <v>2335</v>
      </c>
      <c r="P103" s="675" t="s">
        <v>7459</v>
      </c>
      <c r="Q103" s="417" t="s">
        <v>5154</v>
      </c>
      <c r="R103" s="417" t="s">
        <v>2739</v>
      </c>
      <c r="S103" s="672">
        <v>5933</v>
      </c>
      <c r="T103" s="417" t="s">
        <v>4880</v>
      </c>
      <c r="U103" s="523" t="s">
        <v>5043</v>
      </c>
      <c r="V103" s="523" t="s">
        <v>5779</v>
      </c>
      <c r="W103" s="682">
        <v>43812</v>
      </c>
      <c r="X103" s="712">
        <v>43889</v>
      </c>
      <c r="Y103" s="710" t="s">
        <v>7317</v>
      </c>
      <c r="Z103" s="523"/>
      <c r="AA103" s="523" t="s">
        <v>6985</v>
      </c>
      <c r="AB103" s="523" t="s">
        <v>6555</v>
      </c>
      <c r="AC103" s="523" t="s">
        <v>6642</v>
      </c>
      <c r="AD103" s="523" t="s">
        <v>4963</v>
      </c>
      <c r="AE103" s="523"/>
      <c r="AF103" s="523"/>
      <c r="AG103" s="523"/>
    </row>
    <row r="104" spans="1:33" ht="28.5" hidden="1" customHeight="1">
      <c r="A104" s="630"/>
      <c r="B104" s="630" t="s">
        <v>6197</v>
      </c>
      <c r="C104" s="630"/>
      <c r="D104" s="622">
        <f t="shared" si="3"/>
        <v>190861.08108108107</v>
      </c>
      <c r="E104" s="680">
        <v>706186</v>
      </c>
      <c r="F104" s="538"/>
      <c r="G104" s="618"/>
      <c r="H104" s="513">
        <v>10</v>
      </c>
      <c r="I104" s="624" t="s">
        <v>3216</v>
      </c>
      <c r="J104" s="619">
        <v>43782</v>
      </c>
      <c r="K104" s="670">
        <v>43806</v>
      </c>
      <c r="L104" s="557">
        <v>9</v>
      </c>
      <c r="M104" s="521" t="s">
        <v>286</v>
      </c>
      <c r="N104" s="632" t="s">
        <v>286</v>
      </c>
      <c r="O104" s="586" t="s">
        <v>2358</v>
      </c>
      <c r="P104" s="675" t="s">
        <v>7460</v>
      </c>
      <c r="Q104" s="586" t="s">
        <v>7461</v>
      </c>
      <c r="R104" s="586" t="s">
        <v>7462</v>
      </c>
      <c r="S104" s="672">
        <v>3079</v>
      </c>
      <c r="T104" s="586" t="s">
        <v>5720</v>
      </c>
      <c r="U104" s="523" t="s">
        <v>5043</v>
      </c>
      <c r="V104" s="523" t="s">
        <v>5833</v>
      </c>
      <c r="W104" s="682">
        <v>43811</v>
      </c>
      <c r="X104" s="670">
        <v>43816</v>
      </c>
      <c r="Y104" s="710" t="s">
        <v>7317</v>
      </c>
      <c r="Z104" s="523"/>
      <c r="AA104" s="523" t="s">
        <v>6985</v>
      </c>
      <c r="AB104" s="523" t="s">
        <v>6555</v>
      </c>
      <c r="AC104" s="523" t="s">
        <v>7293</v>
      </c>
      <c r="AD104" s="523" t="s">
        <v>7463</v>
      </c>
      <c r="AE104" s="523"/>
      <c r="AF104" s="523"/>
      <c r="AG104" s="523"/>
    </row>
    <row r="105" spans="1:33" ht="28.5" hidden="1" customHeight="1">
      <c r="A105" s="630"/>
      <c r="B105" s="630" t="s">
        <v>2317</v>
      </c>
      <c r="C105" s="630"/>
      <c r="D105" s="622">
        <f t="shared" si="3"/>
        <v>210093.51351351349</v>
      </c>
      <c r="E105" s="680">
        <v>777346</v>
      </c>
      <c r="F105" s="538"/>
      <c r="G105" s="618"/>
      <c r="H105" s="513">
        <v>10</v>
      </c>
      <c r="I105" s="624" t="s">
        <v>3216</v>
      </c>
      <c r="J105" s="619">
        <v>43766</v>
      </c>
      <c r="K105" s="670"/>
      <c r="L105" s="557">
        <v>9</v>
      </c>
      <c r="M105" s="521" t="s">
        <v>286</v>
      </c>
      <c r="N105" s="632" t="s">
        <v>286</v>
      </c>
      <c r="O105" s="112" t="s">
        <v>2358</v>
      </c>
      <c r="P105" s="675" t="s">
        <v>7464</v>
      </c>
      <c r="Q105" s="112" t="s">
        <v>3974</v>
      </c>
      <c r="R105" s="112" t="s">
        <v>3975</v>
      </c>
      <c r="S105" s="672">
        <v>2818</v>
      </c>
      <c r="T105" s="112" t="s">
        <v>4870</v>
      </c>
      <c r="U105" s="523" t="s">
        <v>5043</v>
      </c>
      <c r="V105" s="523" t="s">
        <v>5779</v>
      </c>
      <c r="W105" s="682">
        <v>43812</v>
      </c>
      <c r="X105" s="670">
        <v>43818</v>
      </c>
      <c r="Y105" s="710" t="s">
        <v>7317</v>
      </c>
      <c r="Z105" s="523"/>
      <c r="AA105" s="523">
        <v>1</v>
      </c>
      <c r="AB105" s="523" t="s">
        <v>6677</v>
      </c>
      <c r="AC105" s="523" t="s">
        <v>6642</v>
      </c>
      <c r="AD105" s="523" t="s">
        <v>4947</v>
      </c>
      <c r="AE105" s="523"/>
      <c r="AF105" s="523"/>
      <c r="AG105" s="523"/>
    </row>
    <row r="106" spans="1:33" ht="28.5" hidden="1" customHeight="1">
      <c r="A106" s="630"/>
      <c r="B106" s="630" t="s">
        <v>6197</v>
      </c>
      <c r="C106" s="630"/>
      <c r="D106" s="622">
        <f t="shared" si="3"/>
        <v>196484.32432432432</v>
      </c>
      <c r="E106" s="680">
        <v>726992</v>
      </c>
      <c r="F106" s="538"/>
      <c r="G106" s="618"/>
      <c r="H106" s="513">
        <v>13</v>
      </c>
      <c r="I106" s="624" t="s">
        <v>3216</v>
      </c>
      <c r="J106" s="619">
        <v>43760</v>
      </c>
      <c r="K106" s="670">
        <v>43805</v>
      </c>
      <c r="L106" s="557">
        <v>9</v>
      </c>
      <c r="M106" s="521" t="s">
        <v>286</v>
      </c>
      <c r="N106" s="632" t="s">
        <v>286</v>
      </c>
      <c r="O106" s="586" t="s">
        <v>2358</v>
      </c>
      <c r="P106" s="675" t="s">
        <v>7465</v>
      </c>
      <c r="Q106" s="586" t="s">
        <v>281</v>
      </c>
      <c r="R106" s="586" t="s">
        <v>4705</v>
      </c>
      <c r="S106" s="672">
        <v>1363</v>
      </c>
      <c r="T106" s="586" t="s">
        <v>5720</v>
      </c>
      <c r="U106" s="523" t="s">
        <v>5043</v>
      </c>
      <c r="V106" s="523" t="s">
        <v>5779</v>
      </c>
      <c r="W106" s="682">
        <v>43811</v>
      </c>
      <c r="X106" s="670">
        <v>43816</v>
      </c>
      <c r="Y106" s="710" t="s">
        <v>7317</v>
      </c>
      <c r="Z106" s="523"/>
      <c r="AA106" s="523" t="s">
        <v>6985</v>
      </c>
      <c r="AB106" s="523" t="s">
        <v>7466</v>
      </c>
      <c r="AC106" s="523" t="s">
        <v>7467</v>
      </c>
      <c r="AD106" s="523" t="s">
        <v>7468</v>
      </c>
      <c r="AE106" s="523"/>
      <c r="AF106" s="523"/>
      <c r="AG106" s="523"/>
    </row>
    <row r="107" spans="1:33" ht="32.25" hidden="1" customHeight="1">
      <c r="A107" s="630"/>
      <c r="B107" s="630" t="s">
        <v>7429</v>
      </c>
      <c r="C107" s="630"/>
      <c r="D107" s="622">
        <f t="shared" si="3"/>
        <v>224335.40540540538</v>
      </c>
      <c r="E107" s="680">
        <v>830041</v>
      </c>
      <c r="F107" s="538"/>
      <c r="G107" s="618"/>
      <c r="H107" s="513">
        <v>10</v>
      </c>
      <c r="I107" s="624" t="s">
        <v>3216</v>
      </c>
      <c r="J107" s="619">
        <v>43759</v>
      </c>
      <c r="K107" s="670"/>
      <c r="L107" s="557">
        <v>9</v>
      </c>
      <c r="M107" s="521" t="s">
        <v>286</v>
      </c>
      <c r="N107" s="632" t="s">
        <v>286</v>
      </c>
      <c r="O107" s="112" t="s">
        <v>2358</v>
      </c>
      <c r="P107" s="675" t="s">
        <v>7469</v>
      </c>
      <c r="Q107" s="112" t="s">
        <v>1</v>
      </c>
      <c r="R107" s="112" t="s">
        <v>7470</v>
      </c>
      <c r="S107" s="672">
        <v>3396</v>
      </c>
      <c r="T107" s="432" t="s">
        <v>4870</v>
      </c>
      <c r="U107" s="523" t="s">
        <v>5043</v>
      </c>
      <c r="V107" s="523" t="s">
        <v>5833</v>
      </c>
      <c r="W107" s="682">
        <v>43812</v>
      </c>
      <c r="X107" s="670">
        <v>43818</v>
      </c>
      <c r="Y107" s="710" t="s">
        <v>7317</v>
      </c>
      <c r="Z107" s="523"/>
      <c r="AA107" s="523" t="s">
        <v>7361</v>
      </c>
      <c r="AB107" s="523" t="s">
        <v>6677</v>
      </c>
      <c r="AC107" s="523" t="s">
        <v>6642</v>
      </c>
      <c r="AD107" s="523" t="s">
        <v>7471</v>
      </c>
      <c r="AE107" s="523" t="s">
        <v>7314</v>
      </c>
      <c r="AF107" s="523"/>
      <c r="AG107" s="523"/>
    </row>
    <row r="108" spans="1:33" ht="28.5" hidden="1" customHeight="1">
      <c r="A108" s="630"/>
      <c r="B108" s="630" t="s">
        <v>2317</v>
      </c>
      <c r="C108" s="630"/>
      <c r="D108" s="622">
        <f t="shared" si="3"/>
        <v>215602.97297297296</v>
      </c>
      <c r="E108" s="680">
        <v>797731</v>
      </c>
      <c r="F108" s="538"/>
      <c r="G108" s="618"/>
      <c r="H108" s="513">
        <v>10</v>
      </c>
      <c r="I108" s="624" t="s">
        <v>3216</v>
      </c>
      <c r="J108" s="619">
        <v>43773</v>
      </c>
      <c r="K108" s="670"/>
      <c r="L108" s="557">
        <v>9</v>
      </c>
      <c r="M108" s="521" t="s">
        <v>286</v>
      </c>
      <c r="N108" s="632" t="s">
        <v>286</v>
      </c>
      <c r="O108" s="112" t="s">
        <v>2358</v>
      </c>
      <c r="P108" s="675" t="s">
        <v>7472</v>
      </c>
      <c r="Q108" s="112" t="s">
        <v>330</v>
      </c>
      <c r="R108" s="112" t="s">
        <v>2692</v>
      </c>
      <c r="S108" s="672">
        <v>3450</v>
      </c>
      <c r="T108" s="432" t="s">
        <v>4870</v>
      </c>
      <c r="U108" s="523" t="s">
        <v>5043</v>
      </c>
      <c r="V108" s="523" t="s">
        <v>5833</v>
      </c>
      <c r="W108" s="682">
        <v>43813</v>
      </c>
      <c r="X108" s="670">
        <v>43818</v>
      </c>
      <c r="Y108" s="710" t="s">
        <v>7317</v>
      </c>
      <c r="Z108" s="523"/>
      <c r="AA108" s="523" t="s">
        <v>6985</v>
      </c>
      <c r="AB108" s="523" t="s">
        <v>6555</v>
      </c>
      <c r="AC108" s="523" t="s">
        <v>6642</v>
      </c>
      <c r="AD108" s="523" t="s">
        <v>7473</v>
      </c>
      <c r="AE108" s="523"/>
      <c r="AF108" s="523"/>
      <c r="AG108" s="523"/>
    </row>
    <row r="109" spans="1:33" ht="28.5" hidden="1" customHeight="1">
      <c r="A109" s="630"/>
      <c r="B109" s="630" t="s">
        <v>2317</v>
      </c>
      <c r="C109" s="630"/>
      <c r="D109" s="622">
        <f t="shared" si="3"/>
        <v>190823.24324324323</v>
      </c>
      <c r="E109" s="680">
        <v>706046</v>
      </c>
      <c r="F109" s="538"/>
      <c r="G109" s="618"/>
      <c r="H109" s="513">
        <v>10</v>
      </c>
      <c r="I109" s="624" t="s">
        <v>3216</v>
      </c>
      <c r="J109" s="619">
        <v>43760</v>
      </c>
      <c r="K109" s="670">
        <v>43808</v>
      </c>
      <c r="L109" s="557">
        <v>10</v>
      </c>
      <c r="M109" s="521" t="s">
        <v>286</v>
      </c>
      <c r="N109" s="632" t="s">
        <v>286</v>
      </c>
      <c r="O109" s="586" t="s">
        <v>2358</v>
      </c>
      <c r="P109" s="675" t="s">
        <v>7474</v>
      </c>
      <c r="Q109" s="586" t="s">
        <v>170</v>
      </c>
      <c r="R109" s="586" t="s">
        <v>171</v>
      </c>
      <c r="S109" s="672">
        <v>3648</v>
      </c>
      <c r="T109" s="586" t="s">
        <v>5720</v>
      </c>
      <c r="U109" s="624" t="s">
        <v>5043</v>
      </c>
      <c r="V109" s="523" t="s">
        <v>5779</v>
      </c>
      <c r="W109" s="682">
        <v>43815</v>
      </c>
      <c r="X109" s="670">
        <v>43818</v>
      </c>
      <c r="Y109" s="710" t="s">
        <v>7317</v>
      </c>
      <c r="Z109" s="523"/>
      <c r="AA109" s="523" t="s">
        <v>6985</v>
      </c>
      <c r="AB109" s="523" t="s">
        <v>6677</v>
      </c>
      <c r="AC109" s="523" t="s">
        <v>7293</v>
      </c>
      <c r="AD109" s="523" t="s">
        <v>6648</v>
      </c>
      <c r="AE109" s="523"/>
      <c r="AF109" s="523"/>
      <c r="AG109" s="523"/>
    </row>
    <row r="110" spans="1:33" ht="28.5" hidden="1" customHeight="1">
      <c r="A110" s="630"/>
      <c r="B110" s="630" t="s">
        <v>7399</v>
      </c>
      <c r="C110" s="630"/>
      <c r="D110" s="622">
        <f t="shared" si="3"/>
        <v>174370.54054054053</v>
      </c>
      <c r="E110" s="680">
        <v>645171</v>
      </c>
      <c r="F110" s="538"/>
      <c r="G110" s="618"/>
      <c r="H110" s="513">
        <v>9</v>
      </c>
      <c r="I110" s="91" t="s">
        <v>3216</v>
      </c>
      <c r="J110" s="523"/>
      <c r="K110" s="670"/>
      <c r="L110" s="557">
        <v>10</v>
      </c>
      <c r="M110" s="521" t="s">
        <v>286</v>
      </c>
      <c r="N110" s="632" t="s">
        <v>286</v>
      </c>
      <c r="O110" s="577" t="s">
        <v>2335</v>
      </c>
      <c r="P110" s="675" t="s">
        <v>7475</v>
      </c>
      <c r="Q110" s="577" t="s">
        <v>3305</v>
      </c>
      <c r="R110" s="577" t="s">
        <v>7476</v>
      </c>
      <c r="S110" s="672">
        <v>6468</v>
      </c>
      <c r="T110" s="577" t="s">
        <v>4887</v>
      </c>
      <c r="U110" s="523" t="s">
        <v>5043</v>
      </c>
      <c r="V110" s="523" t="s">
        <v>5833</v>
      </c>
      <c r="W110" s="682">
        <v>43818</v>
      </c>
      <c r="X110" s="670">
        <v>43829</v>
      </c>
      <c r="Y110" s="710" t="s">
        <v>7317</v>
      </c>
      <c r="Z110" s="523"/>
      <c r="AA110" s="523">
        <v>1</v>
      </c>
      <c r="AB110" s="523" t="s">
        <v>7477</v>
      </c>
      <c r="AC110" s="523" t="s">
        <v>6739</v>
      </c>
      <c r="AD110" s="523" t="s">
        <v>4947</v>
      </c>
      <c r="AE110" s="523"/>
      <c r="AF110" s="523"/>
      <c r="AG110" s="523"/>
    </row>
    <row r="111" spans="1:33" ht="28.5" hidden="1" customHeight="1">
      <c r="A111" s="630" t="s">
        <v>6998</v>
      </c>
      <c r="B111" s="630" t="s">
        <v>6587</v>
      </c>
      <c r="C111" s="630"/>
      <c r="D111" s="622">
        <f t="shared" si="3"/>
        <v>192054.32432432432</v>
      </c>
      <c r="E111" s="680">
        <v>710601</v>
      </c>
      <c r="F111" s="538"/>
      <c r="G111" s="618"/>
      <c r="H111" s="513">
        <v>10</v>
      </c>
      <c r="I111" s="624" t="s">
        <v>3216</v>
      </c>
      <c r="J111" s="619">
        <v>43775</v>
      </c>
      <c r="K111" s="670"/>
      <c r="L111" s="557">
        <v>11</v>
      </c>
      <c r="M111" s="521" t="s">
        <v>286</v>
      </c>
      <c r="N111" s="632" t="s">
        <v>286</v>
      </c>
      <c r="O111" s="586" t="s">
        <v>2358</v>
      </c>
      <c r="P111" s="675" t="s">
        <v>7478</v>
      </c>
      <c r="Q111" s="586" t="s">
        <v>5660</v>
      </c>
      <c r="R111" s="586" t="s">
        <v>7479</v>
      </c>
      <c r="S111" s="672">
        <v>2979</v>
      </c>
      <c r="T111" s="586" t="s">
        <v>5720</v>
      </c>
      <c r="U111" s="523" t="s">
        <v>5043</v>
      </c>
      <c r="V111" s="523" t="s">
        <v>5833</v>
      </c>
      <c r="W111" s="682">
        <v>43815</v>
      </c>
      <c r="X111" s="670">
        <v>43820</v>
      </c>
      <c r="Y111" s="710" t="s">
        <v>7317</v>
      </c>
      <c r="Z111" s="523"/>
      <c r="AA111" s="523" t="s">
        <v>6985</v>
      </c>
      <c r="AB111" s="523" t="s">
        <v>6677</v>
      </c>
      <c r="AC111" s="523" t="s">
        <v>7293</v>
      </c>
      <c r="AD111" s="523" t="s">
        <v>6678</v>
      </c>
      <c r="AE111" s="523"/>
      <c r="AF111" s="523"/>
      <c r="AG111" s="523"/>
    </row>
    <row r="112" spans="1:33" ht="28.5" hidden="1" customHeight="1">
      <c r="A112" s="630"/>
      <c r="B112" s="630" t="s">
        <v>2333</v>
      </c>
      <c r="C112" s="630"/>
      <c r="D112" s="622">
        <f t="shared" si="3"/>
        <v>199930.54054054053</v>
      </c>
      <c r="E112" s="680">
        <v>739743</v>
      </c>
      <c r="F112" s="538"/>
      <c r="G112" s="618"/>
      <c r="H112" s="513">
        <v>10</v>
      </c>
      <c r="I112" s="91" t="s">
        <v>3216</v>
      </c>
      <c r="J112" s="523"/>
      <c r="K112" s="670">
        <v>43808</v>
      </c>
      <c r="L112" s="557">
        <v>13</v>
      </c>
      <c r="M112" s="521" t="s">
        <v>286</v>
      </c>
      <c r="N112" s="632" t="s">
        <v>286</v>
      </c>
      <c r="O112" s="525" t="s">
        <v>2335</v>
      </c>
      <c r="P112" s="675" t="s">
        <v>7480</v>
      </c>
      <c r="Q112" s="525" t="s">
        <v>57</v>
      </c>
      <c r="R112" s="525" t="s">
        <v>2897</v>
      </c>
      <c r="S112" s="672">
        <v>7150</v>
      </c>
      <c r="T112" s="525" t="s">
        <v>4921</v>
      </c>
      <c r="U112" s="523" t="s">
        <v>5043</v>
      </c>
      <c r="V112" s="523" t="s">
        <v>5779</v>
      </c>
      <c r="W112" s="682">
        <v>43817</v>
      </c>
      <c r="X112" s="670">
        <v>43829</v>
      </c>
      <c r="Y112" s="710" t="s">
        <v>7317</v>
      </c>
      <c r="Z112" s="523"/>
      <c r="AA112" s="711" t="s">
        <v>7361</v>
      </c>
      <c r="AB112" s="523" t="s">
        <v>6693</v>
      </c>
      <c r="AC112" s="523" t="s">
        <v>7213</v>
      </c>
      <c r="AD112" s="523" t="s">
        <v>4947</v>
      </c>
      <c r="AE112" s="523"/>
      <c r="AF112" s="523"/>
      <c r="AG112" s="523"/>
    </row>
    <row r="113" spans="1:167" ht="28.5" hidden="1" customHeight="1">
      <c r="A113" s="630"/>
      <c r="B113" s="630" t="s">
        <v>2333</v>
      </c>
      <c r="C113" s="630"/>
      <c r="D113" s="622">
        <f t="shared" si="3"/>
        <v>209575.94594594595</v>
      </c>
      <c r="E113" s="680">
        <v>775431</v>
      </c>
      <c r="F113" s="538"/>
      <c r="G113" s="618"/>
      <c r="H113" s="513">
        <v>10</v>
      </c>
      <c r="I113" s="624" t="s">
        <v>3216</v>
      </c>
      <c r="J113" s="523"/>
      <c r="K113" s="670">
        <v>43811</v>
      </c>
      <c r="L113" s="557">
        <v>13</v>
      </c>
      <c r="M113" s="521" t="s">
        <v>286</v>
      </c>
      <c r="N113" s="632" t="s">
        <v>286</v>
      </c>
      <c r="O113" s="525" t="s">
        <v>2335</v>
      </c>
      <c r="P113" s="675" t="s">
        <v>7481</v>
      </c>
      <c r="Q113" s="525" t="s">
        <v>7482</v>
      </c>
      <c r="R113" s="525" t="s">
        <v>7483</v>
      </c>
      <c r="S113" s="672">
        <v>6277</v>
      </c>
      <c r="T113" s="525" t="s">
        <v>4921</v>
      </c>
      <c r="U113" s="523" t="s">
        <v>5043</v>
      </c>
      <c r="V113" s="523" t="s">
        <v>5833</v>
      </c>
      <c r="W113" s="682">
        <v>43818</v>
      </c>
      <c r="X113" s="712">
        <v>43860</v>
      </c>
      <c r="Y113" s="710" t="s">
        <v>7317</v>
      </c>
      <c r="Z113" s="523"/>
      <c r="AA113" s="523" t="s">
        <v>6985</v>
      </c>
      <c r="AB113" s="523" t="s">
        <v>6555</v>
      </c>
      <c r="AC113" s="523" t="s">
        <v>6642</v>
      </c>
      <c r="AD113" s="523" t="s">
        <v>7463</v>
      </c>
      <c r="AE113" s="523"/>
      <c r="AF113" s="523"/>
      <c r="AG113" s="523"/>
    </row>
    <row r="114" spans="1:167" ht="28.5" hidden="1" customHeight="1">
      <c r="A114" s="630"/>
      <c r="B114" s="630" t="s">
        <v>2317</v>
      </c>
      <c r="C114" s="630"/>
      <c r="D114" s="622">
        <f t="shared" si="3"/>
        <v>209484.05405405405</v>
      </c>
      <c r="E114" s="680">
        <v>775091</v>
      </c>
      <c r="F114" s="538"/>
      <c r="G114" s="618"/>
      <c r="H114" s="513">
        <v>9</v>
      </c>
      <c r="I114" s="624" t="s">
        <v>3216</v>
      </c>
      <c r="J114" s="523"/>
      <c r="K114" s="670"/>
      <c r="L114" s="557">
        <v>14</v>
      </c>
      <c r="M114" s="521" t="s">
        <v>286</v>
      </c>
      <c r="N114" s="632" t="s">
        <v>286</v>
      </c>
      <c r="O114" s="528" t="s">
        <v>2335</v>
      </c>
      <c r="P114" s="675" t="s">
        <v>7484</v>
      </c>
      <c r="Q114" s="528" t="s">
        <v>81</v>
      </c>
      <c r="R114" s="528" t="s">
        <v>50</v>
      </c>
      <c r="S114" s="672">
        <v>6467</v>
      </c>
      <c r="T114" s="577" t="s">
        <v>4887</v>
      </c>
      <c r="U114" s="624" t="s">
        <v>5043</v>
      </c>
      <c r="V114" s="523" t="s">
        <v>5779</v>
      </c>
      <c r="W114" s="682">
        <v>43819</v>
      </c>
      <c r="X114" s="670">
        <v>43829</v>
      </c>
      <c r="Y114" s="710" t="s">
        <v>7317</v>
      </c>
      <c r="Z114" s="523"/>
      <c r="AA114" s="523" t="s">
        <v>7361</v>
      </c>
      <c r="AB114" s="523" t="s">
        <v>6700</v>
      </c>
      <c r="AC114" s="523" t="s">
        <v>6642</v>
      </c>
      <c r="AD114" s="523" t="s">
        <v>4947</v>
      </c>
      <c r="AE114" s="523" t="s">
        <v>7314</v>
      </c>
      <c r="AF114" s="523"/>
      <c r="AG114" s="523"/>
    </row>
    <row r="115" spans="1:167" ht="28.5" hidden="1" customHeight="1">
      <c r="A115" s="630"/>
      <c r="B115" s="630" t="s">
        <v>7485</v>
      </c>
      <c r="C115" s="630"/>
      <c r="D115" s="622">
        <f t="shared" si="3"/>
        <v>108170.27027027027</v>
      </c>
      <c r="E115" s="680">
        <v>400230</v>
      </c>
      <c r="F115" s="538"/>
      <c r="G115" s="618"/>
      <c r="H115" s="513">
        <v>7</v>
      </c>
      <c r="I115" s="624" t="s">
        <v>3216</v>
      </c>
      <c r="J115" s="523"/>
      <c r="K115" s="670"/>
      <c r="L115" s="557">
        <v>16</v>
      </c>
      <c r="M115" s="521" t="s">
        <v>286</v>
      </c>
      <c r="N115" s="632" t="s">
        <v>286</v>
      </c>
      <c r="O115" s="586" t="s">
        <v>7241</v>
      </c>
      <c r="P115" s="675" t="s">
        <v>7486</v>
      </c>
      <c r="Q115" s="586" t="s">
        <v>7487</v>
      </c>
      <c r="R115" s="586"/>
      <c r="S115" s="672">
        <v>6767</v>
      </c>
      <c r="T115" s="586" t="s">
        <v>5720</v>
      </c>
      <c r="U115" s="523" t="s">
        <v>5043</v>
      </c>
      <c r="V115" s="523" t="s">
        <v>5779</v>
      </c>
      <c r="W115" s="682">
        <v>43819</v>
      </c>
      <c r="X115" s="670">
        <v>43822</v>
      </c>
      <c r="Y115" s="710" t="s">
        <v>7317</v>
      </c>
      <c r="Z115" s="523"/>
      <c r="AA115" s="523" t="s">
        <v>7361</v>
      </c>
      <c r="AB115" s="523" t="s">
        <v>6763</v>
      </c>
      <c r="AC115" s="523" t="s">
        <v>7246</v>
      </c>
      <c r="AD115" s="523">
        <v>4</v>
      </c>
      <c r="AE115" s="523" t="s">
        <v>7314</v>
      </c>
      <c r="AF115" s="523"/>
      <c r="AG115" s="523"/>
    </row>
    <row r="116" spans="1:167" ht="28.5" hidden="1" customHeight="1">
      <c r="A116" s="630"/>
      <c r="B116" s="630" t="s">
        <v>2317</v>
      </c>
      <c r="C116" s="630"/>
      <c r="D116" s="622">
        <f t="shared" si="3"/>
        <v>106278.10810810811</v>
      </c>
      <c r="E116" s="680">
        <v>393229</v>
      </c>
      <c r="F116" s="538"/>
      <c r="G116" s="618"/>
      <c r="H116" s="513">
        <v>7</v>
      </c>
      <c r="I116" s="624" t="s">
        <v>3216</v>
      </c>
      <c r="J116" s="523"/>
      <c r="K116" s="670"/>
      <c r="L116" s="557">
        <v>17</v>
      </c>
      <c r="M116" s="521" t="s">
        <v>286</v>
      </c>
      <c r="N116" s="632" t="s">
        <v>286</v>
      </c>
      <c r="O116" s="577" t="s">
        <v>7241</v>
      </c>
      <c r="P116" s="675" t="s">
        <v>7488</v>
      </c>
      <c r="Q116" s="577" t="s">
        <v>7489</v>
      </c>
      <c r="R116" s="577"/>
      <c r="S116" s="672">
        <v>6787</v>
      </c>
      <c r="T116" s="577" t="s">
        <v>4921</v>
      </c>
      <c r="U116" s="523" t="s">
        <v>5043</v>
      </c>
      <c r="V116" s="523" t="s">
        <v>5833</v>
      </c>
      <c r="W116" s="682">
        <v>43819</v>
      </c>
      <c r="X116" s="670">
        <v>43829</v>
      </c>
      <c r="Y116" s="710" t="s">
        <v>7317</v>
      </c>
      <c r="Z116" s="523"/>
      <c r="AA116" s="523">
        <v>0</v>
      </c>
      <c r="AB116" s="523" t="s">
        <v>7490</v>
      </c>
      <c r="AC116" s="523" t="s">
        <v>7491</v>
      </c>
      <c r="AD116" s="523">
        <v>4</v>
      </c>
      <c r="AE116" s="523" t="s">
        <v>7314</v>
      </c>
      <c r="AF116" s="523"/>
      <c r="AG116" s="523"/>
    </row>
    <row r="117" spans="1:167" s="654" customFormat="1" ht="25.5" hidden="1" customHeight="1">
      <c r="A117" s="630"/>
      <c r="B117" s="630" t="s">
        <v>6197</v>
      </c>
      <c r="C117" s="630"/>
      <c r="D117" s="622">
        <f t="shared" si="3"/>
        <v>118479.18918918919</v>
      </c>
      <c r="E117" s="680">
        <v>438373</v>
      </c>
      <c r="F117" s="538"/>
      <c r="G117" s="618"/>
      <c r="H117" s="513">
        <v>7</v>
      </c>
      <c r="I117" s="91" t="s">
        <v>3216</v>
      </c>
      <c r="J117" s="523"/>
      <c r="K117" s="670"/>
      <c r="L117" s="557">
        <v>18</v>
      </c>
      <c r="M117" s="521" t="s">
        <v>286</v>
      </c>
      <c r="N117" s="632" t="s">
        <v>286</v>
      </c>
      <c r="O117" s="112" t="s">
        <v>7241</v>
      </c>
      <c r="P117" s="675" t="s">
        <v>7492</v>
      </c>
      <c r="Q117" s="112" t="s">
        <v>7493</v>
      </c>
      <c r="R117" s="112" t="s">
        <v>2754</v>
      </c>
      <c r="S117" s="672">
        <v>6704</v>
      </c>
      <c r="T117" s="112" t="s">
        <v>4870</v>
      </c>
      <c r="U117" s="523" t="s">
        <v>5043</v>
      </c>
      <c r="V117" s="523" t="s">
        <v>5779</v>
      </c>
      <c r="W117" s="682">
        <v>43822</v>
      </c>
      <c r="X117" s="670">
        <v>43829</v>
      </c>
      <c r="Y117" s="686" t="s">
        <v>7494</v>
      </c>
      <c r="Z117" s="523"/>
      <c r="AA117" s="523" t="s">
        <v>7361</v>
      </c>
      <c r="AB117" s="523" t="s">
        <v>7435</v>
      </c>
      <c r="AC117" s="523" t="s">
        <v>7246</v>
      </c>
      <c r="AD117" s="523">
        <v>4</v>
      </c>
      <c r="AE117" s="523" t="s">
        <v>7314</v>
      </c>
      <c r="AF117" s="523"/>
      <c r="AG117" s="523"/>
      <c r="AH117"/>
      <c r="AI117"/>
      <c r="AJ117"/>
      <c r="AK117"/>
      <c r="AL117"/>
      <c r="AM117"/>
      <c r="AN117"/>
      <c r="AO117"/>
      <c r="AP117"/>
      <c r="AQ117"/>
      <c r="BL117" s="656"/>
      <c r="BN117" s="655"/>
      <c r="BO117" s="657"/>
      <c r="BP117" s="658"/>
      <c r="BY117" s="659"/>
      <c r="BZ117" s="660"/>
      <c r="CA117" s="661"/>
      <c r="CB117" s="661"/>
      <c r="CC117" s="661"/>
      <c r="CD117" s="661"/>
      <c r="CE117" s="661"/>
      <c r="CF117" s="661"/>
      <c r="CG117" s="661"/>
      <c r="CH117" s="661"/>
      <c r="CI117" s="661"/>
      <c r="CJ117" s="661"/>
      <c r="CK117" s="661"/>
      <c r="CL117" s="661"/>
      <c r="CM117" s="661"/>
      <c r="CN117" s="661"/>
      <c r="CO117" s="661"/>
      <c r="CP117" s="661"/>
      <c r="CQ117" s="661"/>
      <c r="CR117" s="661"/>
      <c r="CS117" s="661"/>
      <c r="CT117" s="661"/>
      <c r="CU117" s="661"/>
      <c r="CV117" s="662"/>
      <c r="CW117" s="661"/>
      <c r="CX117" s="660"/>
      <c r="CY117" s="663"/>
      <c r="CZ117" s="663"/>
      <c r="DB117" s="664"/>
      <c r="DC117" s="665"/>
      <c r="DP117" s="666"/>
      <c r="DR117" s="666"/>
      <c r="DT117" s="666"/>
      <c r="DV117" s="666"/>
      <c r="DX117" s="666"/>
      <c r="DZ117" s="666"/>
      <c r="EB117" s="666"/>
      <c r="ED117" s="666"/>
      <c r="EF117" s="666"/>
      <c r="EH117" s="666"/>
      <c r="EJ117" s="666"/>
      <c r="EL117" s="666"/>
      <c r="EN117" s="666"/>
      <c r="EP117" s="666"/>
      <c r="ER117" s="666"/>
      <c r="ET117" s="666"/>
      <c r="EV117" s="666"/>
      <c r="EX117" s="666"/>
      <c r="EZ117" s="666"/>
      <c r="FB117" s="666"/>
      <c r="FD117" s="666"/>
      <c r="FF117" s="666"/>
      <c r="FH117" s="666"/>
      <c r="FJ117" s="666"/>
      <c r="FK117" s="667"/>
    </row>
    <row r="118" spans="1:167" ht="28.5" hidden="1" customHeight="1">
      <c r="A118" s="630"/>
      <c r="B118" s="630" t="s">
        <v>2333</v>
      </c>
      <c r="C118" s="630"/>
      <c r="D118" s="622">
        <f t="shared" si="3"/>
        <v>12727.027027027027</v>
      </c>
      <c r="E118" s="680">
        <v>47090</v>
      </c>
      <c r="F118" s="538"/>
      <c r="G118" s="618"/>
      <c r="H118" s="513"/>
      <c r="I118" s="624" t="s">
        <v>3216</v>
      </c>
      <c r="J118" s="523"/>
      <c r="K118" s="670"/>
      <c r="L118" s="557">
        <v>16</v>
      </c>
      <c r="M118" s="521" t="s">
        <v>286</v>
      </c>
      <c r="N118" s="632" t="s">
        <v>286</v>
      </c>
      <c r="O118" s="525" t="s">
        <v>2358</v>
      </c>
      <c r="P118" s="675" t="s">
        <v>7495</v>
      </c>
      <c r="Q118" s="525" t="s">
        <v>5940</v>
      </c>
      <c r="R118" s="525" t="s">
        <v>3076</v>
      </c>
      <c r="S118" s="672">
        <v>6524</v>
      </c>
      <c r="T118" s="525" t="s">
        <v>4921</v>
      </c>
      <c r="U118" s="523" t="s">
        <v>5043</v>
      </c>
      <c r="V118" s="523" t="s">
        <v>5779</v>
      </c>
      <c r="W118" s="682">
        <v>43818</v>
      </c>
      <c r="X118" s="670">
        <v>43829</v>
      </c>
      <c r="Y118" s="710"/>
      <c r="Z118" s="523"/>
      <c r="AA118" s="523">
        <v>0</v>
      </c>
      <c r="AB118" s="523"/>
      <c r="AC118" s="523" t="s">
        <v>6583</v>
      </c>
      <c r="AD118" s="523"/>
      <c r="AE118" s="523"/>
      <c r="AF118" s="523"/>
      <c r="AG118" s="523"/>
    </row>
    <row r="119" spans="1:167">
      <c r="A119" s="654"/>
      <c r="B119" s="654"/>
      <c r="C119" s="654"/>
      <c r="D119" s="654"/>
      <c r="E119" s="654"/>
      <c r="F119" s="706"/>
      <c r="G119" s="706"/>
      <c r="H119" s="654"/>
      <c r="I119" s="654"/>
      <c r="J119" s="654"/>
      <c r="K119" s="654"/>
      <c r="L119" s="654"/>
      <c r="M119" s="654"/>
      <c r="N119" s="654"/>
      <c r="O119" s="654"/>
      <c r="P119" s="654"/>
      <c r="Q119" s="654"/>
      <c r="R119" s="654"/>
      <c r="S119" s="654"/>
      <c r="T119" s="654"/>
      <c r="U119" s="654"/>
      <c r="V119" s="654"/>
      <c r="W119" s="654"/>
      <c r="X119" s="654"/>
      <c r="Y119" s="654"/>
      <c r="Z119" s="654"/>
      <c r="AA119" s="654"/>
      <c r="AB119" s="654"/>
      <c r="AC119" s="654"/>
      <c r="AD119" s="654"/>
      <c r="AE119" s="654"/>
      <c r="AF119" s="523"/>
      <c r="AG119" s="523"/>
    </row>
    <row r="120" spans="1:167" ht="25.5">
      <c r="A120" s="630"/>
      <c r="B120" s="630" t="s">
        <v>5633</v>
      </c>
      <c r="C120" s="630"/>
      <c r="D120" s="595">
        <f>E120/3.7</f>
        <v>3648.6486486486483</v>
      </c>
      <c r="E120" s="680">
        <v>13500</v>
      </c>
      <c r="F120" s="618"/>
      <c r="G120" s="618"/>
      <c r="H120" s="513"/>
      <c r="I120" s="624" t="s">
        <v>3216</v>
      </c>
      <c r="J120" s="619">
        <v>43468</v>
      </c>
      <c r="K120" s="670"/>
      <c r="L120" s="557"/>
      <c r="M120" s="521"/>
      <c r="N120" s="632"/>
      <c r="O120" s="525" t="s">
        <v>2894</v>
      </c>
      <c r="P120" s="675" t="s">
        <v>7044</v>
      </c>
      <c r="Q120" s="525" t="s">
        <v>5258</v>
      </c>
      <c r="R120" s="525" t="s">
        <v>50</v>
      </c>
      <c r="S120" s="672">
        <v>6019</v>
      </c>
      <c r="T120" s="525" t="s">
        <v>4921</v>
      </c>
      <c r="U120" s="523"/>
      <c r="V120" s="523"/>
      <c r="W120" s="682"/>
      <c r="X120" s="671"/>
      <c r="Y120" s="671"/>
      <c r="Z120" s="523"/>
      <c r="AA120" s="523"/>
      <c r="AB120" s="523"/>
      <c r="AC120" s="523"/>
      <c r="AD120" s="523"/>
      <c r="AE120" s="523"/>
      <c r="AF120" s="523"/>
      <c r="AG120" s="523"/>
    </row>
    <row r="121" spans="1:167" ht="25.5">
      <c r="A121" s="630"/>
      <c r="B121" s="630" t="s">
        <v>2317</v>
      </c>
      <c r="C121" s="630"/>
      <c r="D121" s="622">
        <f>E121/3.7</f>
        <v>3918.9189189189187</v>
      </c>
      <c r="E121" s="680">
        <v>14500</v>
      </c>
      <c r="F121" s="618"/>
      <c r="G121" s="618"/>
      <c r="H121" s="513"/>
      <c r="I121" s="91" t="s">
        <v>3216</v>
      </c>
      <c r="J121" s="619">
        <v>43467</v>
      </c>
      <c r="K121" s="670"/>
      <c r="L121" s="557"/>
      <c r="M121" s="521"/>
      <c r="N121" s="632"/>
      <c r="O121" s="417" t="s">
        <v>3668</v>
      </c>
      <c r="P121" s="675" t="s">
        <v>7496</v>
      </c>
      <c r="Q121" s="417" t="s">
        <v>4925</v>
      </c>
      <c r="R121" s="417" t="s">
        <v>3700</v>
      </c>
      <c r="S121" s="672">
        <v>1342</v>
      </c>
      <c r="T121" s="417" t="s">
        <v>4880</v>
      </c>
      <c r="U121" s="523"/>
      <c r="V121" s="523"/>
      <c r="W121" s="523"/>
      <c r="X121" s="671"/>
      <c r="Y121" s="671"/>
      <c r="Z121" s="523"/>
      <c r="AA121" s="523"/>
      <c r="AB121" s="523"/>
      <c r="AC121" s="523"/>
      <c r="AD121" s="523"/>
      <c r="AE121" s="523"/>
      <c r="AF121" s="523"/>
      <c r="AG121" s="523"/>
      <c r="BJ121" s="600"/>
      <c r="BK121" s="600"/>
      <c r="BM121" s="600"/>
      <c r="BN121" s="600"/>
      <c r="BP121" s="600"/>
      <c r="BQ121" s="600"/>
    </row>
    <row r="122" spans="1:167" ht="28.5" customHeight="1">
      <c r="A122" s="630"/>
      <c r="B122" s="630" t="s">
        <v>7497</v>
      </c>
      <c r="C122" s="630"/>
      <c r="D122" s="596"/>
      <c r="E122" s="618"/>
      <c r="F122" s="704">
        <f>G122/3.7</f>
        <v>6493.5135135135133</v>
      </c>
      <c r="G122" s="704">
        <v>24026</v>
      </c>
      <c r="H122" s="515"/>
      <c r="I122" s="95" t="s">
        <v>3216</v>
      </c>
      <c r="J122" s="619"/>
      <c r="K122" s="670"/>
      <c r="L122" s="557"/>
      <c r="M122" s="521"/>
      <c r="N122" s="632"/>
      <c r="O122" s="528" t="s">
        <v>2335</v>
      </c>
      <c r="P122" s="675" t="s">
        <v>7120</v>
      </c>
      <c r="Q122" s="528" t="s">
        <v>7121</v>
      </c>
      <c r="R122" s="528"/>
      <c r="S122" s="672">
        <v>6179</v>
      </c>
      <c r="T122" s="577" t="s">
        <v>4887</v>
      </c>
      <c r="U122" s="523"/>
      <c r="V122" s="523"/>
      <c r="W122" s="523"/>
      <c r="X122" s="671"/>
      <c r="Y122" s="671"/>
      <c r="Z122" s="523"/>
      <c r="AA122" s="523"/>
      <c r="AB122" s="523"/>
      <c r="AC122" s="523"/>
      <c r="AD122" s="523"/>
      <c r="AE122" s="523"/>
      <c r="AF122" s="523"/>
      <c r="AG122" s="523"/>
    </row>
    <row r="123" spans="1:167" ht="25.5" customHeight="1">
      <c r="A123" s="630"/>
      <c r="B123" s="630" t="s">
        <v>2317</v>
      </c>
      <c r="C123" s="630"/>
      <c r="D123" s="622">
        <f t="shared" ref="D123:D132" si="4">E123/3.7</f>
        <v>6717.5675675675675</v>
      </c>
      <c r="E123" s="680">
        <v>24855</v>
      </c>
      <c r="F123" s="618"/>
      <c r="G123" s="618"/>
      <c r="H123" s="513"/>
      <c r="I123" s="624" t="s">
        <v>3216</v>
      </c>
      <c r="J123" s="619">
        <v>43542</v>
      </c>
      <c r="K123" s="670"/>
      <c r="L123" s="557"/>
      <c r="M123" s="521"/>
      <c r="N123" s="632"/>
      <c r="O123" s="417" t="s">
        <v>3668</v>
      </c>
      <c r="P123" s="675" t="s">
        <v>7498</v>
      </c>
      <c r="Q123" s="417" t="s">
        <v>5204</v>
      </c>
      <c r="R123" s="417" t="s">
        <v>7078</v>
      </c>
      <c r="S123" s="672">
        <v>1566</v>
      </c>
      <c r="T123" s="417" t="s">
        <v>4880</v>
      </c>
      <c r="U123" s="523"/>
      <c r="V123" s="523"/>
      <c r="W123" s="682"/>
      <c r="X123" s="671"/>
      <c r="Y123" s="671"/>
      <c r="Z123" s="523"/>
      <c r="AA123" s="523"/>
      <c r="AB123" s="523"/>
      <c r="AC123" s="523"/>
      <c r="AD123" s="523"/>
      <c r="AE123" s="523"/>
      <c r="AF123" s="523"/>
      <c r="AG123" s="523"/>
    </row>
    <row r="124" spans="1:167" ht="25.5">
      <c r="A124" s="630"/>
      <c r="B124" s="630"/>
      <c r="C124" s="630"/>
      <c r="D124" s="622">
        <f t="shared" si="4"/>
        <v>3918.9189189189187</v>
      </c>
      <c r="E124" s="680">
        <v>14500</v>
      </c>
      <c r="F124" s="618"/>
      <c r="G124" s="618"/>
      <c r="H124" s="513"/>
      <c r="I124" s="624" t="s">
        <v>3216</v>
      </c>
      <c r="J124" s="619">
        <v>43542</v>
      </c>
      <c r="K124" s="670"/>
      <c r="L124" s="557"/>
      <c r="M124" s="521"/>
      <c r="N124" s="632"/>
      <c r="O124" s="586" t="s">
        <v>3668</v>
      </c>
      <c r="P124" s="675" t="s">
        <v>7499</v>
      </c>
      <c r="Q124" s="586" t="s">
        <v>5151</v>
      </c>
      <c r="R124" s="586" t="s">
        <v>2739</v>
      </c>
      <c r="S124" s="672">
        <v>1308</v>
      </c>
      <c r="T124" s="586" t="s">
        <v>5720</v>
      </c>
      <c r="U124" s="523"/>
      <c r="V124" s="523"/>
      <c r="W124" s="523"/>
      <c r="X124" s="671"/>
      <c r="Y124" s="671"/>
      <c r="Z124" s="523"/>
      <c r="AA124" s="523"/>
      <c r="AB124" s="523"/>
      <c r="AC124" s="523"/>
      <c r="AD124" s="523"/>
      <c r="AE124" s="523"/>
      <c r="AF124" s="523"/>
      <c r="AG124" s="523"/>
      <c r="BJ124" s="600"/>
      <c r="BK124" s="600"/>
      <c r="BM124" s="600"/>
      <c r="BN124" s="600"/>
      <c r="BP124" s="600"/>
      <c r="BQ124" s="600"/>
    </row>
    <row r="125" spans="1:167" ht="25.5">
      <c r="A125" s="630"/>
      <c r="B125" s="630"/>
      <c r="C125" s="630"/>
      <c r="D125" s="622">
        <f t="shared" si="4"/>
        <v>1527.0270270270269</v>
      </c>
      <c r="E125" s="680">
        <v>5650</v>
      </c>
      <c r="F125" s="618"/>
      <c r="G125" s="618"/>
      <c r="H125" s="515"/>
      <c r="I125" s="95" t="s">
        <v>3216</v>
      </c>
      <c r="J125" s="619"/>
      <c r="K125" s="670"/>
      <c r="L125" s="557"/>
      <c r="M125" s="521"/>
      <c r="N125" s="632"/>
      <c r="O125" s="528" t="s">
        <v>4862</v>
      </c>
      <c r="P125" s="675" t="s">
        <v>7500</v>
      </c>
      <c r="Q125" s="528" t="s">
        <v>7501</v>
      </c>
      <c r="R125" s="528"/>
      <c r="S125" s="672">
        <v>5563</v>
      </c>
      <c r="T125" s="577" t="s">
        <v>4887</v>
      </c>
      <c r="U125" s="523"/>
      <c r="V125" s="523"/>
      <c r="W125" s="523"/>
      <c r="X125" s="671"/>
      <c r="Y125" s="671"/>
      <c r="Z125" s="523"/>
      <c r="AA125" s="523"/>
      <c r="AB125" s="523"/>
      <c r="AC125" s="523"/>
      <c r="AD125" s="523"/>
      <c r="AE125" s="523"/>
      <c r="AF125" s="523"/>
      <c r="AG125" s="523"/>
    </row>
    <row r="126" spans="1:167" ht="25.5">
      <c r="A126" s="630"/>
      <c r="B126" s="630"/>
      <c r="C126" s="630"/>
      <c r="D126" s="622">
        <f t="shared" si="4"/>
        <v>3918.9189189189187</v>
      </c>
      <c r="E126" s="680">
        <v>14500</v>
      </c>
      <c r="F126" s="618"/>
      <c r="G126" s="618"/>
      <c r="H126" s="515"/>
      <c r="I126" s="95" t="s">
        <v>3216</v>
      </c>
      <c r="J126" s="619">
        <v>43578</v>
      </c>
      <c r="K126" s="670"/>
      <c r="L126" s="557"/>
      <c r="M126" s="521"/>
      <c r="N126" s="632"/>
      <c r="O126" s="528" t="s">
        <v>3668</v>
      </c>
      <c r="P126" s="675" t="s">
        <v>7502</v>
      </c>
      <c r="Q126" s="528" t="s">
        <v>2874</v>
      </c>
      <c r="R126" s="528" t="s">
        <v>7503</v>
      </c>
      <c r="S126" s="672">
        <v>1552</v>
      </c>
      <c r="T126" s="577" t="s">
        <v>4870</v>
      </c>
      <c r="U126" s="523"/>
      <c r="V126" s="523"/>
      <c r="W126" s="523"/>
      <c r="X126" s="671"/>
      <c r="Y126" s="671"/>
      <c r="Z126" s="523"/>
      <c r="AA126" s="523"/>
      <c r="AB126" s="523"/>
      <c r="AC126" s="523"/>
      <c r="AD126" s="523"/>
      <c r="AE126" s="523"/>
      <c r="AF126" s="523"/>
      <c r="AG126" s="523"/>
      <c r="BJ126" s="600"/>
      <c r="BK126" s="600"/>
      <c r="BM126" s="600"/>
      <c r="BN126" s="600"/>
      <c r="BP126" s="600"/>
      <c r="BQ126" s="600"/>
    </row>
    <row r="127" spans="1:167" ht="25.5" customHeight="1">
      <c r="A127" s="630"/>
      <c r="B127" s="630"/>
      <c r="C127" s="630"/>
      <c r="D127" s="622">
        <f t="shared" si="4"/>
        <v>3918.9189189189187</v>
      </c>
      <c r="E127" s="680">
        <v>14500</v>
      </c>
      <c r="F127" s="618"/>
      <c r="G127" s="618"/>
      <c r="H127" s="513"/>
      <c r="I127" s="91" t="s">
        <v>3216</v>
      </c>
      <c r="J127" s="619">
        <v>43682</v>
      </c>
      <c r="K127" s="670"/>
      <c r="L127" s="557"/>
      <c r="M127" s="521"/>
      <c r="N127" s="632"/>
      <c r="O127" s="525" t="s">
        <v>3668</v>
      </c>
      <c r="P127" s="675" t="s">
        <v>7504</v>
      </c>
      <c r="Q127" s="525" t="s">
        <v>57</v>
      </c>
      <c r="R127" s="525" t="s">
        <v>3356</v>
      </c>
      <c r="S127" s="672">
        <v>1410</v>
      </c>
      <c r="T127" s="525" t="s">
        <v>4921</v>
      </c>
      <c r="U127" s="523"/>
      <c r="V127" s="523"/>
      <c r="W127" s="523"/>
      <c r="X127" s="671"/>
      <c r="Y127" s="671"/>
      <c r="Z127" s="523"/>
      <c r="AA127" s="523"/>
      <c r="AB127" s="523"/>
      <c r="AC127" s="523"/>
      <c r="AD127" s="523"/>
      <c r="AE127" s="523"/>
      <c r="AF127" s="523"/>
      <c r="AG127" s="523"/>
    </row>
    <row r="128" spans="1:167" ht="25.5" customHeight="1">
      <c r="A128" s="630"/>
      <c r="B128" s="630"/>
      <c r="C128" s="630"/>
      <c r="D128" s="622">
        <f>E128/3.7</f>
        <v>3918.9189189189187</v>
      </c>
      <c r="E128" s="680">
        <v>14500</v>
      </c>
      <c r="F128" s="618"/>
      <c r="G128" s="618"/>
      <c r="H128" s="513"/>
      <c r="I128" s="624" t="s">
        <v>3216</v>
      </c>
      <c r="J128" s="619">
        <v>43782</v>
      </c>
      <c r="K128" s="670"/>
      <c r="L128" s="557"/>
      <c r="M128" s="521"/>
      <c r="N128" s="632"/>
      <c r="O128" s="528" t="s">
        <v>3668</v>
      </c>
      <c r="P128" s="675" t="s">
        <v>7505</v>
      </c>
      <c r="Q128" s="528" t="s">
        <v>6761</v>
      </c>
      <c r="R128" s="528" t="s">
        <v>7078</v>
      </c>
      <c r="S128" s="672">
        <v>1962</v>
      </c>
      <c r="T128" s="577" t="s">
        <v>4887</v>
      </c>
      <c r="U128" s="523"/>
      <c r="V128" s="523"/>
      <c r="W128" s="523"/>
      <c r="X128" s="671"/>
      <c r="Y128" s="671"/>
      <c r="Z128" s="523"/>
      <c r="AA128" s="523"/>
      <c r="AB128" s="523"/>
      <c r="AC128" s="523"/>
      <c r="AD128" s="523"/>
      <c r="AE128" s="523"/>
      <c r="AF128" s="523"/>
      <c r="AG128" s="523"/>
    </row>
    <row r="129" spans="1:167" ht="25.5" customHeight="1">
      <c r="A129" s="630"/>
      <c r="B129" s="630"/>
      <c r="C129" s="630"/>
      <c r="D129" s="622">
        <f t="shared" si="4"/>
        <v>1729729.7297297297</v>
      </c>
      <c r="E129" s="680">
        <v>6400000</v>
      </c>
      <c r="F129" s="622"/>
      <c r="G129" s="680"/>
      <c r="H129" s="95"/>
      <c r="I129" s="95"/>
      <c r="J129" s="523"/>
      <c r="K129" s="670"/>
      <c r="L129" s="557"/>
      <c r="M129" s="521"/>
      <c r="N129" s="632"/>
      <c r="O129" s="523" t="s">
        <v>6863</v>
      </c>
      <c r="P129" s="675" t="s">
        <v>7506</v>
      </c>
      <c r="Q129" s="523" t="s">
        <v>7507</v>
      </c>
      <c r="R129" s="523" t="s">
        <v>7508</v>
      </c>
      <c r="S129" s="672"/>
      <c r="T129" s="523"/>
      <c r="U129" s="523"/>
      <c r="V129" s="523"/>
      <c r="W129" s="523"/>
      <c r="X129" s="523"/>
      <c r="Y129" s="523"/>
      <c r="Z129" s="523"/>
      <c r="AA129" s="523"/>
      <c r="AB129" s="523"/>
      <c r="AC129" s="523"/>
      <c r="AD129" s="523"/>
      <c r="AE129" s="523"/>
      <c r="AF129" s="523"/>
      <c r="AG129" s="523"/>
      <c r="AM129" s="600"/>
      <c r="AP129" s="600"/>
      <c r="BJ129" s="611"/>
      <c r="BL129" s="614"/>
      <c r="BN129" s="600"/>
      <c r="BO129" s="620"/>
      <c r="BP129" s="611"/>
      <c r="BY129" s="639"/>
      <c r="BZ129" s="636"/>
      <c r="CA129" s="637"/>
      <c r="CB129" s="637"/>
      <c r="CC129" s="637"/>
      <c r="CD129" s="637"/>
      <c r="CE129" s="637"/>
      <c r="CF129" s="637"/>
      <c r="CG129" s="637"/>
      <c r="CH129" s="637"/>
      <c r="CI129" s="637"/>
      <c r="CJ129" s="637"/>
      <c r="CK129" s="637"/>
      <c r="CL129" s="637"/>
      <c r="CM129" s="637"/>
      <c r="CN129" s="637"/>
      <c r="CO129" s="637"/>
      <c r="CP129" s="637"/>
      <c r="CQ129" s="637"/>
      <c r="CR129" s="637"/>
      <c r="CS129" s="637"/>
      <c r="CT129" s="637"/>
      <c r="CU129" s="637"/>
      <c r="CV129" s="635"/>
      <c r="CW129" s="637"/>
      <c r="CX129" s="636"/>
      <c r="CY129" s="638"/>
      <c r="CZ129" s="638"/>
      <c r="DB129" s="125"/>
      <c r="DC129" s="641"/>
      <c r="DN129" s="651"/>
      <c r="DP129" s="653"/>
      <c r="DR129" s="653"/>
      <c r="DT129" s="653"/>
      <c r="DV129" s="653"/>
      <c r="DX129" s="653"/>
      <c r="DZ129" s="653"/>
      <c r="EB129" s="653"/>
      <c r="ED129" s="653"/>
      <c r="EF129" s="653"/>
      <c r="EH129" s="653"/>
      <c r="EJ129" s="653"/>
      <c r="EL129" s="653"/>
      <c r="EN129" s="653"/>
      <c r="EP129" s="653"/>
      <c r="ER129" s="653"/>
      <c r="ET129" s="653"/>
      <c r="EV129" s="653"/>
      <c r="EX129" s="653"/>
      <c r="EZ129" s="653"/>
      <c r="FB129" s="653"/>
      <c r="FD129" s="653"/>
      <c r="FF129" s="653"/>
      <c r="FH129" s="653"/>
      <c r="FJ129" s="653"/>
      <c r="FK129" s="652"/>
    </row>
    <row r="130" spans="1:167" ht="25.5" customHeight="1">
      <c r="A130" s="630"/>
      <c r="B130" s="630"/>
      <c r="C130" s="630"/>
      <c r="D130" s="622">
        <f t="shared" si="4"/>
        <v>1621621.6216216215</v>
      </c>
      <c r="E130" s="680">
        <v>6000000</v>
      </c>
      <c r="F130" s="622"/>
      <c r="G130" s="680"/>
      <c r="H130" s="95"/>
      <c r="I130" s="95"/>
      <c r="J130" s="523"/>
      <c r="K130" s="670"/>
      <c r="L130" s="557"/>
      <c r="M130" s="521"/>
      <c r="N130" s="632"/>
      <c r="O130" s="523" t="s">
        <v>6863</v>
      </c>
      <c r="P130" s="675" t="s">
        <v>7509</v>
      </c>
      <c r="Q130" s="523" t="s">
        <v>7510</v>
      </c>
      <c r="R130" s="523" t="s">
        <v>7511</v>
      </c>
      <c r="S130" s="672"/>
      <c r="T130" s="523"/>
      <c r="U130" s="523"/>
      <c r="V130" s="523"/>
      <c r="W130" s="523"/>
      <c r="X130" s="523"/>
      <c r="Y130" s="523"/>
      <c r="Z130" s="523"/>
      <c r="AA130" s="523"/>
      <c r="AB130" s="523"/>
      <c r="AC130" s="523"/>
      <c r="AD130" s="523"/>
      <c r="AE130" s="523"/>
      <c r="AF130" s="523"/>
      <c r="AG130" s="523"/>
      <c r="AM130" s="600"/>
      <c r="AP130" s="600"/>
      <c r="BJ130" s="611"/>
      <c r="BL130" s="614"/>
      <c r="BN130" s="600"/>
      <c r="BO130" s="620"/>
      <c r="BP130" s="611"/>
      <c r="BY130" s="639"/>
      <c r="BZ130" s="636"/>
      <c r="CA130" s="637"/>
      <c r="CB130" s="637"/>
      <c r="CC130" s="637"/>
      <c r="CD130" s="637"/>
      <c r="CE130" s="637"/>
      <c r="CF130" s="637"/>
      <c r="CG130" s="637"/>
      <c r="CH130" s="637"/>
      <c r="CI130" s="637"/>
      <c r="CJ130" s="637"/>
      <c r="CK130" s="637"/>
      <c r="CL130" s="637"/>
      <c r="CM130" s="637"/>
      <c r="CN130" s="637"/>
      <c r="CO130" s="637"/>
      <c r="CP130" s="637"/>
      <c r="CQ130" s="637"/>
      <c r="CR130" s="637"/>
      <c r="CS130" s="637"/>
      <c r="CT130" s="637"/>
      <c r="CU130" s="637"/>
      <c r="CV130" s="635"/>
      <c r="CW130" s="637"/>
      <c r="CX130" s="636"/>
      <c r="CY130" s="638"/>
      <c r="CZ130" s="638"/>
      <c r="DB130" s="125"/>
      <c r="DC130" s="641"/>
      <c r="DN130" s="651"/>
      <c r="DP130" s="653"/>
      <c r="DR130" s="653"/>
      <c r="DT130" s="653"/>
      <c r="DV130" s="653"/>
      <c r="DX130" s="653"/>
      <c r="DZ130" s="653"/>
      <c r="EB130" s="653"/>
      <c r="ED130" s="653"/>
      <c r="EF130" s="653"/>
      <c r="EH130" s="653"/>
      <c r="EJ130" s="653"/>
      <c r="EL130" s="653"/>
      <c r="EN130" s="653"/>
      <c r="EP130" s="653"/>
      <c r="ER130" s="653"/>
      <c r="ET130" s="653"/>
      <c r="EV130" s="653"/>
      <c r="EX130" s="653"/>
      <c r="EZ130" s="653"/>
      <c r="FB130" s="653"/>
      <c r="FD130" s="653"/>
      <c r="FF130" s="653"/>
      <c r="FH130" s="653"/>
      <c r="FJ130" s="653"/>
      <c r="FK130" s="652"/>
    </row>
    <row r="131" spans="1:167" ht="25.5" customHeight="1">
      <c r="A131" s="630"/>
      <c r="B131" s="630"/>
      <c r="C131" s="630"/>
      <c r="D131" s="622">
        <f t="shared" si="4"/>
        <v>1621621.6216216215</v>
      </c>
      <c r="E131" s="680">
        <v>6000000</v>
      </c>
      <c r="F131" s="622"/>
      <c r="G131" s="680"/>
      <c r="H131" s="95"/>
      <c r="I131" s="95"/>
      <c r="J131" s="523"/>
      <c r="K131" s="670"/>
      <c r="L131" s="557"/>
      <c r="M131" s="521"/>
      <c r="N131" s="632"/>
      <c r="O131" s="523" t="s">
        <v>6863</v>
      </c>
      <c r="P131" s="675" t="s">
        <v>7512</v>
      </c>
      <c r="Q131" s="523" t="s">
        <v>3</v>
      </c>
      <c r="R131" s="523" t="s">
        <v>7513</v>
      </c>
      <c r="S131" s="672"/>
      <c r="T131" s="523"/>
      <c r="U131" s="523"/>
      <c r="V131" s="523"/>
      <c r="W131" s="523"/>
      <c r="X131" s="523"/>
      <c r="Y131" s="523"/>
      <c r="Z131" s="523"/>
      <c r="AA131" s="523"/>
      <c r="AB131" s="523"/>
      <c r="AC131" s="523"/>
      <c r="AD131" s="523"/>
      <c r="AE131" s="523"/>
      <c r="AF131" s="523"/>
      <c r="AG131" s="523"/>
      <c r="AM131" s="600"/>
      <c r="AP131" s="600"/>
      <c r="BJ131" s="611"/>
      <c r="BL131" s="614"/>
      <c r="BN131" s="600"/>
      <c r="BO131" s="620"/>
      <c r="BP131" s="611"/>
      <c r="BY131" s="639"/>
      <c r="BZ131" s="636"/>
      <c r="CA131" s="637"/>
      <c r="CB131" s="637"/>
      <c r="CC131" s="637"/>
      <c r="CD131" s="637"/>
      <c r="CE131" s="637"/>
      <c r="CF131" s="637"/>
      <c r="CG131" s="637"/>
      <c r="CH131" s="637"/>
      <c r="CI131" s="637"/>
      <c r="CJ131" s="637"/>
      <c r="CK131" s="637"/>
      <c r="CL131" s="637"/>
      <c r="CM131" s="637"/>
      <c r="CN131" s="637"/>
      <c r="CO131" s="637"/>
      <c r="CP131" s="637"/>
      <c r="CQ131" s="637"/>
      <c r="CR131" s="637"/>
      <c r="CS131" s="637"/>
      <c r="CT131" s="637"/>
      <c r="CU131" s="637"/>
      <c r="CV131" s="635"/>
      <c r="CW131" s="637"/>
      <c r="CX131" s="636"/>
      <c r="CY131" s="638"/>
      <c r="CZ131" s="638"/>
      <c r="DB131" s="125"/>
      <c r="DC131" s="641"/>
      <c r="DN131" s="651"/>
      <c r="DP131" s="653"/>
      <c r="DR131" s="653"/>
      <c r="DT131" s="653"/>
      <c r="DV131" s="653"/>
      <c r="DX131" s="653"/>
      <c r="DZ131" s="653"/>
      <c r="EB131" s="653"/>
      <c r="ED131" s="653"/>
      <c r="EF131" s="653"/>
      <c r="EH131" s="653"/>
      <c r="EJ131" s="653"/>
      <c r="EL131" s="653"/>
      <c r="EN131" s="653"/>
      <c r="EP131" s="653"/>
      <c r="ER131" s="653"/>
      <c r="ET131" s="653"/>
      <c r="EV131" s="653"/>
      <c r="EX131" s="653"/>
      <c r="EZ131" s="653"/>
      <c r="FB131" s="653"/>
      <c r="FD131" s="653"/>
      <c r="FF131" s="653"/>
      <c r="FH131" s="653"/>
      <c r="FJ131" s="653"/>
      <c r="FK131" s="652"/>
    </row>
    <row r="132" spans="1:167" ht="25.5" customHeight="1">
      <c r="A132" s="630"/>
      <c r="B132" s="630"/>
      <c r="C132" s="630"/>
      <c r="D132" s="622">
        <f t="shared" si="4"/>
        <v>1891891.8918918918</v>
      </c>
      <c r="E132" s="680">
        <v>7000000</v>
      </c>
      <c r="F132" s="622"/>
      <c r="G132" s="680"/>
      <c r="H132" s="95"/>
      <c r="I132" s="95"/>
      <c r="J132" s="523"/>
      <c r="K132" s="670"/>
      <c r="L132" s="557"/>
      <c r="M132" s="521"/>
      <c r="N132" s="632"/>
      <c r="O132" s="523" t="s">
        <v>6863</v>
      </c>
      <c r="P132" s="675" t="s">
        <v>7514</v>
      </c>
      <c r="Q132" s="523" t="s">
        <v>415</v>
      </c>
      <c r="R132" s="523" t="s">
        <v>7515</v>
      </c>
      <c r="S132" s="672"/>
      <c r="T132" s="523"/>
      <c r="U132" s="523"/>
      <c r="V132" s="523"/>
      <c r="W132" s="523"/>
      <c r="X132" s="523"/>
      <c r="Y132" s="523"/>
      <c r="Z132" s="523"/>
      <c r="AA132" s="523"/>
      <c r="AB132" s="523"/>
      <c r="AC132" s="523"/>
      <c r="AD132" s="523"/>
      <c r="AE132" s="523"/>
    </row>
  </sheetData>
  <autoFilter ref="A1:FK118">
    <filterColumn colId="16">
      <filters>
        <filter val="Krasnystaw"/>
      </filters>
    </filterColumn>
  </autoFilter>
  <conditionalFormatting sqref="I5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{A3B376D8-0D74-42BA-B921-C580534EB5AC}</x14:id>
        </ext>
      </extLst>
    </cfRule>
  </conditionalFormatting>
  <conditionalFormatting sqref="I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{EC9A0A2C-36B8-4DAB-AE8E-129A8D6A3E64}</x14:id>
        </ext>
      </extLst>
    </cfRule>
  </conditionalFormatting>
  <conditionalFormatting sqref="DE117 DE126">
    <cfRule type="cellIs" dxfId="230" priority="14" operator="greaterThan">
      <formula>0</formula>
    </cfRule>
  </conditionalFormatting>
  <conditionalFormatting sqref="DE121">
    <cfRule type="cellIs" dxfId="229" priority="13" operator="greaterThan">
      <formula>0</formula>
    </cfRule>
  </conditionalFormatting>
  <conditionalFormatting sqref="I12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{4B5013E7-2F0E-4D38-A69C-1F21E82FB35D}</x14:id>
        </ext>
      </extLst>
    </cfRule>
  </conditionalFormatting>
  <conditionalFormatting sqref="I8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{AE76FE86-7048-4C5C-9FF0-F1C70AF8481D}</x14:id>
        </ext>
      </extLst>
    </cfRule>
  </conditionalFormatting>
  <conditionalFormatting sqref="H129:I12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{9694822C-9DBB-43A4-B5B4-DC64215FE475}</x14:id>
        </ext>
      </extLst>
    </cfRule>
  </conditionalFormatting>
  <conditionalFormatting sqref="DE124">
    <cfRule type="cellIs" dxfId="228" priority="8" operator="greaterThan">
      <formula>0</formula>
    </cfRule>
  </conditionalFormatting>
  <conditionalFormatting sqref="I1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{0DD681A0-74C7-4D19-BF69-58C97BDDC33D}</x14:id>
        </ext>
      </extLst>
    </cfRule>
  </conditionalFormatting>
  <conditionalFormatting sqref="I12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{5980E1DC-1669-4727-8BFB-6CDE96522765}</x14:id>
        </ext>
      </extLst>
    </cfRule>
  </conditionalFormatting>
  <conditionalFormatting sqref="DE129:DE131">
    <cfRule type="cellIs" dxfId="227" priority="3" operator="greaterThan">
      <formula>0</formula>
    </cfRule>
  </conditionalFormatting>
  <conditionalFormatting sqref="H130:I13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{AF152A2D-203D-4478-B902-EFB0541001C0}</x14:id>
        </ext>
      </extLst>
    </cfRule>
  </conditionalFormatting>
  <conditionalFormatting sqref="I34 I63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{C9102A50-D4D0-4578-9292-026AEE343C23}</x14:id>
        </ext>
      </extLst>
    </cfRule>
  </conditionalFormatting>
  <conditionalFormatting sqref="I94 I100 I98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{EE7597E8-6223-47B9-82A0-B876991748CF}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B376D8-0D74-42BA-B921-C580534EB5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I54</xm:sqref>
        </x14:conditionalFormatting>
        <x14:conditionalFormatting xmlns:xm="http://schemas.microsoft.com/office/excel/2006/main">
          <x14:cfRule type="dataBar" id="{EC9A0A2C-36B8-4DAB-AE8E-129A8D6A3E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4B5013E7-2F0E-4D38-A69C-1F21E82FB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I122</xm:sqref>
        </x14:conditionalFormatting>
        <x14:conditionalFormatting xmlns:xm="http://schemas.microsoft.com/office/excel/2006/main">
          <x14:cfRule type="dataBar" id="{AE76FE86-7048-4C5C-9FF0-F1C70AF848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I86</xm:sqref>
        </x14:conditionalFormatting>
        <x14:conditionalFormatting xmlns:xm="http://schemas.microsoft.com/office/excel/2006/main">
          <x14:cfRule type="dataBar" id="{9694822C-9DBB-43A4-B5B4-DC64215FE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H129:I129</xm:sqref>
        </x14:conditionalFormatting>
        <x14:conditionalFormatting xmlns:xm="http://schemas.microsoft.com/office/excel/2006/main">
          <x14:cfRule type="dataBar" id="{0DD681A0-74C7-4D19-BF69-58C97BDDC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I125</xm:sqref>
        </x14:conditionalFormatting>
        <x14:conditionalFormatting xmlns:xm="http://schemas.microsoft.com/office/excel/2006/main">
          <x14:cfRule type="dataBar" id="{5980E1DC-1669-4727-8BFB-6CDE965227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I126</xm:sqref>
        </x14:conditionalFormatting>
        <x14:conditionalFormatting xmlns:xm="http://schemas.microsoft.com/office/excel/2006/main">
          <x14:cfRule type="dataBar" id="{AF152A2D-203D-4478-B902-EFB0541001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H130:I132</xm:sqref>
        </x14:conditionalFormatting>
        <x14:conditionalFormatting xmlns:xm="http://schemas.microsoft.com/office/excel/2006/main">
          <x14:cfRule type="dataBar" id="{C9102A50-D4D0-4578-9292-026AEE343C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I34 I63</xm:sqref>
        </x14:conditionalFormatting>
        <x14:conditionalFormatting xmlns:xm="http://schemas.microsoft.com/office/excel/2006/main">
          <x14:cfRule type="dataBar" id="{EE7597E8-6223-47B9-82A0-B87699174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I94 I100 I98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 filterMode="1">
    <pageSetUpPr fitToPage="1"/>
  </sheetPr>
  <dimension ref="A1:BL166"/>
  <sheetViews>
    <sheetView topLeftCell="F1" zoomScaleNormal="100" workbookViewId="0">
      <pane ySplit="1" topLeftCell="A2" activePane="bottomLeft" state="frozen"/>
      <selection pane="bottomLeft" activeCell="O137" sqref="O137"/>
    </sheetView>
  </sheetViews>
  <sheetFormatPr defaultRowHeight="15"/>
  <cols>
    <col min="1" max="1" width="2.140625" customWidth="1"/>
    <col min="2" max="2" width="14.85546875" customWidth="1"/>
    <col min="3" max="3" width="2" customWidth="1"/>
    <col min="4" max="5" width="13.85546875" customWidth="1"/>
    <col min="7" max="7" width="3.85546875" customWidth="1"/>
    <col min="8" max="8" width="12" bestFit="1" customWidth="1"/>
    <col min="9" max="9" width="11.28515625" customWidth="1"/>
    <col min="10" max="10" width="10.28515625" customWidth="1"/>
    <col min="11" max="11" width="12.140625" customWidth="1"/>
    <col min="12" max="12" width="14.85546875" customWidth="1"/>
    <col min="13" max="13" width="11.85546875" customWidth="1"/>
    <col min="14" max="14" width="11.5703125" customWidth="1"/>
    <col min="15" max="15" width="25" customWidth="1"/>
    <col min="16" max="16" width="28.85546875" customWidth="1"/>
    <col min="17" max="17" width="11.140625" customWidth="1"/>
    <col min="18" max="18" width="10" customWidth="1"/>
    <col min="19" max="19" width="12" customWidth="1"/>
    <col min="22" max="22" width="16" customWidth="1"/>
    <col min="23" max="23" width="18.140625" customWidth="1"/>
    <col min="24" max="24" width="18.42578125" customWidth="1"/>
    <col min="25" max="25" width="14.5703125" bestFit="1" customWidth="1"/>
    <col min="26" max="26" width="14.7109375" customWidth="1"/>
    <col min="27" max="28" width="15.5703125" customWidth="1"/>
    <col min="29" max="31" width="17" customWidth="1"/>
    <col min="32" max="37" width="15.5703125" customWidth="1"/>
    <col min="38" max="38" width="14.7109375" customWidth="1"/>
    <col min="39" max="39" width="14.28515625" customWidth="1"/>
    <col min="40" max="40" width="17.7109375" customWidth="1"/>
    <col min="41" max="41" width="17.85546875" customWidth="1"/>
    <col min="42" max="45" width="15.5703125" customWidth="1"/>
    <col min="46" max="46" width="15.85546875" customWidth="1"/>
    <col min="47" max="48" width="14.42578125" customWidth="1"/>
    <col min="49" max="49" width="16.5703125" customWidth="1"/>
    <col min="50" max="50" width="19.28515625" customWidth="1"/>
    <col min="51" max="53" width="18.7109375" customWidth="1"/>
    <col min="54" max="54" width="15.42578125" customWidth="1"/>
    <col min="55" max="55" width="10.42578125" customWidth="1"/>
    <col min="56" max="56" width="13.7109375" customWidth="1"/>
    <col min="57" max="57" width="12.85546875" customWidth="1"/>
    <col min="58" max="58" width="19.140625" customWidth="1"/>
    <col min="59" max="59" width="19.42578125" customWidth="1"/>
    <col min="60" max="60" width="30.5703125" customWidth="1"/>
    <col min="61" max="61" width="13.28515625" customWidth="1"/>
    <col min="62" max="62" width="12.140625" customWidth="1"/>
    <col min="63" max="63" width="15.140625" customWidth="1"/>
    <col min="64" max="64" width="15.28515625" customWidth="1"/>
  </cols>
  <sheetData>
    <row r="1" spans="1:64" ht="112.5" customHeight="1" thickTop="1">
      <c r="A1" s="497" t="s">
        <v>7516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701" t="s">
        <v>2298</v>
      </c>
      <c r="G1" s="702" t="s">
        <v>6474</v>
      </c>
      <c r="H1" s="693" t="s">
        <v>2299</v>
      </c>
      <c r="I1" s="703" t="s">
        <v>6890</v>
      </c>
      <c r="J1" s="715" t="s">
        <v>6891</v>
      </c>
      <c r="K1" s="715" t="s">
        <v>6476</v>
      </c>
      <c r="L1" s="690" t="s">
        <v>6477</v>
      </c>
      <c r="M1" s="693" t="s">
        <v>2302</v>
      </c>
      <c r="N1" s="693" t="s">
        <v>4</v>
      </c>
      <c r="O1" s="692" t="s">
        <v>6</v>
      </c>
      <c r="P1" s="692" t="s">
        <v>7</v>
      </c>
      <c r="Q1" s="694" t="s">
        <v>8</v>
      </c>
      <c r="R1" s="694" t="s">
        <v>432</v>
      </c>
      <c r="S1" s="694" t="s">
        <v>7517</v>
      </c>
      <c r="T1" s="695" t="s">
        <v>6478</v>
      </c>
      <c r="U1" s="695" t="s">
        <v>6479</v>
      </c>
      <c r="V1" s="695" t="s">
        <v>6480</v>
      </c>
      <c r="W1" s="696" t="s">
        <v>6481</v>
      </c>
      <c r="X1" s="696" t="s">
        <v>6892</v>
      </c>
      <c r="Y1" s="724" t="s">
        <v>7518</v>
      </c>
      <c r="Z1" s="725" t="s">
        <v>7519</v>
      </c>
      <c r="AA1" s="724" t="s">
        <v>7369</v>
      </c>
      <c r="AB1" s="724" t="s">
        <v>7520</v>
      </c>
      <c r="AC1" s="724" t="s">
        <v>7521</v>
      </c>
      <c r="AD1" s="723" t="s">
        <v>7522</v>
      </c>
      <c r="AE1" s="723" t="s">
        <v>7523</v>
      </c>
      <c r="AF1" s="723" t="s">
        <v>7524</v>
      </c>
      <c r="AG1" s="723" t="s">
        <v>7525</v>
      </c>
      <c r="AH1" s="723" t="s">
        <v>7526</v>
      </c>
      <c r="AI1" s="723" t="s">
        <v>7527</v>
      </c>
      <c r="AJ1" s="717" t="s">
        <v>7528</v>
      </c>
      <c r="AK1" s="717" t="s">
        <v>7529</v>
      </c>
      <c r="AL1" s="728" t="s">
        <v>7530</v>
      </c>
      <c r="AM1" s="728" t="s">
        <v>7531</v>
      </c>
      <c r="AN1" s="728" t="s">
        <v>7532</v>
      </c>
      <c r="AO1" s="728" t="s">
        <v>7533</v>
      </c>
      <c r="AP1" s="717" t="s">
        <v>7534</v>
      </c>
      <c r="AQ1" s="717" t="s">
        <v>7535</v>
      </c>
      <c r="AR1" s="717" t="s">
        <v>7536</v>
      </c>
      <c r="AS1" s="717" t="s">
        <v>7537</v>
      </c>
      <c r="AT1" s="718" t="s">
        <v>7538</v>
      </c>
      <c r="AU1" s="718" t="s">
        <v>7539</v>
      </c>
      <c r="AV1" s="718" t="s">
        <v>7540</v>
      </c>
      <c r="AW1" s="718" t="s">
        <v>7541</v>
      </c>
      <c r="AX1" s="719" t="s">
        <v>7542</v>
      </c>
      <c r="AY1" s="719" t="s">
        <v>7543</v>
      </c>
      <c r="AZ1" s="719" t="s">
        <v>7544</v>
      </c>
      <c r="BA1" s="719" t="s">
        <v>7545</v>
      </c>
      <c r="BB1" s="720" t="s">
        <v>7546</v>
      </c>
      <c r="BC1" s="720" t="s">
        <v>7547</v>
      </c>
      <c r="BD1" s="720" t="s">
        <v>7548</v>
      </c>
      <c r="BE1" s="720" t="s">
        <v>7549</v>
      </c>
      <c r="BF1" s="721" t="s">
        <v>7550</v>
      </c>
      <c r="BG1" s="721" t="s">
        <v>7551</v>
      </c>
      <c r="BH1" s="721" t="s">
        <v>7552</v>
      </c>
      <c r="BI1" s="722" t="s">
        <v>7553</v>
      </c>
      <c r="BJ1" s="722" t="s">
        <v>7554</v>
      </c>
      <c r="BK1" s="726" t="s">
        <v>7555</v>
      </c>
      <c r="BL1" s="726" t="s">
        <v>7556</v>
      </c>
    </row>
    <row r="2" spans="1:64" ht="28.5" hidden="1" customHeight="1">
      <c r="A2" s="630"/>
      <c r="B2" s="630" t="s">
        <v>2333</v>
      </c>
      <c r="C2" s="630"/>
      <c r="D2" s="622">
        <f t="shared" ref="D2:D33" si="0">E2/4</f>
        <v>100057.5</v>
      </c>
      <c r="E2" s="680">
        <v>400230</v>
      </c>
      <c r="F2" s="538">
        <v>7</v>
      </c>
      <c r="G2" s="618" t="s">
        <v>3216</v>
      </c>
      <c r="H2" s="513"/>
      <c r="I2" s="670"/>
      <c r="J2" s="714">
        <v>10</v>
      </c>
      <c r="K2" s="716" t="s">
        <v>2312</v>
      </c>
      <c r="L2" s="632" t="s">
        <v>2312</v>
      </c>
      <c r="M2" s="525" t="s">
        <v>7241</v>
      </c>
      <c r="N2" s="675" t="s">
        <v>7557</v>
      </c>
      <c r="O2" s="525" t="s">
        <v>7558</v>
      </c>
      <c r="P2" s="525" t="s">
        <v>3037</v>
      </c>
      <c r="Q2" s="672">
        <v>6669</v>
      </c>
      <c r="R2" s="525" t="s">
        <v>4921</v>
      </c>
      <c r="S2" s="525"/>
      <c r="T2" s="523" t="s">
        <v>5043</v>
      </c>
      <c r="U2" s="523" t="s">
        <v>5779</v>
      </c>
      <c r="V2" s="682">
        <v>43845</v>
      </c>
      <c r="W2" s="670">
        <v>43888</v>
      </c>
      <c r="X2" s="671"/>
      <c r="Y2" s="523" t="s">
        <v>6763</v>
      </c>
      <c r="Z2" s="523" t="s">
        <v>7559</v>
      </c>
      <c r="AA2" s="523" t="s">
        <v>7246</v>
      </c>
      <c r="AB2" s="523">
        <v>4</v>
      </c>
      <c r="AC2" s="91" t="s">
        <v>7560</v>
      </c>
      <c r="AD2" s="91"/>
      <c r="AE2" s="91"/>
      <c r="AF2" s="91">
        <v>4</v>
      </c>
      <c r="AG2" s="91">
        <v>3</v>
      </c>
      <c r="AH2" s="91"/>
      <c r="AI2" s="91"/>
      <c r="AJ2" s="523"/>
      <c r="AK2" s="523"/>
      <c r="AL2" s="523"/>
      <c r="AM2" s="523"/>
      <c r="AN2" s="523"/>
      <c r="AO2" s="523">
        <v>1</v>
      </c>
      <c r="AP2" s="523">
        <v>6</v>
      </c>
      <c r="AQ2" s="523"/>
      <c r="AR2" s="523"/>
      <c r="AS2" s="523"/>
      <c r="AT2" s="523"/>
      <c r="AU2" s="523"/>
      <c r="AV2" s="523"/>
      <c r="AW2" s="523"/>
      <c r="AX2" s="523"/>
      <c r="AY2" s="523"/>
      <c r="AZ2" s="523"/>
      <c r="BA2" s="523"/>
      <c r="BB2" s="91">
        <v>2</v>
      </c>
      <c r="BC2" s="91">
        <v>2</v>
      </c>
      <c r="BD2" s="91">
        <v>2</v>
      </c>
      <c r="BE2" s="91">
        <v>2</v>
      </c>
      <c r="BF2" s="91">
        <v>4</v>
      </c>
      <c r="BG2" s="523"/>
      <c r="BH2" s="91"/>
      <c r="BI2" s="91"/>
      <c r="BJ2" s="91">
        <v>2</v>
      </c>
      <c r="BK2" s="91">
        <v>1</v>
      </c>
      <c r="BL2" s="91">
        <v>1</v>
      </c>
    </row>
    <row r="3" spans="1:64" ht="28.5" hidden="1" customHeight="1">
      <c r="A3" s="630"/>
      <c r="B3" s="630" t="s">
        <v>2317</v>
      </c>
      <c r="C3" s="630"/>
      <c r="D3" s="622">
        <f t="shared" si="0"/>
        <v>165027.5</v>
      </c>
      <c r="E3" s="680">
        <v>660110</v>
      </c>
      <c r="F3" s="515">
        <v>10</v>
      </c>
      <c r="G3" s="624" t="s">
        <v>3216</v>
      </c>
      <c r="H3" s="619">
        <v>43844</v>
      </c>
      <c r="I3" s="670"/>
      <c r="J3" s="557">
        <v>10</v>
      </c>
      <c r="K3" s="521" t="s">
        <v>2351</v>
      </c>
      <c r="L3" s="632" t="s">
        <v>2351</v>
      </c>
      <c r="M3" s="528" t="s">
        <v>2358</v>
      </c>
      <c r="N3" s="675" t="s">
        <v>7561</v>
      </c>
      <c r="O3" s="528" t="s">
        <v>140</v>
      </c>
      <c r="P3" s="528" t="s">
        <v>7562</v>
      </c>
      <c r="Q3" s="672">
        <v>3880</v>
      </c>
      <c r="R3" s="577" t="s">
        <v>4887</v>
      </c>
      <c r="S3" s="577"/>
      <c r="T3" s="523" t="s">
        <v>5043</v>
      </c>
      <c r="U3" s="523" t="s">
        <v>5779</v>
      </c>
      <c r="V3" s="682">
        <v>43878</v>
      </c>
      <c r="W3" s="670">
        <v>43881</v>
      </c>
      <c r="X3" s="671"/>
      <c r="Y3" s="523" t="s">
        <v>6677</v>
      </c>
      <c r="Z3" s="523" t="s">
        <v>6985</v>
      </c>
      <c r="AA3" s="523" t="s">
        <v>7563</v>
      </c>
      <c r="AB3" s="523" t="s">
        <v>3258</v>
      </c>
      <c r="AC3" s="523"/>
      <c r="AD3" s="523"/>
      <c r="AE3" s="523"/>
      <c r="AF3" s="523">
        <v>7</v>
      </c>
      <c r="AG3" s="523">
        <v>3</v>
      </c>
      <c r="AH3" s="523"/>
      <c r="AI3" s="523"/>
      <c r="AJ3" s="523"/>
      <c r="AK3" s="523"/>
      <c r="AL3" s="523">
        <v>1</v>
      </c>
      <c r="AM3" s="523">
        <v>1</v>
      </c>
      <c r="AN3" s="523"/>
      <c r="AO3" s="523"/>
      <c r="AP3" s="523"/>
      <c r="AQ3" s="523"/>
      <c r="AR3" s="523"/>
      <c r="AS3" s="523"/>
      <c r="AT3" s="523"/>
      <c r="AU3" s="523"/>
      <c r="AV3" s="523">
        <v>2</v>
      </c>
      <c r="AW3" s="523">
        <v>2</v>
      </c>
      <c r="AX3" s="523">
        <v>8</v>
      </c>
      <c r="AY3" s="523">
        <v>8</v>
      </c>
      <c r="AZ3" s="523"/>
      <c r="BA3" s="523"/>
      <c r="BB3" s="91"/>
      <c r="BC3" s="91"/>
      <c r="BD3" s="91"/>
      <c r="BE3" s="91"/>
      <c r="BF3" s="91">
        <v>9</v>
      </c>
      <c r="BG3" s="523">
        <v>6</v>
      </c>
      <c r="BH3" s="523"/>
      <c r="BI3" s="91">
        <v>1</v>
      </c>
      <c r="BJ3" s="91"/>
      <c r="BK3" s="91">
        <v>1</v>
      </c>
      <c r="BL3" s="91">
        <v>1</v>
      </c>
    </row>
    <row r="4" spans="1:64" ht="28.5" hidden="1" customHeight="1">
      <c r="A4" s="630"/>
      <c r="B4" s="630" t="s">
        <v>2333</v>
      </c>
      <c r="C4" s="630"/>
      <c r="D4" s="622">
        <f t="shared" si="0"/>
        <v>159644</v>
      </c>
      <c r="E4" s="680">
        <v>638576</v>
      </c>
      <c r="F4" s="515">
        <v>10</v>
      </c>
      <c r="G4" s="624" t="s">
        <v>3216</v>
      </c>
      <c r="H4" s="619">
        <v>43851</v>
      </c>
      <c r="I4" s="670">
        <v>43882</v>
      </c>
      <c r="J4" s="557">
        <v>24</v>
      </c>
      <c r="K4" s="521" t="s">
        <v>2351</v>
      </c>
      <c r="L4" s="632" t="s">
        <v>2374</v>
      </c>
      <c r="M4" s="586" t="s">
        <v>2358</v>
      </c>
      <c r="N4" s="675" t="s">
        <v>7564</v>
      </c>
      <c r="O4" s="586" t="s">
        <v>157</v>
      </c>
      <c r="P4" s="586" t="s">
        <v>7565</v>
      </c>
      <c r="Q4" s="672">
        <v>3414</v>
      </c>
      <c r="R4" s="586" t="s">
        <v>5720</v>
      </c>
      <c r="S4" s="586"/>
      <c r="T4" s="523" t="s">
        <v>5043</v>
      </c>
      <c r="U4" s="523" t="s">
        <v>5779</v>
      </c>
      <c r="V4" s="682">
        <v>43889</v>
      </c>
      <c r="W4" s="670">
        <v>43895</v>
      </c>
      <c r="X4" s="671"/>
      <c r="Y4" s="523" t="s">
        <v>4930</v>
      </c>
      <c r="Z4" s="523">
        <v>1</v>
      </c>
      <c r="AA4" s="523" t="s">
        <v>7563</v>
      </c>
      <c r="AB4" s="523" t="s">
        <v>6916</v>
      </c>
      <c r="AC4" s="523"/>
      <c r="AD4" s="523"/>
      <c r="AE4" s="523"/>
      <c r="AF4" s="523">
        <v>5</v>
      </c>
      <c r="AG4" s="523">
        <v>5</v>
      </c>
      <c r="AH4" s="523"/>
      <c r="AI4" s="523"/>
      <c r="AJ4" s="523"/>
      <c r="AK4" s="523"/>
      <c r="AL4" s="523"/>
      <c r="AM4" s="523"/>
      <c r="AN4" s="523">
        <v>1</v>
      </c>
      <c r="AO4" s="523"/>
      <c r="AP4" s="523"/>
      <c r="AQ4" s="523"/>
      <c r="AR4" s="523"/>
      <c r="AS4" s="523"/>
      <c r="AT4" s="523"/>
      <c r="AU4" s="523"/>
      <c r="AV4" s="523">
        <v>2</v>
      </c>
      <c r="AW4" s="523">
        <v>2</v>
      </c>
      <c r="AX4" s="523">
        <v>8</v>
      </c>
      <c r="AY4" s="523">
        <v>8</v>
      </c>
      <c r="AZ4" s="523"/>
      <c r="BA4" s="523"/>
      <c r="BB4" s="91"/>
      <c r="BC4" s="91"/>
      <c r="BD4" s="91"/>
      <c r="BE4" s="91"/>
      <c r="BF4" s="91">
        <v>8</v>
      </c>
      <c r="BG4" s="523">
        <v>5</v>
      </c>
      <c r="BH4" s="523"/>
      <c r="BI4" s="91">
        <v>1</v>
      </c>
      <c r="BJ4" s="91"/>
      <c r="BK4" s="91">
        <v>1</v>
      </c>
      <c r="BL4" s="91">
        <v>1</v>
      </c>
    </row>
    <row r="5" spans="1:64" ht="28.5" hidden="1" customHeight="1">
      <c r="A5" s="630"/>
      <c r="B5" s="630" t="s">
        <v>7566</v>
      </c>
      <c r="C5" s="630"/>
      <c r="D5" s="622">
        <f t="shared" si="0"/>
        <v>168228.5</v>
      </c>
      <c r="E5" s="680">
        <v>672914</v>
      </c>
      <c r="F5" s="515">
        <v>11</v>
      </c>
      <c r="G5" s="624" t="s">
        <v>3216</v>
      </c>
      <c r="H5" s="619">
        <v>43865</v>
      </c>
      <c r="I5" s="670">
        <v>43888</v>
      </c>
      <c r="J5" s="557">
        <v>28</v>
      </c>
      <c r="K5" s="521" t="s">
        <v>2351</v>
      </c>
      <c r="L5" s="632" t="s">
        <v>2374</v>
      </c>
      <c r="M5" s="586" t="s">
        <v>2358</v>
      </c>
      <c r="N5" s="675" t="s">
        <v>7096</v>
      </c>
      <c r="O5" s="586" t="s">
        <v>7567</v>
      </c>
      <c r="P5" s="586" t="s">
        <v>7568</v>
      </c>
      <c r="Q5" s="672">
        <v>3425</v>
      </c>
      <c r="R5" s="586" t="s">
        <v>5720</v>
      </c>
      <c r="S5" s="586"/>
      <c r="T5" s="523" t="s">
        <v>5043</v>
      </c>
      <c r="U5" s="523" t="s">
        <v>5779</v>
      </c>
      <c r="V5" s="682">
        <v>43894</v>
      </c>
      <c r="W5" s="670">
        <v>43900</v>
      </c>
      <c r="X5" s="671"/>
      <c r="Y5" s="523" t="s">
        <v>6986</v>
      </c>
      <c r="Z5" s="523" t="s">
        <v>6985</v>
      </c>
      <c r="AA5" s="523" t="s">
        <v>7395</v>
      </c>
      <c r="AB5" s="523" t="s">
        <v>5001</v>
      </c>
      <c r="AC5" s="523"/>
      <c r="AD5" s="523"/>
      <c r="AE5" s="523"/>
      <c r="AF5" s="523">
        <v>7</v>
      </c>
      <c r="AG5" s="523">
        <v>4</v>
      </c>
      <c r="AH5" s="523"/>
      <c r="AI5" s="523"/>
      <c r="AJ5" s="523"/>
      <c r="AK5" s="523"/>
      <c r="AL5" s="523">
        <v>1</v>
      </c>
      <c r="AM5" s="523">
        <v>1</v>
      </c>
      <c r="AN5" s="523"/>
      <c r="AO5" s="523"/>
      <c r="AP5" s="523"/>
      <c r="AQ5" s="523"/>
      <c r="AR5" s="523"/>
      <c r="AS5" s="523"/>
      <c r="AT5" s="523"/>
      <c r="AU5" s="523"/>
      <c r="AV5" s="523">
        <v>2</v>
      </c>
      <c r="AW5" s="523">
        <v>2</v>
      </c>
      <c r="AX5" s="523">
        <v>8</v>
      </c>
      <c r="AY5" s="523">
        <v>8</v>
      </c>
      <c r="AZ5" s="523"/>
      <c r="BA5" s="523"/>
      <c r="BB5" s="91"/>
      <c r="BC5" s="91"/>
      <c r="BD5" s="91"/>
      <c r="BE5" s="91"/>
      <c r="BF5" s="91">
        <v>10</v>
      </c>
      <c r="BG5" s="523">
        <v>6</v>
      </c>
      <c r="BH5" s="523"/>
      <c r="BI5" s="91">
        <v>1</v>
      </c>
      <c r="BJ5" s="91"/>
      <c r="BK5" s="91">
        <v>1</v>
      </c>
      <c r="BL5" s="91">
        <v>1</v>
      </c>
    </row>
    <row r="6" spans="1:64" ht="28.5" hidden="1" customHeight="1">
      <c r="A6" s="630"/>
      <c r="B6" s="630" t="s">
        <v>2317</v>
      </c>
      <c r="C6" s="630"/>
      <c r="D6" s="622">
        <f t="shared" si="0"/>
        <v>177500</v>
      </c>
      <c r="E6" s="680">
        <v>710000</v>
      </c>
      <c r="F6" s="515">
        <v>10</v>
      </c>
      <c r="G6" s="624" t="s">
        <v>3216</v>
      </c>
      <c r="H6" s="619">
        <v>43879</v>
      </c>
      <c r="I6" s="670"/>
      <c r="J6" s="557">
        <v>2</v>
      </c>
      <c r="K6" s="521" t="s">
        <v>2374</v>
      </c>
      <c r="L6" s="632" t="s">
        <v>2374</v>
      </c>
      <c r="M6" s="417" t="s">
        <v>2358</v>
      </c>
      <c r="N6" s="675" t="s">
        <v>7175</v>
      </c>
      <c r="O6" s="417" t="s">
        <v>2413</v>
      </c>
      <c r="P6" s="417" t="s">
        <v>7569</v>
      </c>
      <c r="Q6" s="672">
        <v>1223</v>
      </c>
      <c r="R6" s="417" t="s">
        <v>4880</v>
      </c>
      <c r="S6" s="417"/>
      <c r="T6" s="523" t="s">
        <v>5043</v>
      </c>
      <c r="U6" s="523" t="s">
        <v>5833</v>
      </c>
      <c r="V6" s="682">
        <v>43896</v>
      </c>
      <c r="W6" s="670">
        <v>43902</v>
      </c>
      <c r="X6" s="671"/>
      <c r="Y6" s="523" t="s">
        <v>6713</v>
      </c>
      <c r="Z6" s="523" t="s">
        <v>7570</v>
      </c>
      <c r="AA6" s="523" t="s">
        <v>6642</v>
      </c>
      <c r="AB6" s="523" t="s">
        <v>6648</v>
      </c>
      <c r="AC6" s="523"/>
      <c r="AD6" s="523"/>
      <c r="AE6" s="523"/>
      <c r="AF6" s="523">
        <v>5</v>
      </c>
      <c r="AG6" s="523">
        <v>6</v>
      </c>
      <c r="AH6" s="523"/>
      <c r="AI6" s="523"/>
      <c r="AJ6" s="523"/>
      <c r="AK6" s="523"/>
      <c r="AL6" s="523"/>
      <c r="AM6" s="523"/>
      <c r="AN6" s="523"/>
      <c r="AO6" s="523">
        <v>2</v>
      </c>
      <c r="AP6" s="523"/>
      <c r="AQ6" s="523"/>
      <c r="AR6" s="523"/>
      <c r="AS6" s="523"/>
      <c r="AT6" s="523">
        <v>8</v>
      </c>
      <c r="AU6" s="523">
        <v>8</v>
      </c>
      <c r="AV6" s="523">
        <v>2</v>
      </c>
      <c r="AW6" s="523">
        <v>2</v>
      </c>
      <c r="AX6" s="523"/>
      <c r="AY6" s="523"/>
      <c r="AZ6" s="523"/>
      <c r="BA6" s="523"/>
      <c r="BB6" s="91"/>
      <c r="BC6" s="91"/>
      <c r="BD6" s="91"/>
      <c r="BE6" s="91"/>
      <c r="BF6" s="91">
        <v>12</v>
      </c>
      <c r="BG6" s="523">
        <v>6</v>
      </c>
      <c r="BH6" s="523"/>
      <c r="BI6" s="91">
        <v>1</v>
      </c>
      <c r="BJ6" s="91"/>
      <c r="BK6" s="91">
        <v>1</v>
      </c>
      <c r="BL6" s="91">
        <v>1</v>
      </c>
    </row>
    <row r="7" spans="1:64" ht="28.5" hidden="1" customHeight="1">
      <c r="A7" s="630"/>
      <c r="B7" s="630" t="s">
        <v>2333</v>
      </c>
      <c r="C7" s="630"/>
      <c r="D7" s="622">
        <f t="shared" si="0"/>
        <v>177314.25</v>
      </c>
      <c r="E7" s="680">
        <v>709257</v>
      </c>
      <c r="F7" s="515">
        <v>11</v>
      </c>
      <c r="G7" s="618" t="s">
        <v>3216</v>
      </c>
      <c r="H7" s="613"/>
      <c r="I7" s="670"/>
      <c r="J7" s="557">
        <v>9</v>
      </c>
      <c r="K7" s="521" t="s">
        <v>2374</v>
      </c>
      <c r="L7" s="632" t="s">
        <v>2374</v>
      </c>
      <c r="M7" s="586" t="s">
        <v>2335</v>
      </c>
      <c r="N7" s="675" t="s">
        <v>7571</v>
      </c>
      <c r="O7" s="586" t="s">
        <v>7572</v>
      </c>
      <c r="P7" s="586" t="s">
        <v>7573</v>
      </c>
      <c r="Q7" s="672">
        <v>7109</v>
      </c>
      <c r="R7" s="586" t="s">
        <v>5720</v>
      </c>
      <c r="S7" s="586"/>
      <c r="T7" s="523" t="s">
        <v>5043</v>
      </c>
      <c r="U7" s="523" t="s">
        <v>5833</v>
      </c>
      <c r="V7" s="682">
        <v>43903</v>
      </c>
      <c r="W7" s="670">
        <v>43909</v>
      </c>
      <c r="X7" s="671"/>
      <c r="Y7" s="523" t="s">
        <v>6555</v>
      </c>
      <c r="Z7" s="523" t="s">
        <v>6985</v>
      </c>
      <c r="AA7" s="523" t="s">
        <v>6642</v>
      </c>
      <c r="AB7" s="523" t="s">
        <v>6814</v>
      </c>
      <c r="AC7" s="523"/>
      <c r="AD7" s="523"/>
      <c r="AE7" s="523"/>
      <c r="AF7" s="523">
        <v>6</v>
      </c>
      <c r="AG7" s="523">
        <v>4</v>
      </c>
      <c r="AH7" s="523"/>
      <c r="AI7" s="523"/>
      <c r="AJ7" s="523"/>
      <c r="AK7" s="523"/>
      <c r="AL7" s="523">
        <v>1</v>
      </c>
      <c r="AM7" s="523">
        <v>1</v>
      </c>
      <c r="AN7" s="523"/>
      <c r="AO7" s="523"/>
      <c r="AP7" s="523"/>
      <c r="AQ7" s="523"/>
      <c r="AR7" s="523"/>
      <c r="AS7" s="523"/>
      <c r="AT7" s="523">
        <v>8</v>
      </c>
      <c r="AU7" s="523">
        <v>8</v>
      </c>
      <c r="AV7" s="523">
        <v>2</v>
      </c>
      <c r="AW7" s="523">
        <v>2</v>
      </c>
      <c r="AX7" s="523"/>
      <c r="AY7" s="523"/>
      <c r="AZ7" s="523"/>
      <c r="BA7" s="523"/>
      <c r="BB7" s="91"/>
      <c r="BC7" s="91"/>
      <c r="BD7" s="91"/>
      <c r="BE7" s="91"/>
      <c r="BF7" s="91">
        <v>10</v>
      </c>
      <c r="BG7" s="523">
        <v>5</v>
      </c>
      <c r="BH7" s="523"/>
      <c r="BI7" s="91">
        <v>1</v>
      </c>
      <c r="BJ7" s="91"/>
      <c r="BK7" s="91">
        <v>1</v>
      </c>
      <c r="BL7" s="91">
        <v>1</v>
      </c>
    </row>
    <row r="8" spans="1:64" ht="28.5" hidden="1" customHeight="1">
      <c r="A8" s="630"/>
      <c r="B8" s="630" t="s">
        <v>2317</v>
      </c>
      <c r="C8" s="630"/>
      <c r="D8" s="622">
        <f t="shared" si="0"/>
        <v>178414.5</v>
      </c>
      <c r="E8" s="680">
        <v>713658</v>
      </c>
      <c r="F8" s="515">
        <v>10</v>
      </c>
      <c r="G8" s="618" t="s">
        <v>3216</v>
      </c>
      <c r="H8" s="613"/>
      <c r="I8" s="670"/>
      <c r="J8" s="557">
        <v>9</v>
      </c>
      <c r="K8" s="521" t="s">
        <v>2374</v>
      </c>
      <c r="L8" s="632" t="s">
        <v>2374</v>
      </c>
      <c r="M8" s="577" t="s">
        <v>2335</v>
      </c>
      <c r="N8" s="675" t="s">
        <v>7574</v>
      </c>
      <c r="O8" s="577" t="s">
        <v>7575</v>
      </c>
      <c r="P8" s="577" t="s">
        <v>2457</v>
      </c>
      <c r="Q8" s="672">
        <v>6180</v>
      </c>
      <c r="R8" s="577" t="s">
        <v>4887</v>
      </c>
      <c r="S8" s="577"/>
      <c r="T8" s="523" t="s">
        <v>5043</v>
      </c>
      <c r="U8" s="523" t="s">
        <v>5779</v>
      </c>
      <c r="V8" s="682">
        <v>43904</v>
      </c>
      <c r="W8" s="670">
        <v>43917</v>
      </c>
      <c r="X8" s="671"/>
      <c r="Y8" s="523" t="s">
        <v>6555</v>
      </c>
      <c r="Z8" s="523" t="s">
        <v>6985</v>
      </c>
      <c r="AA8" s="523" t="s">
        <v>6642</v>
      </c>
      <c r="AB8" s="523" t="s">
        <v>5001</v>
      </c>
      <c r="AC8" s="523"/>
      <c r="AD8" s="523"/>
      <c r="AE8" s="523"/>
      <c r="AF8" s="523">
        <v>6</v>
      </c>
      <c r="AG8" s="523">
        <v>4</v>
      </c>
      <c r="AH8" s="523"/>
      <c r="AI8" s="523"/>
      <c r="AJ8" s="523"/>
      <c r="AK8" s="523"/>
      <c r="AL8" s="523">
        <v>1</v>
      </c>
      <c r="AM8" s="523">
        <v>1</v>
      </c>
      <c r="AN8" s="523"/>
      <c r="AO8" s="523"/>
      <c r="AP8" s="523"/>
      <c r="AQ8" s="523"/>
      <c r="AR8" s="523"/>
      <c r="AS8" s="523"/>
      <c r="AT8" s="523">
        <v>8</v>
      </c>
      <c r="AU8" s="523">
        <v>8</v>
      </c>
      <c r="AV8" s="523">
        <v>2</v>
      </c>
      <c r="AW8" s="523">
        <v>2</v>
      </c>
      <c r="AX8" s="523"/>
      <c r="AY8" s="523"/>
      <c r="AZ8" s="523"/>
      <c r="BA8" s="523"/>
      <c r="BB8" s="91"/>
      <c r="BC8" s="91"/>
      <c r="BD8" s="91"/>
      <c r="BE8" s="91"/>
      <c r="BF8" s="91">
        <v>10</v>
      </c>
      <c r="BG8" s="523">
        <v>6</v>
      </c>
      <c r="BH8" s="523"/>
      <c r="BI8" s="91">
        <v>1</v>
      </c>
      <c r="BJ8" s="91"/>
      <c r="BK8" s="91">
        <v>1</v>
      </c>
      <c r="BL8" s="91">
        <v>1</v>
      </c>
    </row>
    <row r="9" spans="1:64" ht="28.5" hidden="1" customHeight="1">
      <c r="A9" s="630"/>
      <c r="B9" s="630" t="s">
        <v>2317</v>
      </c>
      <c r="C9" s="630"/>
      <c r="D9" s="622">
        <f t="shared" si="0"/>
        <v>195987.5</v>
      </c>
      <c r="E9" s="680">
        <v>783950</v>
      </c>
      <c r="F9" s="515">
        <v>10</v>
      </c>
      <c r="G9" s="618" t="s">
        <v>3216</v>
      </c>
      <c r="H9" s="613"/>
      <c r="I9" s="670"/>
      <c r="J9" s="557">
        <v>13</v>
      </c>
      <c r="K9" s="521" t="s">
        <v>2374</v>
      </c>
      <c r="L9" s="632" t="s">
        <v>2374</v>
      </c>
      <c r="M9" s="525" t="s">
        <v>2335</v>
      </c>
      <c r="N9" s="675" t="s">
        <v>7576</v>
      </c>
      <c r="O9" s="525" t="s">
        <v>3444</v>
      </c>
      <c r="P9" s="525" t="s">
        <v>7577</v>
      </c>
      <c r="Q9" s="672">
        <v>6434</v>
      </c>
      <c r="R9" s="525" t="s">
        <v>4921</v>
      </c>
      <c r="S9" s="525"/>
      <c r="T9" s="523" t="s">
        <v>5043</v>
      </c>
      <c r="U9" s="523" t="s">
        <v>5779</v>
      </c>
      <c r="V9" s="682">
        <v>43913</v>
      </c>
      <c r="W9" s="670">
        <v>43920</v>
      </c>
      <c r="X9" s="671"/>
      <c r="Y9" s="523" t="s">
        <v>6689</v>
      </c>
      <c r="Z9" s="523" t="s">
        <v>7570</v>
      </c>
      <c r="AA9" s="523" t="s">
        <v>6717</v>
      </c>
      <c r="AB9" s="523" t="s">
        <v>7578</v>
      </c>
      <c r="AC9" s="91" t="s">
        <v>7560</v>
      </c>
      <c r="AD9" s="91"/>
      <c r="AE9" s="91"/>
      <c r="AF9" s="91">
        <v>8</v>
      </c>
      <c r="AG9" s="91">
        <v>2</v>
      </c>
      <c r="AH9" s="91"/>
      <c r="AI9" s="91"/>
      <c r="AJ9" s="523"/>
      <c r="AK9" s="523"/>
      <c r="AL9" s="523"/>
      <c r="AM9" s="523"/>
      <c r="AN9" s="523"/>
      <c r="AO9" s="523">
        <v>2</v>
      </c>
      <c r="AP9" s="523"/>
      <c r="AQ9" s="523"/>
      <c r="AR9" s="523"/>
      <c r="AS9" s="523"/>
      <c r="AT9" s="523">
        <v>8</v>
      </c>
      <c r="AU9" s="523">
        <v>8</v>
      </c>
      <c r="AV9" s="523">
        <v>2</v>
      </c>
      <c r="AW9" s="523">
        <v>2</v>
      </c>
      <c r="AX9" s="523"/>
      <c r="AY9" s="523"/>
      <c r="AZ9" s="523"/>
      <c r="BA9" s="523"/>
      <c r="BB9" s="91">
        <v>2</v>
      </c>
      <c r="BC9" s="91">
        <v>1</v>
      </c>
      <c r="BD9" s="91">
        <v>1</v>
      </c>
      <c r="BE9" s="91"/>
      <c r="BF9" s="91">
        <v>14</v>
      </c>
      <c r="BG9" s="523">
        <v>6</v>
      </c>
      <c r="BH9" s="523" t="s">
        <v>7579</v>
      </c>
      <c r="BI9" s="91">
        <v>1</v>
      </c>
      <c r="BJ9" s="91"/>
      <c r="BK9" s="91">
        <v>1</v>
      </c>
      <c r="BL9" s="91">
        <v>1</v>
      </c>
    </row>
    <row r="10" spans="1:64" ht="28.5" hidden="1" customHeight="1">
      <c r="A10" s="630"/>
      <c r="B10" s="630" t="s">
        <v>7566</v>
      </c>
      <c r="C10" s="630"/>
      <c r="D10" s="622">
        <f t="shared" si="0"/>
        <v>177517.5</v>
      </c>
      <c r="E10" s="680">
        <v>710070</v>
      </c>
      <c r="F10" s="515">
        <v>10</v>
      </c>
      <c r="G10" s="618" t="s">
        <v>3216</v>
      </c>
      <c r="H10" s="619">
        <v>43878</v>
      </c>
      <c r="I10" s="670">
        <v>43901</v>
      </c>
      <c r="J10" s="557">
        <v>13</v>
      </c>
      <c r="K10" s="521" t="s">
        <v>2374</v>
      </c>
      <c r="L10" s="632" t="s">
        <v>2374</v>
      </c>
      <c r="M10" s="112" t="s">
        <v>2358</v>
      </c>
      <c r="N10" s="675" t="s">
        <v>7580</v>
      </c>
      <c r="O10" s="112" t="s">
        <v>2738</v>
      </c>
      <c r="P10" s="112" t="s">
        <v>3477</v>
      </c>
      <c r="Q10" s="672">
        <v>4066</v>
      </c>
      <c r="R10" s="432" t="s">
        <v>4870</v>
      </c>
      <c r="S10" s="432"/>
      <c r="T10" s="523" t="s">
        <v>5043</v>
      </c>
      <c r="U10" s="523" t="s">
        <v>5833</v>
      </c>
      <c r="V10" s="682">
        <v>43908</v>
      </c>
      <c r="W10" s="670">
        <v>43916</v>
      </c>
      <c r="X10" s="671"/>
      <c r="Y10" s="523" t="s">
        <v>6555</v>
      </c>
      <c r="Z10" s="523" t="s">
        <v>6985</v>
      </c>
      <c r="AA10" s="523" t="s">
        <v>6642</v>
      </c>
      <c r="AB10" s="523" t="s">
        <v>6916</v>
      </c>
      <c r="AC10" s="523"/>
      <c r="AD10" s="523"/>
      <c r="AE10" s="523"/>
      <c r="AF10" s="523">
        <v>6</v>
      </c>
      <c r="AG10" s="523">
        <v>4</v>
      </c>
      <c r="AH10" s="523"/>
      <c r="AI10" s="523"/>
      <c r="AJ10" s="523"/>
      <c r="AK10" s="523"/>
      <c r="AL10" s="523">
        <v>1</v>
      </c>
      <c r="AM10" s="523">
        <v>1</v>
      </c>
      <c r="AN10" s="523"/>
      <c r="AO10" s="523"/>
      <c r="AP10" s="523"/>
      <c r="AQ10" s="523"/>
      <c r="AR10" s="523"/>
      <c r="AS10" s="523"/>
      <c r="AT10" s="523">
        <v>8</v>
      </c>
      <c r="AU10" s="523">
        <v>8</v>
      </c>
      <c r="AV10" s="523">
        <v>2</v>
      </c>
      <c r="AW10" s="523">
        <v>2</v>
      </c>
      <c r="AX10" s="523"/>
      <c r="AY10" s="523"/>
      <c r="AZ10" s="523"/>
      <c r="BA10" s="523"/>
      <c r="BB10" s="91"/>
      <c r="BC10" s="91"/>
      <c r="BD10" s="91"/>
      <c r="BE10" s="91"/>
      <c r="BF10" s="91">
        <v>8</v>
      </c>
      <c r="BG10" s="523">
        <v>5</v>
      </c>
      <c r="BH10" s="523"/>
      <c r="BI10" s="91">
        <v>1</v>
      </c>
      <c r="BJ10" s="91"/>
      <c r="BK10" s="91">
        <v>1</v>
      </c>
      <c r="BL10" s="91">
        <v>1</v>
      </c>
    </row>
    <row r="11" spans="1:64" ht="28.5" hidden="1" customHeight="1">
      <c r="A11" s="630"/>
      <c r="B11" s="630" t="s">
        <v>6628</v>
      </c>
      <c r="C11" s="630"/>
      <c r="D11" s="622">
        <f t="shared" si="0"/>
        <v>178627.65</v>
      </c>
      <c r="E11" s="680">
        <v>714510.6</v>
      </c>
      <c r="F11" s="515">
        <v>10</v>
      </c>
      <c r="G11" s="618" t="s">
        <v>3216</v>
      </c>
      <c r="H11" s="619">
        <v>43858</v>
      </c>
      <c r="I11" s="670">
        <v>43902</v>
      </c>
      <c r="J11" s="557">
        <v>14</v>
      </c>
      <c r="K11" s="521" t="s">
        <v>2374</v>
      </c>
      <c r="L11" s="632" t="s">
        <v>2374</v>
      </c>
      <c r="M11" s="417" t="s">
        <v>2358</v>
      </c>
      <c r="N11" s="675" t="s">
        <v>7581</v>
      </c>
      <c r="O11" s="417" t="s">
        <v>3501</v>
      </c>
      <c r="P11" s="417" t="s">
        <v>7582</v>
      </c>
      <c r="Q11" s="672">
        <v>4424</v>
      </c>
      <c r="R11" s="417" t="s">
        <v>4880</v>
      </c>
      <c r="S11" s="417"/>
      <c r="T11" s="523" t="s">
        <v>5043</v>
      </c>
      <c r="U11" s="523" t="s">
        <v>5833</v>
      </c>
      <c r="V11" s="682">
        <v>43908</v>
      </c>
      <c r="W11" s="670">
        <v>43921</v>
      </c>
      <c r="X11" s="671"/>
      <c r="Y11" s="523" t="s">
        <v>6677</v>
      </c>
      <c r="Z11" s="523" t="s">
        <v>6985</v>
      </c>
      <c r="AA11" s="523" t="s">
        <v>6642</v>
      </c>
      <c r="AB11" s="523" t="s">
        <v>6648</v>
      </c>
      <c r="AC11" s="523"/>
      <c r="AD11" s="523"/>
      <c r="AE11" s="523"/>
      <c r="AF11" s="523">
        <v>7</v>
      </c>
      <c r="AG11" s="523">
        <v>3</v>
      </c>
      <c r="AH11" s="523"/>
      <c r="AI11" s="523"/>
      <c r="AJ11" s="523"/>
      <c r="AK11" s="523"/>
      <c r="AL11" s="523">
        <v>1</v>
      </c>
      <c r="AM11" s="523">
        <v>1</v>
      </c>
      <c r="AN11" s="523"/>
      <c r="AO11" s="523"/>
      <c r="AP11" s="523"/>
      <c r="AQ11" s="523"/>
      <c r="AR11" s="523"/>
      <c r="AS11" s="523"/>
      <c r="AT11" s="523">
        <v>8</v>
      </c>
      <c r="AU11" s="523">
        <v>8</v>
      </c>
      <c r="AV11" s="523">
        <v>2</v>
      </c>
      <c r="AW11" s="523">
        <v>2</v>
      </c>
      <c r="AX11" s="523"/>
      <c r="AY11" s="523"/>
      <c r="AZ11" s="523"/>
      <c r="BA11" s="523"/>
      <c r="BB11" s="91"/>
      <c r="BC11" s="91"/>
      <c r="BD11" s="91"/>
      <c r="BE11" s="91"/>
      <c r="BF11" s="91">
        <v>12</v>
      </c>
      <c r="BG11" s="523">
        <v>6</v>
      </c>
      <c r="BH11" s="523"/>
      <c r="BI11" s="91">
        <v>1</v>
      </c>
      <c r="BJ11" s="91"/>
      <c r="BK11" s="91">
        <v>1</v>
      </c>
      <c r="BL11" s="91">
        <v>1</v>
      </c>
    </row>
    <row r="12" spans="1:64" ht="28.5" hidden="1" customHeight="1">
      <c r="A12" s="630"/>
      <c r="B12" s="630" t="s">
        <v>2333</v>
      </c>
      <c r="C12" s="630"/>
      <c r="D12" s="622">
        <f t="shared" si="0"/>
        <v>176951</v>
      </c>
      <c r="E12" s="680">
        <v>707804</v>
      </c>
      <c r="F12" s="515">
        <v>10</v>
      </c>
      <c r="G12" s="618" t="s">
        <v>3216</v>
      </c>
      <c r="H12" s="619">
        <v>43872</v>
      </c>
      <c r="I12" s="670"/>
      <c r="J12" s="557">
        <v>16</v>
      </c>
      <c r="K12" s="521" t="s">
        <v>2374</v>
      </c>
      <c r="L12" s="632" t="s">
        <v>2374</v>
      </c>
      <c r="M12" s="577" t="s">
        <v>2358</v>
      </c>
      <c r="N12" s="675" t="s">
        <v>7583</v>
      </c>
      <c r="O12" s="577" t="s">
        <v>7584</v>
      </c>
      <c r="P12" s="577" t="s">
        <v>7585</v>
      </c>
      <c r="Q12" s="672">
        <v>3925</v>
      </c>
      <c r="R12" s="577" t="s">
        <v>4887</v>
      </c>
      <c r="S12" s="577"/>
      <c r="T12" s="523" t="s">
        <v>5043</v>
      </c>
      <c r="U12" s="523" t="s">
        <v>5779</v>
      </c>
      <c r="V12" s="682">
        <v>43913</v>
      </c>
      <c r="W12" s="670">
        <v>43916</v>
      </c>
      <c r="X12" s="671"/>
      <c r="Y12" s="523" t="s">
        <v>6555</v>
      </c>
      <c r="Z12" s="523">
        <v>1</v>
      </c>
      <c r="AA12" s="523" t="s">
        <v>6642</v>
      </c>
      <c r="AB12" s="523" t="s">
        <v>4910</v>
      </c>
      <c r="AC12" s="523"/>
      <c r="AD12" s="523"/>
      <c r="AE12" s="523"/>
      <c r="AF12" s="523">
        <v>6</v>
      </c>
      <c r="AG12" s="523">
        <v>4</v>
      </c>
      <c r="AH12" s="523"/>
      <c r="AI12" s="523"/>
      <c r="AJ12" s="523"/>
      <c r="AK12" s="523"/>
      <c r="AL12" s="523"/>
      <c r="AM12" s="523"/>
      <c r="AN12" s="523">
        <v>1</v>
      </c>
      <c r="AO12" s="523"/>
      <c r="AP12" s="523"/>
      <c r="AQ12" s="523"/>
      <c r="AR12" s="523"/>
      <c r="AS12" s="523"/>
      <c r="AT12" s="523">
        <v>8</v>
      </c>
      <c r="AU12" s="523">
        <v>8</v>
      </c>
      <c r="AV12" s="523">
        <v>2</v>
      </c>
      <c r="AW12" s="523">
        <v>2</v>
      </c>
      <c r="AX12" s="523"/>
      <c r="AY12" s="523"/>
      <c r="AZ12" s="523"/>
      <c r="BA12" s="523"/>
      <c r="BB12" s="91"/>
      <c r="BC12" s="91"/>
      <c r="BD12" s="91"/>
      <c r="BE12" s="91"/>
      <c r="BF12" s="91">
        <v>8</v>
      </c>
      <c r="BG12" s="523">
        <v>6</v>
      </c>
      <c r="BH12" s="523"/>
      <c r="BI12" s="91">
        <v>1</v>
      </c>
      <c r="BJ12" s="91"/>
      <c r="BK12" s="91">
        <v>1</v>
      </c>
      <c r="BL12" s="91">
        <v>1</v>
      </c>
    </row>
    <row r="13" spans="1:64" ht="28.5" hidden="1" customHeight="1">
      <c r="A13" s="630"/>
      <c r="B13" s="630" t="s">
        <v>2333</v>
      </c>
      <c r="C13" s="630"/>
      <c r="D13" s="622">
        <f t="shared" si="0"/>
        <v>177596.10500000001</v>
      </c>
      <c r="E13" s="680">
        <v>710384.42</v>
      </c>
      <c r="F13" s="515">
        <v>10</v>
      </c>
      <c r="G13" s="618" t="s">
        <v>3216</v>
      </c>
      <c r="H13" s="619">
        <v>43864</v>
      </c>
      <c r="I13" s="670">
        <v>43902</v>
      </c>
      <c r="J13" s="557">
        <v>17</v>
      </c>
      <c r="K13" s="521" t="s">
        <v>2374</v>
      </c>
      <c r="L13" s="632" t="s">
        <v>2374</v>
      </c>
      <c r="M13" s="525" t="s">
        <v>2335</v>
      </c>
      <c r="N13" s="675" t="s">
        <v>7495</v>
      </c>
      <c r="O13" s="525" t="s">
        <v>5940</v>
      </c>
      <c r="P13" s="525" t="s">
        <v>3076</v>
      </c>
      <c r="Q13" s="672">
        <v>6524</v>
      </c>
      <c r="R13" s="525" t="s">
        <v>4921</v>
      </c>
      <c r="S13" s="525"/>
      <c r="T13" s="523" t="s">
        <v>5043</v>
      </c>
      <c r="U13" s="523" t="s">
        <v>5779</v>
      </c>
      <c r="V13" s="682">
        <v>43913</v>
      </c>
      <c r="W13" s="670">
        <v>43923</v>
      </c>
      <c r="X13" s="671"/>
      <c r="Y13" s="523" t="s">
        <v>6555</v>
      </c>
      <c r="Z13" s="523">
        <v>1</v>
      </c>
      <c r="AA13" s="523" t="s">
        <v>4947</v>
      </c>
      <c r="AB13" s="523" t="s">
        <v>6512</v>
      </c>
      <c r="AC13" s="91" t="s">
        <v>7560</v>
      </c>
      <c r="AD13" s="91"/>
      <c r="AE13" s="91"/>
      <c r="AF13" s="523">
        <v>6</v>
      </c>
      <c r="AG13" s="523">
        <v>4</v>
      </c>
      <c r="AH13" s="523"/>
      <c r="AI13" s="523"/>
      <c r="AJ13" s="523"/>
      <c r="AK13" s="523"/>
      <c r="AL13" s="523"/>
      <c r="AM13" s="523"/>
      <c r="AN13" s="523">
        <v>1</v>
      </c>
      <c r="AO13" s="523"/>
      <c r="AP13" s="523"/>
      <c r="AQ13" s="523"/>
      <c r="AR13" s="523"/>
      <c r="AS13" s="523"/>
      <c r="AT13" s="523">
        <v>8</v>
      </c>
      <c r="AU13" s="523">
        <v>4</v>
      </c>
      <c r="AV13" s="523">
        <v>2</v>
      </c>
      <c r="AW13" s="523">
        <v>2</v>
      </c>
      <c r="AX13" s="523"/>
      <c r="AY13" s="523"/>
      <c r="AZ13" s="523"/>
      <c r="BA13" s="523"/>
      <c r="BB13" s="91">
        <v>2</v>
      </c>
      <c r="BC13" s="91">
        <v>1</v>
      </c>
      <c r="BD13" s="91">
        <v>1</v>
      </c>
      <c r="BE13" s="91"/>
      <c r="BF13" s="91">
        <v>9</v>
      </c>
      <c r="BG13" s="523">
        <v>4</v>
      </c>
      <c r="BH13" s="523"/>
      <c r="BI13" s="91">
        <v>1</v>
      </c>
      <c r="BJ13" s="91"/>
      <c r="BK13" s="91">
        <v>1</v>
      </c>
      <c r="BL13" s="91">
        <v>1</v>
      </c>
    </row>
    <row r="14" spans="1:64" ht="28.5" hidden="1" customHeight="1">
      <c r="A14" s="630"/>
      <c r="B14" s="630" t="s">
        <v>2317</v>
      </c>
      <c r="C14" s="630"/>
      <c r="D14" s="622">
        <f t="shared" si="0"/>
        <v>177500</v>
      </c>
      <c r="E14" s="680">
        <v>710000</v>
      </c>
      <c r="F14" s="515">
        <v>11</v>
      </c>
      <c r="G14" s="618" t="s">
        <v>3216</v>
      </c>
      <c r="H14" s="619">
        <v>43878</v>
      </c>
      <c r="I14" s="670">
        <v>43910</v>
      </c>
      <c r="J14" s="557">
        <v>23</v>
      </c>
      <c r="K14" s="521" t="s">
        <v>2374</v>
      </c>
      <c r="L14" s="632" t="s">
        <v>2417</v>
      </c>
      <c r="M14" s="112" t="s">
        <v>2358</v>
      </c>
      <c r="N14" s="675" t="s">
        <v>7586</v>
      </c>
      <c r="O14" s="112" t="s">
        <v>7363</v>
      </c>
      <c r="P14" s="112" t="s">
        <v>7587</v>
      </c>
      <c r="Q14" s="672">
        <v>1806</v>
      </c>
      <c r="R14" s="432" t="s">
        <v>4870</v>
      </c>
      <c r="S14" s="432"/>
      <c r="T14" s="523" t="s">
        <v>5043</v>
      </c>
      <c r="U14" s="523" t="s">
        <v>5833</v>
      </c>
      <c r="V14" s="682">
        <v>43916</v>
      </c>
      <c r="W14" s="670">
        <v>43923</v>
      </c>
      <c r="X14" s="671"/>
      <c r="Y14" s="523" t="s">
        <v>6555</v>
      </c>
      <c r="Z14" s="523" t="s">
        <v>6985</v>
      </c>
      <c r="AA14" s="523" t="s">
        <v>6642</v>
      </c>
      <c r="AB14" s="523" t="s">
        <v>7588</v>
      </c>
      <c r="AC14" s="523"/>
      <c r="AD14" s="523"/>
      <c r="AE14" s="523"/>
      <c r="AF14" s="523">
        <v>6</v>
      </c>
      <c r="AG14" s="523">
        <v>4</v>
      </c>
      <c r="AH14" s="523"/>
      <c r="AI14" s="523"/>
      <c r="AJ14" s="523"/>
      <c r="AK14" s="523"/>
      <c r="AL14" s="523">
        <v>1</v>
      </c>
      <c r="AM14" s="523">
        <v>1</v>
      </c>
      <c r="AN14" s="523"/>
      <c r="AO14" s="523"/>
      <c r="AP14" s="523"/>
      <c r="AQ14" s="523"/>
      <c r="AR14" s="523"/>
      <c r="AS14" s="523"/>
      <c r="AT14" s="523">
        <v>8</v>
      </c>
      <c r="AU14" s="523">
        <v>8</v>
      </c>
      <c r="AV14" s="523">
        <v>2</v>
      </c>
      <c r="AW14" s="523">
        <v>2</v>
      </c>
      <c r="AX14" s="523"/>
      <c r="AY14" s="523"/>
      <c r="AZ14" s="523"/>
      <c r="BA14" s="523"/>
      <c r="BB14" s="91"/>
      <c r="BC14" s="91"/>
      <c r="BD14" s="91"/>
      <c r="BE14" s="91"/>
      <c r="BF14" s="91">
        <v>6</v>
      </c>
      <c r="BG14" s="523">
        <v>9</v>
      </c>
      <c r="BH14" s="523" t="s">
        <v>7579</v>
      </c>
      <c r="BI14" s="91">
        <v>1</v>
      </c>
      <c r="BJ14" s="91"/>
      <c r="BK14" s="91">
        <v>1</v>
      </c>
      <c r="BL14" s="91">
        <v>1</v>
      </c>
    </row>
    <row r="15" spans="1:64" ht="27.75" hidden="1" customHeight="1">
      <c r="A15" s="630"/>
      <c r="B15" s="630" t="s">
        <v>7566</v>
      </c>
      <c r="C15" s="630"/>
      <c r="D15" s="622">
        <f t="shared" si="0"/>
        <v>155750</v>
      </c>
      <c r="E15" s="680">
        <v>623000</v>
      </c>
      <c r="F15" s="515">
        <v>8</v>
      </c>
      <c r="G15" s="618" t="s">
        <v>3216</v>
      </c>
      <c r="H15" s="619">
        <v>43867</v>
      </c>
      <c r="I15" s="670"/>
      <c r="J15" s="557">
        <v>23</v>
      </c>
      <c r="K15" s="521" t="s">
        <v>2374</v>
      </c>
      <c r="L15" s="632" t="s">
        <v>2417</v>
      </c>
      <c r="M15" s="577" t="s">
        <v>2358</v>
      </c>
      <c r="N15" s="675" t="s">
        <v>7589</v>
      </c>
      <c r="O15" s="577" t="s">
        <v>119</v>
      </c>
      <c r="P15" s="577" t="s">
        <v>7590</v>
      </c>
      <c r="Q15" s="672">
        <v>1306</v>
      </c>
      <c r="R15" s="577" t="s">
        <v>4887</v>
      </c>
      <c r="S15" s="577"/>
      <c r="T15" s="523" t="s">
        <v>5043</v>
      </c>
      <c r="U15" s="523" t="s">
        <v>5779</v>
      </c>
      <c r="V15" s="682">
        <v>43916</v>
      </c>
      <c r="W15" s="670">
        <v>43928</v>
      </c>
      <c r="X15" s="709" t="s">
        <v>7591</v>
      </c>
      <c r="Y15" s="523" t="s">
        <v>7592</v>
      </c>
      <c r="Z15" s="523">
        <v>1</v>
      </c>
      <c r="AA15" s="523" t="s">
        <v>7593</v>
      </c>
      <c r="AB15" s="523" t="s">
        <v>4947</v>
      </c>
      <c r="AC15" s="91" t="s">
        <v>7560</v>
      </c>
      <c r="AD15" s="91"/>
      <c r="AE15" s="91"/>
      <c r="AF15" s="523">
        <v>1</v>
      </c>
      <c r="AG15" s="523">
        <v>7</v>
      </c>
      <c r="AH15" s="523"/>
      <c r="AI15" s="523">
        <v>3</v>
      </c>
      <c r="AJ15" s="523"/>
      <c r="AK15" s="523"/>
      <c r="AL15" s="523"/>
      <c r="AM15" s="523"/>
      <c r="AN15" s="523">
        <v>1</v>
      </c>
      <c r="AO15" s="523"/>
      <c r="AP15" s="523"/>
      <c r="AQ15" s="523">
        <v>4</v>
      </c>
      <c r="AR15" s="523"/>
      <c r="AS15" s="523"/>
      <c r="AT15" s="523"/>
      <c r="AU15" s="523"/>
      <c r="AV15" s="523"/>
      <c r="AW15" s="523"/>
      <c r="AX15" s="523">
        <v>4</v>
      </c>
      <c r="AY15" s="523"/>
      <c r="AZ15" s="523"/>
      <c r="BA15" s="523"/>
      <c r="BB15" s="91">
        <v>2</v>
      </c>
      <c r="BC15" s="91">
        <v>1</v>
      </c>
      <c r="BD15" s="91">
        <v>1</v>
      </c>
      <c r="BE15" s="91"/>
      <c r="BF15" s="91">
        <v>8</v>
      </c>
      <c r="BG15" s="523">
        <v>4</v>
      </c>
      <c r="BH15" s="523"/>
      <c r="BI15" s="91">
        <v>1</v>
      </c>
      <c r="BJ15" s="91"/>
      <c r="BK15" s="91">
        <v>1</v>
      </c>
      <c r="BL15" s="91">
        <v>1</v>
      </c>
    </row>
    <row r="16" spans="1:64" ht="28.5" hidden="1" customHeight="1">
      <c r="A16" s="630"/>
      <c r="B16" s="630" t="s">
        <v>7594</v>
      </c>
      <c r="C16" s="630"/>
      <c r="D16" s="622">
        <f t="shared" si="0"/>
        <v>176250</v>
      </c>
      <c r="E16" s="680">
        <v>705000</v>
      </c>
      <c r="F16" s="515">
        <v>10</v>
      </c>
      <c r="G16" s="618" t="s">
        <v>3216</v>
      </c>
      <c r="H16" s="619">
        <v>43879</v>
      </c>
      <c r="I16" s="670"/>
      <c r="J16" s="557">
        <v>23</v>
      </c>
      <c r="K16" s="521" t="s">
        <v>2374</v>
      </c>
      <c r="L16" s="632" t="s">
        <v>2417</v>
      </c>
      <c r="M16" s="586" t="s">
        <v>2358</v>
      </c>
      <c r="N16" s="675" t="s">
        <v>7595</v>
      </c>
      <c r="O16" s="586" t="s">
        <v>4760</v>
      </c>
      <c r="P16" s="586" t="s">
        <v>32</v>
      </c>
      <c r="Q16" s="672">
        <v>3936</v>
      </c>
      <c r="R16" s="586" t="s">
        <v>5720</v>
      </c>
      <c r="S16" s="586"/>
      <c r="T16" s="523" t="s">
        <v>5043</v>
      </c>
      <c r="U16" s="523" t="s">
        <v>5833</v>
      </c>
      <c r="V16" s="682">
        <v>43917</v>
      </c>
      <c r="W16" s="670">
        <v>43923</v>
      </c>
      <c r="X16" s="671"/>
      <c r="Y16" s="523" t="s">
        <v>6555</v>
      </c>
      <c r="Z16" s="523" t="s">
        <v>6985</v>
      </c>
      <c r="AA16" s="523" t="s">
        <v>6717</v>
      </c>
      <c r="AB16" s="523" t="s">
        <v>4910</v>
      </c>
      <c r="AC16" s="91" t="s">
        <v>7560</v>
      </c>
      <c r="AD16" s="91"/>
      <c r="AE16" s="91"/>
      <c r="AF16" s="523">
        <v>6</v>
      </c>
      <c r="AG16" s="523">
        <v>4</v>
      </c>
      <c r="AH16" s="523"/>
      <c r="AI16" s="523"/>
      <c r="AJ16" s="523"/>
      <c r="AK16" s="523"/>
      <c r="AL16" s="523">
        <v>1</v>
      </c>
      <c r="AM16" s="523">
        <v>1</v>
      </c>
      <c r="AN16" s="523"/>
      <c r="AO16" s="523"/>
      <c r="AP16" s="523"/>
      <c r="AQ16" s="523"/>
      <c r="AR16" s="523"/>
      <c r="AS16" s="523"/>
      <c r="AT16" s="523">
        <v>8</v>
      </c>
      <c r="AU16" s="523">
        <v>4</v>
      </c>
      <c r="AV16" s="523">
        <v>2</v>
      </c>
      <c r="AW16" s="523">
        <v>2</v>
      </c>
      <c r="AX16" s="523"/>
      <c r="AY16" s="523"/>
      <c r="AZ16" s="523"/>
      <c r="BA16" s="523"/>
      <c r="BB16" s="91">
        <v>2</v>
      </c>
      <c r="BC16" s="91">
        <v>1</v>
      </c>
      <c r="BD16" s="91">
        <v>1</v>
      </c>
      <c r="BE16" s="91"/>
      <c r="BF16" s="91">
        <v>8</v>
      </c>
      <c r="BG16" s="523">
        <v>6</v>
      </c>
      <c r="BH16" s="523"/>
      <c r="BI16" s="91">
        <v>1</v>
      </c>
      <c r="BJ16" s="91"/>
      <c r="BK16" s="91">
        <v>1</v>
      </c>
      <c r="BL16" s="91">
        <v>1</v>
      </c>
    </row>
    <row r="17" spans="1:64" ht="28.5" hidden="1" customHeight="1">
      <c r="A17" s="630"/>
      <c r="B17" s="630" t="s">
        <v>2317</v>
      </c>
      <c r="C17" s="630"/>
      <c r="D17" s="622">
        <f t="shared" si="0"/>
        <v>176250</v>
      </c>
      <c r="E17" s="680">
        <v>705000</v>
      </c>
      <c r="F17" s="515">
        <v>10</v>
      </c>
      <c r="G17" s="618" t="s">
        <v>3216</v>
      </c>
      <c r="H17" s="619">
        <v>43886</v>
      </c>
      <c r="I17" s="670"/>
      <c r="J17" s="557">
        <v>23</v>
      </c>
      <c r="K17" s="521" t="s">
        <v>2374</v>
      </c>
      <c r="L17" s="632" t="s">
        <v>2417</v>
      </c>
      <c r="M17" s="586" t="s">
        <v>2358</v>
      </c>
      <c r="N17" s="675" t="s">
        <v>7596</v>
      </c>
      <c r="O17" s="586" t="s">
        <v>170</v>
      </c>
      <c r="P17" s="586" t="s">
        <v>7597</v>
      </c>
      <c r="Q17" s="672">
        <v>4111</v>
      </c>
      <c r="R17" s="586" t="s">
        <v>5720</v>
      </c>
      <c r="S17" s="586"/>
      <c r="T17" s="523" t="s">
        <v>5043</v>
      </c>
      <c r="U17" s="523" t="s">
        <v>5833</v>
      </c>
      <c r="V17" s="682">
        <v>43917</v>
      </c>
      <c r="W17" s="670">
        <v>43923</v>
      </c>
      <c r="X17" s="671"/>
      <c r="Y17" s="523" t="s">
        <v>6555</v>
      </c>
      <c r="Z17" s="523" t="s">
        <v>6985</v>
      </c>
      <c r="AA17" s="523" t="s">
        <v>6717</v>
      </c>
      <c r="AB17" s="523" t="s">
        <v>4910</v>
      </c>
      <c r="AC17" s="91" t="s">
        <v>7560</v>
      </c>
      <c r="AD17" s="91"/>
      <c r="AE17" s="91"/>
      <c r="AF17" s="523">
        <v>6</v>
      </c>
      <c r="AG17" s="523">
        <v>4</v>
      </c>
      <c r="AH17" s="523"/>
      <c r="AI17" s="523"/>
      <c r="AJ17" s="523"/>
      <c r="AK17" s="523"/>
      <c r="AL17" s="523">
        <v>1</v>
      </c>
      <c r="AM17" s="523">
        <v>1</v>
      </c>
      <c r="AN17" s="523"/>
      <c r="AO17" s="523"/>
      <c r="AP17" s="523"/>
      <c r="AQ17" s="523"/>
      <c r="AR17" s="523"/>
      <c r="AS17" s="523"/>
      <c r="AT17" s="523">
        <v>8</v>
      </c>
      <c r="AU17" s="523">
        <v>4</v>
      </c>
      <c r="AV17" s="523">
        <v>2</v>
      </c>
      <c r="AW17" s="523">
        <v>2</v>
      </c>
      <c r="AX17" s="523"/>
      <c r="AY17" s="523"/>
      <c r="AZ17" s="523"/>
      <c r="BA17" s="523"/>
      <c r="BB17" s="91">
        <v>2</v>
      </c>
      <c r="BC17" s="91">
        <v>1</v>
      </c>
      <c r="BD17" s="91">
        <v>1</v>
      </c>
      <c r="BE17" s="91"/>
      <c r="BF17" s="91">
        <v>8</v>
      </c>
      <c r="BG17" s="523">
        <v>6</v>
      </c>
      <c r="BH17" s="523" t="s">
        <v>7598</v>
      </c>
      <c r="BI17" s="91">
        <v>1</v>
      </c>
      <c r="BJ17" s="91"/>
      <c r="BK17" s="91">
        <v>1</v>
      </c>
      <c r="BL17" s="91">
        <v>1</v>
      </c>
    </row>
    <row r="18" spans="1:64" ht="28.5" hidden="1" customHeight="1">
      <c r="A18" s="630"/>
      <c r="B18" s="630" t="s">
        <v>6628</v>
      </c>
      <c r="C18" s="630"/>
      <c r="D18" s="622">
        <f t="shared" si="0"/>
        <v>177500</v>
      </c>
      <c r="E18" s="680">
        <v>710000</v>
      </c>
      <c r="F18" s="515">
        <v>10</v>
      </c>
      <c r="G18" s="618" t="s">
        <v>3216</v>
      </c>
      <c r="H18" s="619">
        <v>43865</v>
      </c>
      <c r="I18" s="670"/>
      <c r="J18" s="557">
        <v>23</v>
      </c>
      <c r="K18" s="521" t="s">
        <v>2374</v>
      </c>
      <c r="L18" s="632" t="s">
        <v>2417</v>
      </c>
      <c r="M18" s="417" t="s">
        <v>2358</v>
      </c>
      <c r="N18" s="675" t="s">
        <v>7599</v>
      </c>
      <c r="O18" s="417" t="s">
        <v>244</v>
      </c>
      <c r="P18" s="417" t="s">
        <v>7600</v>
      </c>
      <c r="Q18" s="672">
        <v>1166</v>
      </c>
      <c r="R18" s="417" t="s">
        <v>4880</v>
      </c>
      <c r="S18" s="417"/>
      <c r="T18" s="523" t="s">
        <v>5043</v>
      </c>
      <c r="U18" s="523" t="s">
        <v>5833</v>
      </c>
      <c r="V18" s="682">
        <v>43918</v>
      </c>
      <c r="W18" s="670">
        <v>43923</v>
      </c>
      <c r="X18" s="671"/>
      <c r="Y18" s="523" t="s">
        <v>6555</v>
      </c>
      <c r="Z18" s="523" t="s">
        <v>6985</v>
      </c>
      <c r="AA18" s="523" t="s">
        <v>6642</v>
      </c>
      <c r="AB18" s="523" t="s">
        <v>7601</v>
      </c>
      <c r="AC18" s="523"/>
      <c r="AD18" s="523"/>
      <c r="AE18" s="523"/>
      <c r="AF18" s="523">
        <v>6</v>
      </c>
      <c r="AG18" s="523">
        <v>4</v>
      </c>
      <c r="AH18" s="523"/>
      <c r="AI18" s="523"/>
      <c r="AJ18" s="523"/>
      <c r="AK18" s="523"/>
      <c r="AL18" s="523">
        <v>1</v>
      </c>
      <c r="AM18" s="523">
        <v>1</v>
      </c>
      <c r="AN18" s="523"/>
      <c r="AO18" s="523"/>
      <c r="AP18" s="523"/>
      <c r="AQ18" s="523"/>
      <c r="AR18" s="523"/>
      <c r="AS18" s="523"/>
      <c r="AT18" s="523">
        <v>8</v>
      </c>
      <c r="AU18" s="523">
        <v>8</v>
      </c>
      <c r="AV18" s="523">
        <v>2</v>
      </c>
      <c r="AW18" s="523">
        <v>2</v>
      </c>
      <c r="AX18" s="523"/>
      <c r="AY18" s="523"/>
      <c r="AZ18" s="523"/>
      <c r="BA18" s="523"/>
      <c r="BB18" s="91"/>
      <c r="BC18" s="91"/>
      <c r="BD18" s="91"/>
      <c r="BE18" s="91"/>
      <c r="BF18" s="91">
        <v>8</v>
      </c>
      <c r="BG18" s="523">
        <v>9</v>
      </c>
      <c r="BH18" s="523" t="s">
        <v>7579</v>
      </c>
      <c r="BI18" s="91">
        <v>1</v>
      </c>
      <c r="BJ18" s="91"/>
      <c r="BK18" s="91">
        <v>1</v>
      </c>
      <c r="BL18" s="91">
        <v>1</v>
      </c>
    </row>
    <row r="19" spans="1:64" ht="28.5" hidden="1" customHeight="1">
      <c r="A19" s="630"/>
      <c r="B19" s="630" t="s">
        <v>2333</v>
      </c>
      <c r="C19" s="630"/>
      <c r="D19" s="622">
        <f t="shared" si="0"/>
        <v>172939.46</v>
      </c>
      <c r="E19" s="680">
        <v>691757.84</v>
      </c>
      <c r="F19" s="515">
        <v>10</v>
      </c>
      <c r="G19" s="618" t="s">
        <v>3216</v>
      </c>
      <c r="H19" s="619">
        <v>43887</v>
      </c>
      <c r="I19" s="670">
        <v>43914</v>
      </c>
      <c r="J19" s="557">
        <v>27</v>
      </c>
      <c r="K19" s="521" t="s">
        <v>2374</v>
      </c>
      <c r="L19" s="632" t="s">
        <v>2417</v>
      </c>
      <c r="M19" s="525" t="s">
        <v>2358</v>
      </c>
      <c r="N19" s="675" t="s">
        <v>7602</v>
      </c>
      <c r="O19" s="525" t="s">
        <v>5184</v>
      </c>
      <c r="P19" s="525" t="s">
        <v>7603</v>
      </c>
      <c r="Q19" s="672">
        <v>1975</v>
      </c>
      <c r="R19" s="525" t="s">
        <v>4921</v>
      </c>
      <c r="S19" s="525"/>
      <c r="T19" s="523" t="s">
        <v>5043</v>
      </c>
      <c r="U19" s="523" t="s">
        <v>5779</v>
      </c>
      <c r="V19" s="682">
        <v>43924</v>
      </c>
      <c r="W19" s="670">
        <v>43930</v>
      </c>
      <c r="X19" s="671"/>
      <c r="Y19" s="523" t="s">
        <v>6677</v>
      </c>
      <c r="Z19" s="523" t="s">
        <v>6985</v>
      </c>
      <c r="AA19" s="523" t="s">
        <v>7604</v>
      </c>
      <c r="AB19" s="523" t="s">
        <v>3314</v>
      </c>
      <c r="AC19" s="523"/>
      <c r="AD19" s="523"/>
      <c r="AE19" s="523"/>
      <c r="AF19" s="523">
        <v>7</v>
      </c>
      <c r="AG19" s="523">
        <v>3</v>
      </c>
      <c r="AH19" s="523"/>
      <c r="AI19" s="523"/>
      <c r="AJ19" s="523"/>
      <c r="AK19" s="523"/>
      <c r="AL19" s="523">
        <v>1</v>
      </c>
      <c r="AM19" s="523">
        <v>1</v>
      </c>
      <c r="AN19" s="523"/>
      <c r="AO19" s="523"/>
      <c r="AP19" s="523"/>
      <c r="AQ19" s="523"/>
      <c r="AR19" s="523"/>
      <c r="AS19" s="523"/>
      <c r="AT19" s="523">
        <v>4</v>
      </c>
      <c r="AU19" s="523">
        <v>4</v>
      </c>
      <c r="AV19" s="523">
        <v>2</v>
      </c>
      <c r="AW19" s="523">
        <v>2</v>
      </c>
      <c r="AX19" s="523">
        <v>4</v>
      </c>
      <c r="AY19" s="523">
        <v>4</v>
      </c>
      <c r="AZ19" s="523"/>
      <c r="BA19" s="523"/>
      <c r="BB19" s="91"/>
      <c r="BC19" s="91"/>
      <c r="BD19" s="91"/>
      <c r="BE19" s="91"/>
      <c r="BF19" s="91">
        <v>10</v>
      </c>
      <c r="BG19" s="523">
        <v>8</v>
      </c>
      <c r="BH19" s="523" t="s">
        <v>7598</v>
      </c>
      <c r="BI19" s="91">
        <v>1</v>
      </c>
      <c r="BJ19" s="91"/>
      <c r="BK19" s="91">
        <v>1</v>
      </c>
      <c r="BL19" s="91">
        <v>1</v>
      </c>
    </row>
    <row r="20" spans="1:64" ht="28.5" hidden="1" customHeight="1">
      <c r="A20" s="630"/>
      <c r="B20" s="630" t="s">
        <v>2317</v>
      </c>
      <c r="C20" s="630"/>
      <c r="D20" s="622">
        <f t="shared" si="0"/>
        <v>166361.5975</v>
      </c>
      <c r="E20" s="680">
        <v>665446.39</v>
      </c>
      <c r="F20" s="515">
        <v>10</v>
      </c>
      <c r="G20" s="618" t="s">
        <v>3216</v>
      </c>
      <c r="H20" s="619">
        <v>43886</v>
      </c>
      <c r="I20" s="670"/>
      <c r="J20" s="557">
        <v>30</v>
      </c>
      <c r="K20" s="521" t="s">
        <v>2374</v>
      </c>
      <c r="L20" s="632" t="s">
        <v>2417</v>
      </c>
      <c r="M20" s="577" t="s">
        <v>2358</v>
      </c>
      <c r="N20" s="675" t="s">
        <v>7141</v>
      </c>
      <c r="O20" s="577" t="s">
        <v>7605</v>
      </c>
      <c r="P20" s="577" t="s">
        <v>7606</v>
      </c>
      <c r="Q20" s="672">
        <v>2071</v>
      </c>
      <c r="R20" s="577" t="s">
        <v>4887</v>
      </c>
      <c r="S20" s="577"/>
      <c r="T20" s="523" t="s">
        <v>5043</v>
      </c>
      <c r="U20" s="523" t="s">
        <v>5779</v>
      </c>
      <c r="V20" s="682">
        <v>43925</v>
      </c>
      <c r="W20" s="670">
        <v>43928</v>
      </c>
      <c r="X20" s="671"/>
      <c r="Y20" s="523" t="s">
        <v>6677</v>
      </c>
      <c r="Z20" s="523">
        <v>1</v>
      </c>
      <c r="AA20" s="523" t="s">
        <v>7604</v>
      </c>
      <c r="AB20" s="523" t="s">
        <v>6524</v>
      </c>
      <c r="AC20" s="523"/>
      <c r="AD20" s="523"/>
      <c r="AE20" s="523"/>
      <c r="AF20" s="523">
        <v>7</v>
      </c>
      <c r="AG20" s="523">
        <v>3</v>
      </c>
      <c r="AH20" s="523"/>
      <c r="AI20" s="523"/>
      <c r="AJ20" s="523"/>
      <c r="AK20" s="523"/>
      <c r="AL20" s="523">
        <v>1</v>
      </c>
      <c r="AM20" s="523">
        <v>1</v>
      </c>
      <c r="AN20" s="523"/>
      <c r="AO20" s="523"/>
      <c r="AP20" s="523"/>
      <c r="AQ20" s="523"/>
      <c r="AR20" s="523"/>
      <c r="AS20" s="523"/>
      <c r="AT20" s="523">
        <v>4</v>
      </c>
      <c r="AU20" s="523">
        <v>4</v>
      </c>
      <c r="AV20" s="523">
        <v>2</v>
      </c>
      <c r="AW20" s="523">
        <v>2</v>
      </c>
      <c r="AX20" s="523">
        <v>4</v>
      </c>
      <c r="AY20" s="523">
        <v>4</v>
      </c>
      <c r="AZ20" s="523"/>
      <c r="BA20" s="523"/>
      <c r="BB20" s="91"/>
      <c r="BC20" s="91"/>
      <c r="BD20" s="91"/>
      <c r="BE20" s="91"/>
      <c r="BF20" s="91">
        <v>11</v>
      </c>
      <c r="BG20" s="523">
        <v>4</v>
      </c>
      <c r="BH20" s="523" t="s">
        <v>7598</v>
      </c>
      <c r="BI20" s="91">
        <v>1</v>
      </c>
      <c r="BJ20" s="91"/>
      <c r="BK20" s="91">
        <v>1</v>
      </c>
      <c r="BL20" s="91">
        <v>1</v>
      </c>
    </row>
    <row r="21" spans="1:64" ht="28.5" hidden="1" customHeight="1">
      <c r="A21" s="630"/>
      <c r="B21" s="630" t="s">
        <v>2317</v>
      </c>
      <c r="C21" s="630"/>
      <c r="D21" s="622">
        <f t="shared" si="0"/>
        <v>104041.75</v>
      </c>
      <c r="E21" s="680">
        <v>416167</v>
      </c>
      <c r="F21" s="515" t="s">
        <v>207</v>
      </c>
      <c r="G21" s="624" t="s">
        <v>3216</v>
      </c>
      <c r="H21" s="613"/>
      <c r="I21" s="670"/>
      <c r="J21" s="557">
        <v>11</v>
      </c>
      <c r="K21" s="521" t="s">
        <v>2432</v>
      </c>
      <c r="L21" s="632" t="s">
        <v>2432</v>
      </c>
      <c r="M21" s="586" t="s">
        <v>7241</v>
      </c>
      <c r="N21" s="675" t="s">
        <v>7607</v>
      </c>
      <c r="O21" s="586" t="s">
        <v>7608</v>
      </c>
      <c r="P21" s="586" t="s">
        <v>2541</v>
      </c>
      <c r="Q21" s="672">
        <v>6819</v>
      </c>
      <c r="R21" s="586" t="s">
        <v>5720</v>
      </c>
      <c r="S21" s="586"/>
      <c r="T21" s="523" t="s">
        <v>5043</v>
      </c>
      <c r="U21" s="523" t="s">
        <v>5833</v>
      </c>
      <c r="V21" s="682">
        <v>43965</v>
      </c>
      <c r="W21" s="670">
        <v>43986</v>
      </c>
      <c r="X21" s="671" t="s">
        <v>7609</v>
      </c>
      <c r="Y21" s="523" t="s">
        <v>6763</v>
      </c>
      <c r="Z21" s="523" t="s">
        <v>7559</v>
      </c>
      <c r="AA21" s="523" t="s">
        <v>7246</v>
      </c>
      <c r="AB21" s="523">
        <v>4</v>
      </c>
      <c r="AC21" s="91" t="s">
        <v>7560</v>
      </c>
      <c r="AD21" s="91"/>
      <c r="AE21" s="91"/>
      <c r="AF21" s="523"/>
      <c r="AG21" s="523"/>
      <c r="AH21" s="523"/>
      <c r="AI21" s="523"/>
      <c r="AJ21" s="523">
        <v>4</v>
      </c>
      <c r="AK21" s="523">
        <v>3</v>
      </c>
      <c r="AL21" s="523"/>
      <c r="AM21" s="523"/>
      <c r="AN21" s="523"/>
      <c r="AO21" s="523">
        <v>1</v>
      </c>
      <c r="AP21" s="523">
        <v>6</v>
      </c>
      <c r="AQ21" s="523"/>
      <c r="AR21" s="523"/>
      <c r="AS21" s="523"/>
      <c r="AT21" s="523"/>
      <c r="AU21" s="523"/>
      <c r="AV21" s="523"/>
      <c r="AW21" s="523"/>
      <c r="AX21" s="523"/>
      <c r="AY21" s="523"/>
      <c r="AZ21" s="523"/>
      <c r="BA21" s="523"/>
      <c r="BB21" s="91">
        <v>2</v>
      </c>
      <c r="BC21" s="91">
        <v>1</v>
      </c>
      <c r="BD21" s="91">
        <v>1</v>
      </c>
      <c r="BE21" s="91">
        <v>2</v>
      </c>
      <c r="BF21" s="91">
        <v>4</v>
      </c>
      <c r="BG21" s="523"/>
      <c r="BH21" s="523"/>
      <c r="BI21" s="91"/>
      <c r="BJ21" s="91">
        <v>2</v>
      </c>
      <c r="BK21" s="91">
        <v>1</v>
      </c>
      <c r="BL21" s="91">
        <v>1</v>
      </c>
    </row>
    <row r="22" spans="1:64" ht="28.5" hidden="1" customHeight="1">
      <c r="A22" s="630"/>
      <c r="B22" s="630" t="s">
        <v>2317</v>
      </c>
      <c r="C22" s="630"/>
      <c r="D22" s="622">
        <f t="shared" si="0"/>
        <v>180998.75</v>
      </c>
      <c r="E22" s="680">
        <v>723995</v>
      </c>
      <c r="F22" s="515">
        <v>11</v>
      </c>
      <c r="G22" s="624" t="s">
        <v>3216</v>
      </c>
      <c r="H22" s="613"/>
      <c r="I22" s="670"/>
      <c r="J22" s="557">
        <v>3</v>
      </c>
      <c r="K22" s="521" t="s">
        <v>2471</v>
      </c>
      <c r="L22" s="632" t="s">
        <v>2471</v>
      </c>
      <c r="M22" s="112" t="s">
        <v>2335</v>
      </c>
      <c r="N22" s="713" t="s">
        <v>7610</v>
      </c>
      <c r="O22" s="112" t="s">
        <v>78</v>
      </c>
      <c r="P22" s="112" t="s">
        <v>32</v>
      </c>
      <c r="Q22" s="672">
        <v>7143</v>
      </c>
      <c r="R22" s="432" t="s">
        <v>4870</v>
      </c>
      <c r="S22" s="432"/>
      <c r="T22" s="523" t="s">
        <v>5043</v>
      </c>
      <c r="U22" s="523" t="s">
        <v>5833</v>
      </c>
      <c r="V22" s="682">
        <v>43991</v>
      </c>
      <c r="W22" s="670">
        <v>44007</v>
      </c>
      <c r="X22" s="671"/>
      <c r="Y22" s="523" t="s">
        <v>6902</v>
      </c>
      <c r="Z22" s="523">
        <v>1</v>
      </c>
      <c r="AA22" s="523" t="s">
        <v>6642</v>
      </c>
      <c r="AB22" s="523" t="s">
        <v>4910</v>
      </c>
      <c r="AC22" s="523"/>
      <c r="AD22" s="523"/>
      <c r="AE22" s="523"/>
      <c r="AF22" s="523">
        <v>2</v>
      </c>
      <c r="AG22" s="523">
        <v>9</v>
      </c>
      <c r="AH22" s="523"/>
      <c r="AI22" s="523"/>
      <c r="AJ22" s="523"/>
      <c r="AK22" s="523"/>
      <c r="AL22" s="523"/>
      <c r="AM22" s="523"/>
      <c r="AN22" s="523">
        <v>1</v>
      </c>
      <c r="AO22" s="523"/>
      <c r="AP22" s="523"/>
      <c r="AQ22" s="523"/>
      <c r="AR22" s="523"/>
      <c r="AS22" s="523"/>
      <c r="AT22" s="523">
        <v>8</v>
      </c>
      <c r="AU22" s="523">
        <v>8</v>
      </c>
      <c r="AV22" s="523">
        <v>2</v>
      </c>
      <c r="AW22" s="523">
        <v>2</v>
      </c>
      <c r="AX22" s="523"/>
      <c r="AY22" s="523"/>
      <c r="AZ22" s="523"/>
      <c r="BA22" s="523"/>
      <c r="BB22" s="91"/>
      <c r="BC22" s="91"/>
      <c r="BD22" s="91"/>
      <c r="BE22" s="91"/>
      <c r="BF22" s="91">
        <v>8</v>
      </c>
      <c r="BG22" s="523">
        <v>6</v>
      </c>
      <c r="BH22" s="523"/>
      <c r="BI22" s="91">
        <v>1</v>
      </c>
      <c r="BJ22" s="91"/>
      <c r="BK22" s="91">
        <v>1</v>
      </c>
      <c r="BL22" s="91">
        <v>1</v>
      </c>
    </row>
    <row r="23" spans="1:64" ht="28.5" hidden="1" customHeight="1">
      <c r="A23" s="630"/>
      <c r="B23" s="630" t="s">
        <v>2333</v>
      </c>
      <c r="C23" s="630"/>
      <c r="D23" s="622">
        <f t="shared" si="0"/>
        <v>96250</v>
      </c>
      <c r="E23" s="680">
        <v>385000</v>
      </c>
      <c r="F23" s="515" t="s">
        <v>207</v>
      </c>
      <c r="G23" s="624" t="s">
        <v>3216</v>
      </c>
      <c r="H23" s="613"/>
      <c r="I23" s="670"/>
      <c r="J23" s="557">
        <v>3</v>
      </c>
      <c r="K23" s="521" t="s">
        <v>2471</v>
      </c>
      <c r="L23" s="632" t="s">
        <v>2471</v>
      </c>
      <c r="M23" s="525" t="s">
        <v>7241</v>
      </c>
      <c r="N23" s="675" t="s">
        <v>7611</v>
      </c>
      <c r="O23" s="525" t="s">
        <v>7612</v>
      </c>
      <c r="P23" s="525" t="s">
        <v>7613</v>
      </c>
      <c r="Q23" s="672">
        <v>6773</v>
      </c>
      <c r="R23" s="525" t="s">
        <v>4921</v>
      </c>
      <c r="S23" s="525"/>
      <c r="T23" s="523" t="s">
        <v>5043</v>
      </c>
      <c r="U23" s="523" t="s">
        <v>5833</v>
      </c>
      <c r="V23" s="682">
        <v>44051</v>
      </c>
      <c r="W23" s="670">
        <v>43992</v>
      </c>
      <c r="X23" s="671" t="s">
        <v>7609</v>
      </c>
      <c r="Y23" s="523" t="s">
        <v>6488</v>
      </c>
      <c r="Z23" s="523" t="s">
        <v>7559</v>
      </c>
      <c r="AA23" s="523" t="s">
        <v>7246</v>
      </c>
      <c r="AB23" s="523">
        <v>4</v>
      </c>
      <c r="AC23" s="91" t="s">
        <v>7560</v>
      </c>
      <c r="AD23" s="91"/>
      <c r="AE23" s="91"/>
      <c r="AF23" s="523"/>
      <c r="AG23" s="523"/>
      <c r="AH23" s="523"/>
      <c r="AI23" s="523"/>
      <c r="AJ23" s="523">
        <v>4</v>
      </c>
      <c r="AK23" s="523">
        <v>2</v>
      </c>
      <c r="AL23" s="523"/>
      <c r="AM23" s="523"/>
      <c r="AN23" s="523"/>
      <c r="AO23" s="523">
        <v>1</v>
      </c>
      <c r="AP23" s="523">
        <v>6</v>
      </c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91">
        <v>2</v>
      </c>
      <c r="BC23" s="91">
        <v>1</v>
      </c>
      <c r="BD23" s="91">
        <v>1</v>
      </c>
      <c r="BE23" s="91">
        <v>2</v>
      </c>
      <c r="BF23" s="91">
        <v>4</v>
      </c>
      <c r="BG23" s="523"/>
      <c r="BH23" s="523"/>
      <c r="BI23" s="91"/>
      <c r="BJ23" s="91">
        <v>2</v>
      </c>
      <c r="BK23" s="91">
        <v>1</v>
      </c>
      <c r="BL23" s="91">
        <v>1</v>
      </c>
    </row>
    <row r="24" spans="1:64" ht="41.25" hidden="1" customHeight="1">
      <c r="A24" s="630"/>
      <c r="B24" s="630" t="s">
        <v>2333</v>
      </c>
      <c r="C24" s="630"/>
      <c r="D24" s="622">
        <f t="shared" si="0"/>
        <v>101382.4975</v>
      </c>
      <c r="E24" s="680">
        <v>405529.99</v>
      </c>
      <c r="F24" s="515" t="s">
        <v>207</v>
      </c>
      <c r="G24" s="624" t="s">
        <v>3216</v>
      </c>
      <c r="H24" s="613"/>
      <c r="I24" s="670"/>
      <c r="J24" s="557">
        <v>8</v>
      </c>
      <c r="K24" s="521" t="s">
        <v>2471</v>
      </c>
      <c r="L24" s="632" t="s">
        <v>2471</v>
      </c>
      <c r="M24" s="112" t="s">
        <v>7241</v>
      </c>
      <c r="N24" s="675" t="s">
        <v>7614</v>
      </c>
      <c r="O24" s="112" t="s">
        <v>7615</v>
      </c>
      <c r="P24" s="112" t="s">
        <v>6229</v>
      </c>
      <c r="Q24" s="672">
        <v>6623</v>
      </c>
      <c r="R24" s="432" t="s">
        <v>4870</v>
      </c>
      <c r="S24" s="432"/>
      <c r="T24" s="523" t="s">
        <v>5043</v>
      </c>
      <c r="U24" s="523" t="s">
        <v>5833</v>
      </c>
      <c r="V24" s="682">
        <v>43998</v>
      </c>
      <c r="W24" s="670">
        <v>44012</v>
      </c>
      <c r="X24" s="709" t="s">
        <v>7616</v>
      </c>
      <c r="Y24" s="523" t="s">
        <v>6763</v>
      </c>
      <c r="Z24" s="523" t="s">
        <v>7559</v>
      </c>
      <c r="AA24" s="523" t="s">
        <v>7246</v>
      </c>
      <c r="AB24" s="523">
        <v>4</v>
      </c>
      <c r="AC24" s="91" t="s">
        <v>7560</v>
      </c>
      <c r="AD24" s="91"/>
      <c r="AE24" s="91"/>
      <c r="AF24" s="523"/>
      <c r="AG24" s="523"/>
      <c r="AH24" s="523"/>
      <c r="AI24" s="523"/>
      <c r="AJ24" s="523">
        <v>4</v>
      </c>
      <c r="AK24" s="523">
        <v>3</v>
      </c>
      <c r="AL24" s="523"/>
      <c r="AM24" s="523"/>
      <c r="AN24" s="523"/>
      <c r="AO24" s="523">
        <v>1</v>
      </c>
      <c r="AP24" s="523">
        <v>6</v>
      </c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91">
        <v>2</v>
      </c>
      <c r="BC24" s="91">
        <v>1</v>
      </c>
      <c r="BD24" s="91">
        <v>1</v>
      </c>
      <c r="BE24" s="91">
        <v>2</v>
      </c>
      <c r="BF24" s="91">
        <v>4</v>
      </c>
      <c r="BG24" s="523"/>
      <c r="BH24" s="523"/>
      <c r="BI24" s="91"/>
      <c r="BJ24" s="91">
        <v>2</v>
      </c>
      <c r="BK24" s="91">
        <v>1</v>
      </c>
      <c r="BL24" s="91">
        <v>1</v>
      </c>
    </row>
    <row r="25" spans="1:64" ht="28.5" hidden="1" customHeight="1">
      <c r="A25" s="630"/>
      <c r="B25" s="630" t="s">
        <v>2317</v>
      </c>
      <c r="C25" s="630"/>
      <c r="D25" s="622">
        <f t="shared" si="0"/>
        <v>100000</v>
      </c>
      <c r="E25" s="680">
        <v>400000</v>
      </c>
      <c r="F25" s="515" t="s">
        <v>207</v>
      </c>
      <c r="G25" s="624" t="s">
        <v>3216</v>
      </c>
      <c r="H25" s="613"/>
      <c r="I25" s="670"/>
      <c r="J25" s="557">
        <v>17</v>
      </c>
      <c r="K25" s="521" t="s">
        <v>2471</v>
      </c>
      <c r="L25" s="632" t="s">
        <v>2471</v>
      </c>
      <c r="M25" s="417" t="s">
        <v>7241</v>
      </c>
      <c r="N25" s="675" t="s">
        <v>7617</v>
      </c>
      <c r="O25" s="417" t="s">
        <v>7618</v>
      </c>
      <c r="P25" s="417" t="s">
        <v>7619</v>
      </c>
      <c r="Q25" s="672">
        <v>6684</v>
      </c>
      <c r="R25" s="417" t="s">
        <v>4880</v>
      </c>
      <c r="S25" s="417"/>
      <c r="T25" s="523" t="s">
        <v>5043</v>
      </c>
      <c r="U25" s="523" t="s">
        <v>5833</v>
      </c>
      <c r="V25" s="682">
        <v>44004</v>
      </c>
      <c r="W25" s="670">
        <v>44042</v>
      </c>
      <c r="X25" s="671" t="s">
        <v>7609</v>
      </c>
      <c r="Y25" s="523" t="s">
        <v>6763</v>
      </c>
      <c r="Z25" s="523" t="s">
        <v>7559</v>
      </c>
      <c r="AA25" s="523" t="s">
        <v>7246</v>
      </c>
      <c r="AB25" s="523">
        <v>4</v>
      </c>
      <c r="AC25" s="91" t="s">
        <v>7560</v>
      </c>
      <c r="AD25" s="91"/>
      <c r="AE25" s="91"/>
      <c r="AF25" s="523"/>
      <c r="AG25" s="523"/>
      <c r="AH25" s="523"/>
      <c r="AI25" s="523"/>
      <c r="AJ25" s="523">
        <v>4</v>
      </c>
      <c r="AK25" s="523">
        <v>3</v>
      </c>
      <c r="AL25" s="523"/>
      <c r="AM25" s="523"/>
      <c r="AN25" s="523"/>
      <c r="AO25" s="523">
        <v>1</v>
      </c>
      <c r="AP25" s="523">
        <v>6</v>
      </c>
      <c r="AQ25" s="523"/>
      <c r="AR25" s="523"/>
      <c r="AS25" s="523"/>
      <c r="AT25" s="523"/>
      <c r="AU25" s="523"/>
      <c r="AV25" s="523"/>
      <c r="AW25" s="523"/>
      <c r="AX25" s="523"/>
      <c r="AY25" s="523"/>
      <c r="AZ25" s="523"/>
      <c r="BA25" s="523"/>
      <c r="BB25" s="91">
        <v>2</v>
      </c>
      <c r="BC25" s="91">
        <v>1</v>
      </c>
      <c r="BD25" s="91">
        <v>1</v>
      </c>
      <c r="BE25" s="91">
        <v>2</v>
      </c>
      <c r="BF25" s="91">
        <v>4</v>
      </c>
      <c r="BG25" s="523"/>
      <c r="BH25" s="523"/>
      <c r="BI25" s="91"/>
      <c r="BJ25" s="91">
        <v>2</v>
      </c>
      <c r="BK25" s="91">
        <v>1</v>
      </c>
      <c r="BL25" s="91">
        <v>1</v>
      </c>
    </row>
    <row r="26" spans="1:64" ht="28.5" hidden="1" customHeight="1">
      <c r="A26" s="630"/>
      <c r="B26" s="630" t="s">
        <v>2317</v>
      </c>
      <c r="C26" s="630"/>
      <c r="D26" s="622">
        <f t="shared" si="0"/>
        <v>164688</v>
      </c>
      <c r="E26" s="680">
        <v>658752</v>
      </c>
      <c r="F26" s="515">
        <v>10</v>
      </c>
      <c r="G26" s="624" t="s">
        <v>3216</v>
      </c>
      <c r="H26" s="619">
        <v>43991</v>
      </c>
      <c r="I26" s="670"/>
      <c r="J26" s="557">
        <v>22</v>
      </c>
      <c r="K26" s="521" t="s">
        <v>2471</v>
      </c>
      <c r="L26" s="632" t="s">
        <v>2556</v>
      </c>
      <c r="M26" s="577" t="s">
        <v>2358</v>
      </c>
      <c r="N26" s="675" t="s">
        <v>7620</v>
      </c>
      <c r="O26" s="577" t="s">
        <v>3724</v>
      </c>
      <c r="P26" s="772" t="s">
        <v>3294</v>
      </c>
      <c r="Q26" s="672">
        <v>4052</v>
      </c>
      <c r="R26" s="577" t="s">
        <v>4887</v>
      </c>
      <c r="S26" s="577"/>
      <c r="T26" s="523" t="s">
        <v>5043</v>
      </c>
      <c r="U26" s="523" t="s">
        <v>5833</v>
      </c>
      <c r="V26" s="682">
        <v>44008</v>
      </c>
      <c r="W26" s="670">
        <v>44014</v>
      </c>
      <c r="X26" s="671"/>
      <c r="Y26" s="523" t="s">
        <v>7621</v>
      </c>
      <c r="Z26" s="523" t="s">
        <v>6985</v>
      </c>
      <c r="AA26" s="523" t="s">
        <v>7604</v>
      </c>
      <c r="AB26" s="523" t="s">
        <v>4947</v>
      </c>
      <c r="AC26" s="523"/>
      <c r="AD26" s="523"/>
      <c r="AE26" s="523"/>
      <c r="AF26" s="523">
        <v>7</v>
      </c>
      <c r="AG26" s="523">
        <v>2</v>
      </c>
      <c r="AH26" s="523">
        <v>1</v>
      </c>
      <c r="AI26" s="523"/>
      <c r="AJ26" s="523"/>
      <c r="AK26" s="523"/>
      <c r="AL26" s="523">
        <v>1</v>
      </c>
      <c r="AM26" s="523">
        <v>1</v>
      </c>
      <c r="AN26" s="523"/>
      <c r="AO26" s="523"/>
      <c r="AP26" s="523"/>
      <c r="AQ26" s="523"/>
      <c r="AR26" s="523"/>
      <c r="AS26" s="523"/>
      <c r="AT26" s="523">
        <v>4</v>
      </c>
      <c r="AU26" s="523">
        <v>4</v>
      </c>
      <c r="AV26" s="523">
        <v>2</v>
      </c>
      <c r="AW26" s="523">
        <v>2</v>
      </c>
      <c r="AX26" s="523">
        <v>4</v>
      </c>
      <c r="AY26" s="523">
        <v>4</v>
      </c>
      <c r="AZ26" s="523"/>
      <c r="BA26" s="523"/>
      <c r="BB26" s="91"/>
      <c r="BC26" s="91"/>
      <c r="BD26" s="91"/>
      <c r="BE26" s="91"/>
      <c r="BF26" s="91">
        <v>4</v>
      </c>
      <c r="BG26" s="523">
        <v>4</v>
      </c>
      <c r="BH26" s="523"/>
      <c r="BI26" s="91">
        <v>1</v>
      </c>
      <c r="BJ26" s="91"/>
      <c r="BK26" s="91">
        <v>1</v>
      </c>
      <c r="BL26" s="91">
        <v>1</v>
      </c>
    </row>
    <row r="27" spans="1:64" ht="28.5" hidden="1" customHeight="1">
      <c r="A27" s="630"/>
      <c r="B27" s="630" t="s">
        <v>2333</v>
      </c>
      <c r="C27" s="630"/>
      <c r="D27" s="622">
        <f t="shared" si="0"/>
        <v>178128.5</v>
      </c>
      <c r="E27" s="680">
        <v>712514</v>
      </c>
      <c r="F27" s="515">
        <v>10</v>
      </c>
      <c r="G27" s="624" t="s">
        <v>3216</v>
      </c>
      <c r="H27" s="619">
        <v>43998</v>
      </c>
      <c r="I27" s="670"/>
      <c r="J27" s="557">
        <v>29</v>
      </c>
      <c r="K27" s="521" t="s">
        <v>2471</v>
      </c>
      <c r="L27" s="632" t="s">
        <v>2556</v>
      </c>
      <c r="M27" s="577" t="s">
        <v>2358</v>
      </c>
      <c r="N27" s="675" t="s">
        <v>7622</v>
      </c>
      <c r="O27" s="577" t="s">
        <v>5578</v>
      </c>
      <c r="P27" s="577" t="s">
        <v>7623</v>
      </c>
      <c r="Q27" s="672">
        <v>4010</v>
      </c>
      <c r="R27" s="577" t="s">
        <v>4887</v>
      </c>
      <c r="S27" s="577"/>
      <c r="T27" s="523" t="s">
        <v>5043</v>
      </c>
      <c r="U27" s="523" t="s">
        <v>5833</v>
      </c>
      <c r="V27" s="682">
        <v>44015</v>
      </c>
      <c r="W27" s="670">
        <v>44020</v>
      </c>
      <c r="X27" s="671"/>
      <c r="Y27" s="523" t="s">
        <v>7621</v>
      </c>
      <c r="Z27" s="523" t="s">
        <v>6985</v>
      </c>
      <c r="AA27" s="523" t="s">
        <v>6642</v>
      </c>
      <c r="AB27" s="523" t="s">
        <v>6512</v>
      </c>
      <c r="AC27" s="523"/>
      <c r="AD27" s="523"/>
      <c r="AE27" s="523"/>
      <c r="AF27" s="523">
        <v>7</v>
      </c>
      <c r="AG27" s="523">
        <v>2</v>
      </c>
      <c r="AH27" s="523">
        <v>1</v>
      </c>
      <c r="AI27" s="523"/>
      <c r="AJ27" s="523"/>
      <c r="AK27" s="523"/>
      <c r="AL27" s="523">
        <v>1</v>
      </c>
      <c r="AM27" s="523">
        <v>1</v>
      </c>
      <c r="AN27" s="523"/>
      <c r="AO27" s="523"/>
      <c r="AP27" s="523"/>
      <c r="AQ27" s="523"/>
      <c r="AR27" s="523"/>
      <c r="AS27" s="523"/>
      <c r="AT27" s="523">
        <v>8</v>
      </c>
      <c r="AU27" s="523">
        <v>8</v>
      </c>
      <c r="AV27" s="523">
        <v>2</v>
      </c>
      <c r="AW27" s="523">
        <v>2</v>
      </c>
      <c r="AX27" s="523"/>
      <c r="AY27" s="523"/>
      <c r="AZ27" s="523"/>
      <c r="BA27" s="523"/>
      <c r="BB27" s="91"/>
      <c r="BC27" s="91"/>
      <c r="BD27" s="91"/>
      <c r="BE27" s="91"/>
      <c r="BF27" s="91">
        <v>11</v>
      </c>
      <c r="BG27" s="523">
        <v>4</v>
      </c>
      <c r="BH27" s="523"/>
      <c r="BI27" s="91">
        <v>1</v>
      </c>
      <c r="BJ27" s="91"/>
      <c r="BK27" s="91">
        <v>1</v>
      </c>
      <c r="BL27" s="91">
        <v>1</v>
      </c>
    </row>
    <row r="28" spans="1:64" ht="28.5" hidden="1" customHeight="1">
      <c r="A28" s="630"/>
      <c r="B28" s="630" t="s">
        <v>2317</v>
      </c>
      <c r="C28" s="630"/>
      <c r="D28" s="622">
        <f t="shared" si="0"/>
        <v>181913.5</v>
      </c>
      <c r="E28" s="680">
        <v>727654</v>
      </c>
      <c r="F28" s="515">
        <v>10</v>
      </c>
      <c r="G28" s="624" t="s">
        <v>3216</v>
      </c>
      <c r="H28" s="619">
        <v>43998</v>
      </c>
      <c r="I28" s="670"/>
      <c r="J28" s="557">
        <v>29</v>
      </c>
      <c r="K28" s="521" t="s">
        <v>2471</v>
      </c>
      <c r="L28" s="632" t="s">
        <v>2556</v>
      </c>
      <c r="M28" s="417" t="s">
        <v>2358</v>
      </c>
      <c r="N28" s="675" t="s">
        <v>7624</v>
      </c>
      <c r="O28" s="417" t="s">
        <v>7625</v>
      </c>
      <c r="P28" s="417" t="s">
        <v>7626</v>
      </c>
      <c r="Q28" s="672">
        <v>5083</v>
      </c>
      <c r="R28" s="417" t="s">
        <v>4880</v>
      </c>
      <c r="S28" s="417"/>
      <c r="T28" s="523" t="s">
        <v>5043</v>
      </c>
      <c r="U28" s="523" t="s">
        <v>5833</v>
      </c>
      <c r="V28" s="682">
        <v>44016</v>
      </c>
      <c r="W28" s="670">
        <v>44021</v>
      </c>
      <c r="X28" s="671"/>
      <c r="Y28" s="523" t="s">
        <v>7621</v>
      </c>
      <c r="Z28" s="523" t="s">
        <v>6985</v>
      </c>
      <c r="AA28" s="523" t="s">
        <v>6642</v>
      </c>
      <c r="AB28" s="523" t="s">
        <v>4963</v>
      </c>
      <c r="AC28" s="523"/>
      <c r="AD28" s="523"/>
      <c r="AE28" s="523"/>
      <c r="AF28" s="523">
        <v>7</v>
      </c>
      <c r="AG28" s="523">
        <v>2</v>
      </c>
      <c r="AH28" s="523">
        <v>1</v>
      </c>
      <c r="AI28" s="523"/>
      <c r="AJ28" s="523"/>
      <c r="AK28" s="523"/>
      <c r="AL28" s="523">
        <v>1</v>
      </c>
      <c r="AM28" s="523">
        <v>1</v>
      </c>
      <c r="AN28" s="523"/>
      <c r="AO28" s="523"/>
      <c r="AP28" s="523"/>
      <c r="AQ28" s="523"/>
      <c r="AR28" s="523"/>
      <c r="AS28" s="523"/>
      <c r="AT28" s="523">
        <v>8</v>
      </c>
      <c r="AU28" s="523">
        <v>8</v>
      </c>
      <c r="AV28" s="523">
        <v>2</v>
      </c>
      <c r="AW28" s="523">
        <v>2</v>
      </c>
      <c r="AX28" s="523"/>
      <c r="AY28" s="523"/>
      <c r="AZ28" s="523"/>
      <c r="BA28" s="523"/>
      <c r="BB28" s="91"/>
      <c r="BC28" s="91"/>
      <c r="BD28" s="91"/>
      <c r="BE28" s="91"/>
      <c r="BF28" s="91">
        <v>9</v>
      </c>
      <c r="BG28" s="523">
        <v>6</v>
      </c>
      <c r="BH28" s="523"/>
      <c r="BI28" s="91">
        <v>1</v>
      </c>
      <c r="BJ28" s="91"/>
      <c r="BK28" s="91">
        <v>1</v>
      </c>
      <c r="BL28" s="91">
        <v>1</v>
      </c>
    </row>
    <row r="29" spans="1:64" ht="28.5" hidden="1" customHeight="1">
      <c r="A29" s="630"/>
      <c r="B29" s="630" t="s">
        <v>6628</v>
      </c>
      <c r="C29" s="630"/>
      <c r="D29" s="622">
        <f t="shared" si="0"/>
        <v>154900</v>
      </c>
      <c r="E29" s="680">
        <v>619600</v>
      </c>
      <c r="F29" s="515">
        <v>8</v>
      </c>
      <c r="G29" s="624" t="s">
        <v>3216</v>
      </c>
      <c r="H29" s="619">
        <v>43991</v>
      </c>
      <c r="I29" s="670">
        <v>44009</v>
      </c>
      <c r="J29" s="557">
        <v>30</v>
      </c>
      <c r="K29" s="521" t="s">
        <v>2471</v>
      </c>
      <c r="L29" s="632" t="s">
        <v>2614</v>
      </c>
      <c r="M29" s="586" t="s">
        <v>2358</v>
      </c>
      <c r="N29" s="675" t="s">
        <v>7627</v>
      </c>
      <c r="O29" s="586" t="s">
        <v>7567</v>
      </c>
      <c r="P29" s="586" t="s">
        <v>7628</v>
      </c>
      <c r="Q29" s="672">
        <v>1678</v>
      </c>
      <c r="R29" s="586" t="s">
        <v>5720</v>
      </c>
      <c r="S29" s="586"/>
      <c r="T29" s="523" t="s">
        <v>5043</v>
      </c>
      <c r="U29" s="523" t="s">
        <v>5833</v>
      </c>
      <c r="V29" s="682">
        <v>44018</v>
      </c>
      <c r="W29" s="670">
        <v>44022</v>
      </c>
      <c r="X29" s="671" t="s">
        <v>7629</v>
      </c>
      <c r="Y29" s="523" t="s">
        <v>6778</v>
      </c>
      <c r="Z29" s="523">
        <v>1</v>
      </c>
      <c r="AA29" s="523" t="s">
        <v>7630</v>
      </c>
      <c r="AB29" s="523" t="s">
        <v>6814</v>
      </c>
      <c r="AC29" s="523"/>
      <c r="AD29" s="523"/>
      <c r="AE29" s="523"/>
      <c r="AF29" s="523">
        <v>5</v>
      </c>
      <c r="AG29" s="523">
        <v>3</v>
      </c>
      <c r="AH29" s="523"/>
      <c r="AI29" s="523"/>
      <c r="AJ29" s="523"/>
      <c r="AK29" s="523"/>
      <c r="AL29" s="523"/>
      <c r="AM29" s="523"/>
      <c r="AN29" s="523">
        <v>1</v>
      </c>
      <c r="AO29" s="523"/>
      <c r="AP29" s="523"/>
      <c r="AQ29" s="523"/>
      <c r="AR29" s="523">
        <v>4</v>
      </c>
      <c r="AS29" s="523">
        <v>4</v>
      </c>
      <c r="AT29" s="523"/>
      <c r="AU29" s="523"/>
      <c r="AV29" s="523"/>
      <c r="AW29" s="523"/>
      <c r="AX29" s="523"/>
      <c r="AY29" s="523"/>
      <c r="AZ29" s="523"/>
      <c r="BA29" s="523"/>
      <c r="BB29" s="91"/>
      <c r="BC29" s="91"/>
      <c r="BD29" s="91"/>
      <c r="BE29" s="91"/>
      <c r="BF29" s="91">
        <v>19</v>
      </c>
      <c r="BG29" s="523">
        <v>5</v>
      </c>
      <c r="BH29" s="523"/>
      <c r="BI29" s="91">
        <v>1</v>
      </c>
      <c r="BJ29" s="91"/>
      <c r="BK29" s="91">
        <v>1</v>
      </c>
      <c r="BL29" s="91">
        <v>1</v>
      </c>
    </row>
    <row r="30" spans="1:64" ht="28.5" hidden="1" customHeight="1">
      <c r="A30" s="630"/>
      <c r="B30" s="630" t="s">
        <v>7566</v>
      </c>
      <c r="C30" s="630"/>
      <c r="D30" s="622">
        <f t="shared" si="0"/>
        <v>164172.25</v>
      </c>
      <c r="E30" s="680">
        <v>656689</v>
      </c>
      <c r="F30" s="515">
        <v>8</v>
      </c>
      <c r="G30" s="624" t="s">
        <v>3216</v>
      </c>
      <c r="H30" s="619">
        <v>43998</v>
      </c>
      <c r="I30" s="670"/>
      <c r="J30" s="557">
        <v>3</v>
      </c>
      <c r="K30" s="521" t="s">
        <v>2556</v>
      </c>
      <c r="L30" s="632" t="s">
        <v>2556</v>
      </c>
      <c r="M30" s="586" t="s">
        <v>2358</v>
      </c>
      <c r="N30" s="675" t="s">
        <v>7631</v>
      </c>
      <c r="O30" s="586" t="s">
        <v>2850</v>
      </c>
      <c r="P30" s="586" t="s">
        <v>5562</v>
      </c>
      <c r="Q30" s="672">
        <v>2497</v>
      </c>
      <c r="R30" s="586" t="s">
        <v>5720</v>
      </c>
      <c r="S30" s="586"/>
      <c r="T30" s="523" t="s">
        <v>5043</v>
      </c>
      <c r="U30" s="523" t="s">
        <v>5833</v>
      </c>
      <c r="V30" s="682">
        <v>44020</v>
      </c>
      <c r="W30" s="670">
        <v>44026</v>
      </c>
      <c r="X30" s="671"/>
      <c r="Y30" s="523" t="s">
        <v>6516</v>
      </c>
      <c r="Z30" s="523">
        <v>1</v>
      </c>
      <c r="AA30" s="523" t="s">
        <v>4910</v>
      </c>
      <c r="AB30" s="523" t="s">
        <v>6516</v>
      </c>
      <c r="AC30" s="91" t="s">
        <v>7560</v>
      </c>
      <c r="AD30" s="91"/>
      <c r="AE30" s="91"/>
      <c r="AF30" s="523">
        <v>4</v>
      </c>
      <c r="AG30" s="523">
        <v>4</v>
      </c>
      <c r="AH30" s="523"/>
      <c r="AI30" s="523"/>
      <c r="AJ30" s="523"/>
      <c r="AK30" s="523"/>
      <c r="AL30" s="523"/>
      <c r="AM30" s="523"/>
      <c r="AN30" s="523">
        <v>1</v>
      </c>
      <c r="AO30" s="523"/>
      <c r="AP30" s="523"/>
      <c r="AQ30" s="523"/>
      <c r="AR30" s="523"/>
      <c r="AS30" s="523"/>
      <c r="AT30" s="523">
        <v>8</v>
      </c>
      <c r="AU30" s="523">
        <v>6</v>
      </c>
      <c r="AV30" s="523"/>
      <c r="AW30" s="523"/>
      <c r="AX30" s="523"/>
      <c r="AY30" s="523"/>
      <c r="AZ30" s="523"/>
      <c r="BA30" s="523"/>
      <c r="BB30" s="91">
        <v>2</v>
      </c>
      <c r="BC30" s="91">
        <v>1</v>
      </c>
      <c r="BD30" s="91">
        <v>2</v>
      </c>
      <c r="BE30" s="91"/>
      <c r="BF30" s="91">
        <v>15</v>
      </c>
      <c r="BG30" s="523">
        <v>4</v>
      </c>
      <c r="BH30" s="523"/>
      <c r="BI30" s="91">
        <v>1</v>
      </c>
      <c r="BJ30" s="91"/>
      <c r="BK30" s="91">
        <v>1</v>
      </c>
      <c r="BL30" s="91">
        <v>1</v>
      </c>
    </row>
    <row r="31" spans="1:64" ht="28.5" hidden="1" customHeight="1">
      <c r="A31" s="630"/>
      <c r="B31" s="630" t="s">
        <v>2333</v>
      </c>
      <c r="C31" s="630"/>
      <c r="D31" s="622">
        <f t="shared" si="0"/>
        <v>184378</v>
      </c>
      <c r="E31" s="680">
        <v>737512</v>
      </c>
      <c r="F31" s="515">
        <v>10</v>
      </c>
      <c r="G31" s="624" t="s">
        <v>3216</v>
      </c>
      <c r="H31" s="613"/>
      <c r="I31" s="670">
        <v>43984</v>
      </c>
      <c r="J31" s="557">
        <v>6</v>
      </c>
      <c r="K31" s="521" t="s">
        <v>2556</v>
      </c>
      <c r="L31" s="632" t="s">
        <v>2556</v>
      </c>
      <c r="M31" s="525" t="s">
        <v>2335</v>
      </c>
      <c r="N31" s="675" t="s">
        <v>7632</v>
      </c>
      <c r="O31" s="525" t="s">
        <v>3912</v>
      </c>
      <c r="P31" s="525" t="s">
        <v>7633</v>
      </c>
      <c r="Q31" s="672">
        <v>7154</v>
      </c>
      <c r="R31" s="525" t="s">
        <v>4921</v>
      </c>
      <c r="S31" s="525"/>
      <c r="T31" s="523" t="s">
        <v>5043</v>
      </c>
      <c r="U31" s="523" t="s">
        <v>5779</v>
      </c>
      <c r="V31" s="682">
        <v>44021</v>
      </c>
      <c r="W31" s="670">
        <v>44035</v>
      </c>
      <c r="X31" s="671"/>
      <c r="Y31" s="523" t="s">
        <v>7634</v>
      </c>
      <c r="Z31" s="523" t="s">
        <v>6985</v>
      </c>
      <c r="AA31" s="523" t="s">
        <v>6642</v>
      </c>
      <c r="AB31" s="523" t="s">
        <v>6590</v>
      </c>
      <c r="AC31" s="523"/>
      <c r="AD31" s="523"/>
      <c r="AE31" s="523"/>
      <c r="AF31" s="523">
        <v>8</v>
      </c>
      <c r="AG31" s="523">
        <v>1</v>
      </c>
      <c r="AH31" s="523">
        <v>1</v>
      </c>
      <c r="AI31" s="523"/>
      <c r="AJ31" s="523"/>
      <c r="AK31" s="523"/>
      <c r="AL31" s="523">
        <v>1</v>
      </c>
      <c r="AM31" s="523">
        <v>1</v>
      </c>
      <c r="AN31" s="523"/>
      <c r="AO31" s="523"/>
      <c r="AP31" s="523"/>
      <c r="AQ31" s="523"/>
      <c r="AR31" s="523"/>
      <c r="AS31" s="523"/>
      <c r="AT31" s="523">
        <v>8</v>
      </c>
      <c r="AU31" s="523">
        <v>8</v>
      </c>
      <c r="AV31" s="523">
        <v>2</v>
      </c>
      <c r="AW31" s="523">
        <v>2</v>
      </c>
      <c r="AX31" s="523"/>
      <c r="AY31" s="523"/>
      <c r="AZ31" s="523"/>
      <c r="BA31" s="523"/>
      <c r="BB31" s="91"/>
      <c r="BC31" s="91"/>
      <c r="BD31" s="91"/>
      <c r="BE31" s="91"/>
      <c r="BF31" s="91">
        <v>4</v>
      </c>
      <c r="BG31" s="523">
        <v>6</v>
      </c>
      <c r="BH31" s="523"/>
      <c r="BI31" s="91">
        <v>1</v>
      </c>
      <c r="BJ31" s="91"/>
      <c r="BK31" s="91">
        <v>1</v>
      </c>
      <c r="BL31" s="91">
        <v>1</v>
      </c>
    </row>
    <row r="32" spans="1:64" ht="28.5" hidden="1" customHeight="1">
      <c r="A32" s="630"/>
      <c r="B32" s="630" t="s">
        <v>2317</v>
      </c>
      <c r="C32" s="630"/>
      <c r="D32" s="622">
        <f t="shared" si="0"/>
        <v>186764</v>
      </c>
      <c r="E32" s="680">
        <v>747056</v>
      </c>
      <c r="F32" s="513">
        <v>10</v>
      </c>
      <c r="G32" s="624" t="s">
        <v>3216</v>
      </c>
      <c r="H32" s="619">
        <v>43998</v>
      </c>
      <c r="I32" s="670"/>
      <c r="J32" s="557">
        <v>13</v>
      </c>
      <c r="K32" s="521" t="s">
        <v>2556</v>
      </c>
      <c r="L32" s="632" t="s">
        <v>2556</v>
      </c>
      <c r="M32" s="525" t="s">
        <v>2358</v>
      </c>
      <c r="N32" s="675" t="s">
        <v>7635</v>
      </c>
      <c r="O32" s="525" t="s">
        <v>5098</v>
      </c>
      <c r="P32" s="525" t="s">
        <v>7636</v>
      </c>
      <c r="Q32" s="672">
        <v>4059</v>
      </c>
      <c r="R32" s="525" t="s">
        <v>4921</v>
      </c>
      <c r="S32" s="525"/>
      <c r="T32" s="523" t="s">
        <v>5043</v>
      </c>
      <c r="U32" s="523" t="s">
        <v>5779</v>
      </c>
      <c r="V32" s="682">
        <v>44029</v>
      </c>
      <c r="W32" s="670">
        <v>44040</v>
      </c>
      <c r="X32" s="671"/>
      <c r="Y32" s="523" t="s">
        <v>6677</v>
      </c>
      <c r="Z32" s="523" t="s">
        <v>7559</v>
      </c>
      <c r="AA32" s="523" t="s">
        <v>6717</v>
      </c>
      <c r="AB32" s="727" t="s">
        <v>7014</v>
      </c>
      <c r="AC32" s="91" t="s">
        <v>7560</v>
      </c>
      <c r="AD32" s="91"/>
      <c r="AE32" s="91"/>
      <c r="AF32" s="523">
        <v>7</v>
      </c>
      <c r="AG32" s="523">
        <v>3</v>
      </c>
      <c r="AH32" s="523"/>
      <c r="AI32" s="523"/>
      <c r="AJ32" s="523"/>
      <c r="AK32" s="523"/>
      <c r="AL32" s="523"/>
      <c r="AM32" s="523"/>
      <c r="AN32" s="523"/>
      <c r="AO32" s="523">
        <v>1</v>
      </c>
      <c r="AP32" s="523"/>
      <c r="AQ32" s="523"/>
      <c r="AR32" s="523"/>
      <c r="AS32" s="523"/>
      <c r="AT32" s="523">
        <v>8</v>
      </c>
      <c r="AU32" s="523">
        <v>4</v>
      </c>
      <c r="AV32" s="523">
        <v>2</v>
      </c>
      <c r="AW32" s="523">
        <v>2</v>
      </c>
      <c r="AX32" s="523"/>
      <c r="AY32" s="523"/>
      <c r="AZ32" s="523"/>
      <c r="BA32" s="523"/>
      <c r="BB32" s="91">
        <v>2</v>
      </c>
      <c r="BC32" s="91">
        <v>1</v>
      </c>
      <c r="BD32" s="91">
        <v>1</v>
      </c>
      <c r="BE32" s="91"/>
      <c r="BF32" s="91">
        <v>9</v>
      </c>
      <c r="BG32" s="523">
        <v>9</v>
      </c>
      <c r="BH32" s="523"/>
      <c r="BI32" s="91">
        <v>1</v>
      </c>
      <c r="BJ32" s="91"/>
      <c r="BK32" s="91">
        <v>1</v>
      </c>
      <c r="BL32" s="91">
        <v>1</v>
      </c>
    </row>
    <row r="33" spans="1:64" ht="28.5" hidden="1" customHeight="1">
      <c r="A33" s="630"/>
      <c r="B33" s="630" t="s">
        <v>2317</v>
      </c>
      <c r="C33" s="630"/>
      <c r="D33" s="622">
        <f t="shared" si="0"/>
        <v>186000</v>
      </c>
      <c r="E33" s="680">
        <v>744000</v>
      </c>
      <c r="F33" s="515">
        <v>9</v>
      </c>
      <c r="G33" s="624" t="s">
        <v>3216</v>
      </c>
      <c r="H33" s="613"/>
      <c r="I33" s="670"/>
      <c r="J33" s="557">
        <v>20</v>
      </c>
      <c r="K33" s="521" t="s">
        <v>2556</v>
      </c>
      <c r="L33" s="632" t="s">
        <v>2556</v>
      </c>
      <c r="M33" s="417" t="s">
        <v>2335</v>
      </c>
      <c r="N33" s="675" t="s">
        <v>7637</v>
      </c>
      <c r="O33" s="417" t="s">
        <v>7638</v>
      </c>
      <c r="P33" s="417" t="s">
        <v>4757</v>
      </c>
      <c r="Q33" s="672">
        <v>6174</v>
      </c>
      <c r="R33" s="417" t="s">
        <v>4880</v>
      </c>
      <c r="S33" s="417"/>
      <c r="T33" s="523" t="s">
        <v>5043</v>
      </c>
      <c r="U33" s="523" t="s">
        <v>5833</v>
      </c>
      <c r="V33" s="682">
        <v>44036</v>
      </c>
      <c r="W33" s="670">
        <v>44042</v>
      </c>
      <c r="X33" s="671"/>
      <c r="Y33" s="523" t="s">
        <v>6700</v>
      </c>
      <c r="Z33" s="523" t="s">
        <v>7559</v>
      </c>
      <c r="AA33" s="523" t="s">
        <v>6717</v>
      </c>
      <c r="AB33" s="727" t="s">
        <v>6502</v>
      </c>
      <c r="AC33" s="91" t="s">
        <v>7560</v>
      </c>
      <c r="AD33" s="91"/>
      <c r="AE33" s="91"/>
      <c r="AF33" s="523">
        <v>7</v>
      </c>
      <c r="AG33" s="523">
        <v>2</v>
      </c>
      <c r="AH33" s="523"/>
      <c r="AI33" s="523"/>
      <c r="AJ33" s="523"/>
      <c r="AK33" s="523"/>
      <c r="AL33" s="523"/>
      <c r="AM33" s="523"/>
      <c r="AN33" s="523"/>
      <c r="AO33" s="523">
        <v>1</v>
      </c>
      <c r="AP33" s="523"/>
      <c r="AQ33" s="523"/>
      <c r="AR33" s="523"/>
      <c r="AS33" s="523"/>
      <c r="AT33" s="523">
        <v>8</v>
      </c>
      <c r="AU33" s="523">
        <v>4</v>
      </c>
      <c r="AV33" s="523">
        <v>2</v>
      </c>
      <c r="AW33" s="523">
        <v>2</v>
      </c>
      <c r="AX33" s="523"/>
      <c r="AY33" s="523"/>
      <c r="AZ33" s="523"/>
      <c r="BA33" s="523"/>
      <c r="BB33" s="91">
        <v>2</v>
      </c>
      <c r="BC33" s="91">
        <v>1</v>
      </c>
      <c r="BD33" s="91">
        <v>1</v>
      </c>
      <c r="BE33" s="91"/>
      <c r="BF33" s="91">
        <v>10</v>
      </c>
      <c r="BG33" s="523">
        <v>4</v>
      </c>
      <c r="BH33" s="523"/>
      <c r="BI33" s="91">
        <v>1</v>
      </c>
      <c r="BJ33" s="91"/>
      <c r="BK33" s="91">
        <v>1</v>
      </c>
      <c r="BL33" s="91">
        <v>1</v>
      </c>
    </row>
    <row r="34" spans="1:64" ht="28.5" hidden="1" customHeight="1">
      <c r="A34" s="630"/>
      <c r="B34" s="630" t="s">
        <v>2333</v>
      </c>
      <c r="C34" s="630"/>
      <c r="D34" s="622">
        <f t="shared" ref="D34:D65" si="1">E34/4</f>
        <v>176250</v>
      </c>
      <c r="E34" s="680">
        <v>705000</v>
      </c>
      <c r="F34" s="515">
        <v>11</v>
      </c>
      <c r="G34" s="624" t="s">
        <v>3216</v>
      </c>
      <c r="H34" s="619">
        <v>44005</v>
      </c>
      <c r="I34" s="670">
        <v>44032</v>
      </c>
      <c r="J34" s="557">
        <v>21</v>
      </c>
      <c r="K34" s="521" t="s">
        <v>2556</v>
      </c>
      <c r="L34" s="632" t="s">
        <v>2556</v>
      </c>
      <c r="M34" s="577" t="s">
        <v>2358</v>
      </c>
      <c r="N34" s="675" t="s">
        <v>7639</v>
      </c>
      <c r="O34" s="577" t="s">
        <v>4100</v>
      </c>
      <c r="P34" s="577" t="s">
        <v>7640</v>
      </c>
      <c r="Q34" s="672">
        <v>2109</v>
      </c>
      <c r="R34" s="577" t="s">
        <v>4887</v>
      </c>
      <c r="S34" s="577"/>
      <c r="T34" s="523" t="s">
        <v>5043</v>
      </c>
      <c r="U34" s="523" t="s">
        <v>5779</v>
      </c>
      <c r="V34" s="682">
        <v>44037</v>
      </c>
      <c r="W34" s="670">
        <v>44042</v>
      </c>
      <c r="X34" s="671"/>
      <c r="Y34" s="523" t="s">
        <v>7641</v>
      </c>
      <c r="Z34" s="523" t="s">
        <v>6985</v>
      </c>
      <c r="AA34" s="523" t="s">
        <v>6642</v>
      </c>
      <c r="AB34" s="523" t="s">
        <v>7642</v>
      </c>
      <c r="AC34" s="523"/>
      <c r="AD34" s="523"/>
      <c r="AE34" s="523"/>
      <c r="AF34" s="523">
        <v>8</v>
      </c>
      <c r="AG34" s="523">
        <v>1</v>
      </c>
      <c r="AH34" s="523">
        <v>2</v>
      </c>
      <c r="AI34" s="523"/>
      <c r="AJ34" s="523"/>
      <c r="AK34" s="523"/>
      <c r="AL34" s="523">
        <v>1</v>
      </c>
      <c r="AM34" s="523">
        <v>1</v>
      </c>
      <c r="AN34" s="523"/>
      <c r="AO34" s="523"/>
      <c r="AP34" s="523"/>
      <c r="AQ34" s="523"/>
      <c r="AR34" s="523"/>
      <c r="AS34" s="523"/>
      <c r="AT34" s="523">
        <v>8</v>
      </c>
      <c r="AU34" s="523">
        <v>8</v>
      </c>
      <c r="AV34" s="523">
        <v>2</v>
      </c>
      <c r="AW34" s="523">
        <v>2</v>
      </c>
      <c r="AX34" s="523"/>
      <c r="AY34" s="523"/>
      <c r="AZ34" s="523"/>
      <c r="BA34" s="523"/>
      <c r="BB34" s="91"/>
      <c r="BC34" s="91"/>
      <c r="BD34" s="91"/>
      <c r="BE34" s="91"/>
      <c r="BF34" s="91">
        <v>10</v>
      </c>
      <c r="BG34" s="523">
        <v>7</v>
      </c>
      <c r="BH34" s="523"/>
      <c r="BI34" s="91">
        <v>1</v>
      </c>
      <c r="BJ34" s="91"/>
      <c r="BK34" s="91">
        <v>1</v>
      </c>
      <c r="BL34" s="91">
        <v>1</v>
      </c>
    </row>
    <row r="35" spans="1:64" ht="42.75" hidden="1" customHeight="1">
      <c r="A35" s="630"/>
      <c r="B35" s="630" t="s">
        <v>7594</v>
      </c>
      <c r="C35" s="630"/>
      <c r="D35" s="622">
        <f t="shared" si="1"/>
        <v>132000</v>
      </c>
      <c r="E35" s="680">
        <v>528000</v>
      </c>
      <c r="F35" s="513" t="s">
        <v>207</v>
      </c>
      <c r="G35" s="624" t="s">
        <v>3216</v>
      </c>
      <c r="H35" s="619">
        <v>44012</v>
      </c>
      <c r="I35" s="670"/>
      <c r="J35" s="557">
        <v>27</v>
      </c>
      <c r="K35" s="521" t="s">
        <v>2556</v>
      </c>
      <c r="L35" s="632" t="s">
        <v>2614</v>
      </c>
      <c r="M35" s="586" t="s">
        <v>2358</v>
      </c>
      <c r="N35" s="675" t="s">
        <v>7643</v>
      </c>
      <c r="O35" s="586" t="s">
        <v>309</v>
      </c>
      <c r="P35" s="586" t="s">
        <v>3700</v>
      </c>
      <c r="Q35" s="672">
        <v>4186</v>
      </c>
      <c r="R35" s="586" t="s">
        <v>5720</v>
      </c>
      <c r="S35" s="586"/>
      <c r="T35" s="523" t="s">
        <v>5043</v>
      </c>
      <c r="U35" s="523" t="s">
        <v>5833</v>
      </c>
      <c r="V35" s="682">
        <v>44043</v>
      </c>
      <c r="W35" s="670">
        <v>44049</v>
      </c>
      <c r="X35" s="671" t="s">
        <v>7609</v>
      </c>
      <c r="Y35" s="523" t="s">
        <v>4995</v>
      </c>
      <c r="Z35" s="523" t="s">
        <v>7644</v>
      </c>
      <c r="AA35" s="523" t="s">
        <v>7645</v>
      </c>
      <c r="AB35" s="727" t="s">
        <v>7646</v>
      </c>
      <c r="AC35" s="523"/>
      <c r="AD35" s="523"/>
      <c r="AE35" s="523"/>
      <c r="AF35" s="523"/>
      <c r="AG35" s="523"/>
      <c r="AH35" s="523"/>
      <c r="AI35" s="523"/>
      <c r="AJ35" s="523">
        <v>5</v>
      </c>
      <c r="AK35" s="523">
        <v>2</v>
      </c>
      <c r="AL35" s="523"/>
      <c r="AM35" s="523"/>
      <c r="AN35" s="523"/>
      <c r="AO35" s="523"/>
      <c r="AP35" s="523"/>
      <c r="AQ35" s="523"/>
      <c r="AR35" s="523">
        <v>3</v>
      </c>
      <c r="AS35" s="523">
        <v>3</v>
      </c>
      <c r="AT35" s="523"/>
      <c r="AU35" s="523"/>
      <c r="AV35" s="523"/>
      <c r="AW35" s="523"/>
      <c r="AX35" s="523"/>
      <c r="AY35" s="523"/>
      <c r="AZ35" s="523"/>
      <c r="BA35" s="523"/>
      <c r="BB35" s="91"/>
      <c r="BC35" s="91"/>
      <c r="BD35" s="91"/>
      <c r="BE35" s="91"/>
      <c r="BF35" s="91">
        <v>4</v>
      </c>
      <c r="BG35" s="523"/>
      <c r="BH35" s="523" t="s">
        <v>7647</v>
      </c>
      <c r="BI35" s="91">
        <v>1</v>
      </c>
      <c r="BJ35" s="91"/>
      <c r="BK35" s="91">
        <v>1</v>
      </c>
      <c r="BL35" s="91">
        <v>1</v>
      </c>
    </row>
    <row r="36" spans="1:64" ht="28.5" hidden="1" customHeight="1">
      <c r="A36" s="630"/>
      <c r="B36" s="630" t="s">
        <v>2317</v>
      </c>
      <c r="C36" s="630"/>
      <c r="D36" s="622">
        <f t="shared" si="1"/>
        <v>176250</v>
      </c>
      <c r="E36" s="680">
        <v>705000</v>
      </c>
      <c r="F36" s="515">
        <v>10</v>
      </c>
      <c r="G36" s="624" t="s">
        <v>3216</v>
      </c>
      <c r="H36" s="619">
        <v>44012</v>
      </c>
      <c r="I36" s="670">
        <v>44032</v>
      </c>
      <c r="J36" s="557">
        <v>27</v>
      </c>
      <c r="K36" s="521" t="s">
        <v>2556</v>
      </c>
      <c r="L36" s="632" t="s">
        <v>2614</v>
      </c>
      <c r="M36" s="577" t="s">
        <v>2358</v>
      </c>
      <c r="N36" s="675" t="s">
        <v>7648</v>
      </c>
      <c r="O36" s="577" t="s">
        <v>7649</v>
      </c>
      <c r="P36" s="577" t="s">
        <v>2938</v>
      </c>
      <c r="Q36" s="672">
        <v>4450</v>
      </c>
      <c r="R36" s="577" t="s">
        <v>4887</v>
      </c>
      <c r="S36" s="577"/>
      <c r="T36" s="523" t="s">
        <v>5043</v>
      </c>
      <c r="U36" s="523" t="s">
        <v>5779</v>
      </c>
      <c r="V36" s="682">
        <v>44042</v>
      </c>
      <c r="W36" s="670">
        <v>44049</v>
      </c>
      <c r="X36" s="671"/>
      <c r="Y36" s="523" t="s">
        <v>6555</v>
      </c>
      <c r="Z36" s="523" t="s">
        <v>6985</v>
      </c>
      <c r="AA36" s="523" t="s">
        <v>6717</v>
      </c>
      <c r="AB36" s="727" t="s">
        <v>5001</v>
      </c>
      <c r="AC36" s="91" t="s">
        <v>7560</v>
      </c>
      <c r="AD36" s="91"/>
      <c r="AE36" s="91"/>
      <c r="AF36" s="523">
        <v>6</v>
      </c>
      <c r="AG36" s="523">
        <v>4</v>
      </c>
      <c r="AH36" s="523"/>
      <c r="AI36" s="523"/>
      <c r="AJ36" s="523"/>
      <c r="AK36" s="523"/>
      <c r="AL36" s="523">
        <v>1</v>
      </c>
      <c r="AM36" s="523">
        <v>1</v>
      </c>
      <c r="AN36" s="523"/>
      <c r="AO36" s="523"/>
      <c r="AP36" s="523"/>
      <c r="AQ36" s="523"/>
      <c r="AR36" s="523"/>
      <c r="AS36" s="523"/>
      <c r="AT36" s="523">
        <v>8</v>
      </c>
      <c r="AU36" s="523">
        <v>4</v>
      </c>
      <c r="AV36" s="523">
        <v>2</v>
      </c>
      <c r="AW36" s="523">
        <v>2</v>
      </c>
      <c r="AX36" s="523"/>
      <c r="AY36" s="523"/>
      <c r="AZ36" s="523"/>
      <c r="BA36" s="523"/>
      <c r="BB36" s="91">
        <v>2</v>
      </c>
      <c r="BC36" s="91">
        <v>1</v>
      </c>
      <c r="BD36" s="91">
        <v>1</v>
      </c>
      <c r="BE36" s="91"/>
      <c r="BF36" s="91">
        <v>10</v>
      </c>
      <c r="BG36" s="523">
        <v>6</v>
      </c>
      <c r="BH36" s="523"/>
      <c r="BI36" s="91">
        <v>1</v>
      </c>
      <c r="BJ36" s="91"/>
      <c r="BK36" s="91">
        <v>1</v>
      </c>
      <c r="BL36" s="91">
        <v>1</v>
      </c>
    </row>
    <row r="37" spans="1:64" ht="28.5" hidden="1" customHeight="1">
      <c r="A37" s="630"/>
      <c r="B37" s="630" t="s">
        <v>7566</v>
      </c>
      <c r="C37" s="630"/>
      <c r="D37" s="622">
        <f t="shared" si="1"/>
        <v>176250</v>
      </c>
      <c r="E37" s="680">
        <v>705000</v>
      </c>
      <c r="F37" s="515">
        <v>11</v>
      </c>
      <c r="G37" s="624" t="s">
        <v>3216</v>
      </c>
      <c r="H37" s="619">
        <v>44012</v>
      </c>
      <c r="I37" s="670">
        <v>44042</v>
      </c>
      <c r="J37" s="557">
        <v>3</v>
      </c>
      <c r="K37" s="521" t="s">
        <v>2614</v>
      </c>
      <c r="L37" s="632" t="s">
        <v>2614</v>
      </c>
      <c r="M37" s="577" t="s">
        <v>2358</v>
      </c>
      <c r="N37" s="675" t="s">
        <v>7650</v>
      </c>
      <c r="O37" s="577" t="s">
        <v>3917</v>
      </c>
      <c r="P37" s="577" t="s">
        <v>7651</v>
      </c>
      <c r="Q37" s="672">
        <v>4348</v>
      </c>
      <c r="R37" s="577" t="s">
        <v>4887</v>
      </c>
      <c r="S37" s="577"/>
      <c r="T37" s="523" t="s">
        <v>5043</v>
      </c>
      <c r="U37" s="523" t="s">
        <v>5833</v>
      </c>
      <c r="V37" s="682">
        <v>44050</v>
      </c>
      <c r="W37" s="670">
        <v>44054</v>
      </c>
      <c r="X37" s="671"/>
      <c r="Y37" s="523" t="s">
        <v>6713</v>
      </c>
      <c r="Z37" s="523" t="s">
        <v>6985</v>
      </c>
      <c r="AA37" s="523" t="s">
        <v>6642</v>
      </c>
      <c r="AB37" s="727" t="s">
        <v>3258</v>
      </c>
      <c r="AC37" s="523"/>
      <c r="AD37" s="523"/>
      <c r="AE37" s="523"/>
      <c r="AF37" s="523">
        <v>5</v>
      </c>
      <c r="AG37" s="523">
        <v>6</v>
      </c>
      <c r="AH37" s="523"/>
      <c r="AI37" s="523"/>
      <c r="AJ37" s="523"/>
      <c r="AK37" s="523"/>
      <c r="AL37" s="523">
        <v>1</v>
      </c>
      <c r="AM37" s="523">
        <v>1</v>
      </c>
      <c r="AN37" s="523"/>
      <c r="AO37" s="523"/>
      <c r="AP37" s="523"/>
      <c r="AQ37" s="523"/>
      <c r="AR37" s="523"/>
      <c r="AS37" s="523"/>
      <c r="AT37" s="523">
        <v>8</v>
      </c>
      <c r="AU37" s="523">
        <v>8</v>
      </c>
      <c r="AV37" s="523">
        <v>2</v>
      </c>
      <c r="AW37" s="523">
        <v>2</v>
      </c>
      <c r="AX37" s="523"/>
      <c r="AY37" s="523"/>
      <c r="AZ37" s="523"/>
      <c r="BA37" s="523"/>
      <c r="BB37" s="91"/>
      <c r="BC37" s="91"/>
      <c r="BD37" s="91"/>
      <c r="BE37" s="91"/>
      <c r="BF37" s="91">
        <v>9</v>
      </c>
      <c r="BG37" s="523">
        <v>6</v>
      </c>
      <c r="BH37" s="523"/>
      <c r="BI37" s="91">
        <v>1</v>
      </c>
      <c r="BJ37" s="91"/>
      <c r="BK37" s="91">
        <v>1</v>
      </c>
      <c r="BL37" s="91">
        <v>1</v>
      </c>
    </row>
    <row r="38" spans="1:64" ht="28.5" hidden="1" customHeight="1">
      <c r="A38" s="630"/>
      <c r="B38" s="630" t="s">
        <v>2333</v>
      </c>
      <c r="C38" s="630"/>
      <c r="D38" s="622">
        <f t="shared" si="1"/>
        <v>176250</v>
      </c>
      <c r="E38" s="680">
        <v>705000</v>
      </c>
      <c r="F38" s="515">
        <v>10</v>
      </c>
      <c r="G38" s="624" t="s">
        <v>3216</v>
      </c>
      <c r="H38" s="619">
        <v>44012</v>
      </c>
      <c r="I38" s="670"/>
      <c r="J38" s="557">
        <v>3</v>
      </c>
      <c r="K38" s="521" t="s">
        <v>2614</v>
      </c>
      <c r="L38" s="632" t="s">
        <v>2614</v>
      </c>
      <c r="M38" s="577" t="s">
        <v>2358</v>
      </c>
      <c r="N38" s="713" t="s">
        <v>7652</v>
      </c>
      <c r="O38" s="577" t="s">
        <v>3305</v>
      </c>
      <c r="P38" s="577" t="s">
        <v>7653</v>
      </c>
      <c r="Q38" s="672">
        <v>3668</v>
      </c>
      <c r="R38" s="577" t="s">
        <v>4887</v>
      </c>
      <c r="S38" s="577"/>
      <c r="T38" s="523" t="s">
        <v>5043</v>
      </c>
      <c r="U38" s="523" t="s">
        <v>5779</v>
      </c>
      <c r="V38" s="682">
        <v>44049</v>
      </c>
      <c r="W38" s="670">
        <v>44056</v>
      </c>
      <c r="X38" s="671"/>
      <c r="Y38" s="523" t="s">
        <v>6677</v>
      </c>
      <c r="Z38" s="523" t="s">
        <v>6985</v>
      </c>
      <c r="AA38" s="523" t="s">
        <v>7654</v>
      </c>
      <c r="AB38" s="727" t="s">
        <v>5001</v>
      </c>
      <c r="AC38" s="523"/>
      <c r="AD38" s="523"/>
      <c r="AE38" s="523"/>
      <c r="AF38" s="523">
        <v>7</v>
      </c>
      <c r="AG38" s="523">
        <v>3</v>
      </c>
      <c r="AH38" s="523"/>
      <c r="AI38" s="523"/>
      <c r="AJ38" s="523"/>
      <c r="AK38" s="523"/>
      <c r="AL38" s="523">
        <v>1</v>
      </c>
      <c r="AM38" s="523">
        <v>1</v>
      </c>
      <c r="AN38" s="523"/>
      <c r="AO38" s="523"/>
      <c r="AP38" s="523"/>
      <c r="AQ38" s="523"/>
      <c r="AR38" s="523"/>
      <c r="AS38" s="523"/>
      <c r="AT38" s="523">
        <v>4</v>
      </c>
      <c r="AU38" s="523">
        <v>8</v>
      </c>
      <c r="AV38" s="523">
        <v>2</v>
      </c>
      <c r="AW38" s="523">
        <v>2</v>
      </c>
      <c r="AX38" s="523">
        <v>4</v>
      </c>
      <c r="AY38" s="523"/>
      <c r="AZ38" s="523"/>
      <c r="BA38" s="523"/>
      <c r="BB38" s="91"/>
      <c r="BC38" s="91"/>
      <c r="BD38" s="91"/>
      <c r="BE38" s="91"/>
      <c r="BF38" s="91">
        <v>8</v>
      </c>
      <c r="BG38" s="523">
        <v>6</v>
      </c>
      <c r="BH38" s="523"/>
      <c r="BI38" s="91">
        <v>1</v>
      </c>
      <c r="BJ38" s="91"/>
      <c r="BK38" s="91">
        <v>1</v>
      </c>
      <c r="BL38" s="91">
        <v>1</v>
      </c>
    </row>
    <row r="39" spans="1:64" ht="28.5" hidden="1" customHeight="1">
      <c r="A39" s="630"/>
      <c r="B39" s="630" t="s">
        <v>2317</v>
      </c>
      <c r="C39" s="630"/>
      <c r="D39" s="622">
        <f t="shared" si="1"/>
        <v>177500</v>
      </c>
      <c r="E39" s="680">
        <v>710000</v>
      </c>
      <c r="F39" s="515">
        <v>11</v>
      </c>
      <c r="G39" s="624" t="s">
        <v>3216</v>
      </c>
      <c r="H39" s="619">
        <v>44033</v>
      </c>
      <c r="I39" s="670"/>
      <c r="J39" s="557">
        <v>3</v>
      </c>
      <c r="K39" s="521" t="s">
        <v>2614</v>
      </c>
      <c r="L39" s="632" t="s">
        <v>2614</v>
      </c>
      <c r="M39" s="417" t="s">
        <v>2358</v>
      </c>
      <c r="N39" s="675" t="s">
        <v>7655</v>
      </c>
      <c r="O39" s="417" t="s">
        <v>2386</v>
      </c>
      <c r="P39" s="417" t="s">
        <v>7656</v>
      </c>
      <c r="Q39" s="672">
        <v>4671</v>
      </c>
      <c r="R39" s="417" t="s">
        <v>4880</v>
      </c>
      <c r="S39" s="417"/>
      <c r="T39" s="523" t="s">
        <v>5043</v>
      </c>
      <c r="U39" s="523" t="s">
        <v>5833</v>
      </c>
      <c r="V39" s="682">
        <v>44051</v>
      </c>
      <c r="W39" s="670">
        <v>44056</v>
      </c>
      <c r="X39" s="671"/>
      <c r="Y39" s="523" t="s">
        <v>6976</v>
      </c>
      <c r="Z39" s="523" t="s">
        <v>6985</v>
      </c>
      <c r="AA39" s="523" t="s">
        <v>6642</v>
      </c>
      <c r="AB39" s="727" t="s">
        <v>7657</v>
      </c>
      <c r="AC39" s="523"/>
      <c r="AD39" s="523"/>
      <c r="AE39" s="523"/>
      <c r="AF39" s="523">
        <v>6</v>
      </c>
      <c r="AG39" s="523">
        <v>5</v>
      </c>
      <c r="AH39" s="523"/>
      <c r="AI39" s="523"/>
      <c r="AJ39" s="523"/>
      <c r="AK39" s="523"/>
      <c r="AL39" s="523">
        <v>1</v>
      </c>
      <c r="AM39" s="523">
        <v>1</v>
      </c>
      <c r="AN39" s="523"/>
      <c r="AO39" s="523"/>
      <c r="AP39" s="523"/>
      <c r="AQ39" s="523"/>
      <c r="AR39" s="523"/>
      <c r="AS39" s="523"/>
      <c r="AT39" s="523">
        <v>8</v>
      </c>
      <c r="AU39" s="523">
        <v>8</v>
      </c>
      <c r="AV39" s="523">
        <v>2</v>
      </c>
      <c r="AW39" s="523">
        <v>2</v>
      </c>
      <c r="AX39" s="523"/>
      <c r="AY39" s="523"/>
      <c r="AZ39" s="523"/>
      <c r="BA39" s="523"/>
      <c r="BB39" s="91"/>
      <c r="BC39" s="91"/>
      <c r="BD39" s="91"/>
      <c r="BE39" s="91"/>
      <c r="BF39" s="91">
        <v>4</v>
      </c>
      <c r="BG39" s="523">
        <v>8</v>
      </c>
      <c r="BH39" s="523"/>
      <c r="BI39" s="91">
        <v>1</v>
      </c>
      <c r="BJ39" s="91"/>
      <c r="BK39" s="91">
        <v>1</v>
      </c>
      <c r="BL39" s="91">
        <v>1</v>
      </c>
    </row>
    <row r="40" spans="1:64" ht="31.5" hidden="1" customHeight="1">
      <c r="A40" s="630"/>
      <c r="B40" s="630" t="s">
        <v>6628</v>
      </c>
      <c r="C40" s="630"/>
      <c r="D40" s="622">
        <f t="shared" si="1"/>
        <v>190160</v>
      </c>
      <c r="E40" s="680">
        <v>760640</v>
      </c>
      <c r="F40" s="515">
        <v>10</v>
      </c>
      <c r="G40" s="624" t="s">
        <v>3216</v>
      </c>
      <c r="H40" s="619">
        <v>44032</v>
      </c>
      <c r="I40" s="670"/>
      <c r="J40" s="557">
        <v>10</v>
      </c>
      <c r="K40" s="521" t="s">
        <v>2614</v>
      </c>
      <c r="L40" s="632" t="s">
        <v>2614</v>
      </c>
      <c r="M40" s="112" t="s">
        <v>2358</v>
      </c>
      <c r="N40" s="675" t="s">
        <v>7658</v>
      </c>
      <c r="O40" s="112" t="s">
        <v>3249</v>
      </c>
      <c r="P40" s="112" t="s">
        <v>7659</v>
      </c>
      <c r="Q40" s="672">
        <v>4022</v>
      </c>
      <c r="R40" s="432" t="s">
        <v>4870</v>
      </c>
      <c r="S40" s="432"/>
      <c r="T40" s="523" t="s">
        <v>5043</v>
      </c>
      <c r="U40" s="523" t="s">
        <v>5833</v>
      </c>
      <c r="V40" s="682">
        <v>44057</v>
      </c>
      <c r="W40" s="670">
        <v>44063</v>
      </c>
      <c r="X40" s="671"/>
      <c r="Y40" s="523" t="s">
        <v>6689</v>
      </c>
      <c r="Z40" s="523" t="s">
        <v>7559</v>
      </c>
      <c r="AA40" s="523" t="s">
        <v>6717</v>
      </c>
      <c r="AB40" s="727" t="s">
        <v>6678</v>
      </c>
      <c r="AC40" s="91" t="s">
        <v>7560</v>
      </c>
      <c r="AD40" s="91"/>
      <c r="AE40" s="91"/>
      <c r="AF40" s="523">
        <v>8</v>
      </c>
      <c r="AG40" s="523">
        <v>2</v>
      </c>
      <c r="AH40" s="523"/>
      <c r="AI40" s="523"/>
      <c r="AJ40" s="523"/>
      <c r="AK40" s="523"/>
      <c r="AL40" s="523"/>
      <c r="AM40" s="523"/>
      <c r="AN40" s="523"/>
      <c r="AO40" s="523">
        <v>1</v>
      </c>
      <c r="AP40" s="523"/>
      <c r="AQ40" s="523"/>
      <c r="AR40" s="523"/>
      <c r="AS40" s="523"/>
      <c r="AT40" s="523">
        <v>8</v>
      </c>
      <c r="AU40" s="523">
        <v>4</v>
      </c>
      <c r="AV40" s="523">
        <v>2</v>
      </c>
      <c r="AW40" s="523">
        <v>2</v>
      </c>
      <c r="AX40" s="523"/>
      <c r="AY40" s="523"/>
      <c r="AZ40" s="523"/>
      <c r="BA40" s="523"/>
      <c r="BB40" s="91">
        <v>2</v>
      </c>
      <c r="BC40" s="91">
        <v>1</v>
      </c>
      <c r="BD40" s="91">
        <v>1</v>
      </c>
      <c r="BE40" s="91"/>
      <c r="BF40" s="91">
        <v>10</v>
      </c>
      <c r="BG40" s="523">
        <v>9</v>
      </c>
      <c r="BH40" s="523"/>
      <c r="BI40" s="91">
        <v>1</v>
      </c>
      <c r="BJ40" s="91"/>
      <c r="BK40" s="91">
        <v>1</v>
      </c>
      <c r="BL40" s="91">
        <v>1</v>
      </c>
    </row>
    <row r="41" spans="1:64" ht="31.5" hidden="1" customHeight="1">
      <c r="A41" s="630"/>
      <c r="B41" s="630" t="s">
        <v>7566</v>
      </c>
      <c r="C41" s="630"/>
      <c r="D41" s="622">
        <f t="shared" si="1"/>
        <v>190160</v>
      </c>
      <c r="E41" s="680">
        <v>760640</v>
      </c>
      <c r="F41" s="515">
        <v>10</v>
      </c>
      <c r="G41" s="624" t="s">
        <v>3216</v>
      </c>
      <c r="H41" s="619">
        <v>44039</v>
      </c>
      <c r="I41" s="670">
        <v>44056</v>
      </c>
      <c r="J41" s="557">
        <v>14</v>
      </c>
      <c r="K41" s="521" t="s">
        <v>2614</v>
      </c>
      <c r="L41" s="632" t="s">
        <v>2614</v>
      </c>
      <c r="M41" s="112" t="s">
        <v>2358</v>
      </c>
      <c r="N41" s="675" t="s">
        <v>7660</v>
      </c>
      <c r="O41" s="112" t="s">
        <v>2798</v>
      </c>
      <c r="P41" s="112" t="s">
        <v>7661</v>
      </c>
      <c r="Q41" s="672">
        <v>4035</v>
      </c>
      <c r="R41" s="432" t="s">
        <v>4870</v>
      </c>
      <c r="S41" s="432"/>
      <c r="T41" s="523" t="s">
        <v>5043</v>
      </c>
      <c r="U41" s="523" t="s">
        <v>5833</v>
      </c>
      <c r="V41" s="682">
        <v>44065</v>
      </c>
      <c r="W41" s="670">
        <v>44074</v>
      </c>
      <c r="X41" s="671"/>
      <c r="Y41" s="523" t="s">
        <v>6689</v>
      </c>
      <c r="Z41" s="523" t="s">
        <v>7559</v>
      </c>
      <c r="AA41" s="523" t="s">
        <v>6717</v>
      </c>
      <c r="AB41" s="727" t="s">
        <v>5001</v>
      </c>
      <c r="AC41" s="91" t="s">
        <v>7560</v>
      </c>
      <c r="AD41" s="91"/>
      <c r="AE41" s="91"/>
      <c r="AF41" s="523">
        <v>8</v>
      </c>
      <c r="AG41" s="523">
        <v>2</v>
      </c>
      <c r="AH41" s="523"/>
      <c r="AI41" s="523"/>
      <c r="AJ41" s="523"/>
      <c r="AK41" s="523"/>
      <c r="AL41" s="523"/>
      <c r="AM41" s="523"/>
      <c r="AN41" s="523"/>
      <c r="AO41" s="523">
        <v>1</v>
      </c>
      <c r="AP41" s="523"/>
      <c r="AQ41" s="523"/>
      <c r="AR41" s="523"/>
      <c r="AS41" s="523"/>
      <c r="AT41" s="523">
        <v>8</v>
      </c>
      <c r="AU41" s="523">
        <v>4</v>
      </c>
      <c r="AV41" s="523">
        <v>2</v>
      </c>
      <c r="AW41" s="523">
        <v>2</v>
      </c>
      <c r="AX41" s="523"/>
      <c r="AY41" s="523"/>
      <c r="AZ41" s="523"/>
      <c r="BA41" s="523"/>
      <c r="BB41" s="91">
        <v>2</v>
      </c>
      <c r="BC41" s="91">
        <v>1</v>
      </c>
      <c r="BD41" s="91">
        <v>1</v>
      </c>
      <c r="BE41" s="91"/>
      <c r="BF41" s="91">
        <v>8</v>
      </c>
      <c r="BG41" s="523">
        <v>6</v>
      </c>
      <c r="BH41" s="523"/>
      <c r="BI41" s="91">
        <v>1</v>
      </c>
      <c r="BJ41" s="91"/>
      <c r="BK41" s="91">
        <v>1</v>
      </c>
      <c r="BL41" s="91">
        <v>1</v>
      </c>
    </row>
    <row r="42" spans="1:64" ht="28.5" hidden="1" customHeight="1">
      <c r="A42" s="630"/>
      <c r="B42" s="630" t="s">
        <v>2317</v>
      </c>
      <c r="C42" s="630"/>
      <c r="D42" s="622">
        <f t="shared" si="1"/>
        <v>60832</v>
      </c>
      <c r="E42" s="680">
        <v>243328</v>
      </c>
      <c r="F42" s="515">
        <v>1</v>
      </c>
      <c r="G42" s="624" t="s">
        <v>3216</v>
      </c>
      <c r="H42" s="613"/>
      <c r="I42" s="670">
        <v>44060</v>
      </c>
      <c r="J42" s="557">
        <v>17</v>
      </c>
      <c r="K42" s="521" t="s">
        <v>2614</v>
      </c>
      <c r="L42" s="632" t="s">
        <v>2614</v>
      </c>
      <c r="M42" s="112" t="s">
        <v>7662</v>
      </c>
      <c r="N42" s="675" t="s">
        <v>7663</v>
      </c>
      <c r="O42" s="112" t="s">
        <v>7664</v>
      </c>
      <c r="P42" s="112" t="s">
        <v>182</v>
      </c>
      <c r="Q42" s="672">
        <v>3263</v>
      </c>
      <c r="R42" s="432" t="s">
        <v>4870</v>
      </c>
      <c r="S42" s="432" t="s">
        <v>1700</v>
      </c>
      <c r="T42" s="523" t="s">
        <v>5043</v>
      </c>
      <c r="U42" s="731" t="s">
        <v>5779</v>
      </c>
      <c r="V42" s="682">
        <v>44069</v>
      </c>
      <c r="W42" s="670">
        <v>44070</v>
      </c>
      <c r="X42" s="671"/>
      <c r="Y42" s="523" t="s">
        <v>7665</v>
      </c>
      <c r="Z42" s="523" t="s">
        <v>7559</v>
      </c>
      <c r="AA42" s="523" t="s">
        <v>7666</v>
      </c>
      <c r="AB42" s="727" t="s">
        <v>6551</v>
      </c>
      <c r="AC42" s="91" t="s">
        <v>7560</v>
      </c>
      <c r="AD42" s="91"/>
      <c r="AE42" s="91"/>
      <c r="AF42" s="523"/>
      <c r="AG42" s="523"/>
      <c r="AH42" s="523">
        <v>1</v>
      </c>
      <c r="AI42" s="523"/>
      <c r="AJ42" s="523"/>
      <c r="AK42" s="523"/>
      <c r="AL42" s="523"/>
      <c r="AM42" s="523"/>
      <c r="AN42" s="523"/>
      <c r="AO42" s="523">
        <v>1</v>
      </c>
      <c r="AP42" s="523"/>
      <c r="AQ42" s="523"/>
      <c r="AR42" s="523"/>
      <c r="AS42" s="523"/>
      <c r="AT42" s="523"/>
      <c r="AU42" s="523"/>
      <c r="AV42" s="523">
        <v>3</v>
      </c>
      <c r="AW42" s="523"/>
      <c r="AX42" s="523"/>
      <c r="AY42" s="523">
        <v>1</v>
      </c>
      <c r="AZ42" s="523"/>
      <c r="BA42" s="523"/>
      <c r="BB42" s="91">
        <v>2</v>
      </c>
      <c r="BC42" s="91">
        <v>1</v>
      </c>
      <c r="BD42" s="91">
        <v>1</v>
      </c>
      <c r="BE42" s="91"/>
      <c r="BF42" s="91"/>
      <c r="BG42" s="523"/>
      <c r="BH42" s="523"/>
      <c r="BI42" s="91"/>
      <c r="BJ42" s="91"/>
      <c r="BK42" s="91"/>
      <c r="BL42" s="91"/>
    </row>
    <row r="43" spans="1:64" ht="28.5" hidden="1" customHeight="1">
      <c r="A43" s="630"/>
      <c r="B43" s="630" t="s">
        <v>2333</v>
      </c>
      <c r="C43" s="630"/>
      <c r="D43" s="622">
        <f t="shared" si="1"/>
        <v>161109.75</v>
      </c>
      <c r="E43" s="680">
        <v>644439</v>
      </c>
      <c r="F43" s="515">
        <v>11</v>
      </c>
      <c r="G43" s="624" t="s">
        <v>3216</v>
      </c>
      <c r="H43" s="613"/>
      <c r="I43" s="670"/>
      <c r="J43" s="557">
        <v>18</v>
      </c>
      <c r="K43" s="521" t="s">
        <v>2614</v>
      </c>
      <c r="L43" s="632" t="s">
        <v>2614</v>
      </c>
      <c r="M43" s="525" t="s">
        <v>2335</v>
      </c>
      <c r="N43" s="713" t="s">
        <v>7667</v>
      </c>
      <c r="O43" s="525" t="s">
        <v>57</v>
      </c>
      <c r="P43" s="525" t="s">
        <v>7668</v>
      </c>
      <c r="Q43" s="672">
        <v>7151</v>
      </c>
      <c r="R43" s="525" t="s">
        <v>4921</v>
      </c>
      <c r="S43" s="525"/>
      <c r="T43" s="523" t="s">
        <v>5043</v>
      </c>
      <c r="U43" s="523" t="s">
        <v>5833</v>
      </c>
      <c r="V43" s="682">
        <v>44063</v>
      </c>
      <c r="W43" s="670">
        <v>44084</v>
      </c>
      <c r="X43" s="671"/>
      <c r="Y43" s="523" t="s">
        <v>6700</v>
      </c>
      <c r="Z43" s="523" t="s">
        <v>7669</v>
      </c>
      <c r="AA43" s="523" t="s">
        <v>6899</v>
      </c>
      <c r="AB43" s="727" t="s">
        <v>6648</v>
      </c>
      <c r="AC43" s="523"/>
      <c r="AD43" s="523"/>
      <c r="AE43" s="523"/>
      <c r="AF43" s="523">
        <v>7</v>
      </c>
      <c r="AG43" s="523">
        <v>2</v>
      </c>
      <c r="AH43" s="523"/>
      <c r="AI43" s="523"/>
      <c r="AJ43" s="523"/>
      <c r="AK43" s="523"/>
      <c r="AL43" s="523"/>
      <c r="AM43" s="523"/>
      <c r="AN43" s="523">
        <v>1</v>
      </c>
      <c r="AO43" s="523"/>
      <c r="AP43" s="523"/>
      <c r="AQ43" s="523"/>
      <c r="AR43" s="523"/>
      <c r="AS43" s="523"/>
      <c r="AT43" s="523">
        <v>6</v>
      </c>
      <c r="AU43" s="523">
        <v>6</v>
      </c>
      <c r="AV43" s="523">
        <v>2</v>
      </c>
      <c r="AW43" s="523">
        <v>2</v>
      </c>
      <c r="AX43" s="523"/>
      <c r="AY43" s="523"/>
      <c r="AZ43" s="523"/>
      <c r="BA43" s="523"/>
      <c r="BB43" s="91"/>
      <c r="BC43" s="91"/>
      <c r="BD43" s="91"/>
      <c r="BE43" s="91"/>
      <c r="BF43" s="91">
        <v>12</v>
      </c>
      <c r="BG43" s="523">
        <v>6</v>
      </c>
      <c r="BH43" s="523"/>
      <c r="BI43" s="91">
        <v>1</v>
      </c>
      <c r="BJ43" s="91"/>
      <c r="BK43" s="91">
        <v>1</v>
      </c>
      <c r="BL43" s="91">
        <v>1</v>
      </c>
    </row>
    <row r="44" spans="1:64" ht="28.5" hidden="1" customHeight="1">
      <c r="A44" s="630"/>
      <c r="B44" s="630" t="s">
        <v>2317</v>
      </c>
      <c r="C44" s="630"/>
      <c r="D44" s="622">
        <f t="shared" si="1"/>
        <v>155040.5</v>
      </c>
      <c r="E44" s="680">
        <v>620162</v>
      </c>
      <c r="F44" s="515">
        <v>8</v>
      </c>
      <c r="G44" s="624" t="s">
        <v>3216</v>
      </c>
      <c r="H44" s="619">
        <v>44012</v>
      </c>
      <c r="I44" s="670"/>
      <c r="J44" s="557">
        <v>17</v>
      </c>
      <c r="K44" s="521" t="s">
        <v>2614</v>
      </c>
      <c r="L44" s="632" t="s">
        <v>2614</v>
      </c>
      <c r="M44" s="112" t="s">
        <v>2358</v>
      </c>
      <c r="N44" s="675" t="s">
        <v>7670</v>
      </c>
      <c r="O44" s="112" t="s">
        <v>4914</v>
      </c>
      <c r="P44" s="112" t="s">
        <v>7671</v>
      </c>
      <c r="Q44" s="672">
        <v>3938</v>
      </c>
      <c r="R44" s="432" t="s">
        <v>4870</v>
      </c>
      <c r="S44" s="432"/>
      <c r="T44" s="523" t="s">
        <v>5043</v>
      </c>
      <c r="U44" s="523" t="s">
        <v>5833</v>
      </c>
      <c r="V44" s="682">
        <v>44064</v>
      </c>
      <c r="W44" s="670">
        <v>44070</v>
      </c>
      <c r="X44" s="671"/>
      <c r="Y44" s="523" t="s">
        <v>6778</v>
      </c>
      <c r="Z44" s="523">
        <v>1</v>
      </c>
      <c r="AA44" s="523" t="s">
        <v>6899</v>
      </c>
      <c r="AB44" s="727" t="s">
        <v>7672</v>
      </c>
      <c r="AC44" s="523"/>
      <c r="AD44" s="523"/>
      <c r="AE44" s="523"/>
      <c r="AF44" s="523">
        <v>5</v>
      </c>
      <c r="AG44" s="523">
        <v>3</v>
      </c>
      <c r="AH44" s="523"/>
      <c r="AI44" s="523"/>
      <c r="AJ44" s="523"/>
      <c r="AK44" s="523"/>
      <c r="AL44" s="523"/>
      <c r="AM44" s="523"/>
      <c r="AN44" s="523">
        <v>1</v>
      </c>
      <c r="AO44" s="523"/>
      <c r="AP44" s="523"/>
      <c r="AQ44" s="523"/>
      <c r="AR44" s="523"/>
      <c r="AS44" s="523"/>
      <c r="AT44" s="523">
        <v>6</v>
      </c>
      <c r="AU44" s="523">
        <v>6</v>
      </c>
      <c r="AV44" s="523">
        <v>2</v>
      </c>
      <c r="AW44" s="523">
        <v>2</v>
      </c>
      <c r="AX44" s="523"/>
      <c r="AY44" s="523"/>
      <c r="AZ44" s="523"/>
      <c r="BA44" s="523"/>
      <c r="BB44" s="91"/>
      <c r="BC44" s="91"/>
      <c r="BD44" s="91"/>
      <c r="BE44" s="91"/>
      <c r="BF44" s="91">
        <v>7</v>
      </c>
      <c r="BG44" s="523">
        <v>11</v>
      </c>
      <c r="BH44" s="523"/>
      <c r="BI44" s="91">
        <v>1</v>
      </c>
      <c r="BJ44" s="91"/>
      <c r="BK44" s="91">
        <v>1</v>
      </c>
      <c r="BL44" s="91">
        <v>1</v>
      </c>
    </row>
    <row r="45" spans="1:64" ht="28.5" hidden="1" customHeight="1">
      <c r="A45" s="630"/>
      <c r="B45" s="630" t="s">
        <v>7594</v>
      </c>
      <c r="C45" s="630"/>
      <c r="D45" s="622">
        <f t="shared" si="1"/>
        <v>170158.25</v>
      </c>
      <c r="E45" s="680">
        <v>680633</v>
      </c>
      <c r="F45" s="515">
        <v>10</v>
      </c>
      <c r="G45" s="624" t="s">
        <v>3216</v>
      </c>
      <c r="H45" s="619">
        <v>44040</v>
      </c>
      <c r="I45" s="670">
        <v>44057</v>
      </c>
      <c r="J45" s="557">
        <v>17</v>
      </c>
      <c r="K45" s="521" t="s">
        <v>2614</v>
      </c>
      <c r="L45" s="632" t="s">
        <v>2614</v>
      </c>
      <c r="M45" s="586" t="s">
        <v>2358</v>
      </c>
      <c r="N45" s="713" t="s">
        <v>7673</v>
      </c>
      <c r="O45" s="586" t="s">
        <v>379</v>
      </c>
      <c r="P45" s="586" t="s">
        <v>7674</v>
      </c>
      <c r="Q45" s="672">
        <v>3524</v>
      </c>
      <c r="R45" s="586" t="s">
        <v>5720</v>
      </c>
      <c r="S45" s="586"/>
      <c r="T45" s="523" t="s">
        <v>5043</v>
      </c>
      <c r="U45" s="523" t="s">
        <v>5833</v>
      </c>
      <c r="V45" s="682">
        <v>44063</v>
      </c>
      <c r="W45" s="670">
        <v>44070</v>
      </c>
      <c r="X45" s="671"/>
      <c r="Y45" s="523" t="s">
        <v>6677</v>
      </c>
      <c r="Z45" s="523" t="s">
        <v>6985</v>
      </c>
      <c r="AA45" s="523" t="s">
        <v>7675</v>
      </c>
      <c r="AB45" s="727" t="s">
        <v>5001</v>
      </c>
      <c r="AC45" s="91" t="s">
        <v>7560</v>
      </c>
      <c r="AD45" s="91"/>
      <c r="AE45" s="91"/>
      <c r="AF45" s="523">
        <v>7</v>
      </c>
      <c r="AG45" s="523">
        <v>3</v>
      </c>
      <c r="AH45" s="523"/>
      <c r="AI45" s="523"/>
      <c r="AJ45" s="523"/>
      <c r="AK45" s="523"/>
      <c r="AL45" s="523">
        <v>1</v>
      </c>
      <c r="AM45" s="523">
        <v>1</v>
      </c>
      <c r="AN45" s="523"/>
      <c r="AO45" s="523"/>
      <c r="AP45" s="523"/>
      <c r="AQ45" s="523"/>
      <c r="AR45" s="523"/>
      <c r="AS45" s="523"/>
      <c r="AT45" s="523"/>
      <c r="AU45" s="523"/>
      <c r="AV45" s="523">
        <v>2</v>
      </c>
      <c r="AW45" s="523">
        <v>2</v>
      </c>
      <c r="AX45" s="523">
        <v>8</v>
      </c>
      <c r="AY45" s="523">
        <v>4</v>
      </c>
      <c r="AZ45" s="523"/>
      <c r="BA45" s="523"/>
      <c r="BB45" s="91">
        <v>2</v>
      </c>
      <c r="BC45" s="91">
        <v>1</v>
      </c>
      <c r="BD45" s="91">
        <v>1</v>
      </c>
      <c r="BE45" s="91"/>
      <c r="BF45" s="91">
        <v>10</v>
      </c>
      <c r="BG45" s="523">
        <v>6</v>
      </c>
      <c r="BH45" s="523"/>
      <c r="BI45" s="91">
        <v>1</v>
      </c>
      <c r="BJ45" s="91"/>
      <c r="BK45" s="91">
        <v>1</v>
      </c>
      <c r="BL45" s="91">
        <v>1</v>
      </c>
    </row>
    <row r="46" spans="1:64" ht="28.5" hidden="1" customHeight="1">
      <c r="A46" s="630"/>
      <c r="B46" s="630" t="s">
        <v>2333</v>
      </c>
      <c r="C46" s="630"/>
      <c r="D46" s="622">
        <f t="shared" si="1"/>
        <v>176250</v>
      </c>
      <c r="E46" s="680">
        <v>705000</v>
      </c>
      <c r="F46" s="515">
        <v>10</v>
      </c>
      <c r="G46" s="624" t="s">
        <v>3216</v>
      </c>
      <c r="H46" s="619">
        <v>44019</v>
      </c>
      <c r="I46" s="670"/>
      <c r="J46" s="557">
        <v>24</v>
      </c>
      <c r="K46" s="521" t="s">
        <v>2614</v>
      </c>
      <c r="L46" s="632" t="s">
        <v>2654</v>
      </c>
      <c r="M46" s="417" t="s">
        <v>2358</v>
      </c>
      <c r="N46" s="675" t="s">
        <v>7676</v>
      </c>
      <c r="O46" s="417" t="s">
        <v>2677</v>
      </c>
      <c r="P46" s="417" t="s">
        <v>7677</v>
      </c>
      <c r="Q46" s="672">
        <v>4387</v>
      </c>
      <c r="R46" s="417" t="s">
        <v>4880</v>
      </c>
      <c r="S46" s="417"/>
      <c r="T46" s="523" t="s">
        <v>5043</v>
      </c>
      <c r="U46" s="523" t="s">
        <v>5833</v>
      </c>
      <c r="V46" s="682">
        <v>44070</v>
      </c>
      <c r="W46" s="670">
        <v>44085</v>
      </c>
      <c r="X46" s="671"/>
      <c r="Y46" s="523" t="s">
        <v>6555</v>
      </c>
      <c r="Z46" s="523" t="s">
        <v>7559</v>
      </c>
      <c r="AA46" s="523" t="s">
        <v>6717</v>
      </c>
      <c r="AB46" s="727" t="s">
        <v>6678</v>
      </c>
      <c r="AC46" s="91" t="s">
        <v>7560</v>
      </c>
      <c r="AD46" s="91"/>
      <c r="AE46" s="91"/>
      <c r="AF46" s="523">
        <v>6</v>
      </c>
      <c r="AG46" s="523">
        <v>4</v>
      </c>
      <c r="AH46" s="523"/>
      <c r="AI46" s="523"/>
      <c r="AJ46" s="523"/>
      <c r="AK46" s="523"/>
      <c r="AL46" s="523"/>
      <c r="AM46" s="523"/>
      <c r="AN46" s="523"/>
      <c r="AO46" s="523">
        <v>1</v>
      </c>
      <c r="AP46" s="523"/>
      <c r="AQ46" s="523"/>
      <c r="AR46" s="523"/>
      <c r="AS46" s="523"/>
      <c r="AT46" s="523">
        <v>8</v>
      </c>
      <c r="AU46" s="523">
        <v>4</v>
      </c>
      <c r="AV46" s="523">
        <v>2</v>
      </c>
      <c r="AW46" s="523">
        <v>2</v>
      </c>
      <c r="AX46" s="523"/>
      <c r="AY46" s="523"/>
      <c r="AZ46" s="523"/>
      <c r="BA46" s="523"/>
      <c r="BB46" s="91">
        <v>2</v>
      </c>
      <c r="BC46" s="91">
        <v>1</v>
      </c>
      <c r="BD46" s="91">
        <v>1</v>
      </c>
      <c r="BE46" s="91"/>
      <c r="BF46" s="91">
        <v>10</v>
      </c>
      <c r="BG46" s="523">
        <v>8</v>
      </c>
      <c r="BH46" s="523"/>
      <c r="BI46" s="91">
        <v>1</v>
      </c>
      <c r="BJ46" s="91"/>
      <c r="BK46" s="91">
        <v>1</v>
      </c>
      <c r="BL46" s="91">
        <v>1</v>
      </c>
    </row>
    <row r="47" spans="1:64" ht="28.5" hidden="1" customHeight="1">
      <c r="A47" s="630"/>
      <c r="B47" s="630" t="s">
        <v>2317</v>
      </c>
      <c r="C47" s="630"/>
      <c r="D47" s="622">
        <f t="shared" si="1"/>
        <v>176250</v>
      </c>
      <c r="E47" s="680">
        <v>705000</v>
      </c>
      <c r="F47" s="515">
        <v>9</v>
      </c>
      <c r="G47" s="624" t="s">
        <v>3216</v>
      </c>
      <c r="H47" s="619">
        <v>44039</v>
      </c>
      <c r="I47" s="670"/>
      <c r="J47" s="557">
        <v>24</v>
      </c>
      <c r="K47" s="521" t="s">
        <v>2614</v>
      </c>
      <c r="L47" s="632" t="s">
        <v>2654</v>
      </c>
      <c r="M47" s="417" t="s">
        <v>2358</v>
      </c>
      <c r="N47" s="675" t="s">
        <v>7678</v>
      </c>
      <c r="O47" s="417" t="s">
        <v>6127</v>
      </c>
      <c r="P47" s="417" t="s">
        <v>7679</v>
      </c>
      <c r="Q47" s="672">
        <v>4217</v>
      </c>
      <c r="R47" s="417" t="s">
        <v>4880</v>
      </c>
      <c r="S47" s="417"/>
      <c r="T47" s="523" t="s">
        <v>5043</v>
      </c>
      <c r="U47" s="523" t="s">
        <v>5833</v>
      </c>
      <c r="V47" s="682">
        <v>44070</v>
      </c>
      <c r="W47" s="670">
        <v>44084</v>
      </c>
      <c r="X47" s="671"/>
      <c r="Y47" s="523" t="s">
        <v>6555</v>
      </c>
      <c r="Z47" s="523">
        <v>1</v>
      </c>
      <c r="AA47" s="523" t="s">
        <v>6739</v>
      </c>
      <c r="AB47" s="727" t="s">
        <v>6986</v>
      </c>
      <c r="AC47" s="523"/>
      <c r="AD47" s="523"/>
      <c r="AE47" s="523"/>
      <c r="AF47" s="523">
        <v>6</v>
      </c>
      <c r="AG47" s="523">
        <v>4</v>
      </c>
      <c r="AH47" s="523"/>
      <c r="AI47" s="523"/>
      <c r="AJ47" s="523"/>
      <c r="AK47" s="523"/>
      <c r="AL47" s="523"/>
      <c r="AM47" s="523"/>
      <c r="AN47" s="523">
        <v>1</v>
      </c>
      <c r="AO47" s="523"/>
      <c r="AP47" s="523"/>
      <c r="AQ47" s="523"/>
      <c r="AR47" s="523"/>
      <c r="AS47" s="523"/>
      <c r="AT47" s="523">
        <v>6</v>
      </c>
      <c r="AU47" s="523">
        <v>4</v>
      </c>
      <c r="AV47" s="523">
        <v>2</v>
      </c>
      <c r="AW47" s="523">
        <v>2</v>
      </c>
      <c r="AX47" s="523"/>
      <c r="AY47" s="523"/>
      <c r="AZ47" s="523"/>
      <c r="BA47" s="523"/>
      <c r="BB47" s="91"/>
      <c r="BC47" s="91"/>
      <c r="BD47" s="91"/>
      <c r="BE47" s="91"/>
      <c r="BF47" s="91"/>
      <c r="BG47" s="523">
        <v>4</v>
      </c>
      <c r="BH47" s="523"/>
      <c r="BI47" s="91">
        <v>1</v>
      </c>
      <c r="BJ47" s="91"/>
      <c r="BK47" s="91">
        <v>1</v>
      </c>
      <c r="BL47" s="91">
        <v>1</v>
      </c>
    </row>
    <row r="48" spans="1:64" ht="28.5" hidden="1" customHeight="1">
      <c r="A48" s="630"/>
      <c r="B48" s="630" t="s">
        <v>2317</v>
      </c>
      <c r="C48" s="630"/>
      <c r="D48" s="622">
        <f t="shared" si="1"/>
        <v>176250</v>
      </c>
      <c r="E48" s="680">
        <v>705000</v>
      </c>
      <c r="F48" s="515">
        <v>10</v>
      </c>
      <c r="G48" s="624" t="s">
        <v>3216</v>
      </c>
      <c r="H48" s="619">
        <v>44047</v>
      </c>
      <c r="I48" s="670"/>
      <c r="J48" s="557">
        <v>31</v>
      </c>
      <c r="K48" s="521" t="s">
        <v>2614</v>
      </c>
      <c r="L48" s="632" t="s">
        <v>2654</v>
      </c>
      <c r="M48" s="586" t="s">
        <v>2358</v>
      </c>
      <c r="N48" s="713" t="s">
        <v>7680</v>
      </c>
      <c r="O48" s="586" t="s">
        <v>123</v>
      </c>
      <c r="P48" s="586" t="s">
        <v>7681</v>
      </c>
      <c r="Q48" s="672">
        <v>4416</v>
      </c>
      <c r="R48" s="586" t="s">
        <v>5720</v>
      </c>
      <c r="S48" s="586"/>
      <c r="T48" s="523" t="s">
        <v>5043</v>
      </c>
      <c r="U48" s="523" t="s">
        <v>5833</v>
      </c>
      <c r="V48" s="682">
        <v>44071</v>
      </c>
      <c r="W48" s="670">
        <v>44084</v>
      </c>
      <c r="X48" s="671"/>
      <c r="Y48" s="523" t="s">
        <v>6689</v>
      </c>
      <c r="Z48" s="523" t="s">
        <v>6985</v>
      </c>
      <c r="AA48" s="523" t="s">
        <v>7682</v>
      </c>
      <c r="AB48" s="727" t="s">
        <v>3465</v>
      </c>
      <c r="AC48" s="523"/>
      <c r="AD48" s="523"/>
      <c r="AE48" s="523"/>
      <c r="AF48" s="523">
        <v>8</v>
      </c>
      <c r="AG48" s="523">
        <v>2</v>
      </c>
      <c r="AH48" s="523"/>
      <c r="AI48" s="523"/>
      <c r="AJ48" s="523"/>
      <c r="AK48" s="523"/>
      <c r="AL48" s="523">
        <v>1</v>
      </c>
      <c r="AM48" s="523">
        <v>1</v>
      </c>
      <c r="AN48" s="523"/>
      <c r="AO48" s="523"/>
      <c r="AP48" s="523"/>
      <c r="AQ48" s="523"/>
      <c r="AR48" s="523"/>
      <c r="AS48" s="523"/>
      <c r="AT48" s="523">
        <v>8</v>
      </c>
      <c r="AU48" s="523">
        <v>4</v>
      </c>
      <c r="AV48" s="523">
        <v>2</v>
      </c>
      <c r="AW48" s="523">
        <v>2</v>
      </c>
      <c r="AX48" s="523"/>
      <c r="AY48" s="523">
        <v>4</v>
      </c>
      <c r="AZ48" s="523"/>
      <c r="BA48" s="523"/>
      <c r="BB48" s="91"/>
      <c r="BC48" s="91"/>
      <c r="BD48" s="91"/>
      <c r="BE48" s="91"/>
      <c r="BF48" s="91">
        <v>14</v>
      </c>
      <c r="BG48" s="91">
        <v>4</v>
      </c>
      <c r="BH48" s="523"/>
      <c r="BI48" s="91">
        <v>1</v>
      </c>
      <c r="BJ48" s="91"/>
      <c r="BK48" s="91">
        <v>1</v>
      </c>
      <c r="BL48" s="91">
        <v>1</v>
      </c>
    </row>
    <row r="49" spans="1:64" ht="28.5" hidden="1" customHeight="1">
      <c r="A49" s="630"/>
      <c r="B49" s="630" t="s">
        <v>2333</v>
      </c>
      <c r="C49" s="630"/>
      <c r="D49" s="622">
        <f t="shared" si="1"/>
        <v>171000</v>
      </c>
      <c r="E49" s="680">
        <v>684000</v>
      </c>
      <c r="F49" s="513">
        <v>11</v>
      </c>
      <c r="G49" s="513" t="s">
        <v>3216</v>
      </c>
      <c r="H49" s="619">
        <v>44040</v>
      </c>
      <c r="I49" s="670"/>
      <c r="J49" s="557">
        <v>31</v>
      </c>
      <c r="K49" s="521" t="s">
        <v>2614</v>
      </c>
      <c r="L49" s="632" t="s">
        <v>2654</v>
      </c>
      <c r="M49" s="525" t="s">
        <v>2358</v>
      </c>
      <c r="N49" s="675" t="s">
        <v>7683</v>
      </c>
      <c r="O49" s="525" t="s">
        <v>5559</v>
      </c>
      <c r="P49" s="525" t="s">
        <v>74</v>
      </c>
      <c r="Q49" s="672">
        <v>4805</v>
      </c>
      <c r="R49" s="525" t="s">
        <v>4921</v>
      </c>
      <c r="S49" s="525" t="s">
        <v>7684</v>
      </c>
      <c r="T49" s="523" t="s">
        <v>5043</v>
      </c>
      <c r="U49" s="523" t="s">
        <v>5833</v>
      </c>
      <c r="V49" s="682">
        <v>44079</v>
      </c>
      <c r="W49" s="670">
        <v>44089</v>
      </c>
      <c r="X49" s="671"/>
      <c r="Y49" s="523" t="s">
        <v>6555</v>
      </c>
      <c r="Z49" s="523" t="s">
        <v>6985</v>
      </c>
      <c r="AA49" s="523" t="s">
        <v>7604</v>
      </c>
      <c r="AB49" s="727" t="s">
        <v>6502</v>
      </c>
      <c r="AC49" s="523"/>
      <c r="AD49" s="523"/>
      <c r="AE49" s="523"/>
      <c r="AF49" s="523">
        <v>6</v>
      </c>
      <c r="AG49" s="523">
        <v>4</v>
      </c>
      <c r="AH49" s="523"/>
      <c r="AI49" s="523"/>
      <c r="AJ49" s="523"/>
      <c r="AK49" s="523"/>
      <c r="AL49" s="523">
        <v>1</v>
      </c>
      <c r="AM49" s="523">
        <v>1</v>
      </c>
      <c r="AN49" s="523"/>
      <c r="AO49" s="523"/>
      <c r="AP49" s="523"/>
      <c r="AQ49" s="523"/>
      <c r="AR49" s="523"/>
      <c r="AS49" s="523"/>
      <c r="AT49" s="523">
        <v>4</v>
      </c>
      <c r="AU49" s="523">
        <v>4</v>
      </c>
      <c r="AV49" s="523">
        <v>2</v>
      </c>
      <c r="AW49" s="523">
        <v>2</v>
      </c>
      <c r="AX49" s="523">
        <v>4</v>
      </c>
      <c r="AY49" s="523">
        <v>4</v>
      </c>
      <c r="AZ49" s="523"/>
      <c r="BA49" s="523"/>
      <c r="BB49" s="91"/>
      <c r="BC49" s="91"/>
      <c r="BD49" s="91"/>
      <c r="BE49" s="91"/>
      <c r="BF49" s="91">
        <v>10</v>
      </c>
      <c r="BG49" s="523">
        <v>4</v>
      </c>
      <c r="BH49" s="523"/>
      <c r="BI49" s="91">
        <v>1</v>
      </c>
      <c r="BJ49" s="91"/>
      <c r="BK49" s="91">
        <v>1</v>
      </c>
      <c r="BL49" s="91">
        <v>1</v>
      </c>
    </row>
    <row r="50" spans="1:64" ht="31.5" hidden="1" customHeight="1">
      <c r="A50" s="630"/>
      <c r="B50" s="630" t="s">
        <v>7566</v>
      </c>
      <c r="C50" s="630"/>
      <c r="D50" s="622">
        <f t="shared" si="1"/>
        <v>191500</v>
      </c>
      <c r="E50" s="680">
        <v>766000</v>
      </c>
      <c r="F50" s="513">
        <v>10</v>
      </c>
      <c r="G50" s="624" t="s">
        <v>3216</v>
      </c>
      <c r="H50" s="619">
        <v>44047</v>
      </c>
      <c r="I50" s="670"/>
      <c r="J50" s="557">
        <v>31</v>
      </c>
      <c r="K50" s="521" t="s">
        <v>2614</v>
      </c>
      <c r="L50" s="632" t="s">
        <v>2654</v>
      </c>
      <c r="M50" s="586" t="s">
        <v>2358</v>
      </c>
      <c r="N50" s="675" t="s">
        <v>7685</v>
      </c>
      <c r="O50" s="586" t="s">
        <v>3286</v>
      </c>
      <c r="P50" s="586" t="s">
        <v>7686</v>
      </c>
      <c r="Q50" s="672">
        <v>3253</v>
      </c>
      <c r="R50" s="586" t="s">
        <v>5720</v>
      </c>
      <c r="S50" s="586"/>
      <c r="T50" s="523" t="s">
        <v>5043</v>
      </c>
      <c r="U50" s="523" t="s">
        <v>5833</v>
      </c>
      <c r="V50" s="682">
        <v>44078</v>
      </c>
      <c r="W50" s="670">
        <v>44084</v>
      </c>
      <c r="X50" s="671"/>
      <c r="Y50" s="523" t="s">
        <v>6555</v>
      </c>
      <c r="Z50" s="523" t="s">
        <v>7559</v>
      </c>
      <c r="AA50" s="523" t="s">
        <v>6717</v>
      </c>
      <c r="AB50" s="727" t="s">
        <v>6916</v>
      </c>
      <c r="AC50" s="91" t="s">
        <v>7560</v>
      </c>
      <c r="AD50" s="91"/>
      <c r="AE50" s="91"/>
      <c r="AF50" s="523">
        <v>6</v>
      </c>
      <c r="AG50" s="523">
        <v>4</v>
      </c>
      <c r="AH50" s="523"/>
      <c r="AI50" s="523"/>
      <c r="AJ50" s="523"/>
      <c r="AK50" s="523"/>
      <c r="AL50" s="523"/>
      <c r="AM50" s="523"/>
      <c r="AN50" s="523"/>
      <c r="AO50" s="523">
        <v>1</v>
      </c>
      <c r="AP50" s="523"/>
      <c r="AQ50" s="523"/>
      <c r="AR50" s="523"/>
      <c r="AS50" s="523"/>
      <c r="AT50" s="523">
        <v>8</v>
      </c>
      <c r="AU50" s="523">
        <v>4</v>
      </c>
      <c r="AV50" s="523">
        <v>2</v>
      </c>
      <c r="AW50" s="523">
        <v>2</v>
      </c>
      <c r="AX50" s="523"/>
      <c r="AY50" s="523"/>
      <c r="AZ50" s="523"/>
      <c r="BA50" s="523"/>
      <c r="BB50" s="91">
        <v>2</v>
      </c>
      <c r="BC50" s="91">
        <v>1</v>
      </c>
      <c r="BD50" s="91">
        <v>1</v>
      </c>
      <c r="BE50" s="91"/>
      <c r="BF50" s="91">
        <v>8</v>
      </c>
      <c r="BG50" s="523">
        <v>5</v>
      </c>
      <c r="BH50" s="523"/>
      <c r="BI50" s="91">
        <v>1</v>
      </c>
      <c r="BJ50" s="91"/>
      <c r="BK50" s="91">
        <v>1</v>
      </c>
      <c r="BL50" s="91">
        <v>1</v>
      </c>
    </row>
    <row r="51" spans="1:64" ht="28.5" hidden="1" customHeight="1">
      <c r="A51" s="630"/>
      <c r="B51" s="630" t="s">
        <v>6628</v>
      </c>
      <c r="C51" s="630"/>
      <c r="D51" s="622">
        <f t="shared" si="1"/>
        <v>176250.25</v>
      </c>
      <c r="E51" s="680">
        <v>705001</v>
      </c>
      <c r="F51" s="515">
        <v>9</v>
      </c>
      <c r="G51" s="624" t="s">
        <v>3216</v>
      </c>
      <c r="H51" s="619">
        <v>44047</v>
      </c>
      <c r="I51" s="670"/>
      <c r="J51" s="557">
        <v>31</v>
      </c>
      <c r="K51" s="521" t="s">
        <v>2614</v>
      </c>
      <c r="L51" s="632" t="s">
        <v>2654</v>
      </c>
      <c r="M51" s="417" t="s">
        <v>2358</v>
      </c>
      <c r="N51" s="675" t="s">
        <v>7687</v>
      </c>
      <c r="O51" s="417" t="s">
        <v>7452</v>
      </c>
      <c r="P51" s="417" t="s">
        <v>2952</v>
      </c>
      <c r="Q51" s="672">
        <v>1525</v>
      </c>
      <c r="R51" s="417" t="s">
        <v>4880</v>
      </c>
      <c r="S51" s="417"/>
      <c r="T51" s="523" t="s">
        <v>5043</v>
      </c>
      <c r="U51" s="523" t="s">
        <v>5833</v>
      </c>
      <c r="V51" s="682">
        <v>44078</v>
      </c>
      <c r="W51" s="670">
        <v>44084</v>
      </c>
      <c r="X51" s="671"/>
      <c r="Y51" s="523" t="s">
        <v>6766</v>
      </c>
      <c r="Z51" s="523">
        <v>1</v>
      </c>
      <c r="AA51" s="523" t="s">
        <v>6594</v>
      </c>
      <c r="AB51" s="727" t="s">
        <v>3460</v>
      </c>
      <c r="AC51" s="523"/>
      <c r="AD51" s="523"/>
      <c r="AE51" s="523"/>
      <c r="AF51" s="523">
        <v>4</v>
      </c>
      <c r="AG51" s="523">
        <v>5</v>
      </c>
      <c r="AH51" s="523"/>
      <c r="AI51" s="523"/>
      <c r="AJ51" s="523"/>
      <c r="AK51" s="523"/>
      <c r="AL51" s="523"/>
      <c r="AM51" s="523"/>
      <c r="AN51" s="523">
        <v>1</v>
      </c>
      <c r="AO51" s="523"/>
      <c r="AP51" s="523"/>
      <c r="AQ51" s="523"/>
      <c r="AR51" s="523"/>
      <c r="AS51" s="523"/>
      <c r="AT51" s="523">
        <v>8</v>
      </c>
      <c r="AU51" s="523">
        <v>8</v>
      </c>
      <c r="AV51" s="523"/>
      <c r="AW51" s="523"/>
      <c r="AX51" s="523"/>
      <c r="AY51" s="523"/>
      <c r="AZ51" s="523"/>
      <c r="BA51" s="523"/>
      <c r="BB51" s="91"/>
      <c r="BC51" s="91"/>
      <c r="BD51" s="91"/>
      <c r="BE51" s="91"/>
      <c r="BF51" s="91">
        <v>7</v>
      </c>
      <c r="BG51" s="91">
        <v>6</v>
      </c>
      <c r="BH51" s="523"/>
      <c r="BI51" s="91">
        <v>1</v>
      </c>
      <c r="BJ51" s="91"/>
      <c r="BK51" s="91">
        <v>1</v>
      </c>
      <c r="BL51" s="91">
        <v>1</v>
      </c>
    </row>
    <row r="52" spans="1:64" ht="28.5" hidden="1" customHeight="1">
      <c r="A52" s="630"/>
      <c r="B52" s="630" t="s">
        <v>2317</v>
      </c>
      <c r="C52" s="630"/>
      <c r="D52" s="622">
        <f t="shared" si="1"/>
        <v>182333.5</v>
      </c>
      <c r="E52" s="680">
        <v>729334</v>
      </c>
      <c r="F52" s="513">
        <v>10</v>
      </c>
      <c r="G52" s="624" t="s">
        <v>3216</v>
      </c>
      <c r="H52" s="619">
        <v>44047</v>
      </c>
      <c r="I52" s="670"/>
      <c r="J52" s="557">
        <v>31</v>
      </c>
      <c r="K52" s="521" t="s">
        <v>2614</v>
      </c>
      <c r="L52" s="632" t="s">
        <v>2654</v>
      </c>
      <c r="M52" s="525" t="s">
        <v>2358</v>
      </c>
      <c r="N52" s="675" t="s">
        <v>7688</v>
      </c>
      <c r="O52" s="525" t="s">
        <v>57</v>
      </c>
      <c r="P52" s="525" t="s">
        <v>7689</v>
      </c>
      <c r="Q52" s="672">
        <v>4272</v>
      </c>
      <c r="R52" s="525" t="s">
        <v>4921</v>
      </c>
      <c r="S52" s="525"/>
      <c r="T52" s="523" t="s">
        <v>5043</v>
      </c>
      <c r="U52" s="523" t="s">
        <v>5833</v>
      </c>
      <c r="V52" s="682">
        <v>44079</v>
      </c>
      <c r="W52" s="670">
        <v>44091</v>
      </c>
      <c r="X52" s="671"/>
      <c r="Y52" s="523" t="s">
        <v>6555</v>
      </c>
      <c r="Z52" s="523" t="s">
        <v>7559</v>
      </c>
      <c r="AA52" s="523" t="s">
        <v>6717</v>
      </c>
      <c r="AB52" s="727" t="s">
        <v>4910</v>
      </c>
      <c r="AC52" s="91" t="s">
        <v>7560</v>
      </c>
      <c r="AD52" s="91"/>
      <c r="AE52" s="91"/>
      <c r="AF52" s="523">
        <v>6</v>
      </c>
      <c r="AG52" s="523">
        <v>4</v>
      </c>
      <c r="AH52" s="523"/>
      <c r="AI52" s="523"/>
      <c r="AJ52" s="523"/>
      <c r="AK52" s="523"/>
      <c r="AL52" s="523"/>
      <c r="AM52" s="523"/>
      <c r="AN52" s="523"/>
      <c r="AO52" s="523">
        <v>1</v>
      </c>
      <c r="AP52" s="523"/>
      <c r="AQ52" s="523"/>
      <c r="AR52" s="523"/>
      <c r="AS52" s="523"/>
      <c r="AT52" s="523">
        <v>8</v>
      </c>
      <c r="AU52" s="523">
        <v>4</v>
      </c>
      <c r="AV52" s="523">
        <v>2</v>
      </c>
      <c r="AW52" s="523">
        <v>2</v>
      </c>
      <c r="AX52" s="523"/>
      <c r="AY52" s="523"/>
      <c r="AZ52" s="523"/>
      <c r="BA52" s="523"/>
      <c r="BB52" s="91">
        <v>2</v>
      </c>
      <c r="BC52" s="91">
        <v>1</v>
      </c>
      <c r="BD52" s="91">
        <v>1</v>
      </c>
      <c r="BE52" s="91"/>
      <c r="BF52" s="91">
        <v>8</v>
      </c>
      <c r="BG52" s="523">
        <v>6</v>
      </c>
      <c r="BH52" s="523"/>
      <c r="BI52" s="91">
        <v>1</v>
      </c>
      <c r="BJ52" s="91"/>
      <c r="BK52" s="91">
        <v>1</v>
      </c>
      <c r="BL52" s="91">
        <v>1</v>
      </c>
    </row>
    <row r="53" spans="1:64" ht="28.5" hidden="1" customHeight="1">
      <c r="A53" s="630"/>
      <c r="B53" s="630" t="s">
        <v>2317</v>
      </c>
      <c r="C53" s="630"/>
      <c r="D53" s="622">
        <f t="shared" si="1"/>
        <v>175032.5</v>
      </c>
      <c r="E53" s="680">
        <v>700130</v>
      </c>
      <c r="F53" s="515">
        <v>9</v>
      </c>
      <c r="G53" s="624" t="s">
        <v>3216</v>
      </c>
      <c r="H53" s="619">
        <v>44040</v>
      </c>
      <c r="I53" s="670"/>
      <c r="J53" s="557">
        <v>14</v>
      </c>
      <c r="K53" s="521" t="s">
        <v>2654</v>
      </c>
      <c r="L53" s="632" t="s">
        <v>2654</v>
      </c>
      <c r="M53" s="417" t="s">
        <v>2358</v>
      </c>
      <c r="N53" s="675" t="s">
        <v>7690</v>
      </c>
      <c r="O53" s="417" t="s">
        <v>2386</v>
      </c>
      <c r="P53" s="417" t="s">
        <v>7691</v>
      </c>
      <c r="Q53" s="672">
        <v>4166</v>
      </c>
      <c r="R53" s="417" t="s">
        <v>4880</v>
      </c>
      <c r="S53" s="417"/>
      <c r="T53" s="523" t="s">
        <v>5043</v>
      </c>
      <c r="U53" s="523" t="s">
        <v>5833</v>
      </c>
      <c r="V53" s="682">
        <v>44093</v>
      </c>
      <c r="W53" s="670">
        <v>44098</v>
      </c>
      <c r="X53" s="671"/>
      <c r="Y53" s="523" t="s">
        <v>6652</v>
      </c>
      <c r="Z53" s="523" t="s">
        <v>7559</v>
      </c>
      <c r="AA53" s="523" t="s">
        <v>7692</v>
      </c>
      <c r="AB53" s="727" t="s">
        <v>4910</v>
      </c>
      <c r="AC53" s="91" t="s">
        <v>7560</v>
      </c>
      <c r="AD53" s="91"/>
      <c r="AE53" s="91"/>
      <c r="AF53" s="523">
        <v>6</v>
      </c>
      <c r="AG53" s="523">
        <v>3</v>
      </c>
      <c r="AH53" s="523"/>
      <c r="AI53" s="523"/>
      <c r="AJ53" s="523"/>
      <c r="AK53" s="523"/>
      <c r="AL53" s="523"/>
      <c r="AM53" s="523"/>
      <c r="AN53" s="523"/>
      <c r="AO53" s="523">
        <v>1</v>
      </c>
      <c r="AP53" s="523"/>
      <c r="AQ53" s="523"/>
      <c r="AR53" s="523"/>
      <c r="AS53" s="523"/>
      <c r="AT53" s="523">
        <v>8</v>
      </c>
      <c r="AU53" s="523">
        <v>4</v>
      </c>
      <c r="AV53" s="523">
        <v>2</v>
      </c>
      <c r="AW53" s="523"/>
      <c r="AX53" s="523"/>
      <c r="AY53" s="523"/>
      <c r="AZ53" s="523"/>
      <c r="BA53" s="523"/>
      <c r="BB53" s="91">
        <v>2</v>
      </c>
      <c r="BC53" s="91">
        <v>1</v>
      </c>
      <c r="BD53" s="91">
        <v>1</v>
      </c>
      <c r="BE53" s="91"/>
      <c r="BF53" s="91">
        <v>8</v>
      </c>
      <c r="BG53" s="523">
        <v>6</v>
      </c>
      <c r="BH53" s="523"/>
      <c r="BI53" s="91">
        <v>1</v>
      </c>
      <c r="BJ53" s="91"/>
      <c r="BK53" s="91">
        <v>1</v>
      </c>
      <c r="BL53" s="91">
        <v>1</v>
      </c>
    </row>
    <row r="54" spans="1:64" ht="28.5" hidden="1" customHeight="1">
      <c r="A54" s="630"/>
      <c r="B54" s="630" t="s">
        <v>7566</v>
      </c>
      <c r="C54" s="630"/>
      <c r="D54" s="622">
        <f t="shared" si="1"/>
        <v>176250</v>
      </c>
      <c r="E54" s="680">
        <v>705000</v>
      </c>
      <c r="F54" s="515">
        <v>10</v>
      </c>
      <c r="G54" s="624" t="s">
        <v>3216</v>
      </c>
      <c r="H54" s="619">
        <v>44061</v>
      </c>
      <c r="I54" s="670">
        <v>44091</v>
      </c>
      <c r="J54" s="557">
        <v>18</v>
      </c>
      <c r="K54" s="521" t="s">
        <v>2654</v>
      </c>
      <c r="L54" s="632" t="s">
        <v>2654</v>
      </c>
      <c r="M54" s="577" t="s">
        <v>2358</v>
      </c>
      <c r="N54" s="675" t="s">
        <v>7693</v>
      </c>
      <c r="O54" s="577" t="s">
        <v>7694</v>
      </c>
      <c r="P54" s="577" t="s">
        <v>7694</v>
      </c>
      <c r="Q54" s="672">
        <v>4302</v>
      </c>
      <c r="R54" s="577" t="s">
        <v>4887</v>
      </c>
      <c r="S54" s="577" t="s">
        <v>7695</v>
      </c>
      <c r="T54" s="523" t="s">
        <v>5043</v>
      </c>
      <c r="U54" s="523" t="s">
        <v>5833</v>
      </c>
      <c r="V54" s="682">
        <v>44099</v>
      </c>
      <c r="W54" s="670">
        <v>44103</v>
      </c>
      <c r="X54" s="671"/>
      <c r="Y54" s="523" t="s">
        <v>6555</v>
      </c>
      <c r="Z54" s="523" t="s">
        <v>7559</v>
      </c>
      <c r="AA54" s="523" t="s">
        <v>7696</v>
      </c>
      <c r="AB54" s="727" t="s">
        <v>6502</v>
      </c>
      <c r="AC54" s="91" t="s">
        <v>7560</v>
      </c>
      <c r="AD54" s="91"/>
      <c r="AE54" s="91"/>
      <c r="AF54" s="523">
        <v>6</v>
      </c>
      <c r="AG54" s="523">
        <v>4</v>
      </c>
      <c r="AH54" s="523"/>
      <c r="AI54" s="523"/>
      <c r="AJ54" s="523"/>
      <c r="AK54" s="523"/>
      <c r="AL54" s="523"/>
      <c r="AM54" s="523"/>
      <c r="AN54" s="523"/>
      <c r="AO54" s="523">
        <v>1</v>
      </c>
      <c r="AP54" s="523"/>
      <c r="AQ54" s="523"/>
      <c r="AR54" s="523"/>
      <c r="AS54" s="523"/>
      <c r="AT54" s="523">
        <v>4</v>
      </c>
      <c r="AU54" s="523">
        <v>4</v>
      </c>
      <c r="AV54" s="523">
        <v>2</v>
      </c>
      <c r="AW54" s="523">
        <v>2</v>
      </c>
      <c r="AX54" s="523">
        <v>4</v>
      </c>
      <c r="AY54" s="523">
        <v>4</v>
      </c>
      <c r="AZ54" s="523"/>
      <c r="BA54" s="523"/>
      <c r="BB54" s="91">
        <v>2</v>
      </c>
      <c r="BC54" s="91">
        <v>1</v>
      </c>
      <c r="BD54" s="91">
        <v>1</v>
      </c>
      <c r="BE54" s="91"/>
      <c r="BF54" s="91">
        <v>8</v>
      </c>
      <c r="BG54" s="523">
        <v>6</v>
      </c>
      <c r="BH54" s="523"/>
      <c r="BI54" s="91">
        <v>1</v>
      </c>
      <c r="BJ54" s="91"/>
      <c r="BK54" s="91">
        <v>1</v>
      </c>
      <c r="BL54" s="91">
        <v>1</v>
      </c>
    </row>
    <row r="55" spans="1:64" ht="28.5" hidden="1" customHeight="1">
      <c r="A55" s="630"/>
      <c r="B55" s="630" t="s">
        <v>6628</v>
      </c>
      <c r="C55" s="630"/>
      <c r="D55" s="622">
        <f t="shared" si="1"/>
        <v>174020.5</v>
      </c>
      <c r="E55" s="680">
        <v>696082</v>
      </c>
      <c r="F55" s="515">
        <v>11</v>
      </c>
      <c r="G55" s="624" t="s">
        <v>3216</v>
      </c>
      <c r="H55" s="613"/>
      <c r="I55" s="670"/>
      <c r="J55" s="557">
        <v>18</v>
      </c>
      <c r="K55" s="521" t="s">
        <v>2654</v>
      </c>
      <c r="L55" s="632" t="s">
        <v>2707</v>
      </c>
      <c r="M55" s="417" t="s">
        <v>2335</v>
      </c>
      <c r="N55" s="675" t="s">
        <v>7697</v>
      </c>
      <c r="O55" s="417" t="s">
        <v>2386</v>
      </c>
      <c r="P55" s="417" t="s">
        <v>7698</v>
      </c>
      <c r="Q55" s="672">
        <v>6306</v>
      </c>
      <c r="R55" s="417" t="s">
        <v>4880</v>
      </c>
      <c r="S55" s="417"/>
      <c r="T55" s="523" t="s">
        <v>5043</v>
      </c>
      <c r="U55" s="523" t="s">
        <v>5833</v>
      </c>
      <c r="V55" s="682">
        <v>44097</v>
      </c>
      <c r="W55" s="670">
        <v>44104</v>
      </c>
      <c r="X55" s="671"/>
      <c r="Y55" s="523" t="s">
        <v>6677</v>
      </c>
      <c r="Z55" s="523" t="s">
        <v>7559</v>
      </c>
      <c r="AA55" s="523" t="s">
        <v>6642</v>
      </c>
      <c r="AB55" s="727" t="s">
        <v>4963</v>
      </c>
      <c r="AC55" s="523"/>
      <c r="AD55" s="523"/>
      <c r="AE55" s="523"/>
      <c r="AF55" s="523">
        <v>5</v>
      </c>
      <c r="AG55" s="523">
        <v>6</v>
      </c>
      <c r="AH55" s="523"/>
      <c r="AI55" s="523"/>
      <c r="AJ55" s="523"/>
      <c r="AK55" s="523"/>
      <c r="AL55" s="523"/>
      <c r="AM55" s="523"/>
      <c r="AN55" s="523"/>
      <c r="AO55" s="523">
        <v>1</v>
      </c>
      <c r="AP55" s="523"/>
      <c r="AQ55" s="523"/>
      <c r="AR55" s="523"/>
      <c r="AS55" s="523"/>
      <c r="AT55" s="523">
        <v>8</v>
      </c>
      <c r="AU55" s="523">
        <v>8</v>
      </c>
      <c r="AV55" s="523">
        <v>2</v>
      </c>
      <c r="AW55" s="523">
        <v>2</v>
      </c>
      <c r="AX55" s="523"/>
      <c r="AY55" s="523"/>
      <c r="AZ55" s="523"/>
      <c r="BA55" s="523"/>
      <c r="BB55" s="91"/>
      <c r="BC55" s="91"/>
      <c r="BD55" s="91"/>
      <c r="BE55" s="91"/>
      <c r="BF55" s="91">
        <v>6</v>
      </c>
      <c r="BG55" s="523">
        <v>6</v>
      </c>
      <c r="BH55" s="523"/>
      <c r="BI55" s="91">
        <v>1</v>
      </c>
      <c r="BJ55" s="91"/>
      <c r="BK55" s="91">
        <v>1</v>
      </c>
      <c r="BL55" s="91">
        <v>1</v>
      </c>
    </row>
    <row r="56" spans="1:64" ht="28.5" hidden="1" customHeight="1">
      <c r="A56" s="630"/>
      <c r="B56" s="630" t="s">
        <v>2317</v>
      </c>
      <c r="C56" s="630"/>
      <c r="D56" s="622">
        <f t="shared" si="1"/>
        <v>100000</v>
      </c>
      <c r="E56" s="680">
        <v>400000</v>
      </c>
      <c r="F56" s="515">
        <v>7</v>
      </c>
      <c r="G56" s="624" t="s">
        <v>3216</v>
      </c>
      <c r="H56" s="613"/>
      <c r="I56" s="670"/>
      <c r="J56" s="557">
        <v>21</v>
      </c>
      <c r="K56" s="521" t="s">
        <v>2654</v>
      </c>
      <c r="L56" s="632" t="s">
        <v>2707</v>
      </c>
      <c r="M56" s="417" t="s">
        <v>7241</v>
      </c>
      <c r="N56" s="675" t="s">
        <v>7699</v>
      </c>
      <c r="O56" s="417" t="s">
        <v>7700</v>
      </c>
      <c r="P56" s="417" t="s">
        <v>7360</v>
      </c>
      <c r="Q56" s="672">
        <v>6640</v>
      </c>
      <c r="R56" s="417" t="s">
        <v>4880</v>
      </c>
      <c r="S56" s="417" t="s">
        <v>7701</v>
      </c>
      <c r="T56" s="523" t="s">
        <v>5043</v>
      </c>
      <c r="U56" s="523" t="s">
        <v>5833</v>
      </c>
      <c r="V56" s="682">
        <v>44100</v>
      </c>
      <c r="W56" s="670">
        <v>44112</v>
      </c>
      <c r="X56" s="671"/>
      <c r="Y56" s="523" t="s">
        <v>6763</v>
      </c>
      <c r="Z56" s="523" t="s">
        <v>7559</v>
      </c>
      <c r="AA56" s="523" t="s">
        <v>7246</v>
      </c>
      <c r="AB56" s="727">
        <v>4</v>
      </c>
      <c r="AC56" s="91" t="s">
        <v>7560</v>
      </c>
      <c r="AD56" s="91"/>
      <c r="AE56" s="91"/>
      <c r="AF56" s="523">
        <v>4</v>
      </c>
      <c r="AG56" s="523">
        <v>3</v>
      </c>
      <c r="AH56" s="523"/>
      <c r="AI56" s="523"/>
      <c r="AJ56" s="523"/>
      <c r="AK56" s="523"/>
      <c r="AL56" s="523"/>
      <c r="AM56" s="523"/>
      <c r="AN56" s="523"/>
      <c r="AO56" s="523">
        <v>1</v>
      </c>
      <c r="AP56" s="523">
        <v>6</v>
      </c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91">
        <v>2</v>
      </c>
      <c r="BC56" s="91">
        <v>1</v>
      </c>
      <c r="BD56" s="91">
        <v>1</v>
      </c>
      <c r="BE56" s="91">
        <v>2</v>
      </c>
      <c r="BF56" s="91">
        <v>4</v>
      </c>
      <c r="BG56" s="523"/>
      <c r="BH56" s="523"/>
      <c r="BI56" s="91"/>
      <c r="BJ56" s="91">
        <v>2</v>
      </c>
      <c r="BK56" s="91">
        <v>1</v>
      </c>
      <c r="BL56" s="91">
        <v>1</v>
      </c>
    </row>
    <row r="57" spans="1:64" ht="28.5" hidden="1" customHeight="1">
      <c r="A57" s="630"/>
      <c r="B57" s="630" t="s">
        <v>2333</v>
      </c>
      <c r="C57" s="630"/>
      <c r="D57" s="622">
        <f t="shared" si="1"/>
        <v>158000</v>
      </c>
      <c r="E57" s="680">
        <v>632000</v>
      </c>
      <c r="F57" s="515">
        <v>8</v>
      </c>
      <c r="G57" s="624" t="s">
        <v>3216</v>
      </c>
      <c r="H57" s="619">
        <v>44068</v>
      </c>
      <c r="I57" s="670"/>
      <c r="J57" s="557">
        <v>21</v>
      </c>
      <c r="K57" s="521" t="s">
        <v>2654</v>
      </c>
      <c r="L57" s="632" t="s">
        <v>2707</v>
      </c>
      <c r="M57" s="577" t="s">
        <v>2358</v>
      </c>
      <c r="N57" s="675" t="s">
        <v>7702</v>
      </c>
      <c r="O57" s="577" t="s">
        <v>3305</v>
      </c>
      <c r="P57" s="577" t="s">
        <v>5495</v>
      </c>
      <c r="Q57" s="672">
        <v>1311</v>
      </c>
      <c r="R57" s="577" t="s">
        <v>4887</v>
      </c>
      <c r="S57" s="577" t="s">
        <v>1288</v>
      </c>
      <c r="T57" s="523" t="s">
        <v>5043</v>
      </c>
      <c r="U57" s="523" t="s">
        <v>5833</v>
      </c>
      <c r="V57" s="682">
        <v>44099</v>
      </c>
      <c r="W57" s="670">
        <v>44104</v>
      </c>
      <c r="X57" s="671"/>
      <c r="Y57" s="523" t="s">
        <v>6773</v>
      </c>
      <c r="Z57" s="523" t="s">
        <v>7559</v>
      </c>
      <c r="AA57" s="523" t="s">
        <v>6899</v>
      </c>
      <c r="AB57" s="727" t="s">
        <v>4963</v>
      </c>
      <c r="AC57" s="523"/>
      <c r="AD57" s="523"/>
      <c r="AE57" s="523"/>
      <c r="AF57" s="523">
        <v>6</v>
      </c>
      <c r="AG57" s="523">
        <v>2</v>
      </c>
      <c r="AH57" s="523"/>
      <c r="AI57" s="523"/>
      <c r="AJ57" s="523"/>
      <c r="AK57" s="523"/>
      <c r="AL57" s="523"/>
      <c r="AM57" s="523"/>
      <c r="AN57" s="523"/>
      <c r="AO57" s="523">
        <v>1</v>
      </c>
      <c r="AP57" s="523"/>
      <c r="AQ57" s="523"/>
      <c r="AR57" s="523"/>
      <c r="AS57" s="523"/>
      <c r="AT57" s="523">
        <v>6</v>
      </c>
      <c r="AU57" s="523">
        <v>6</v>
      </c>
      <c r="AV57" s="523">
        <v>2</v>
      </c>
      <c r="AW57" s="523">
        <v>2</v>
      </c>
      <c r="AX57" s="523"/>
      <c r="AY57" s="523"/>
      <c r="AZ57" s="523"/>
      <c r="BA57" s="523"/>
      <c r="BB57" s="91"/>
      <c r="BC57" s="91"/>
      <c r="BD57" s="91"/>
      <c r="BE57" s="91"/>
      <c r="BF57" s="91">
        <v>6</v>
      </c>
      <c r="BG57" s="523">
        <v>6</v>
      </c>
      <c r="BH57" s="523"/>
      <c r="BI57" s="91">
        <v>1</v>
      </c>
      <c r="BJ57" s="91"/>
      <c r="BK57" s="91">
        <v>1</v>
      </c>
      <c r="BL57" s="91">
        <v>1</v>
      </c>
    </row>
    <row r="58" spans="1:64" ht="28.5" hidden="1" customHeight="1">
      <c r="A58" s="630"/>
      <c r="B58" s="630" t="s">
        <v>2333</v>
      </c>
      <c r="C58" s="630"/>
      <c r="D58" s="622">
        <f t="shared" si="1"/>
        <v>176250</v>
      </c>
      <c r="E58" s="680">
        <v>705000</v>
      </c>
      <c r="F58" s="515">
        <v>10</v>
      </c>
      <c r="G58" s="624" t="s">
        <v>3216</v>
      </c>
      <c r="H58" s="619">
        <v>44068</v>
      </c>
      <c r="I58" s="670"/>
      <c r="J58" s="557">
        <v>24</v>
      </c>
      <c r="K58" s="521" t="s">
        <v>2654</v>
      </c>
      <c r="L58" s="632" t="s">
        <v>2707</v>
      </c>
      <c r="M58" s="586" t="s">
        <v>2358</v>
      </c>
      <c r="N58" s="675" t="s">
        <v>7703</v>
      </c>
      <c r="O58" s="586" t="s">
        <v>4158</v>
      </c>
      <c r="P58" s="586" t="s">
        <v>7704</v>
      </c>
      <c r="Q58" s="672">
        <v>3451</v>
      </c>
      <c r="R58" s="586" t="s">
        <v>5720</v>
      </c>
      <c r="S58" s="586" t="s">
        <v>2167</v>
      </c>
      <c r="T58" s="523" t="s">
        <v>5043</v>
      </c>
      <c r="U58" s="523" t="s">
        <v>5833</v>
      </c>
      <c r="V58" s="682">
        <v>44106</v>
      </c>
      <c r="W58" s="670">
        <v>44110</v>
      </c>
      <c r="X58" s="671"/>
      <c r="Y58" s="523" t="s">
        <v>6555</v>
      </c>
      <c r="Z58" s="523" t="s">
        <v>6985</v>
      </c>
      <c r="AA58" s="523" t="s">
        <v>6717</v>
      </c>
      <c r="AB58" s="727" t="s">
        <v>3258</v>
      </c>
      <c r="AC58" s="91" t="s">
        <v>7560</v>
      </c>
      <c r="AD58" s="91"/>
      <c r="AE58" s="91"/>
      <c r="AF58" s="523">
        <v>6</v>
      </c>
      <c r="AG58" s="523">
        <v>4</v>
      </c>
      <c r="AH58" s="523"/>
      <c r="AI58" s="523"/>
      <c r="AJ58" s="523"/>
      <c r="AK58" s="523"/>
      <c r="AL58" s="523">
        <v>1</v>
      </c>
      <c r="AM58" s="523">
        <v>1</v>
      </c>
      <c r="AN58" s="523"/>
      <c r="AO58" s="523"/>
      <c r="AP58" s="523"/>
      <c r="AQ58" s="523"/>
      <c r="AR58" s="523"/>
      <c r="AS58" s="523"/>
      <c r="AT58" s="523">
        <v>8</v>
      </c>
      <c r="AU58" s="523">
        <v>4</v>
      </c>
      <c r="AV58" s="523">
        <v>2</v>
      </c>
      <c r="AW58" s="523">
        <v>2</v>
      </c>
      <c r="AX58" s="523"/>
      <c r="AY58" s="523"/>
      <c r="AZ58" s="523"/>
      <c r="BA58" s="523"/>
      <c r="BB58" s="91">
        <v>2</v>
      </c>
      <c r="BC58" s="91">
        <v>1</v>
      </c>
      <c r="BD58" s="91">
        <v>1</v>
      </c>
      <c r="BE58" s="91"/>
      <c r="BF58" s="91">
        <v>9</v>
      </c>
      <c r="BG58" s="523">
        <v>6</v>
      </c>
      <c r="BH58" s="523"/>
      <c r="BI58" s="91">
        <v>1</v>
      </c>
      <c r="BJ58" s="91"/>
      <c r="BK58" s="91">
        <v>1</v>
      </c>
      <c r="BL58" s="91">
        <v>1</v>
      </c>
    </row>
    <row r="59" spans="1:64" ht="28.5" hidden="1" customHeight="1">
      <c r="A59" s="630"/>
      <c r="B59" s="630" t="s">
        <v>2333</v>
      </c>
      <c r="C59" s="630"/>
      <c r="D59" s="622">
        <f t="shared" si="1"/>
        <v>176250</v>
      </c>
      <c r="E59" s="680">
        <v>705000</v>
      </c>
      <c r="F59" s="515">
        <v>10</v>
      </c>
      <c r="G59" s="624" t="s">
        <v>3216</v>
      </c>
      <c r="H59" s="619">
        <v>44075</v>
      </c>
      <c r="I59" s="670"/>
      <c r="J59" s="557">
        <v>30</v>
      </c>
      <c r="K59" s="521" t="s">
        <v>2654</v>
      </c>
      <c r="L59" s="632" t="s">
        <v>2707</v>
      </c>
      <c r="M59" s="577" t="s">
        <v>2358</v>
      </c>
      <c r="N59" s="713" t="s">
        <v>7705</v>
      </c>
      <c r="O59" s="577" t="s">
        <v>4032</v>
      </c>
      <c r="P59" s="577" t="s">
        <v>7368</v>
      </c>
      <c r="Q59" s="672">
        <v>4661</v>
      </c>
      <c r="R59" s="577" t="s">
        <v>4887</v>
      </c>
      <c r="S59" s="577" t="s">
        <v>1355</v>
      </c>
      <c r="T59" s="523" t="s">
        <v>5043</v>
      </c>
      <c r="U59" s="523" t="s">
        <v>5833</v>
      </c>
      <c r="V59" s="682">
        <v>44114</v>
      </c>
      <c r="W59" s="670">
        <v>44117</v>
      </c>
      <c r="X59" s="671"/>
      <c r="Y59" s="523" t="s">
        <v>6555</v>
      </c>
      <c r="Z59" s="523" t="s">
        <v>7559</v>
      </c>
      <c r="AA59" s="523" t="s">
        <v>6642</v>
      </c>
      <c r="AB59" s="727" t="s">
        <v>3258</v>
      </c>
      <c r="AC59" s="523"/>
      <c r="AD59" s="523"/>
      <c r="AE59" s="523"/>
      <c r="AF59" s="523">
        <v>6</v>
      </c>
      <c r="AG59" s="523">
        <v>4</v>
      </c>
      <c r="AH59" s="523"/>
      <c r="AI59" s="523"/>
      <c r="AJ59" s="523"/>
      <c r="AK59" s="523"/>
      <c r="AL59" s="523"/>
      <c r="AM59" s="523"/>
      <c r="AN59" s="523"/>
      <c r="AO59" s="523">
        <v>1</v>
      </c>
      <c r="AP59" s="523"/>
      <c r="AQ59" s="523"/>
      <c r="AR59" s="523"/>
      <c r="AS59" s="523"/>
      <c r="AT59" s="523"/>
      <c r="AU59" s="523"/>
      <c r="AV59" s="523"/>
      <c r="AW59" s="523"/>
      <c r="AX59" s="523"/>
      <c r="AY59" s="523"/>
      <c r="AZ59" s="523"/>
      <c r="BA59" s="523"/>
      <c r="BB59" s="91"/>
      <c r="BC59" s="91"/>
      <c r="BD59" s="91"/>
      <c r="BE59" s="91"/>
      <c r="BF59" s="91">
        <v>9</v>
      </c>
      <c r="BG59" s="523">
        <v>6</v>
      </c>
      <c r="BH59" s="523"/>
      <c r="BI59" s="91">
        <v>1</v>
      </c>
      <c r="BJ59" s="91"/>
      <c r="BK59" s="91">
        <v>1</v>
      </c>
      <c r="BL59" s="91">
        <v>1</v>
      </c>
    </row>
    <row r="60" spans="1:64" ht="28.5" hidden="1" customHeight="1">
      <c r="A60" s="630"/>
      <c r="B60" s="630" t="s">
        <v>7566</v>
      </c>
      <c r="C60" s="630"/>
      <c r="D60" s="622">
        <f t="shared" si="1"/>
        <v>176250</v>
      </c>
      <c r="E60" s="680">
        <v>705000</v>
      </c>
      <c r="F60" s="515">
        <v>10</v>
      </c>
      <c r="G60" s="624" t="s">
        <v>3216</v>
      </c>
      <c r="H60" s="619">
        <v>44075</v>
      </c>
      <c r="I60" s="670"/>
      <c r="J60" s="557">
        <v>30</v>
      </c>
      <c r="K60" s="521" t="s">
        <v>2654</v>
      </c>
      <c r="L60" s="632" t="s">
        <v>2707</v>
      </c>
      <c r="M60" s="577" t="s">
        <v>2358</v>
      </c>
      <c r="N60" s="675" t="s">
        <v>7706</v>
      </c>
      <c r="O60" s="577" t="s">
        <v>7707</v>
      </c>
      <c r="P60" s="577" t="s">
        <v>7708</v>
      </c>
      <c r="Q60" s="672">
        <v>4350</v>
      </c>
      <c r="R60" s="577" t="s">
        <v>4887</v>
      </c>
      <c r="S60" s="577" t="s">
        <v>7709</v>
      </c>
      <c r="T60" s="523" t="s">
        <v>5043</v>
      </c>
      <c r="U60" s="523" t="s">
        <v>5833</v>
      </c>
      <c r="V60" s="682">
        <v>44109</v>
      </c>
      <c r="W60" s="670">
        <v>44119</v>
      </c>
      <c r="X60" s="671" t="s">
        <v>7710</v>
      </c>
      <c r="Y60" s="523" t="s">
        <v>6555</v>
      </c>
      <c r="Z60" s="523" t="s">
        <v>7559</v>
      </c>
      <c r="AA60" s="523" t="s">
        <v>6717</v>
      </c>
      <c r="AB60" s="727" t="s">
        <v>6648</v>
      </c>
      <c r="AC60" s="91" t="s">
        <v>7560</v>
      </c>
      <c r="AD60" s="91"/>
      <c r="AE60" s="91"/>
      <c r="AF60" s="523">
        <v>6</v>
      </c>
      <c r="AG60" s="523">
        <v>4</v>
      </c>
      <c r="AH60" s="523"/>
      <c r="AI60" s="523"/>
      <c r="AJ60" s="523"/>
      <c r="AK60" s="523"/>
      <c r="AL60" s="523"/>
      <c r="AM60" s="523"/>
      <c r="AN60" s="523"/>
      <c r="AO60" s="523">
        <v>1</v>
      </c>
      <c r="AP60" s="523"/>
      <c r="AQ60" s="523"/>
      <c r="AR60" s="523"/>
      <c r="AS60" s="523"/>
      <c r="AT60" s="523">
        <v>8</v>
      </c>
      <c r="AU60" s="523">
        <v>4</v>
      </c>
      <c r="AV60" s="523">
        <v>2</v>
      </c>
      <c r="AW60" s="523">
        <v>2</v>
      </c>
      <c r="AX60" s="523"/>
      <c r="AY60" s="523"/>
      <c r="AZ60" s="523"/>
      <c r="BA60" s="523"/>
      <c r="BB60" s="91">
        <v>2</v>
      </c>
      <c r="BC60" s="91">
        <v>1</v>
      </c>
      <c r="BD60" s="91">
        <v>1</v>
      </c>
      <c r="BE60" s="91"/>
      <c r="BF60" s="91">
        <v>12</v>
      </c>
      <c r="BG60" s="523">
        <v>6</v>
      </c>
      <c r="BH60" s="523"/>
      <c r="BI60" s="91">
        <v>1</v>
      </c>
      <c r="BJ60" s="91"/>
      <c r="BK60" s="91">
        <v>1</v>
      </c>
      <c r="BL60" s="91">
        <v>1</v>
      </c>
    </row>
    <row r="61" spans="1:64" ht="28.5" hidden="1" customHeight="1">
      <c r="A61" s="630"/>
      <c r="B61" s="630" t="s">
        <v>7566</v>
      </c>
      <c r="C61" s="630"/>
      <c r="D61" s="622">
        <f t="shared" si="1"/>
        <v>179500</v>
      </c>
      <c r="E61" s="680">
        <v>718000</v>
      </c>
      <c r="F61" s="515">
        <v>10</v>
      </c>
      <c r="G61" s="624" t="s">
        <v>3216</v>
      </c>
      <c r="H61" s="619">
        <v>44068</v>
      </c>
      <c r="I61" s="670">
        <v>44102</v>
      </c>
      <c r="J61" s="557">
        <v>1</v>
      </c>
      <c r="K61" s="521" t="s">
        <v>2707</v>
      </c>
      <c r="L61" s="632" t="s">
        <v>2707</v>
      </c>
      <c r="M61" s="586" t="s">
        <v>2358</v>
      </c>
      <c r="N61" s="675" t="s">
        <v>7711</v>
      </c>
      <c r="O61" s="586" t="s">
        <v>2354</v>
      </c>
      <c r="P61" s="586" t="s">
        <v>7712</v>
      </c>
      <c r="Q61" s="672">
        <v>3775</v>
      </c>
      <c r="R61" s="586" t="s">
        <v>5720</v>
      </c>
      <c r="S61" s="586" t="s">
        <v>1814</v>
      </c>
      <c r="T61" s="523" t="s">
        <v>5043</v>
      </c>
      <c r="U61" s="523" t="s">
        <v>5833</v>
      </c>
      <c r="V61" s="682">
        <v>44112</v>
      </c>
      <c r="W61" s="670">
        <v>44117</v>
      </c>
      <c r="X61" s="671" t="s">
        <v>7713</v>
      </c>
      <c r="Y61" s="523" t="s">
        <v>6677</v>
      </c>
      <c r="Z61" s="523" t="s">
        <v>7559</v>
      </c>
      <c r="AA61" s="523" t="s">
        <v>6717</v>
      </c>
      <c r="AB61" s="727" t="s">
        <v>5001</v>
      </c>
      <c r="AC61" s="91" t="s">
        <v>7560</v>
      </c>
      <c r="AD61" s="91"/>
      <c r="AE61" s="91"/>
      <c r="AF61" s="523">
        <v>7</v>
      </c>
      <c r="AG61" s="523">
        <v>3</v>
      </c>
      <c r="AH61" s="523"/>
      <c r="AI61" s="523"/>
      <c r="AJ61" s="523"/>
      <c r="AK61" s="523"/>
      <c r="AL61" s="523"/>
      <c r="AM61" s="523"/>
      <c r="AN61" s="523"/>
      <c r="AO61" s="523">
        <v>1</v>
      </c>
      <c r="AP61" s="523"/>
      <c r="AQ61" s="523"/>
      <c r="AR61" s="523"/>
      <c r="AS61" s="523"/>
      <c r="AT61" s="523">
        <v>8</v>
      </c>
      <c r="AU61" s="523">
        <v>4</v>
      </c>
      <c r="AV61" s="523">
        <v>2</v>
      </c>
      <c r="AW61" s="523">
        <v>2</v>
      </c>
      <c r="AX61" s="523"/>
      <c r="AY61" s="523"/>
      <c r="AZ61" s="523"/>
      <c r="BA61" s="523"/>
      <c r="BB61" s="91">
        <v>2</v>
      </c>
      <c r="BC61" s="91">
        <v>1</v>
      </c>
      <c r="BD61" s="91">
        <v>1</v>
      </c>
      <c r="BE61" s="91"/>
      <c r="BF61" s="91">
        <v>10</v>
      </c>
      <c r="BG61" s="523">
        <v>6</v>
      </c>
      <c r="BH61" s="523"/>
      <c r="BI61" s="91">
        <v>1</v>
      </c>
      <c r="BJ61" s="91"/>
      <c r="BK61" s="91">
        <v>1</v>
      </c>
      <c r="BL61" s="91">
        <v>1</v>
      </c>
    </row>
    <row r="62" spans="1:64" ht="28.5" hidden="1" customHeight="1">
      <c r="A62" s="630"/>
      <c r="B62" s="630" t="s">
        <v>7714</v>
      </c>
      <c r="C62" s="630"/>
      <c r="D62" s="622">
        <f t="shared" si="1"/>
        <v>100000</v>
      </c>
      <c r="E62" s="680">
        <v>400000</v>
      </c>
      <c r="F62" s="515">
        <v>7</v>
      </c>
      <c r="G62" s="624" t="s">
        <v>3216</v>
      </c>
      <c r="H62" s="613"/>
      <c r="I62" s="670"/>
      <c r="J62" s="557">
        <v>5</v>
      </c>
      <c r="K62" s="521" t="s">
        <v>2707</v>
      </c>
      <c r="L62" s="632" t="s">
        <v>2707</v>
      </c>
      <c r="M62" s="417" t="s">
        <v>7241</v>
      </c>
      <c r="N62" s="675" t="s">
        <v>7715</v>
      </c>
      <c r="O62" s="417" t="s">
        <v>7716</v>
      </c>
      <c r="P62" s="417" t="s">
        <v>7717</v>
      </c>
      <c r="Q62" s="672">
        <v>6707</v>
      </c>
      <c r="R62" s="417" t="s">
        <v>4880</v>
      </c>
      <c r="S62" s="417" t="s">
        <v>7718</v>
      </c>
      <c r="T62" s="523" t="s">
        <v>5043</v>
      </c>
      <c r="U62" s="523" t="s">
        <v>5833</v>
      </c>
      <c r="V62" s="682">
        <v>44116</v>
      </c>
      <c r="W62" s="670">
        <v>44126</v>
      </c>
      <c r="X62" s="671"/>
      <c r="Y62" s="523" t="s">
        <v>6763</v>
      </c>
      <c r="Z62" s="523" t="s">
        <v>7559</v>
      </c>
      <c r="AA62" s="523" t="s">
        <v>7246</v>
      </c>
      <c r="AB62" s="727">
        <v>4</v>
      </c>
      <c r="AC62" s="91" t="s">
        <v>7560</v>
      </c>
      <c r="AD62" s="91"/>
      <c r="AE62" s="91"/>
      <c r="AF62" s="91">
        <v>4</v>
      </c>
      <c r="AG62" s="91">
        <v>3</v>
      </c>
      <c r="AH62" s="91"/>
      <c r="AI62" s="91"/>
      <c r="AJ62" s="523"/>
      <c r="AK62" s="523"/>
      <c r="AL62" s="523"/>
      <c r="AM62" s="523"/>
      <c r="AN62" s="523"/>
      <c r="AO62" s="523">
        <v>1</v>
      </c>
      <c r="AP62" s="523">
        <v>6</v>
      </c>
      <c r="AQ62" s="523"/>
      <c r="AR62" s="523"/>
      <c r="AS62" s="523"/>
      <c r="AT62" s="523"/>
      <c r="AU62" s="523"/>
      <c r="AV62" s="523"/>
      <c r="AW62" s="523"/>
      <c r="AX62" s="523"/>
      <c r="AY62" s="523"/>
      <c r="AZ62" s="523"/>
      <c r="BA62" s="523"/>
      <c r="BB62" s="91">
        <v>2</v>
      </c>
      <c r="BC62" s="91">
        <v>1</v>
      </c>
      <c r="BD62" s="91">
        <v>1</v>
      </c>
      <c r="BE62" s="91">
        <v>2</v>
      </c>
      <c r="BF62" s="91">
        <v>4</v>
      </c>
      <c r="BG62" s="91"/>
      <c r="BH62" s="91"/>
      <c r="BI62" s="91"/>
      <c r="BJ62" s="91">
        <v>2</v>
      </c>
      <c r="BK62" s="91">
        <v>1</v>
      </c>
      <c r="BL62" s="91">
        <v>1</v>
      </c>
    </row>
    <row r="63" spans="1:64" ht="28.5" hidden="1" customHeight="1">
      <c r="A63" s="630"/>
      <c r="B63" s="630" t="s">
        <v>2317</v>
      </c>
      <c r="C63" s="630"/>
      <c r="D63" s="622">
        <f t="shared" si="1"/>
        <v>176250</v>
      </c>
      <c r="E63" s="680">
        <v>705000</v>
      </c>
      <c r="F63" s="515">
        <v>10</v>
      </c>
      <c r="G63" s="624" t="s">
        <v>3216</v>
      </c>
      <c r="H63" s="619">
        <v>44074</v>
      </c>
      <c r="I63" s="670">
        <v>44075</v>
      </c>
      <c r="J63" s="557">
        <v>5</v>
      </c>
      <c r="K63" s="521" t="s">
        <v>2707</v>
      </c>
      <c r="L63" s="632" t="s">
        <v>2707</v>
      </c>
      <c r="M63" s="112" t="s">
        <v>2358</v>
      </c>
      <c r="N63" s="713" t="s">
        <v>7719</v>
      </c>
      <c r="O63" s="112" t="s">
        <v>4756</v>
      </c>
      <c r="P63" s="112" t="s">
        <v>7720</v>
      </c>
      <c r="Q63" s="672">
        <v>4021</v>
      </c>
      <c r="R63" s="432" t="s">
        <v>4870</v>
      </c>
      <c r="S63" s="432" t="s">
        <v>1889</v>
      </c>
      <c r="T63" s="523" t="s">
        <v>5043</v>
      </c>
      <c r="U63" s="523" t="s">
        <v>5833</v>
      </c>
      <c r="V63" s="682">
        <v>44111</v>
      </c>
      <c r="W63" s="670">
        <v>44119</v>
      </c>
      <c r="X63" s="671"/>
      <c r="Y63" s="523" t="s">
        <v>6555</v>
      </c>
      <c r="Z63" s="523" t="s">
        <v>6985</v>
      </c>
      <c r="AA63" s="523" t="s">
        <v>6642</v>
      </c>
      <c r="AB63" s="727" t="s">
        <v>7721</v>
      </c>
      <c r="AC63" s="523"/>
      <c r="AD63" s="523"/>
      <c r="AE63" s="523"/>
      <c r="AF63" s="523">
        <v>6</v>
      </c>
      <c r="AG63" s="523">
        <v>4</v>
      </c>
      <c r="AH63" s="523"/>
      <c r="AI63" s="523"/>
      <c r="AJ63" s="523"/>
      <c r="AK63" s="523"/>
      <c r="AL63" s="523">
        <v>1</v>
      </c>
      <c r="AM63" s="523">
        <v>1</v>
      </c>
      <c r="AN63" s="523"/>
      <c r="AO63" s="523"/>
      <c r="AP63" s="523"/>
      <c r="AQ63" s="523"/>
      <c r="AR63" s="523"/>
      <c r="AS63" s="523"/>
      <c r="AT63" s="523">
        <v>8</v>
      </c>
      <c r="AU63" s="523">
        <v>8</v>
      </c>
      <c r="AV63" s="523">
        <v>2</v>
      </c>
      <c r="AW63" s="523">
        <v>2</v>
      </c>
      <c r="AX63" s="523"/>
      <c r="AY63" s="523"/>
      <c r="AZ63" s="523"/>
      <c r="BA63" s="523"/>
      <c r="BB63" s="91"/>
      <c r="BC63" s="91"/>
      <c r="BD63" s="91"/>
      <c r="BE63" s="91"/>
      <c r="BF63" s="91">
        <v>10</v>
      </c>
      <c r="BG63" s="523">
        <v>6</v>
      </c>
      <c r="BH63" s="523" t="s">
        <v>7722</v>
      </c>
      <c r="BI63" s="91">
        <v>1</v>
      </c>
      <c r="BJ63" s="91"/>
      <c r="BK63" s="91">
        <v>1</v>
      </c>
      <c r="BL63" s="91">
        <v>1</v>
      </c>
    </row>
    <row r="64" spans="1:64" ht="28.5" hidden="1" customHeight="1">
      <c r="A64" s="630"/>
      <c r="B64" s="630" t="s">
        <v>2333</v>
      </c>
      <c r="C64" s="630"/>
      <c r="D64" s="622">
        <f t="shared" si="1"/>
        <v>177500</v>
      </c>
      <c r="E64" s="680">
        <v>710000</v>
      </c>
      <c r="F64" s="513">
        <v>9</v>
      </c>
      <c r="G64" s="624" t="s">
        <v>3216</v>
      </c>
      <c r="H64" s="619">
        <v>44075</v>
      </c>
      <c r="I64" s="670"/>
      <c r="J64" s="557">
        <v>5</v>
      </c>
      <c r="K64" s="521" t="s">
        <v>2707</v>
      </c>
      <c r="L64" s="632" t="s">
        <v>2707</v>
      </c>
      <c r="M64" s="525" t="s">
        <v>2358</v>
      </c>
      <c r="N64" s="675" t="s">
        <v>7723</v>
      </c>
      <c r="O64" s="525" t="s">
        <v>7724</v>
      </c>
      <c r="P64" s="525" t="s">
        <v>7725</v>
      </c>
      <c r="Q64" s="672">
        <v>3488</v>
      </c>
      <c r="R64" s="525" t="s">
        <v>4921</v>
      </c>
      <c r="S64" s="525" t="s">
        <v>1235</v>
      </c>
      <c r="T64" s="523" t="s">
        <v>5043</v>
      </c>
      <c r="U64" s="523" t="s">
        <v>5833</v>
      </c>
      <c r="V64" s="682">
        <v>44114</v>
      </c>
      <c r="W64" s="670">
        <v>44119</v>
      </c>
      <c r="X64" s="671"/>
      <c r="Y64" s="523" t="s">
        <v>6689</v>
      </c>
      <c r="Z64" s="523" t="s">
        <v>6985</v>
      </c>
      <c r="AA64" s="523" t="s">
        <v>7604</v>
      </c>
      <c r="AB64" s="727" t="s">
        <v>3223</v>
      </c>
      <c r="AC64" s="523"/>
      <c r="AD64" s="523"/>
      <c r="AE64" s="523"/>
      <c r="AF64" s="523">
        <v>8</v>
      </c>
      <c r="AG64" s="523">
        <v>1</v>
      </c>
      <c r="AH64" s="523"/>
      <c r="AI64" s="523"/>
      <c r="AJ64" s="523"/>
      <c r="AK64" s="523"/>
      <c r="AL64" s="523">
        <v>1</v>
      </c>
      <c r="AM64" s="523">
        <v>1</v>
      </c>
      <c r="AN64" s="523"/>
      <c r="AO64" s="523"/>
      <c r="AP64" s="523"/>
      <c r="AQ64" s="523"/>
      <c r="AR64" s="523"/>
      <c r="AS64" s="523"/>
      <c r="AT64" s="523">
        <v>4</v>
      </c>
      <c r="AU64" s="523">
        <v>4</v>
      </c>
      <c r="AV64" s="523">
        <v>2</v>
      </c>
      <c r="AW64" s="523">
        <v>2</v>
      </c>
      <c r="AX64" s="523">
        <v>4</v>
      </c>
      <c r="AY64" s="523">
        <v>4</v>
      </c>
      <c r="AZ64" s="523"/>
      <c r="BA64" s="523"/>
      <c r="BB64" s="91"/>
      <c r="BC64" s="91"/>
      <c r="BD64" s="91"/>
      <c r="BE64" s="91"/>
      <c r="BF64" s="91">
        <v>14</v>
      </c>
      <c r="BG64" s="523">
        <v>6</v>
      </c>
      <c r="BH64" s="523"/>
      <c r="BI64" s="91">
        <v>1</v>
      </c>
      <c r="BJ64" s="91"/>
      <c r="BK64" s="91">
        <v>1</v>
      </c>
      <c r="BL64" s="91">
        <v>1</v>
      </c>
    </row>
    <row r="65" spans="1:64" ht="28.5" hidden="1" customHeight="1">
      <c r="A65" s="630"/>
      <c r="B65" s="630" t="s">
        <v>2317</v>
      </c>
      <c r="C65" s="630"/>
      <c r="D65" s="622">
        <f t="shared" si="1"/>
        <v>179250</v>
      </c>
      <c r="E65" s="680">
        <v>717000</v>
      </c>
      <c r="F65" s="515">
        <v>10</v>
      </c>
      <c r="G65" s="624" t="s">
        <v>3216</v>
      </c>
      <c r="H65" s="619">
        <v>44074</v>
      </c>
      <c r="I65" s="670">
        <v>44075</v>
      </c>
      <c r="J65" s="557">
        <v>5</v>
      </c>
      <c r="K65" s="521" t="s">
        <v>2707</v>
      </c>
      <c r="L65" s="632" t="s">
        <v>2707</v>
      </c>
      <c r="M65" s="112" t="s">
        <v>2358</v>
      </c>
      <c r="N65" s="675" t="s">
        <v>7726</v>
      </c>
      <c r="O65" s="112" t="s">
        <v>2523</v>
      </c>
      <c r="P65" s="112" t="s">
        <v>7727</v>
      </c>
      <c r="Q65" s="672">
        <v>4732</v>
      </c>
      <c r="R65" s="432" t="s">
        <v>4870</v>
      </c>
      <c r="S65" s="432" t="s">
        <v>1705</v>
      </c>
      <c r="T65" s="523" t="s">
        <v>5043</v>
      </c>
      <c r="U65" s="523" t="s">
        <v>5833</v>
      </c>
      <c r="V65" s="682">
        <v>44111</v>
      </c>
      <c r="W65" s="670">
        <v>44119</v>
      </c>
      <c r="X65" s="671"/>
      <c r="Y65" s="523" t="s">
        <v>6981</v>
      </c>
      <c r="Z65" s="523" t="s">
        <v>7559</v>
      </c>
      <c r="AA65" s="523" t="s">
        <v>6717</v>
      </c>
      <c r="AB65" s="727" t="s">
        <v>7086</v>
      </c>
      <c r="AC65" s="91" t="s">
        <v>7560</v>
      </c>
      <c r="AD65" s="91"/>
      <c r="AE65" s="91"/>
      <c r="AF65" s="523">
        <v>4</v>
      </c>
      <c r="AG65" s="523">
        <v>6</v>
      </c>
      <c r="AH65" s="523"/>
      <c r="AI65" s="523"/>
      <c r="AJ65" s="523"/>
      <c r="AK65" s="523"/>
      <c r="AL65" s="523"/>
      <c r="AM65" s="523"/>
      <c r="AN65" s="523"/>
      <c r="AO65" s="523">
        <v>1</v>
      </c>
      <c r="AP65" s="523"/>
      <c r="AQ65" s="523"/>
      <c r="AR65" s="523"/>
      <c r="AS65" s="523"/>
      <c r="AT65" s="523">
        <v>8</v>
      </c>
      <c r="AU65" s="523">
        <v>4</v>
      </c>
      <c r="AV65" s="523">
        <v>2</v>
      </c>
      <c r="AW65" s="523">
        <v>2</v>
      </c>
      <c r="AX65" s="523"/>
      <c r="AY65" s="523"/>
      <c r="AZ65" s="523"/>
      <c r="BA65" s="523"/>
      <c r="BB65" s="91">
        <v>2</v>
      </c>
      <c r="BC65" s="91">
        <v>1</v>
      </c>
      <c r="BD65" s="91">
        <v>1</v>
      </c>
      <c r="BE65" s="91"/>
      <c r="BF65" s="91">
        <v>6</v>
      </c>
      <c r="BG65" s="523">
        <v>8</v>
      </c>
      <c r="BH65" s="523"/>
      <c r="BI65" s="91">
        <v>1</v>
      </c>
      <c r="BJ65" s="91"/>
      <c r="BK65" s="91">
        <v>1</v>
      </c>
      <c r="BL65" s="91">
        <v>1</v>
      </c>
    </row>
    <row r="66" spans="1:64" ht="28.5" hidden="1" customHeight="1">
      <c r="A66" s="630"/>
      <c r="B66" s="630" t="s">
        <v>6628</v>
      </c>
      <c r="C66" s="630"/>
      <c r="D66" s="622">
        <f t="shared" ref="D66:D97" si="2">E66/4</f>
        <v>176250</v>
      </c>
      <c r="E66" s="680">
        <v>705000</v>
      </c>
      <c r="F66" s="515">
        <v>9</v>
      </c>
      <c r="G66" s="624" t="s">
        <v>3216</v>
      </c>
      <c r="H66" s="619">
        <v>44074</v>
      </c>
      <c r="I66" s="670">
        <v>44100</v>
      </c>
      <c r="J66" s="557">
        <v>5</v>
      </c>
      <c r="K66" s="521" t="s">
        <v>2707</v>
      </c>
      <c r="L66" s="632" t="s">
        <v>2707</v>
      </c>
      <c r="M66" s="112" t="s">
        <v>2358</v>
      </c>
      <c r="N66" s="675" t="s">
        <v>7728</v>
      </c>
      <c r="O66" s="112" t="s">
        <v>2352</v>
      </c>
      <c r="P66" s="112" t="s">
        <v>7729</v>
      </c>
      <c r="Q66" s="672">
        <v>2668</v>
      </c>
      <c r="R66" s="432" t="s">
        <v>4870</v>
      </c>
      <c r="S66" s="432" t="s">
        <v>579</v>
      </c>
      <c r="T66" s="523" t="s">
        <v>5043</v>
      </c>
      <c r="U66" s="523" t="s">
        <v>5833</v>
      </c>
      <c r="V66" s="682">
        <v>44111</v>
      </c>
      <c r="W66" s="670">
        <v>44119</v>
      </c>
      <c r="X66" s="671" t="s">
        <v>7713</v>
      </c>
      <c r="Y66" s="523" t="s">
        <v>6652</v>
      </c>
      <c r="Z66" s="523" t="s">
        <v>7559</v>
      </c>
      <c r="AA66" s="523" t="s">
        <v>6717</v>
      </c>
      <c r="AB66" s="727" t="s">
        <v>7086</v>
      </c>
      <c r="AC66" s="523" t="s">
        <v>7560</v>
      </c>
      <c r="AD66" s="523"/>
      <c r="AE66" s="523"/>
      <c r="AF66" s="523">
        <v>6</v>
      </c>
      <c r="AG66" s="523">
        <v>3</v>
      </c>
      <c r="AH66" s="523"/>
      <c r="AI66" s="523"/>
      <c r="AJ66" s="523"/>
      <c r="AK66" s="523"/>
      <c r="AL66" s="523"/>
      <c r="AM66" s="523"/>
      <c r="AN66" s="523"/>
      <c r="AO66" s="523">
        <v>1</v>
      </c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91">
        <v>2</v>
      </c>
      <c r="BC66" s="91">
        <v>1</v>
      </c>
      <c r="BD66" s="91">
        <v>1</v>
      </c>
      <c r="BE66" s="91"/>
      <c r="BF66" s="91">
        <v>6</v>
      </c>
      <c r="BG66" s="523">
        <v>8</v>
      </c>
      <c r="BH66" s="523"/>
      <c r="BI66" s="91">
        <v>1</v>
      </c>
      <c r="BJ66" s="91"/>
      <c r="BK66" s="91">
        <v>1</v>
      </c>
      <c r="BL66" s="91">
        <v>1</v>
      </c>
    </row>
    <row r="67" spans="1:64" ht="28.5" hidden="1" customHeight="1">
      <c r="A67" s="630"/>
      <c r="B67" s="630" t="s">
        <v>2317</v>
      </c>
      <c r="C67" s="630"/>
      <c r="D67" s="622">
        <f t="shared" si="2"/>
        <v>164250</v>
      </c>
      <c r="E67" s="680">
        <v>657000</v>
      </c>
      <c r="F67" s="515">
        <v>9</v>
      </c>
      <c r="G67" s="624" t="s">
        <v>3216</v>
      </c>
      <c r="H67" s="619">
        <v>44068</v>
      </c>
      <c r="I67" s="670"/>
      <c r="J67" s="557">
        <v>5</v>
      </c>
      <c r="K67" s="521" t="s">
        <v>2707</v>
      </c>
      <c r="L67" s="632" t="s">
        <v>2707</v>
      </c>
      <c r="M67" s="577" t="s">
        <v>2358</v>
      </c>
      <c r="N67" s="675" t="s">
        <v>7730</v>
      </c>
      <c r="O67" s="577" t="s">
        <v>3473</v>
      </c>
      <c r="P67" s="577" t="s">
        <v>4752</v>
      </c>
      <c r="Q67" s="672">
        <v>3663</v>
      </c>
      <c r="R67" s="577" t="s">
        <v>4887</v>
      </c>
      <c r="S67" s="577" t="s">
        <v>1436</v>
      </c>
      <c r="T67" s="523" t="s">
        <v>5043</v>
      </c>
      <c r="U67" s="523" t="s">
        <v>5833</v>
      </c>
      <c r="V67" s="682">
        <v>44114</v>
      </c>
      <c r="W67" s="670">
        <v>44119</v>
      </c>
      <c r="X67" s="671"/>
      <c r="Y67" s="523" t="s">
        <v>6700</v>
      </c>
      <c r="Z67" s="523">
        <v>1</v>
      </c>
      <c r="AA67" s="523" t="s">
        <v>7731</v>
      </c>
      <c r="AB67" s="727" t="s">
        <v>4930</v>
      </c>
      <c r="AC67" s="523"/>
      <c r="AD67" s="523"/>
      <c r="AE67" s="523"/>
      <c r="AF67" s="523">
        <v>7</v>
      </c>
      <c r="AG67" s="523">
        <v>2</v>
      </c>
      <c r="AH67" s="523"/>
      <c r="AI67" s="523"/>
      <c r="AJ67" s="523"/>
      <c r="AK67" s="523"/>
      <c r="AL67" s="523"/>
      <c r="AM67" s="523"/>
      <c r="AN67" s="523">
        <v>1</v>
      </c>
      <c r="AO67" s="523"/>
      <c r="AP67" s="523"/>
      <c r="AQ67" s="523"/>
      <c r="AR67" s="523"/>
      <c r="AS67" s="523"/>
      <c r="AT67" s="523">
        <v>6</v>
      </c>
      <c r="AU67" s="523">
        <v>6</v>
      </c>
      <c r="AV67" s="523">
        <v>2</v>
      </c>
      <c r="AW67" s="523">
        <v>2</v>
      </c>
      <c r="AX67" s="523"/>
      <c r="AY67" s="523"/>
      <c r="AZ67" s="523"/>
      <c r="BA67" s="523"/>
      <c r="BB67" s="91"/>
      <c r="BC67" s="91"/>
      <c r="BD67" s="91"/>
      <c r="BE67" s="91"/>
      <c r="BF67" s="91">
        <v>6</v>
      </c>
      <c r="BG67" s="523">
        <v>6</v>
      </c>
      <c r="BH67" s="523"/>
      <c r="BI67" s="91">
        <v>1</v>
      </c>
      <c r="BJ67" s="91"/>
      <c r="BK67" s="91">
        <v>1</v>
      </c>
      <c r="BL67" s="91">
        <v>1</v>
      </c>
    </row>
    <row r="68" spans="1:64" ht="28.5" hidden="1" customHeight="1">
      <c r="A68" s="630"/>
      <c r="B68" s="630" t="s">
        <v>2333</v>
      </c>
      <c r="C68" s="630"/>
      <c r="D68" s="622">
        <f t="shared" si="2"/>
        <v>153750</v>
      </c>
      <c r="E68" s="680">
        <v>615000</v>
      </c>
      <c r="F68" s="513">
        <v>8</v>
      </c>
      <c r="G68" s="624" t="s">
        <v>3216</v>
      </c>
      <c r="H68" s="619">
        <v>44082</v>
      </c>
      <c r="I68" s="670"/>
      <c r="J68" s="557">
        <v>12</v>
      </c>
      <c r="K68" s="521" t="s">
        <v>2707</v>
      </c>
      <c r="L68" s="632" t="s">
        <v>2707</v>
      </c>
      <c r="M68" s="525" t="s">
        <v>2358</v>
      </c>
      <c r="N68" s="675" t="s">
        <v>7732</v>
      </c>
      <c r="O68" s="525" t="s">
        <v>3444</v>
      </c>
      <c r="P68" s="525" t="s">
        <v>7733</v>
      </c>
      <c r="Q68" s="672">
        <v>4274</v>
      </c>
      <c r="R68" s="525" t="s">
        <v>4921</v>
      </c>
      <c r="S68" s="525" t="s">
        <v>7734</v>
      </c>
      <c r="T68" s="523" t="s">
        <v>5043</v>
      </c>
      <c r="U68" s="523" t="s">
        <v>5833</v>
      </c>
      <c r="V68" s="682">
        <v>44120</v>
      </c>
      <c r="W68" s="670">
        <v>44124</v>
      </c>
      <c r="X68" s="671"/>
      <c r="Y68" s="523" t="s">
        <v>6651</v>
      </c>
      <c r="Z68" s="523">
        <v>1</v>
      </c>
      <c r="AA68" s="523" t="s">
        <v>7735</v>
      </c>
      <c r="AB68" s="727" t="s">
        <v>6652</v>
      </c>
      <c r="AC68" s="523"/>
      <c r="AD68" s="523"/>
      <c r="AE68" s="523"/>
      <c r="AF68" s="523">
        <v>5</v>
      </c>
      <c r="AG68" s="523">
        <v>3</v>
      </c>
      <c r="AH68" s="523">
        <v>1</v>
      </c>
      <c r="AI68" s="523"/>
      <c r="AJ68" s="523"/>
      <c r="AK68" s="523"/>
      <c r="AL68" s="523"/>
      <c r="AM68" s="523"/>
      <c r="AN68" s="523">
        <v>1</v>
      </c>
      <c r="AO68" s="523"/>
      <c r="AP68" s="523"/>
      <c r="AQ68" s="523"/>
      <c r="AR68" s="523"/>
      <c r="AS68" s="523"/>
      <c r="AT68" s="523">
        <v>4</v>
      </c>
      <c r="AU68" s="523">
        <v>4</v>
      </c>
      <c r="AV68" s="523">
        <v>2</v>
      </c>
      <c r="AW68" s="523">
        <v>2</v>
      </c>
      <c r="AX68" s="523">
        <v>4</v>
      </c>
      <c r="AY68" s="523">
        <v>4</v>
      </c>
      <c r="AZ68" s="523"/>
      <c r="BA68" s="523"/>
      <c r="BB68" s="91"/>
      <c r="BC68" s="91"/>
      <c r="BD68" s="91"/>
      <c r="BE68" s="91"/>
      <c r="BF68" s="91">
        <v>6</v>
      </c>
      <c r="BG68" s="523">
        <v>3</v>
      </c>
      <c r="BH68" s="523"/>
      <c r="BI68" s="91">
        <v>1</v>
      </c>
      <c r="BJ68" s="91"/>
      <c r="BK68" s="91">
        <v>1</v>
      </c>
      <c r="BL68" s="91">
        <v>1</v>
      </c>
    </row>
    <row r="69" spans="1:64" ht="28.5" hidden="1" customHeight="1">
      <c r="A69" s="630"/>
      <c r="B69" s="630" t="s">
        <v>2317</v>
      </c>
      <c r="C69" s="630"/>
      <c r="D69" s="622">
        <f t="shared" si="2"/>
        <v>176250</v>
      </c>
      <c r="E69" s="680">
        <v>705000</v>
      </c>
      <c r="F69" s="515">
        <v>10</v>
      </c>
      <c r="G69" s="624" t="s">
        <v>3216</v>
      </c>
      <c r="H69" s="619">
        <v>44082</v>
      </c>
      <c r="I69" s="670">
        <v>44112</v>
      </c>
      <c r="J69" s="557">
        <v>12</v>
      </c>
      <c r="K69" s="521" t="s">
        <v>2707</v>
      </c>
      <c r="L69" s="632" t="s">
        <v>2707</v>
      </c>
      <c r="M69" s="586" t="s">
        <v>2358</v>
      </c>
      <c r="N69" s="713" t="s">
        <v>7736</v>
      </c>
      <c r="O69" s="586" t="s">
        <v>4709</v>
      </c>
      <c r="P69" s="586" t="s">
        <v>7737</v>
      </c>
      <c r="Q69" s="672">
        <v>2857</v>
      </c>
      <c r="R69" s="586" t="s">
        <v>5720</v>
      </c>
      <c r="S69" s="586" t="s">
        <v>846</v>
      </c>
      <c r="T69" s="523" t="s">
        <v>5043</v>
      </c>
      <c r="U69" s="523" t="s">
        <v>5833</v>
      </c>
      <c r="V69" s="682">
        <v>44119</v>
      </c>
      <c r="W69" s="670">
        <v>44126</v>
      </c>
      <c r="X69" s="671"/>
      <c r="Y69" s="523" t="s">
        <v>6677</v>
      </c>
      <c r="Z69" s="523" t="s">
        <v>7559</v>
      </c>
      <c r="AA69" s="523" t="s">
        <v>6642</v>
      </c>
      <c r="AB69" s="727" t="s">
        <v>6502</v>
      </c>
      <c r="AC69" s="523"/>
      <c r="AD69" s="523"/>
      <c r="AE69" s="523"/>
      <c r="AF69" s="523">
        <v>7</v>
      </c>
      <c r="AG69" s="523">
        <v>3</v>
      </c>
      <c r="AH69" s="523"/>
      <c r="AI69" s="523"/>
      <c r="AJ69" s="523"/>
      <c r="AK69" s="523"/>
      <c r="AL69" s="523"/>
      <c r="AM69" s="523"/>
      <c r="AN69" s="523"/>
      <c r="AO69" s="523">
        <v>1</v>
      </c>
      <c r="AP69" s="523"/>
      <c r="AQ69" s="523"/>
      <c r="AR69" s="523"/>
      <c r="AS69" s="523"/>
      <c r="AT69" s="523">
        <v>8</v>
      </c>
      <c r="AU69" s="523">
        <v>8</v>
      </c>
      <c r="AV69" s="523">
        <v>2</v>
      </c>
      <c r="AW69" s="523">
        <v>2</v>
      </c>
      <c r="AX69" s="523"/>
      <c r="AY69" s="523"/>
      <c r="AZ69" s="523"/>
      <c r="BA69" s="523"/>
      <c r="BB69" s="91"/>
      <c r="BC69" s="91"/>
      <c r="BD69" s="91"/>
      <c r="BE69" s="91"/>
      <c r="BF69" s="91">
        <v>8</v>
      </c>
      <c r="BG69" s="523">
        <v>4</v>
      </c>
      <c r="BH69" s="523"/>
      <c r="BI69" s="91">
        <v>1</v>
      </c>
      <c r="BJ69" s="91"/>
      <c r="BK69" s="91">
        <v>1</v>
      </c>
      <c r="BL69" s="91">
        <v>1</v>
      </c>
    </row>
    <row r="70" spans="1:64" ht="28.5" hidden="1" customHeight="1">
      <c r="A70" s="630"/>
      <c r="B70" s="630" t="s">
        <v>2317</v>
      </c>
      <c r="C70" s="630"/>
      <c r="D70" s="622">
        <f t="shared" si="2"/>
        <v>178750</v>
      </c>
      <c r="E70" s="680">
        <v>715000</v>
      </c>
      <c r="F70" s="515">
        <v>10</v>
      </c>
      <c r="G70" s="624" t="s">
        <v>3216</v>
      </c>
      <c r="H70" s="619">
        <v>44089</v>
      </c>
      <c r="I70" s="670"/>
      <c r="J70" s="557">
        <v>12</v>
      </c>
      <c r="K70" s="521" t="s">
        <v>2707</v>
      </c>
      <c r="L70" s="632" t="s">
        <v>2707</v>
      </c>
      <c r="M70" s="417" t="s">
        <v>2358</v>
      </c>
      <c r="N70" s="675" t="s">
        <v>7738</v>
      </c>
      <c r="O70" s="417" t="s">
        <v>2901</v>
      </c>
      <c r="P70" s="417" t="s">
        <v>2902</v>
      </c>
      <c r="Q70" s="672">
        <v>4731</v>
      </c>
      <c r="R70" s="417" t="s">
        <v>4880</v>
      </c>
      <c r="S70" s="417" t="s">
        <v>7739</v>
      </c>
      <c r="T70" s="523" t="s">
        <v>5043</v>
      </c>
      <c r="U70" s="523" t="s">
        <v>5833</v>
      </c>
      <c r="V70" s="682">
        <v>44121</v>
      </c>
      <c r="W70" s="670">
        <v>44126</v>
      </c>
      <c r="X70" s="671"/>
      <c r="Y70" s="523" t="s">
        <v>6555</v>
      </c>
      <c r="Z70" s="523" t="s">
        <v>7559</v>
      </c>
      <c r="AA70" s="523" t="s">
        <v>6642</v>
      </c>
      <c r="AB70" s="727" t="s">
        <v>3314</v>
      </c>
      <c r="AC70" s="523"/>
      <c r="AD70" s="523"/>
      <c r="AE70" s="523"/>
      <c r="AF70" s="523">
        <v>6</v>
      </c>
      <c r="AG70" s="523">
        <v>4</v>
      </c>
      <c r="AH70" s="523"/>
      <c r="AI70" s="523"/>
      <c r="AJ70" s="523"/>
      <c r="AK70" s="523"/>
      <c r="AL70" s="523"/>
      <c r="AM70" s="523"/>
      <c r="AN70" s="523"/>
      <c r="AO70" s="523">
        <v>1</v>
      </c>
      <c r="AP70" s="523"/>
      <c r="AQ70" s="523"/>
      <c r="AR70" s="523"/>
      <c r="AS70" s="523"/>
      <c r="AT70" s="523">
        <v>8</v>
      </c>
      <c r="AU70" s="523">
        <v>8</v>
      </c>
      <c r="AV70" s="523">
        <v>2</v>
      </c>
      <c r="AW70" s="523">
        <v>2</v>
      </c>
      <c r="AX70" s="523"/>
      <c r="AY70" s="523"/>
      <c r="AZ70" s="523"/>
      <c r="BA70" s="523"/>
      <c r="BB70" s="91"/>
      <c r="BC70" s="91"/>
      <c r="BD70" s="91"/>
      <c r="BE70" s="91"/>
      <c r="BF70" s="91">
        <v>10</v>
      </c>
      <c r="BG70" s="523">
        <v>9</v>
      </c>
      <c r="BH70" s="523"/>
      <c r="BI70" s="91">
        <v>1</v>
      </c>
      <c r="BJ70" s="91"/>
      <c r="BK70" s="91">
        <v>1</v>
      </c>
      <c r="BL70" s="91">
        <v>1</v>
      </c>
    </row>
    <row r="71" spans="1:64" ht="28.5" hidden="1" customHeight="1">
      <c r="A71" s="630"/>
      <c r="B71" s="630" t="s">
        <v>2333</v>
      </c>
      <c r="C71" s="630"/>
      <c r="D71" s="622">
        <f t="shared" si="2"/>
        <v>135000</v>
      </c>
      <c r="E71" s="680">
        <v>540000</v>
      </c>
      <c r="F71" s="513">
        <v>9</v>
      </c>
      <c r="G71" s="624" t="s">
        <v>3216</v>
      </c>
      <c r="H71" s="619">
        <v>44082</v>
      </c>
      <c r="I71" s="670"/>
      <c r="J71" s="557">
        <v>12</v>
      </c>
      <c r="K71" s="521" t="s">
        <v>2707</v>
      </c>
      <c r="L71" s="632" t="s">
        <v>2707</v>
      </c>
      <c r="M71" s="525" t="s">
        <v>2358</v>
      </c>
      <c r="N71" s="675" t="s">
        <v>7740</v>
      </c>
      <c r="O71" s="525" t="s">
        <v>2977</v>
      </c>
      <c r="P71" s="525" t="s">
        <v>211</v>
      </c>
      <c r="Q71" s="672">
        <v>3387</v>
      </c>
      <c r="R71" s="525" t="s">
        <v>4921</v>
      </c>
      <c r="S71" s="525" t="s">
        <v>7741</v>
      </c>
      <c r="T71" s="523" t="s">
        <v>5043</v>
      </c>
      <c r="U71" s="523" t="s">
        <v>5833</v>
      </c>
      <c r="V71" s="682">
        <v>44120</v>
      </c>
      <c r="W71" s="670">
        <v>44126</v>
      </c>
      <c r="X71" s="671"/>
      <c r="Y71" s="523" t="s">
        <v>6766</v>
      </c>
      <c r="Z71" s="523" t="s">
        <v>7559</v>
      </c>
      <c r="AA71" s="523" t="s">
        <v>7742</v>
      </c>
      <c r="AB71" s="727" t="s">
        <v>4947</v>
      </c>
      <c r="AC71" s="523"/>
      <c r="AD71" s="523"/>
      <c r="AE71" s="523"/>
      <c r="AF71" s="523">
        <v>4</v>
      </c>
      <c r="AG71" s="523">
        <v>5</v>
      </c>
      <c r="AH71" s="523"/>
      <c r="AI71" s="523"/>
      <c r="AJ71" s="523"/>
      <c r="AK71" s="523"/>
      <c r="AL71" s="523"/>
      <c r="AM71" s="523"/>
      <c r="AN71" s="523"/>
      <c r="AO71" s="523">
        <v>1</v>
      </c>
      <c r="AP71" s="523"/>
      <c r="AQ71" s="523"/>
      <c r="AR71" s="523"/>
      <c r="AS71" s="523"/>
      <c r="AT71" s="523"/>
      <c r="AU71" s="523"/>
      <c r="AV71" s="523">
        <v>2</v>
      </c>
      <c r="AW71" s="523">
        <v>2</v>
      </c>
      <c r="AX71" s="523">
        <v>6</v>
      </c>
      <c r="AY71" s="523">
        <v>6</v>
      </c>
      <c r="AZ71" s="523"/>
      <c r="BA71" s="523"/>
      <c r="BB71" s="91"/>
      <c r="BC71" s="91"/>
      <c r="BD71" s="91"/>
      <c r="BE71" s="91"/>
      <c r="BF71" s="91">
        <v>8</v>
      </c>
      <c r="BG71" s="523">
        <v>4</v>
      </c>
      <c r="BH71" s="523"/>
      <c r="BI71" s="91">
        <v>1</v>
      </c>
      <c r="BJ71" s="91"/>
      <c r="BK71" s="91">
        <v>1</v>
      </c>
      <c r="BL71" s="91">
        <v>1</v>
      </c>
    </row>
    <row r="72" spans="1:64" ht="28.5" hidden="1" customHeight="1">
      <c r="A72" s="630"/>
      <c r="B72" s="630" t="s">
        <v>2317</v>
      </c>
      <c r="C72" s="630"/>
      <c r="D72" s="622">
        <f t="shared" si="2"/>
        <v>182500</v>
      </c>
      <c r="E72" s="680">
        <v>730000</v>
      </c>
      <c r="F72" s="515">
        <v>10</v>
      </c>
      <c r="G72" s="624" t="s">
        <v>3216</v>
      </c>
      <c r="H72" s="619">
        <v>44012</v>
      </c>
      <c r="I72" s="670"/>
      <c r="J72" s="557">
        <v>13</v>
      </c>
      <c r="K72" s="521" t="s">
        <v>2707</v>
      </c>
      <c r="L72" s="632" t="s">
        <v>2707</v>
      </c>
      <c r="M72" s="112" t="s">
        <v>2358</v>
      </c>
      <c r="N72" s="675" t="s">
        <v>7743</v>
      </c>
      <c r="O72" s="112" t="s">
        <v>97</v>
      </c>
      <c r="P72" s="112" t="s">
        <v>3561</v>
      </c>
      <c r="Q72" s="672">
        <v>1570</v>
      </c>
      <c r="R72" s="432" t="s">
        <v>4870</v>
      </c>
      <c r="S72" s="432" t="s">
        <v>1757</v>
      </c>
      <c r="T72" s="523" t="s">
        <v>5043</v>
      </c>
      <c r="U72" s="523" t="s">
        <v>5833</v>
      </c>
      <c r="V72" s="682">
        <v>44121</v>
      </c>
      <c r="W72" s="670">
        <v>44126</v>
      </c>
      <c r="X72" s="671"/>
      <c r="Y72" s="523" t="s">
        <v>6677</v>
      </c>
      <c r="Z72" s="523" t="s">
        <v>6985</v>
      </c>
      <c r="AA72" s="523" t="s">
        <v>6642</v>
      </c>
      <c r="AB72" s="727" t="s">
        <v>4910</v>
      </c>
      <c r="AC72" s="523"/>
      <c r="AD72" s="523"/>
      <c r="AE72" s="523"/>
      <c r="AF72" s="523">
        <v>7</v>
      </c>
      <c r="AG72" s="523">
        <v>3</v>
      </c>
      <c r="AH72" s="523"/>
      <c r="AI72" s="523"/>
      <c r="AJ72" s="523"/>
      <c r="AK72" s="523"/>
      <c r="AL72" s="523">
        <v>1</v>
      </c>
      <c r="AM72" s="523">
        <v>1</v>
      </c>
      <c r="AN72" s="523"/>
      <c r="AO72" s="523"/>
      <c r="AP72" s="523"/>
      <c r="AQ72" s="523"/>
      <c r="AR72" s="523"/>
      <c r="AS72" s="523"/>
      <c r="AT72" s="523">
        <v>8</v>
      </c>
      <c r="AU72" s="523">
        <v>8</v>
      </c>
      <c r="AV72" s="523">
        <v>2</v>
      </c>
      <c r="AW72" s="523">
        <v>2</v>
      </c>
      <c r="AX72" s="523"/>
      <c r="AY72" s="523"/>
      <c r="AZ72" s="523"/>
      <c r="BA72" s="523"/>
      <c r="BB72" s="91"/>
      <c r="BC72" s="91"/>
      <c r="BD72" s="91"/>
      <c r="BE72" s="91"/>
      <c r="BF72" s="91">
        <v>8</v>
      </c>
      <c r="BG72" s="523">
        <v>6</v>
      </c>
      <c r="BH72" s="523"/>
      <c r="BI72" s="91">
        <v>1</v>
      </c>
      <c r="BJ72" s="91"/>
      <c r="BK72" s="91">
        <v>1</v>
      </c>
      <c r="BL72" s="91">
        <v>1</v>
      </c>
    </row>
    <row r="73" spans="1:64" ht="28.5" hidden="1" customHeight="1">
      <c r="A73" s="630"/>
      <c r="B73" s="630" t="s">
        <v>6628</v>
      </c>
      <c r="C73" s="630"/>
      <c r="D73" s="622">
        <f t="shared" si="2"/>
        <v>176250.5</v>
      </c>
      <c r="E73" s="680">
        <v>705002</v>
      </c>
      <c r="F73" s="515">
        <v>10</v>
      </c>
      <c r="G73" s="624" t="s">
        <v>3216</v>
      </c>
      <c r="H73" s="619">
        <v>44082</v>
      </c>
      <c r="I73" s="670">
        <v>44113</v>
      </c>
      <c r="J73" s="557">
        <v>16</v>
      </c>
      <c r="K73" s="521" t="s">
        <v>2707</v>
      </c>
      <c r="L73" s="632" t="s">
        <v>2707</v>
      </c>
      <c r="M73" s="586" t="s">
        <v>2358</v>
      </c>
      <c r="N73" s="675" t="s">
        <v>7744</v>
      </c>
      <c r="O73" s="586" t="s">
        <v>3253</v>
      </c>
      <c r="P73" s="586" t="s">
        <v>7745</v>
      </c>
      <c r="Q73" s="672">
        <v>2306</v>
      </c>
      <c r="R73" s="586" t="s">
        <v>5720</v>
      </c>
      <c r="S73" s="586" t="s">
        <v>1117</v>
      </c>
      <c r="T73" s="523" t="s">
        <v>5043</v>
      </c>
      <c r="U73" s="523" t="s">
        <v>5833</v>
      </c>
      <c r="V73" s="682">
        <v>44124</v>
      </c>
      <c r="W73" s="670">
        <v>44131</v>
      </c>
      <c r="X73" s="671"/>
      <c r="Y73" s="523" t="s">
        <v>6677</v>
      </c>
      <c r="Z73" s="523" t="s">
        <v>7559</v>
      </c>
      <c r="AA73" s="523" t="s">
        <v>6717</v>
      </c>
      <c r="AB73" s="727" t="s">
        <v>5001</v>
      </c>
      <c r="AC73" s="91" t="s">
        <v>7560</v>
      </c>
      <c r="AD73" s="91"/>
      <c r="AE73" s="91"/>
      <c r="AF73" s="523">
        <v>7</v>
      </c>
      <c r="AG73" s="523">
        <v>3</v>
      </c>
      <c r="AH73" s="523"/>
      <c r="AI73" s="523"/>
      <c r="AJ73" s="523"/>
      <c r="AK73" s="523"/>
      <c r="AL73" s="523"/>
      <c r="AM73" s="523"/>
      <c r="AN73" s="523"/>
      <c r="AO73" s="523">
        <v>1</v>
      </c>
      <c r="AP73" s="523"/>
      <c r="AQ73" s="523"/>
      <c r="AR73" s="523"/>
      <c r="AS73" s="523"/>
      <c r="AT73" s="523">
        <v>8</v>
      </c>
      <c r="AU73" s="523">
        <v>4</v>
      </c>
      <c r="AV73" s="523">
        <v>2</v>
      </c>
      <c r="AW73" s="523">
        <v>2</v>
      </c>
      <c r="AX73" s="523"/>
      <c r="AY73" s="523"/>
      <c r="AZ73" s="523"/>
      <c r="BA73" s="523"/>
      <c r="BB73" s="91">
        <v>2</v>
      </c>
      <c r="BC73" s="91">
        <v>1</v>
      </c>
      <c r="BD73" s="91">
        <v>1</v>
      </c>
      <c r="BE73" s="91"/>
      <c r="BF73" s="91">
        <v>10</v>
      </c>
      <c r="BG73" s="523">
        <v>6</v>
      </c>
      <c r="BH73" s="523"/>
      <c r="BI73" s="91">
        <v>1</v>
      </c>
      <c r="BJ73" s="91"/>
      <c r="BK73" s="91">
        <v>1</v>
      </c>
      <c r="BL73" s="91">
        <v>1</v>
      </c>
    </row>
    <row r="74" spans="1:64" ht="28.5" hidden="1" customHeight="1">
      <c r="A74" s="630"/>
      <c r="B74" s="630" t="s">
        <v>2333</v>
      </c>
      <c r="C74" s="630"/>
      <c r="D74" s="622">
        <f t="shared" si="2"/>
        <v>175000</v>
      </c>
      <c r="E74" s="680">
        <v>700000</v>
      </c>
      <c r="F74" s="513">
        <v>10</v>
      </c>
      <c r="G74" s="624" t="s">
        <v>3216</v>
      </c>
      <c r="H74" s="619">
        <v>44089</v>
      </c>
      <c r="I74" s="670"/>
      <c r="J74" s="557">
        <v>19</v>
      </c>
      <c r="K74" s="521" t="s">
        <v>2707</v>
      </c>
      <c r="L74" s="632" t="s">
        <v>2707</v>
      </c>
      <c r="M74" s="586" t="s">
        <v>2358</v>
      </c>
      <c r="N74" s="675" t="s">
        <v>7746</v>
      </c>
      <c r="O74" s="586" t="s">
        <v>7747</v>
      </c>
      <c r="P74" s="586" t="s">
        <v>7748</v>
      </c>
      <c r="Q74" s="672">
        <v>4397</v>
      </c>
      <c r="R74" s="586" t="s">
        <v>5720</v>
      </c>
      <c r="S74" s="586" t="s">
        <v>7749</v>
      </c>
      <c r="T74" s="523" t="s">
        <v>5043</v>
      </c>
      <c r="U74" s="523" t="s">
        <v>5833</v>
      </c>
      <c r="V74" s="682">
        <v>44128</v>
      </c>
      <c r="W74" s="670">
        <v>44131</v>
      </c>
      <c r="X74" s="671"/>
      <c r="Y74" s="523" t="s">
        <v>6677</v>
      </c>
      <c r="Z74" s="523" t="s">
        <v>7559</v>
      </c>
      <c r="AA74" s="523" t="s">
        <v>6642</v>
      </c>
      <c r="AB74" s="727" t="s">
        <v>7463</v>
      </c>
      <c r="AC74" s="523"/>
      <c r="AD74" s="523"/>
      <c r="AE74" s="523"/>
      <c r="AF74" s="523">
        <v>7</v>
      </c>
      <c r="AG74" s="523">
        <v>3</v>
      </c>
      <c r="AH74" s="523"/>
      <c r="AI74" s="523"/>
      <c r="AJ74" s="523"/>
      <c r="AK74" s="523"/>
      <c r="AL74" s="523"/>
      <c r="AM74" s="523"/>
      <c r="AN74" s="523"/>
      <c r="AO74" s="523">
        <v>1</v>
      </c>
      <c r="AP74" s="523"/>
      <c r="AQ74" s="523"/>
      <c r="AR74" s="523"/>
      <c r="AS74" s="523"/>
      <c r="AT74" s="523">
        <v>8</v>
      </c>
      <c r="AU74" s="523">
        <v>8</v>
      </c>
      <c r="AV74" s="523">
        <v>2</v>
      </c>
      <c r="AW74" s="523">
        <v>2</v>
      </c>
      <c r="AX74" s="523"/>
      <c r="AY74" s="523"/>
      <c r="AZ74" s="523"/>
      <c r="BA74" s="523"/>
      <c r="BB74" s="91"/>
      <c r="BC74" s="91"/>
      <c r="BD74" s="91"/>
      <c r="BE74" s="91"/>
      <c r="BF74" s="91">
        <v>15</v>
      </c>
      <c r="BG74" s="523">
        <v>8</v>
      </c>
      <c r="BH74" s="523"/>
      <c r="BI74" s="91">
        <v>1</v>
      </c>
      <c r="BJ74" s="91"/>
      <c r="BK74" s="91">
        <v>1</v>
      </c>
      <c r="BL74" s="91">
        <v>1</v>
      </c>
    </row>
    <row r="75" spans="1:64" ht="28.5" hidden="1" customHeight="1">
      <c r="A75" s="630"/>
      <c r="B75" s="630" t="s">
        <v>6628</v>
      </c>
      <c r="C75" s="630"/>
      <c r="D75" s="622">
        <f t="shared" si="2"/>
        <v>130000</v>
      </c>
      <c r="E75" s="680">
        <v>520000</v>
      </c>
      <c r="F75" s="515">
        <v>6</v>
      </c>
      <c r="G75" s="624" t="s">
        <v>3216</v>
      </c>
      <c r="H75" s="619">
        <v>44095</v>
      </c>
      <c r="I75" s="670"/>
      <c r="J75" s="557">
        <v>19</v>
      </c>
      <c r="K75" s="521" t="s">
        <v>2707</v>
      </c>
      <c r="L75" s="632" t="s">
        <v>2707</v>
      </c>
      <c r="M75" s="112" t="s">
        <v>7750</v>
      </c>
      <c r="N75" s="675" t="s">
        <v>7751</v>
      </c>
      <c r="O75" s="112" t="s">
        <v>3408</v>
      </c>
      <c r="P75" s="112" t="s">
        <v>7752</v>
      </c>
      <c r="Q75" s="672">
        <v>3449</v>
      </c>
      <c r="R75" s="432" t="s">
        <v>4870</v>
      </c>
      <c r="S75" s="432" t="s">
        <v>7753</v>
      </c>
      <c r="T75" s="523" t="s">
        <v>5043</v>
      </c>
      <c r="U75" s="523" t="s">
        <v>5833</v>
      </c>
      <c r="V75" s="682">
        <v>44130</v>
      </c>
      <c r="W75" s="670">
        <v>44133</v>
      </c>
      <c r="X75" s="671"/>
      <c r="Y75" s="523" t="s">
        <v>7754</v>
      </c>
      <c r="Z75" s="523" t="s">
        <v>7559</v>
      </c>
      <c r="AA75" s="523" t="s">
        <v>6739</v>
      </c>
      <c r="AB75" s="727">
        <v>4</v>
      </c>
      <c r="AC75" s="91" t="s">
        <v>7560</v>
      </c>
      <c r="AD75" s="91"/>
      <c r="AE75" s="91"/>
      <c r="AF75" s="523">
        <v>5</v>
      </c>
      <c r="AG75" s="523">
        <v>1</v>
      </c>
      <c r="AH75" s="523"/>
      <c r="AI75" s="523"/>
      <c r="AJ75" s="523"/>
      <c r="AK75" s="523"/>
      <c r="AL75" s="523"/>
      <c r="AM75" s="523"/>
      <c r="AN75" s="523"/>
      <c r="AO75" s="523">
        <v>1</v>
      </c>
      <c r="AP75" s="523"/>
      <c r="AQ75" s="523"/>
      <c r="AR75" s="523"/>
      <c r="AS75" s="523"/>
      <c r="AT75" s="523">
        <v>6</v>
      </c>
      <c r="AU75" s="523">
        <v>4</v>
      </c>
      <c r="AV75" s="523">
        <v>2</v>
      </c>
      <c r="AW75" s="523">
        <v>2</v>
      </c>
      <c r="AX75" s="523"/>
      <c r="AY75" s="523"/>
      <c r="AZ75" s="523"/>
      <c r="BA75" s="523"/>
      <c r="BB75" s="91">
        <v>2</v>
      </c>
      <c r="BC75" s="91">
        <v>1</v>
      </c>
      <c r="BD75" s="91">
        <v>1</v>
      </c>
      <c r="BE75" s="91">
        <v>2</v>
      </c>
      <c r="BF75" s="91">
        <v>4</v>
      </c>
      <c r="BG75" s="523"/>
      <c r="BH75" s="523"/>
      <c r="BI75" s="91"/>
      <c r="BJ75" s="91">
        <v>2</v>
      </c>
      <c r="BK75" s="91">
        <v>1</v>
      </c>
      <c r="BL75" s="91">
        <v>1</v>
      </c>
    </row>
    <row r="76" spans="1:64" ht="28.5" hidden="1" customHeight="1">
      <c r="A76" s="630"/>
      <c r="B76" s="630" t="s">
        <v>2317</v>
      </c>
      <c r="C76" s="630"/>
      <c r="D76" s="622">
        <f t="shared" si="2"/>
        <v>175000</v>
      </c>
      <c r="E76" s="680">
        <v>700000</v>
      </c>
      <c r="F76" s="515">
        <v>10</v>
      </c>
      <c r="G76" s="624" t="s">
        <v>3216</v>
      </c>
      <c r="H76" s="613"/>
      <c r="I76" s="670"/>
      <c r="J76" s="557">
        <v>19</v>
      </c>
      <c r="K76" s="521" t="s">
        <v>2707</v>
      </c>
      <c r="L76" s="632" t="s">
        <v>2746</v>
      </c>
      <c r="M76" s="577" t="s">
        <v>2335</v>
      </c>
      <c r="N76" s="675" t="s">
        <v>7755</v>
      </c>
      <c r="O76" s="577" t="s">
        <v>4308</v>
      </c>
      <c r="P76" s="577" t="s">
        <v>7756</v>
      </c>
      <c r="Q76" s="672">
        <v>6108</v>
      </c>
      <c r="R76" s="577" t="s">
        <v>4887</v>
      </c>
      <c r="S76" s="577" t="s">
        <v>1472</v>
      </c>
      <c r="T76" s="523" t="s">
        <v>5043</v>
      </c>
      <c r="U76" s="523" t="s">
        <v>5833</v>
      </c>
      <c r="V76" s="682">
        <v>44130</v>
      </c>
      <c r="W76" s="670">
        <v>44145</v>
      </c>
      <c r="X76" s="671"/>
      <c r="Y76" s="523" t="s">
        <v>6555</v>
      </c>
      <c r="Z76" s="523" t="s">
        <v>7559</v>
      </c>
      <c r="AA76" s="523" t="s">
        <v>6642</v>
      </c>
      <c r="AB76" s="727" t="s">
        <v>5001</v>
      </c>
      <c r="AC76" s="523"/>
      <c r="AD76" s="523"/>
      <c r="AE76" s="523"/>
      <c r="AF76" s="523">
        <v>6</v>
      </c>
      <c r="AG76" s="523">
        <v>4</v>
      </c>
      <c r="AH76" s="523"/>
      <c r="AI76" s="523"/>
      <c r="AJ76" s="523"/>
      <c r="AK76" s="523"/>
      <c r="AL76" s="523"/>
      <c r="AM76" s="523"/>
      <c r="AN76" s="523"/>
      <c r="AO76" s="523">
        <v>1</v>
      </c>
      <c r="AP76" s="523"/>
      <c r="AQ76" s="523"/>
      <c r="AR76" s="523"/>
      <c r="AS76" s="523"/>
      <c r="AT76" s="523">
        <v>8</v>
      </c>
      <c r="AU76" s="523">
        <v>8</v>
      </c>
      <c r="AV76" s="523">
        <v>2</v>
      </c>
      <c r="AW76" s="523">
        <v>2</v>
      </c>
      <c r="AX76" s="523"/>
      <c r="AY76" s="523"/>
      <c r="AZ76" s="523"/>
      <c r="BA76" s="523"/>
      <c r="BB76" s="91"/>
      <c r="BC76" s="91"/>
      <c r="BD76" s="91"/>
      <c r="BE76" s="91"/>
      <c r="BF76" s="91">
        <v>10</v>
      </c>
      <c r="BG76" s="523">
        <v>6</v>
      </c>
      <c r="BH76" s="523"/>
      <c r="BI76" s="91">
        <v>1</v>
      </c>
      <c r="BJ76" s="91"/>
      <c r="BK76" s="91">
        <v>1</v>
      </c>
      <c r="BL76" s="91">
        <v>1</v>
      </c>
    </row>
    <row r="77" spans="1:64" ht="28.5" hidden="1" customHeight="1">
      <c r="A77" s="630"/>
      <c r="B77" s="630" t="s">
        <v>7714</v>
      </c>
      <c r="C77" s="630"/>
      <c r="D77" s="622">
        <f t="shared" si="2"/>
        <v>100000.25</v>
      </c>
      <c r="E77" s="680">
        <v>400001</v>
      </c>
      <c r="F77" s="515">
        <v>10</v>
      </c>
      <c r="G77" s="624" t="s">
        <v>3216</v>
      </c>
      <c r="H77" s="613"/>
      <c r="I77" s="670"/>
      <c r="J77" s="557">
        <v>26</v>
      </c>
      <c r="K77" s="521" t="s">
        <v>2707</v>
      </c>
      <c r="L77" s="632" t="s">
        <v>2746</v>
      </c>
      <c r="M77" s="417" t="s">
        <v>7241</v>
      </c>
      <c r="N77" s="675" t="s">
        <v>7757</v>
      </c>
      <c r="O77" s="417" t="s">
        <v>7758</v>
      </c>
      <c r="P77" s="417"/>
      <c r="Q77" s="672">
        <v>6675</v>
      </c>
      <c r="R77" s="417" t="s">
        <v>4880</v>
      </c>
      <c r="S77" s="417" t="s">
        <v>7759</v>
      </c>
      <c r="T77" s="523" t="s">
        <v>5043</v>
      </c>
      <c r="U77" s="523" t="s">
        <v>5833</v>
      </c>
      <c r="V77" s="682">
        <v>44133</v>
      </c>
      <c r="W77" s="670">
        <v>44145</v>
      </c>
      <c r="X77" s="671"/>
      <c r="Y77" s="523" t="s">
        <v>6763</v>
      </c>
      <c r="Z77" s="523" t="s">
        <v>7559</v>
      </c>
      <c r="AA77" s="523" t="s">
        <v>7246</v>
      </c>
      <c r="AB77" s="727">
        <v>4</v>
      </c>
      <c r="AC77" s="91" t="s">
        <v>7560</v>
      </c>
      <c r="AD77" s="91"/>
      <c r="AE77" s="91">
        <v>1</v>
      </c>
      <c r="AF77" s="91">
        <v>4</v>
      </c>
      <c r="AG77" s="91">
        <v>3</v>
      </c>
      <c r="AH77" s="91"/>
      <c r="AI77" s="91"/>
      <c r="AJ77" s="523"/>
      <c r="AK77" s="523"/>
      <c r="AL77" s="523"/>
      <c r="AM77" s="523"/>
      <c r="AN77" s="523"/>
      <c r="AO77" s="523">
        <v>1</v>
      </c>
      <c r="AP77" s="523">
        <v>6</v>
      </c>
      <c r="AQ77" s="523"/>
      <c r="AR77" s="523"/>
      <c r="AS77" s="523"/>
      <c r="AT77" s="523"/>
      <c r="AU77" s="523"/>
      <c r="AV77" s="523"/>
      <c r="AW77" s="523"/>
      <c r="AX77" s="523"/>
      <c r="AY77" s="523"/>
      <c r="AZ77" s="523"/>
      <c r="BA77" s="523"/>
      <c r="BB77" s="91">
        <v>2</v>
      </c>
      <c r="BC77" s="91">
        <v>1</v>
      </c>
      <c r="BD77" s="91">
        <v>1</v>
      </c>
      <c r="BE77" s="91">
        <v>2</v>
      </c>
      <c r="BF77" s="91">
        <v>4</v>
      </c>
      <c r="BG77" s="91"/>
      <c r="BH77" s="91"/>
      <c r="BI77" s="91"/>
      <c r="BJ77" s="91">
        <v>2</v>
      </c>
      <c r="BK77" s="91">
        <v>1</v>
      </c>
      <c r="BL77" s="91">
        <v>1</v>
      </c>
    </row>
    <row r="78" spans="1:64" ht="28.5" hidden="1" customHeight="1">
      <c r="A78" s="630"/>
      <c r="B78" s="630" t="s">
        <v>7566</v>
      </c>
      <c r="C78" s="630"/>
      <c r="D78" s="622">
        <f t="shared" si="2"/>
        <v>175000</v>
      </c>
      <c r="E78" s="680">
        <v>700000</v>
      </c>
      <c r="F78" s="515">
        <v>10</v>
      </c>
      <c r="G78" s="624" t="s">
        <v>3216</v>
      </c>
      <c r="H78" s="619">
        <v>44096</v>
      </c>
      <c r="I78" s="670">
        <v>44127</v>
      </c>
      <c r="J78" s="557">
        <v>26</v>
      </c>
      <c r="K78" s="521" t="s">
        <v>2707</v>
      </c>
      <c r="L78" s="632" t="s">
        <v>2746</v>
      </c>
      <c r="M78" s="586" t="s">
        <v>2358</v>
      </c>
      <c r="N78" s="675" t="s">
        <v>7760</v>
      </c>
      <c r="O78" s="586" t="s">
        <v>281</v>
      </c>
      <c r="P78" s="586" t="s">
        <v>7761</v>
      </c>
      <c r="Q78" s="672">
        <v>2718</v>
      </c>
      <c r="R78" s="586" t="s">
        <v>5720</v>
      </c>
      <c r="S78" s="586" t="s">
        <v>1690</v>
      </c>
      <c r="T78" s="523" t="s">
        <v>5043</v>
      </c>
      <c r="U78" s="523" t="s">
        <v>5833</v>
      </c>
      <c r="V78" s="682">
        <v>44134</v>
      </c>
      <c r="W78" s="670">
        <v>44140</v>
      </c>
      <c r="X78" s="671"/>
      <c r="Y78" s="523" t="s">
        <v>6713</v>
      </c>
      <c r="Z78" s="523">
        <v>1</v>
      </c>
      <c r="AA78" s="523" t="s">
        <v>7762</v>
      </c>
      <c r="AB78" s="727" t="s">
        <v>4947</v>
      </c>
      <c r="AC78" s="91"/>
      <c r="AD78" s="91">
        <v>1</v>
      </c>
      <c r="AE78" s="91"/>
      <c r="AF78" s="523">
        <v>5</v>
      </c>
      <c r="AG78" s="523">
        <v>6</v>
      </c>
      <c r="AH78" s="523"/>
      <c r="AI78" s="523"/>
      <c r="AJ78" s="523"/>
      <c r="AK78" s="523"/>
      <c r="AL78" s="523"/>
      <c r="AM78" s="523"/>
      <c r="AN78" s="523">
        <v>1</v>
      </c>
      <c r="AO78" s="523">
        <v>1</v>
      </c>
      <c r="AP78" s="523"/>
      <c r="AQ78" s="523"/>
      <c r="AR78" s="523"/>
      <c r="AS78" s="523"/>
      <c r="AT78" s="523"/>
      <c r="AU78" s="523">
        <v>4</v>
      </c>
      <c r="AV78" s="523">
        <v>2</v>
      </c>
      <c r="AW78" s="523">
        <v>2</v>
      </c>
      <c r="AX78" s="523">
        <v>8</v>
      </c>
      <c r="AY78" s="523">
        <v>4</v>
      </c>
      <c r="AZ78" s="523"/>
      <c r="BA78" s="523"/>
      <c r="BB78" s="91"/>
      <c r="BC78" s="91"/>
      <c r="BD78" s="91"/>
      <c r="BE78" s="91"/>
      <c r="BF78" s="91">
        <v>8</v>
      </c>
      <c r="BG78" s="523">
        <v>4</v>
      </c>
      <c r="BH78" s="523"/>
      <c r="BI78" s="91">
        <v>1</v>
      </c>
      <c r="BJ78" s="91"/>
      <c r="BK78" s="91">
        <v>1</v>
      </c>
      <c r="BL78" s="91">
        <v>1</v>
      </c>
    </row>
    <row r="79" spans="1:64" ht="28.5" hidden="1" customHeight="1">
      <c r="A79" s="630"/>
      <c r="B79" s="630" t="s">
        <v>6628</v>
      </c>
      <c r="C79" s="630"/>
      <c r="D79" s="622">
        <f t="shared" si="2"/>
        <v>175000</v>
      </c>
      <c r="E79" s="680">
        <v>700000</v>
      </c>
      <c r="F79" s="515">
        <v>10</v>
      </c>
      <c r="G79" s="624" t="s">
        <v>3216</v>
      </c>
      <c r="H79" s="619">
        <v>44082</v>
      </c>
      <c r="I79" s="670"/>
      <c r="J79" s="557">
        <v>26</v>
      </c>
      <c r="K79" s="521" t="s">
        <v>2707</v>
      </c>
      <c r="L79" s="632" t="s">
        <v>2746</v>
      </c>
      <c r="M79" s="417" t="s">
        <v>2358</v>
      </c>
      <c r="N79" s="675" t="s">
        <v>7763</v>
      </c>
      <c r="O79" s="417" t="s">
        <v>52</v>
      </c>
      <c r="P79" s="417" t="s">
        <v>2914</v>
      </c>
      <c r="Q79" s="672">
        <v>4549</v>
      </c>
      <c r="R79" s="417" t="s">
        <v>4880</v>
      </c>
      <c r="S79" s="417" t="s">
        <v>1740</v>
      </c>
      <c r="T79" s="523" t="s">
        <v>5043</v>
      </c>
      <c r="U79" s="523" t="s">
        <v>5833</v>
      </c>
      <c r="V79" s="682">
        <v>44133</v>
      </c>
      <c r="W79" s="670">
        <v>44140</v>
      </c>
      <c r="X79" s="671"/>
      <c r="Y79" s="523" t="s">
        <v>6677</v>
      </c>
      <c r="Z79" s="523" t="s">
        <v>7559</v>
      </c>
      <c r="AA79" s="523" t="s">
        <v>6717</v>
      </c>
      <c r="AB79" s="727" t="s">
        <v>3258</v>
      </c>
      <c r="AC79" s="91" t="s">
        <v>7560</v>
      </c>
      <c r="AD79" s="91"/>
      <c r="AE79" s="91">
        <v>1</v>
      </c>
      <c r="AF79" s="523">
        <v>7</v>
      </c>
      <c r="AG79" s="523">
        <v>3</v>
      </c>
      <c r="AH79" s="523"/>
      <c r="AI79" s="523"/>
      <c r="AJ79" s="523"/>
      <c r="AK79" s="523"/>
      <c r="AL79" s="523"/>
      <c r="AM79" s="523"/>
      <c r="AN79" s="523"/>
      <c r="AO79" s="523">
        <v>1</v>
      </c>
      <c r="AP79" s="523"/>
      <c r="AQ79" s="523"/>
      <c r="AR79" s="523"/>
      <c r="AS79" s="523"/>
      <c r="AT79" s="523">
        <v>8</v>
      </c>
      <c r="AU79" s="523">
        <v>8</v>
      </c>
      <c r="AV79" s="523">
        <v>2</v>
      </c>
      <c r="AW79" s="523">
        <v>2</v>
      </c>
      <c r="AX79" s="523"/>
      <c r="AY79" s="523"/>
      <c r="AZ79" s="523"/>
      <c r="BA79" s="523"/>
      <c r="BB79" s="91">
        <v>2</v>
      </c>
      <c r="BC79" s="91">
        <v>1</v>
      </c>
      <c r="BD79" s="91">
        <v>1</v>
      </c>
      <c r="BE79" s="91"/>
      <c r="BF79" s="91">
        <v>9</v>
      </c>
      <c r="BG79" s="523">
        <v>6</v>
      </c>
      <c r="BH79" s="523"/>
      <c r="BI79" s="91">
        <v>1</v>
      </c>
      <c r="BJ79" s="91"/>
      <c r="BK79" s="91">
        <v>1</v>
      </c>
      <c r="BL79" s="91">
        <v>1</v>
      </c>
    </row>
    <row r="80" spans="1:64" ht="28.5" hidden="1" customHeight="1">
      <c r="A80" s="630"/>
      <c r="B80" s="630" t="s">
        <v>2317</v>
      </c>
      <c r="C80" s="630"/>
      <c r="D80" s="622">
        <f t="shared" si="2"/>
        <v>175000</v>
      </c>
      <c r="E80" s="680">
        <v>700000</v>
      </c>
      <c r="F80" s="513">
        <v>10</v>
      </c>
      <c r="G80" s="624" t="s">
        <v>3216</v>
      </c>
      <c r="H80" s="619">
        <v>44089</v>
      </c>
      <c r="I80" s="670"/>
      <c r="J80" s="557">
        <v>27</v>
      </c>
      <c r="K80" s="521" t="s">
        <v>2707</v>
      </c>
      <c r="L80" s="632" t="s">
        <v>2746</v>
      </c>
      <c r="M80" s="525" t="s">
        <v>2358</v>
      </c>
      <c r="N80" s="675" t="s">
        <v>7764</v>
      </c>
      <c r="O80" s="525" t="s">
        <v>7765</v>
      </c>
      <c r="P80" s="525" t="s">
        <v>5816</v>
      </c>
      <c r="Q80" s="672">
        <v>4443</v>
      </c>
      <c r="R80" s="525" t="s">
        <v>4921</v>
      </c>
      <c r="S80" s="525" t="s">
        <v>7766</v>
      </c>
      <c r="T80" s="523" t="s">
        <v>5043</v>
      </c>
      <c r="U80" s="523" t="s">
        <v>5833</v>
      </c>
      <c r="V80" s="682">
        <v>44137</v>
      </c>
      <c r="W80" s="670">
        <v>44145</v>
      </c>
      <c r="X80" s="671"/>
      <c r="Y80" s="523" t="s">
        <v>6555</v>
      </c>
      <c r="Z80" s="523" t="s">
        <v>7559</v>
      </c>
      <c r="AA80" s="523" t="s">
        <v>6717</v>
      </c>
      <c r="AB80" s="727" t="s">
        <v>5001</v>
      </c>
      <c r="AC80" s="91" t="s">
        <v>7560</v>
      </c>
      <c r="AD80" s="91"/>
      <c r="AE80" s="91">
        <v>1</v>
      </c>
      <c r="AF80" s="523">
        <v>6</v>
      </c>
      <c r="AG80" s="523">
        <v>4</v>
      </c>
      <c r="AH80" s="523"/>
      <c r="AI80" s="523"/>
      <c r="AJ80" s="523"/>
      <c r="AK80" s="523"/>
      <c r="AL80" s="523"/>
      <c r="AM80" s="523"/>
      <c r="AN80" s="523"/>
      <c r="AO80" s="523">
        <v>1</v>
      </c>
      <c r="AP80" s="523"/>
      <c r="AQ80" s="523"/>
      <c r="AR80" s="523"/>
      <c r="AS80" s="523"/>
      <c r="AT80" s="523">
        <v>8</v>
      </c>
      <c r="AU80" s="523">
        <v>4</v>
      </c>
      <c r="AV80" s="523">
        <v>2</v>
      </c>
      <c r="AW80" s="523">
        <v>2</v>
      </c>
      <c r="AX80" s="523"/>
      <c r="AY80" s="523"/>
      <c r="AZ80" s="523"/>
      <c r="BA80" s="523"/>
      <c r="BB80" s="91">
        <v>2</v>
      </c>
      <c r="BC80" s="91">
        <v>1</v>
      </c>
      <c r="BD80" s="91">
        <v>1</v>
      </c>
      <c r="BE80" s="91"/>
      <c r="BF80" s="91">
        <v>10</v>
      </c>
      <c r="BG80" s="523">
        <v>6</v>
      </c>
      <c r="BH80" s="523"/>
      <c r="BI80" s="91">
        <v>1</v>
      </c>
      <c r="BJ80" s="91"/>
      <c r="BK80" s="91">
        <v>1</v>
      </c>
      <c r="BL80" s="91">
        <v>1</v>
      </c>
    </row>
    <row r="81" spans="1:64" ht="28.5" hidden="1" customHeight="1">
      <c r="A81" s="630"/>
      <c r="B81" s="630" t="s">
        <v>7714</v>
      </c>
      <c r="C81" s="630"/>
      <c r="D81" s="622">
        <f t="shared" si="2"/>
        <v>175000</v>
      </c>
      <c r="E81" s="680">
        <v>700000</v>
      </c>
      <c r="F81" s="515">
        <v>10</v>
      </c>
      <c r="G81" s="624" t="s">
        <v>3216</v>
      </c>
      <c r="H81" s="619">
        <v>44103</v>
      </c>
      <c r="I81" s="670">
        <v>44133</v>
      </c>
      <c r="J81" s="557">
        <v>29</v>
      </c>
      <c r="K81" s="521" t="s">
        <v>2707</v>
      </c>
      <c r="L81" s="632" t="s">
        <v>2746</v>
      </c>
      <c r="M81" s="586" t="s">
        <v>2358</v>
      </c>
      <c r="N81" s="675" t="s">
        <v>7767</v>
      </c>
      <c r="O81" s="586" t="s">
        <v>35</v>
      </c>
      <c r="P81" s="586" t="s">
        <v>7768</v>
      </c>
      <c r="Q81" s="672">
        <v>4444</v>
      </c>
      <c r="R81" s="586" t="s">
        <v>5720</v>
      </c>
      <c r="S81" s="586" t="s">
        <v>1307</v>
      </c>
      <c r="T81" s="523" t="s">
        <v>5043</v>
      </c>
      <c r="U81" s="523" t="s">
        <v>5833</v>
      </c>
      <c r="V81" s="682">
        <v>44141</v>
      </c>
      <c r="W81" s="670">
        <v>44145</v>
      </c>
      <c r="X81" s="671"/>
      <c r="Y81" s="523" t="s">
        <v>6677</v>
      </c>
      <c r="Z81" s="523" t="s">
        <v>7559</v>
      </c>
      <c r="AA81" s="523" t="s">
        <v>6642</v>
      </c>
      <c r="AB81" s="727" t="s">
        <v>5068</v>
      </c>
      <c r="AC81" s="91"/>
      <c r="AD81" s="91"/>
      <c r="AE81" s="91">
        <v>1</v>
      </c>
      <c r="AF81" s="91">
        <v>7</v>
      </c>
      <c r="AG81" s="91">
        <v>3</v>
      </c>
      <c r="AH81" s="91"/>
      <c r="AI81" s="91"/>
      <c r="AJ81" s="523"/>
      <c r="AK81" s="523"/>
      <c r="AL81" s="523"/>
      <c r="AM81" s="523"/>
      <c r="AN81" s="523"/>
      <c r="AO81" s="523">
        <v>1</v>
      </c>
      <c r="AP81" s="523"/>
      <c r="AQ81" s="523"/>
      <c r="AR81" s="523"/>
      <c r="AS81" s="523"/>
      <c r="AT81" s="523">
        <v>8</v>
      </c>
      <c r="AU81" s="523">
        <v>8</v>
      </c>
      <c r="AV81" s="523">
        <v>2</v>
      </c>
      <c r="AW81" s="523">
        <v>2</v>
      </c>
      <c r="AX81" s="523"/>
      <c r="AY81" s="523"/>
      <c r="AZ81" s="523"/>
      <c r="BA81" s="523"/>
      <c r="BB81" s="91"/>
      <c r="BC81" s="91"/>
      <c r="BD81" s="91"/>
      <c r="BE81" s="91"/>
      <c r="BF81" s="91">
        <v>11</v>
      </c>
      <c r="BG81" s="91">
        <v>7</v>
      </c>
      <c r="BH81" s="91"/>
      <c r="BI81" s="91">
        <v>1</v>
      </c>
      <c r="BJ81" s="91"/>
      <c r="BK81" s="91">
        <v>1</v>
      </c>
      <c r="BL81" s="91">
        <v>1</v>
      </c>
    </row>
    <row r="82" spans="1:64" ht="28.5" hidden="1" customHeight="1">
      <c r="A82" s="630"/>
      <c r="B82" s="630" t="s">
        <v>2333</v>
      </c>
      <c r="C82" s="630"/>
      <c r="D82" s="622">
        <f t="shared" si="2"/>
        <v>176250.25</v>
      </c>
      <c r="E82" s="680">
        <v>705001</v>
      </c>
      <c r="F82" s="513">
        <v>10</v>
      </c>
      <c r="G82" s="624" t="s">
        <v>3216</v>
      </c>
      <c r="H82" s="619">
        <v>44103</v>
      </c>
      <c r="I82" s="670"/>
      <c r="J82" s="557">
        <v>29</v>
      </c>
      <c r="K82" s="521" t="s">
        <v>2707</v>
      </c>
      <c r="L82" s="632" t="s">
        <v>2746</v>
      </c>
      <c r="M82" s="525" t="s">
        <v>2358</v>
      </c>
      <c r="N82" s="675" t="s">
        <v>7769</v>
      </c>
      <c r="O82" s="525" t="s">
        <v>57</v>
      </c>
      <c r="P82" s="525" t="s">
        <v>7770</v>
      </c>
      <c r="Q82" s="672">
        <v>4273</v>
      </c>
      <c r="R82" s="525" t="s">
        <v>4921</v>
      </c>
      <c r="S82" s="525" t="s">
        <v>7771</v>
      </c>
      <c r="T82" s="523" t="s">
        <v>5043</v>
      </c>
      <c r="U82" s="523" t="s">
        <v>5833</v>
      </c>
      <c r="V82" s="682">
        <v>44137</v>
      </c>
      <c r="W82" s="670">
        <v>44145</v>
      </c>
      <c r="X82" s="671"/>
      <c r="Y82" s="523" t="s">
        <v>6555</v>
      </c>
      <c r="Z82" s="523" t="s">
        <v>7559</v>
      </c>
      <c r="AA82" s="523" t="s">
        <v>6717</v>
      </c>
      <c r="AB82" s="727" t="s">
        <v>5001</v>
      </c>
      <c r="AC82" s="91" t="s">
        <v>7560</v>
      </c>
      <c r="AD82" s="91"/>
      <c r="AE82" s="91">
        <v>1</v>
      </c>
      <c r="AF82" s="523">
        <v>6</v>
      </c>
      <c r="AG82" s="523">
        <v>4</v>
      </c>
      <c r="AH82" s="523"/>
      <c r="AI82" s="523"/>
      <c r="AJ82" s="523"/>
      <c r="AK82" s="523"/>
      <c r="AL82" s="523"/>
      <c r="AM82" s="523"/>
      <c r="AN82" s="523"/>
      <c r="AO82" s="523">
        <v>1</v>
      </c>
      <c r="AP82" s="523"/>
      <c r="AQ82" s="523"/>
      <c r="AR82" s="523"/>
      <c r="AS82" s="523"/>
      <c r="AT82" s="523">
        <v>8</v>
      </c>
      <c r="AU82" s="523">
        <v>4</v>
      </c>
      <c r="AV82" s="523">
        <v>2</v>
      </c>
      <c r="AW82" s="523">
        <v>2</v>
      </c>
      <c r="AX82" s="523"/>
      <c r="AY82" s="523"/>
      <c r="AZ82" s="523"/>
      <c r="BA82" s="523"/>
      <c r="BB82" s="91">
        <v>2</v>
      </c>
      <c r="BC82" s="91">
        <v>1</v>
      </c>
      <c r="BD82" s="91">
        <v>1</v>
      </c>
      <c r="BE82" s="91"/>
      <c r="BF82" s="91">
        <v>10</v>
      </c>
      <c r="BG82" s="523">
        <v>6</v>
      </c>
      <c r="BH82" s="523"/>
      <c r="BI82" s="91">
        <v>1</v>
      </c>
      <c r="BJ82" s="91"/>
      <c r="BK82" s="91">
        <v>1</v>
      </c>
      <c r="BL82" s="91">
        <v>1</v>
      </c>
    </row>
    <row r="83" spans="1:64" ht="28.5" hidden="1" customHeight="1">
      <c r="A83" s="630"/>
      <c r="B83" s="630" t="s">
        <v>2317</v>
      </c>
      <c r="C83" s="630"/>
      <c r="D83" s="622">
        <f t="shared" si="2"/>
        <v>176250</v>
      </c>
      <c r="E83" s="680">
        <v>705000</v>
      </c>
      <c r="F83" s="513">
        <v>10</v>
      </c>
      <c r="G83" s="624" t="s">
        <v>3216</v>
      </c>
      <c r="H83" s="619">
        <v>44103</v>
      </c>
      <c r="I83" s="670">
        <v>44133</v>
      </c>
      <c r="J83" s="557">
        <v>2</v>
      </c>
      <c r="K83" s="521" t="s">
        <v>2746</v>
      </c>
      <c r="L83" s="632" t="s">
        <v>2746</v>
      </c>
      <c r="M83" s="525" t="s">
        <v>2358</v>
      </c>
      <c r="N83" s="675" t="s">
        <v>7772</v>
      </c>
      <c r="O83" s="525" t="s">
        <v>3587</v>
      </c>
      <c r="P83" s="525" t="s">
        <v>2925</v>
      </c>
      <c r="Q83" s="672">
        <v>1655</v>
      </c>
      <c r="R83" s="525" t="s">
        <v>4921</v>
      </c>
      <c r="S83" s="525" t="s">
        <v>7773</v>
      </c>
      <c r="T83" s="523" t="s">
        <v>5043</v>
      </c>
      <c r="U83" s="523" t="s">
        <v>5833</v>
      </c>
      <c r="V83" s="682">
        <v>44140</v>
      </c>
      <c r="W83" s="670">
        <v>44145</v>
      </c>
      <c r="X83" s="671"/>
      <c r="Y83" s="523" t="s">
        <v>6700</v>
      </c>
      <c r="Z83" s="523">
        <v>1</v>
      </c>
      <c r="AA83" s="523" t="s">
        <v>7774</v>
      </c>
      <c r="AB83" s="727" t="s">
        <v>6502</v>
      </c>
      <c r="AC83" s="523"/>
      <c r="AD83" s="523">
        <v>1</v>
      </c>
      <c r="AE83" s="523"/>
      <c r="AF83" s="523">
        <v>7</v>
      </c>
      <c r="AG83" s="523">
        <v>2</v>
      </c>
      <c r="AH83" s="523"/>
      <c r="AI83" s="523"/>
      <c r="AJ83" s="523"/>
      <c r="AK83" s="523"/>
      <c r="AL83" s="523"/>
      <c r="AM83" s="523"/>
      <c r="AN83" s="523">
        <v>1</v>
      </c>
      <c r="AO83" s="523"/>
      <c r="AP83" s="523"/>
      <c r="AQ83" s="523"/>
      <c r="AR83" s="523"/>
      <c r="AS83" s="523"/>
      <c r="AT83" s="523"/>
      <c r="AU83" s="523">
        <v>8</v>
      </c>
      <c r="AV83" s="523">
        <v>2</v>
      </c>
      <c r="AW83" s="523">
        <v>2</v>
      </c>
      <c r="AX83" s="523">
        <v>8</v>
      </c>
      <c r="AY83" s="523"/>
      <c r="AZ83" s="523"/>
      <c r="BA83" s="523"/>
      <c r="BB83" s="91"/>
      <c r="BC83" s="91"/>
      <c r="BD83" s="91"/>
      <c r="BE83" s="91"/>
      <c r="BF83" s="91">
        <v>10</v>
      </c>
      <c r="BG83" s="523">
        <v>4</v>
      </c>
      <c r="BH83" s="523"/>
      <c r="BI83" s="91">
        <v>1</v>
      </c>
      <c r="BJ83" s="91"/>
      <c r="BK83" s="91">
        <v>1</v>
      </c>
      <c r="BL83" s="91">
        <v>1</v>
      </c>
    </row>
    <row r="84" spans="1:64" ht="28.5" hidden="1" customHeight="1">
      <c r="A84" s="630"/>
      <c r="B84" s="630" t="s">
        <v>2317</v>
      </c>
      <c r="C84" s="630"/>
      <c r="D84" s="622">
        <f t="shared" si="2"/>
        <v>175000</v>
      </c>
      <c r="E84" s="680">
        <v>700000</v>
      </c>
      <c r="F84" s="515">
        <v>10</v>
      </c>
      <c r="G84" s="624" t="s">
        <v>3216</v>
      </c>
      <c r="H84" s="619">
        <v>44089</v>
      </c>
      <c r="I84" s="670"/>
      <c r="J84" s="557">
        <v>2</v>
      </c>
      <c r="K84" s="521" t="s">
        <v>2746</v>
      </c>
      <c r="L84" s="632" t="s">
        <v>2746</v>
      </c>
      <c r="M84" s="417" t="s">
        <v>2358</v>
      </c>
      <c r="N84" s="675" t="s">
        <v>7775</v>
      </c>
      <c r="O84" s="417" t="s">
        <v>2910</v>
      </c>
      <c r="P84" s="417" t="s">
        <v>32</v>
      </c>
      <c r="Q84" s="672">
        <v>4435</v>
      </c>
      <c r="R84" s="417" t="s">
        <v>4880</v>
      </c>
      <c r="S84" s="417" t="s">
        <v>1874</v>
      </c>
      <c r="T84" s="523" t="s">
        <v>5043</v>
      </c>
      <c r="U84" s="523" t="s">
        <v>5833</v>
      </c>
      <c r="V84" s="682">
        <v>44142</v>
      </c>
      <c r="W84" s="670">
        <v>44148</v>
      </c>
      <c r="X84" s="671"/>
      <c r="Y84" s="523" t="s">
        <v>6700</v>
      </c>
      <c r="Z84" s="523" t="s">
        <v>7559</v>
      </c>
      <c r="AA84" s="523" t="s">
        <v>6717</v>
      </c>
      <c r="AB84" s="727" t="s">
        <v>3258</v>
      </c>
      <c r="AC84" s="91" t="s">
        <v>7560</v>
      </c>
      <c r="AD84" s="91">
        <v>1</v>
      </c>
      <c r="AE84" s="91"/>
      <c r="AF84" s="523">
        <v>6</v>
      </c>
      <c r="AG84" s="523">
        <v>4</v>
      </c>
      <c r="AH84" s="523"/>
      <c r="AI84" s="523"/>
      <c r="AJ84" s="523"/>
      <c r="AK84" s="523"/>
      <c r="AL84" s="523"/>
      <c r="AM84" s="523"/>
      <c r="AN84" s="523"/>
      <c r="AO84" s="523">
        <v>1</v>
      </c>
      <c r="AP84" s="523"/>
      <c r="AQ84" s="523"/>
      <c r="AR84" s="523"/>
      <c r="AS84" s="523"/>
      <c r="AT84" s="523">
        <v>8</v>
      </c>
      <c r="AU84" s="523">
        <v>4</v>
      </c>
      <c r="AV84" s="523">
        <v>2</v>
      </c>
      <c r="AW84" s="523">
        <v>2</v>
      </c>
      <c r="AX84" s="523"/>
      <c r="AY84" s="523"/>
      <c r="AZ84" s="523"/>
      <c r="BA84" s="523"/>
      <c r="BB84" s="91">
        <v>2</v>
      </c>
      <c r="BC84" s="91">
        <v>1</v>
      </c>
      <c r="BD84" s="91">
        <v>1</v>
      </c>
      <c r="BE84" s="91"/>
      <c r="BF84" s="91">
        <v>9</v>
      </c>
      <c r="BG84" s="523">
        <v>6</v>
      </c>
      <c r="BH84" s="523"/>
      <c r="BI84" s="91">
        <v>1</v>
      </c>
      <c r="BJ84" s="91"/>
      <c r="BK84" s="91">
        <v>1</v>
      </c>
      <c r="BL84" s="91">
        <v>1</v>
      </c>
    </row>
    <row r="85" spans="1:64" ht="28.5" hidden="1" customHeight="1">
      <c r="A85" s="630"/>
      <c r="B85" s="630" t="s">
        <v>7566</v>
      </c>
      <c r="C85" s="630"/>
      <c r="D85" s="622">
        <f t="shared" si="2"/>
        <v>175000</v>
      </c>
      <c r="E85" s="680">
        <v>700000</v>
      </c>
      <c r="F85" s="515">
        <v>10</v>
      </c>
      <c r="G85" s="624" t="s">
        <v>3216</v>
      </c>
      <c r="H85" s="619">
        <v>44089</v>
      </c>
      <c r="I85" s="670">
        <v>44135</v>
      </c>
      <c r="J85" s="557">
        <v>2</v>
      </c>
      <c r="K85" s="521" t="s">
        <v>2746</v>
      </c>
      <c r="L85" s="632" t="s">
        <v>2746</v>
      </c>
      <c r="M85" s="586" t="s">
        <v>2358</v>
      </c>
      <c r="N85" s="713" t="s">
        <v>7776</v>
      </c>
      <c r="O85" s="586" t="s">
        <v>281</v>
      </c>
      <c r="P85" s="586" t="s">
        <v>3545</v>
      </c>
      <c r="Q85" s="672">
        <v>4632</v>
      </c>
      <c r="R85" s="586" t="s">
        <v>5720</v>
      </c>
      <c r="S85" s="586" t="s">
        <v>1690</v>
      </c>
      <c r="T85" s="523" t="s">
        <v>5043</v>
      </c>
      <c r="U85" s="523" t="s">
        <v>5833</v>
      </c>
      <c r="V85" s="682">
        <v>44141</v>
      </c>
      <c r="W85" s="670">
        <v>44152</v>
      </c>
      <c r="X85" s="671"/>
      <c r="Y85" s="523" t="s">
        <v>6555</v>
      </c>
      <c r="Z85" s="523" t="s">
        <v>7559</v>
      </c>
      <c r="AA85" s="523" t="s">
        <v>6717</v>
      </c>
      <c r="AB85" s="727" t="s">
        <v>3258</v>
      </c>
      <c r="AC85" s="91" t="s">
        <v>7560</v>
      </c>
      <c r="AD85" s="91"/>
      <c r="AE85" s="91">
        <v>1</v>
      </c>
      <c r="AF85" s="523">
        <v>8</v>
      </c>
      <c r="AG85" s="523">
        <v>1</v>
      </c>
      <c r="AH85" s="523"/>
      <c r="AI85" s="523"/>
      <c r="AJ85" s="523"/>
      <c r="AK85" s="523"/>
      <c r="AL85" s="523"/>
      <c r="AM85" s="523"/>
      <c r="AN85" s="523"/>
      <c r="AO85" s="523">
        <v>1</v>
      </c>
      <c r="AP85" s="523"/>
      <c r="AQ85" s="523"/>
      <c r="AR85" s="523"/>
      <c r="AS85" s="523"/>
      <c r="AT85" s="523">
        <v>8</v>
      </c>
      <c r="AU85" s="523">
        <v>4</v>
      </c>
      <c r="AV85" s="523">
        <v>2</v>
      </c>
      <c r="AW85" s="523">
        <v>2</v>
      </c>
      <c r="AX85" s="523"/>
      <c r="AY85" s="523"/>
      <c r="AZ85" s="523"/>
      <c r="BA85" s="523"/>
      <c r="BB85" s="91">
        <v>2</v>
      </c>
      <c r="BC85" s="91">
        <v>1</v>
      </c>
      <c r="BD85" s="91">
        <v>1</v>
      </c>
      <c r="BE85" s="91"/>
      <c r="BF85" s="91">
        <v>9</v>
      </c>
      <c r="BG85" s="523">
        <v>6</v>
      </c>
      <c r="BH85" s="523"/>
      <c r="BI85" s="91">
        <v>1</v>
      </c>
      <c r="BJ85" s="91"/>
      <c r="BK85" s="91">
        <v>1</v>
      </c>
      <c r="BL85" s="91">
        <v>1</v>
      </c>
    </row>
    <row r="86" spans="1:64" ht="28.5" hidden="1" customHeight="1">
      <c r="A86" s="630"/>
      <c r="B86" s="630" t="s">
        <v>2333</v>
      </c>
      <c r="C86" s="630"/>
      <c r="D86" s="622">
        <f t="shared" si="2"/>
        <v>176250</v>
      </c>
      <c r="E86" s="680">
        <v>705000</v>
      </c>
      <c r="F86" s="515">
        <v>10</v>
      </c>
      <c r="G86" s="624" t="s">
        <v>3216</v>
      </c>
      <c r="H86" s="619">
        <v>44110</v>
      </c>
      <c r="I86" s="670"/>
      <c r="J86" s="557">
        <v>5</v>
      </c>
      <c r="K86" s="521" t="s">
        <v>2746</v>
      </c>
      <c r="L86" s="632" t="s">
        <v>2746</v>
      </c>
      <c r="M86" s="577" t="s">
        <v>2358</v>
      </c>
      <c r="N86" s="675" t="s">
        <v>7777</v>
      </c>
      <c r="O86" s="577" t="s">
        <v>3724</v>
      </c>
      <c r="P86" s="577" t="s">
        <v>165</v>
      </c>
      <c r="Q86" s="672">
        <v>3823</v>
      </c>
      <c r="R86" s="577" t="s">
        <v>4887</v>
      </c>
      <c r="S86" s="577" t="s">
        <v>1159</v>
      </c>
      <c r="T86" s="523" t="s">
        <v>5043</v>
      </c>
      <c r="U86" s="523" t="s">
        <v>5833</v>
      </c>
      <c r="V86" s="682">
        <v>44145</v>
      </c>
      <c r="W86" s="670">
        <v>44152</v>
      </c>
      <c r="X86" s="671"/>
      <c r="Y86" s="523" t="s">
        <v>6700</v>
      </c>
      <c r="Z86" s="523" t="s">
        <v>7559</v>
      </c>
      <c r="AA86" s="523" t="s">
        <v>7778</v>
      </c>
      <c r="AB86" s="727" t="s">
        <v>4963</v>
      </c>
      <c r="AC86" s="523"/>
      <c r="AD86" s="523"/>
      <c r="AE86" s="523">
        <v>1</v>
      </c>
      <c r="AF86" s="523">
        <v>7</v>
      </c>
      <c r="AG86" s="523">
        <v>2</v>
      </c>
      <c r="AH86" s="523"/>
      <c r="AI86" s="523"/>
      <c r="AJ86" s="523"/>
      <c r="AK86" s="523"/>
      <c r="AL86" s="523"/>
      <c r="AM86" s="523"/>
      <c r="AN86" s="523"/>
      <c r="AO86" s="523">
        <v>1</v>
      </c>
      <c r="AP86" s="523"/>
      <c r="AQ86" s="523"/>
      <c r="AR86" s="523"/>
      <c r="AS86" s="523"/>
      <c r="AT86" s="523">
        <v>6</v>
      </c>
      <c r="AU86" s="523">
        <v>6</v>
      </c>
      <c r="AV86" s="523">
        <v>2</v>
      </c>
      <c r="AW86" s="523">
        <v>2</v>
      </c>
      <c r="AX86" s="523">
        <v>2</v>
      </c>
      <c r="AY86" s="523">
        <v>2</v>
      </c>
      <c r="AZ86" s="523"/>
      <c r="BA86" s="523"/>
      <c r="BB86" s="91"/>
      <c r="BC86" s="91"/>
      <c r="BD86" s="91"/>
      <c r="BE86" s="91"/>
      <c r="BF86" s="91">
        <v>6</v>
      </c>
      <c r="BG86" s="523">
        <v>6</v>
      </c>
      <c r="BH86" s="523"/>
      <c r="BI86" s="91">
        <v>1</v>
      </c>
      <c r="BJ86" s="91"/>
      <c r="BK86" s="91">
        <v>1</v>
      </c>
      <c r="BL86" s="91">
        <v>1</v>
      </c>
    </row>
    <row r="87" spans="1:64" s="746" customFormat="1" ht="28.5" hidden="1" customHeight="1">
      <c r="A87" s="630"/>
      <c r="B87" s="630" t="s">
        <v>2317</v>
      </c>
      <c r="C87" s="630"/>
      <c r="D87" s="622">
        <f t="shared" si="2"/>
        <v>175000</v>
      </c>
      <c r="E87" s="680">
        <v>700000</v>
      </c>
      <c r="F87" s="515">
        <v>10</v>
      </c>
      <c r="G87" s="624" t="s">
        <v>3216</v>
      </c>
      <c r="H87" s="619">
        <v>44105</v>
      </c>
      <c r="I87" s="670">
        <v>44137</v>
      </c>
      <c r="J87" s="557">
        <v>9</v>
      </c>
      <c r="K87" s="521" t="s">
        <v>2746</v>
      </c>
      <c r="L87" s="632" t="s">
        <v>2746</v>
      </c>
      <c r="M87" s="112" t="s">
        <v>2358</v>
      </c>
      <c r="N87" s="675" t="s">
        <v>7779</v>
      </c>
      <c r="O87" s="112" t="s">
        <v>7780</v>
      </c>
      <c r="P87" s="112" t="s">
        <v>7781</v>
      </c>
      <c r="Q87" s="672">
        <v>3991</v>
      </c>
      <c r="R87" s="432" t="s">
        <v>4870</v>
      </c>
      <c r="S87" s="432" t="s">
        <v>1731</v>
      </c>
      <c r="T87" s="523" t="s">
        <v>5043</v>
      </c>
      <c r="U87" s="523" t="s">
        <v>5833</v>
      </c>
      <c r="V87" s="682">
        <v>44148</v>
      </c>
      <c r="W87" s="670">
        <v>44152</v>
      </c>
      <c r="X87" s="671"/>
      <c r="Y87" s="523" t="s">
        <v>6689</v>
      </c>
      <c r="Z87" s="523" t="s">
        <v>6985</v>
      </c>
      <c r="AA87" s="523" t="s">
        <v>7782</v>
      </c>
      <c r="AB87" s="727" t="s">
        <v>7783</v>
      </c>
      <c r="AC87" s="523"/>
      <c r="AD87" s="523">
        <v>1</v>
      </c>
      <c r="AE87" s="523"/>
      <c r="AF87" s="523">
        <v>8</v>
      </c>
      <c r="AG87" s="523">
        <v>2</v>
      </c>
      <c r="AH87" s="523"/>
      <c r="AI87" s="523"/>
      <c r="AJ87" s="523"/>
      <c r="AK87" s="523"/>
      <c r="AL87" s="523">
        <v>1</v>
      </c>
      <c r="AM87" s="523">
        <v>1</v>
      </c>
      <c r="AN87" s="523"/>
      <c r="AO87" s="523"/>
      <c r="AP87" s="523"/>
      <c r="AQ87" s="523"/>
      <c r="AR87" s="523"/>
      <c r="AS87" s="523"/>
      <c r="AT87" s="523">
        <v>8</v>
      </c>
      <c r="AU87" s="523">
        <v>6</v>
      </c>
      <c r="AV87" s="523">
        <v>2</v>
      </c>
      <c r="AW87" s="523">
        <v>2</v>
      </c>
      <c r="AX87" s="523"/>
      <c r="AY87" s="523">
        <v>2</v>
      </c>
      <c r="AZ87" s="523"/>
      <c r="BA87" s="523"/>
      <c r="BB87" s="91"/>
      <c r="BC87" s="91"/>
      <c r="BD87" s="91"/>
      <c r="BE87" s="91"/>
      <c r="BF87" s="91">
        <v>8</v>
      </c>
      <c r="BG87" s="523">
        <v>6</v>
      </c>
      <c r="BH87" s="523" t="s">
        <v>7579</v>
      </c>
      <c r="BI87" s="91">
        <v>1</v>
      </c>
      <c r="BJ87" s="91"/>
      <c r="BK87" s="91">
        <v>1</v>
      </c>
      <c r="BL87" s="91">
        <v>1</v>
      </c>
    </row>
    <row r="88" spans="1:64" ht="28.5" hidden="1" customHeight="1">
      <c r="A88" s="630"/>
      <c r="B88" s="630" t="s">
        <v>2317</v>
      </c>
      <c r="C88" s="630"/>
      <c r="D88" s="622">
        <f t="shared" si="2"/>
        <v>175000</v>
      </c>
      <c r="E88" s="680">
        <v>700000</v>
      </c>
      <c r="F88" s="515">
        <v>10</v>
      </c>
      <c r="G88" s="624" t="s">
        <v>3216</v>
      </c>
      <c r="H88" s="619">
        <v>44109</v>
      </c>
      <c r="I88" s="670"/>
      <c r="J88" s="557">
        <v>9</v>
      </c>
      <c r="K88" s="521" t="s">
        <v>2746</v>
      </c>
      <c r="L88" s="632" t="s">
        <v>2746</v>
      </c>
      <c r="M88" s="112" t="s">
        <v>2358</v>
      </c>
      <c r="N88" s="675" t="s">
        <v>7784</v>
      </c>
      <c r="O88" s="112" t="s">
        <v>330</v>
      </c>
      <c r="P88" s="112" t="s">
        <v>7785</v>
      </c>
      <c r="Q88" s="672">
        <v>3947</v>
      </c>
      <c r="R88" s="432" t="s">
        <v>4870</v>
      </c>
      <c r="S88" s="432" t="s">
        <v>7786</v>
      </c>
      <c r="T88" s="523" t="s">
        <v>5043</v>
      </c>
      <c r="U88" s="523" t="s">
        <v>5833</v>
      </c>
      <c r="V88" s="682">
        <v>44149</v>
      </c>
      <c r="W88" s="670">
        <v>44154</v>
      </c>
      <c r="X88" s="671"/>
      <c r="Y88" s="523" t="s">
        <v>6555</v>
      </c>
      <c r="Z88" s="523" t="s">
        <v>7559</v>
      </c>
      <c r="AA88" s="523" t="s">
        <v>6717</v>
      </c>
      <c r="AB88" s="727" t="s">
        <v>7657</v>
      </c>
      <c r="AC88" s="91" t="s">
        <v>7560</v>
      </c>
      <c r="AD88" s="91"/>
      <c r="AE88" s="91">
        <v>1</v>
      </c>
      <c r="AF88" s="523">
        <v>6</v>
      </c>
      <c r="AG88" s="523">
        <v>4</v>
      </c>
      <c r="AH88" s="523"/>
      <c r="AI88" s="523"/>
      <c r="AJ88" s="523"/>
      <c r="AK88" s="523"/>
      <c r="AL88" s="523"/>
      <c r="AM88" s="523"/>
      <c r="AN88" s="523"/>
      <c r="AO88" s="523">
        <v>1</v>
      </c>
      <c r="AP88" s="523"/>
      <c r="AQ88" s="523"/>
      <c r="AR88" s="523"/>
      <c r="AS88" s="523"/>
      <c r="AT88" s="523">
        <v>8</v>
      </c>
      <c r="AU88" s="523">
        <v>4</v>
      </c>
      <c r="AV88" s="523">
        <v>2</v>
      </c>
      <c r="AW88" s="523">
        <v>2</v>
      </c>
      <c r="AX88" s="523"/>
      <c r="AY88" s="523"/>
      <c r="AZ88" s="523"/>
      <c r="BA88" s="523"/>
      <c r="BB88" s="91">
        <v>2</v>
      </c>
      <c r="BC88" s="91">
        <v>1</v>
      </c>
      <c r="BD88" s="91">
        <v>1</v>
      </c>
      <c r="BE88" s="91"/>
      <c r="BF88" s="91">
        <v>4</v>
      </c>
      <c r="BG88" s="523">
        <v>8</v>
      </c>
      <c r="BH88" s="523"/>
      <c r="BI88" s="91">
        <v>1</v>
      </c>
      <c r="BJ88" s="91"/>
      <c r="BK88" s="91">
        <v>1</v>
      </c>
      <c r="BL88" s="91">
        <v>1</v>
      </c>
    </row>
    <row r="89" spans="1:64" ht="28.5" hidden="1" customHeight="1">
      <c r="A89" s="630"/>
      <c r="B89" s="630" t="s">
        <v>6628</v>
      </c>
      <c r="C89" s="630"/>
      <c r="D89" s="622">
        <f t="shared" si="2"/>
        <v>175000</v>
      </c>
      <c r="E89" s="680">
        <v>700000</v>
      </c>
      <c r="F89" s="515">
        <v>10</v>
      </c>
      <c r="G89" s="624" t="s">
        <v>3216</v>
      </c>
      <c r="H89" s="619">
        <v>44096</v>
      </c>
      <c r="I89" s="670">
        <v>44139</v>
      </c>
      <c r="J89" s="557">
        <v>9</v>
      </c>
      <c r="K89" s="521" t="s">
        <v>2746</v>
      </c>
      <c r="L89" s="632" t="s">
        <v>2746</v>
      </c>
      <c r="M89" s="417" t="s">
        <v>2358</v>
      </c>
      <c r="N89" s="675" t="s">
        <v>7787</v>
      </c>
      <c r="O89" s="417" t="s">
        <v>2845</v>
      </c>
      <c r="P89" s="417" t="s">
        <v>7619</v>
      </c>
      <c r="Q89" s="672">
        <v>4889</v>
      </c>
      <c r="R89" s="417" t="s">
        <v>4880</v>
      </c>
      <c r="S89" s="417" t="s">
        <v>7788</v>
      </c>
      <c r="T89" s="523" t="s">
        <v>5043</v>
      </c>
      <c r="U89" s="523" t="s">
        <v>5833</v>
      </c>
      <c r="V89" s="682">
        <v>44148</v>
      </c>
      <c r="W89" s="670">
        <v>44154</v>
      </c>
      <c r="X89" s="671"/>
      <c r="Y89" s="523" t="s">
        <v>6555</v>
      </c>
      <c r="Z89" s="747">
        <v>1</v>
      </c>
      <c r="AA89" s="523" t="s">
        <v>7008</v>
      </c>
      <c r="AB89" s="727" t="s">
        <v>3258</v>
      </c>
      <c r="AC89" s="91" t="s">
        <v>7560</v>
      </c>
      <c r="AD89" s="91">
        <v>1</v>
      </c>
      <c r="AE89" s="91"/>
      <c r="AF89" s="523">
        <v>6</v>
      </c>
      <c r="AG89" s="523">
        <v>4</v>
      </c>
      <c r="AH89" s="523"/>
      <c r="AI89" s="523"/>
      <c r="AJ89" s="523"/>
      <c r="AK89" s="523"/>
      <c r="AL89" s="523"/>
      <c r="AM89" s="523"/>
      <c r="AN89" s="523">
        <v>1</v>
      </c>
      <c r="AO89" s="523"/>
      <c r="AP89" s="523"/>
      <c r="AQ89" s="523"/>
      <c r="AR89" s="523"/>
      <c r="AS89" s="523"/>
      <c r="AT89" s="523">
        <v>8</v>
      </c>
      <c r="AU89" s="523">
        <v>6</v>
      </c>
      <c r="AV89" s="523">
        <v>2</v>
      </c>
      <c r="AW89" s="523"/>
      <c r="AX89" s="523"/>
      <c r="AY89" s="523"/>
      <c r="AZ89" s="523"/>
      <c r="BA89" s="523"/>
      <c r="BB89" s="91">
        <v>2</v>
      </c>
      <c r="BC89" s="91">
        <v>1</v>
      </c>
      <c r="BD89" s="91">
        <v>1</v>
      </c>
      <c r="BE89" s="91"/>
      <c r="BF89" s="91">
        <v>9</v>
      </c>
      <c r="BG89" s="523">
        <v>6</v>
      </c>
      <c r="BH89" s="523"/>
      <c r="BI89" s="91">
        <v>1</v>
      </c>
      <c r="BJ89" s="91"/>
      <c r="BK89" s="91">
        <v>1</v>
      </c>
      <c r="BL89" s="91">
        <v>1</v>
      </c>
    </row>
    <row r="90" spans="1:64" ht="28.5" hidden="1" customHeight="1">
      <c r="A90" s="630"/>
      <c r="B90" s="630" t="s">
        <v>7566</v>
      </c>
      <c r="C90" s="630"/>
      <c r="D90" s="622">
        <f t="shared" si="2"/>
        <v>175000</v>
      </c>
      <c r="E90" s="680">
        <v>700000</v>
      </c>
      <c r="F90" s="515">
        <v>10</v>
      </c>
      <c r="G90" s="624" t="s">
        <v>3216</v>
      </c>
      <c r="H90" s="619">
        <v>44110</v>
      </c>
      <c r="I90" s="670"/>
      <c r="J90" s="557">
        <v>9</v>
      </c>
      <c r="K90" s="521" t="s">
        <v>2746</v>
      </c>
      <c r="L90" s="632" t="s">
        <v>2746</v>
      </c>
      <c r="M90" s="577" t="s">
        <v>2358</v>
      </c>
      <c r="N90" s="675" t="s">
        <v>7789</v>
      </c>
      <c r="O90" s="577" t="s">
        <v>3305</v>
      </c>
      <c r="P90" s="577" t="s">
        <v>3729</v>
      </c>
      <c r="Q90" s="672">
        <v>3864</v>
      </c>
      <c r="R90" s="577" t="s">
        <v>4887</v>
      </c>
      <c r="S90" s="577" t="s">
        <v>1288</v>
      </c>
      <c r="T90" s="523" t="s">
        <v>5043</v>
      </c>
      <c r="U90" s="523" t="s">
        <v>5833</v>
      </c>
      <c r="V90" s="682">
        <v>44149</v>
      </c>
      <c r="W90" s="670">
        <v>44154</v>
      </c>
      <c r="X90" s="671"/>
      <c r="Y90" s="523" t="s">
        <v>6700</v>
      </c>
      <c r="Z90" s="523" t="s">
        <v>7559</v>
      </c>
      <c r="AA90" s="523" t="s">
        <v>7778</v>
      </c>
      <c r="AB90" s="727" t="s">
        <v>6808</v>
      </c>
      <c r="AC90" s="523"/>
      <c r="AD90" s="523">
        <v>1</v>
      </c>
      <c r="AE90" s="523"/>
      <c r="AF90" s="523">
        <v>7</v>
      </c>
      <c r="AG90" s="523">
        <v>2</v>
      </c>
      <c r="AH90" s="523"/>
      <c r="AI90" s="523"/>
      <c r="AJ90" s="523"/>
      <c r="AK90" s="523"/>
      <c r="AL90" s="523"/>
      <c r="AM90" s="523"/>
      <c r="AN90" s="523"/>
      <c r="AO90" s="523">
        <v>1</v>
      </c>
      <c r="AP90" s="523"/>
      <c r="AQ90" s="523"/>
      <c r="AR90" s="523"/>
      <c r="AS90" s="523"/>
      <c r="AT90" s="523">
        <v>6</v>
      </c>
      <c r="AU90" s="523">
        <v>6</v>
      </c>
      <c r="AV90" s="523">
        <v>2</v>
      </c>
      <c r="AW90" s="523">
        <v>2</v>
      </c>
      <c r="AX90" s="523">
        <v>2</v>
      </c>
      <c r="AY90" s="523">
        <v>2</v>
      </c>
      <c r="AZ90" s="523"/>
      <c r="BA90" s="523"/>
      <c r="BB90" s="91"/>
      <c r="BC90" s="91"/>
      <c r="BD90" s="91"/>
      <c r="BE90" s="91"/>
      <c r="BF90" s="91">
        <v>8</v>
      </c>
      <c r="BG90" s="523">
        <v>7</v>
      </c>
      <c r="BH90" s="523"/>
      <c r="BI90" s="91">
        <v>1</v>
      </c>
      <c r="BJ90" s="91"/>
      <c r="BK90" s="91">
        <v>1</v>
      </c>
      <c r="BL90" s="91">
        <v>1</v>
      </c>
    </row>
    <row r="91" spans="1:64" ht="28.5" hidden="1" customHeight="1">
      <c r="A91" s="630"/>
      <c r="B91" s="630" t="s">
        <v>2333</v>
      </c>
      <c r="C91" s="630"/>
      <c r="D91" s="622">
        <f t="shared" si="2"/>
        <v>175000</v>
      </c>
      <c r="E91" s="680">
        <v>700000</v>
      </c>
      <c r="F91" s="513">
        <v>10</v>
      </c>
      <c r="G91" s="624" t="s">
        <v>3216</v>
      </c>
      <c r="H91" s="619">
        <v>44117</v>
      </c>
      <c r="I91" s="670">
        <v>44144</v>
      </c>
      <c r="J91" s="557">
        <v>12</v>
      </c>
      <c r="K91" s="521" t="s">
        <v>2746</v>
      </c>
      <c r="L91" s="632" t="s">
        <v>2746</v>
      </c>
      <c r="M91" s="525" t="s">
        <v>2358</v>
      </c>
      <c r="N91" s="675" t="s">
        <v>7790</v>
      </c>
      <c r="O91" s="525" t="s">
        <v>3444</v>
      </c>
      <c r="P91" s="525" t="s">
        <v>7791</v>
      </c>
      <c r="Q91" s="672">
        <v>4531</v>
      </c>
      <c r="R91" s="525" t="s">
        <v>4921</v>
      </c>
      <c r="S91" s="525" t="s">
        <v>7792</v>
      </c>
      <c r="T91" s="523" t="s">
        <v>5043</v>
      </c>
      <c r="U91" s="523" t="s">
        <v>5833</v>
      </c>
      <c r="V91" s="682">
        <v>44152</v>
      </c>
      <c r="W91" s="670">
        <v>44161</v>
      </c>
      <c r="X91" s="671"/>
      <c r="Y91" s="523" t="s">
        <v>6555</v>
      </c>
      <c r="Z91" s="523" t="s">
        <v>7559</v>
      </c>
      <c r="AA91" s="523" t="s">
        <v>6717</v>
      </c>
      <c r="AB91" s="727" t="s">
        <v>5001</v>
      </c>
      <c r="AC91" s="91" t="s">
        <v>7560</v>
      </c>
      <c r="AD91" s="91">
        <v>1</v>
      </c>
      <c r="AE91" s="91"/>
      <c r="AF91" s="523">
        <v>6</v>
      </c>
      <c r="AG91" s="523">
        <v>4</v>
      </c>
      <c r="AH91" s="523"/>
      <c r="AI91" s="523"/>
      <c r="AJ91" s="523"/>
      <c r="AK91" s="523"/>
      <c r="AL91" s="523"/>
      <c r="AM91" s="523"/>
      <c r="AN91" s="523"/>
      <c r="AO91" s="523">
        <v>1</v>
      </c>
      <c r="AP91" s="523"/>
      <c r="AQ91" s="523"/>
      <c r="AR91" s="523"/>
      <c r="AS91" s="523"/>
      <c r="AT91" s="523"/>
      <c r="AU91" s="523"/>
      <c r="AV91" s="523"/>
      <c r="AW91" s="523"/>
      <c r="AX91" s="523"/>
      <c r="AY91" s="523"/>
      <c r="AZ91" s="523"/>
      <c r="BA91" s="523"/>
      <c r="BB91" s="91">
        <v>2</v>
      </c>
      <c r="BC91" s="91">
        <v>1</v>
      </c>
      <c r="BD91" s="91">
        <v>1</v>
      </c>
      <c r="BE91" s="91"/>
      <c r="BF91" s="91">
        <v>10</v>
      </c>
      <c r="BG91" s="523">
        <v>6</v>
      </c>
      <c r="BH91" s="523"/>
      <c r="BI91" s="91">
        <v>1</v>
      </c>
      <c r="BJ91" s="91"/>
      <c r="BK91" s="91">
        <v>1</v>
      </c>
      <c r="BL91" s="91">
        <v>1</v>
      </c>
    </row>
    <row r="92" spans="1:64" ht="28.5" hidden="1" customHeight="1">
      <c r="A92" s="630"/>
      <c r="B92" s="630" t="s">
        <v>2317</v>
      </c>
      <c r="C92" s="630"/>
      <c r="D92" s="622">
        <f t="shared" si="2"/>
        <v>175000.25</v>
      </c>
      <c r="E92" s="680">
        <v>700001</v>
      </c>
      <c r="F92" s="515">
        <v>10</v>
      </c>
      <c r="G92" s="624" t="s">
        <v>3216</v>
      </c>
      <c r="H92" s="613"/>
      <c r="I92" s="670">
        <v>44147</v>
      </c>
      <c r="J92" s="557">
        <v>16</v>
      </c>
      <c r="K92" s="521" t="s">
        <v>2746</v>
      </c>
      <c r="L92" s="632" t="s">
        <v>2746</v>
      </c>
      <c r="M92" s="417" t="s">
        <v>2335</v>
      </c>
      <c r="N92" s="675" t="s">
        <v>7793</v>
      </c>
      <c r="O92" s="417" t="s">
        <v>5768</v>
      </c>
      <c r="P92" s="417" t="s">
        <v>5802</v>
      </c>
      <c r="Q92" s="672">
        <v>6890</v>
      </c>
      <c r="R92" s="417" t="s">
        <v>4880</v>
      </c>
      <c r="S92" s="417" t="s">
        <v>7794</v>
      </c>
      <c r="T92" s="523" t="s">
        <v>5043</v>
      </c>
      <c r="U92" s="523" t="s">
        <v>5833</v>
      </c>
      <c r="V92" s="682">
        <v>44155</v>
      </c>
      <c r="W92" s="670">
        <v>44161</v>
      </c>
      <c r="X92" s="671"/>
      <c r="Y92" s="523" t="s">
        <v>6677</v>
      </c>
      <c r="Z92" s="523" t="s">
        <v>7559</v>
      </c>
      <c r="AA92" s="523" t="s">
        <v>7293</v>
      </c>
      <c r="AB92" s="727" t="s">
        <v>4963</v>
      </c>
      <c r="AC92" s="91"/>
      <c r="AD92" s="91"/>
      <c r="AE92" s="91">
        <v>1</v>
      </c>
      <c r="AF92" s="91">
        <v>7</v>
      </c>
      <c r="AG92" s="91">
        <v>3</v>
      </c>
      <c r="AH92" s="91"/>
      <c r="AI92" s="91"/>
      <c r="AJ92" s="523"/>
      <c r="AK92" s="523"/>
      <c r="AL92" s="523"/>
      <c r="AM92" s="523"/>
      <c r="AN92" s="523"/>
      <c r="AO92" s="523">
        <v>1</v>
      </c>
      <c r="AP92" s="523"/>
      <c r="AQ92" s="523"/>
      <c r="AR92" s="523"/>
      <c r="AS92" s="523"/>
      <c r="AT92" s="523"/>
      <c r="AU92" s="523"/>
      <c r="AV92" s="523">
        <v>2</v>
      </c>
      <c r="AW92" s="523">
        <v>2</v>
      </c>
      <c r="AX92" s="523">
        <v>8</v>
      </c>
      <c r="AY92" s="523">
        <v>8</v>
      </c>
      <c r="AZ92" s="523"/>
      <c r="BA92" s="523"/>
      <c r="BB92" s="91"/>
      <c r="BC92" s="91"/>
      <c r="BD92" s="91"/>
      <c r="BE92" s="91"/>
      <c r="BF92" s="91">
        <v>6</v>
      </c>
      <c r="BG92" s="91">
        <v>6</v>
      </c>
      <c r="BH92" s="91"/>
      <c r="BI92" s="91">
        <v>1</v>
      </c>
      <c r="BJ92" s="91"/>
      <c r="BK92" s="91">
        <v>1</v>
      </c>
      <c r="BL92" s="91">
        <v>1</v>
      </c>
    </row>
    <row r="93" spans="1:64" ht="28.5" hidden="1" customHeight="1">
      <c r="A93" s="630"/>
      <c r="B93" s="630" t="s">
        <v>7714</v>
      </c>
      <c r="C93" s="630"/>
      <c r="D93" s="622">
        <f t="shared" si="2"/>
        <v>175000</v>
      </c>
      <c r="E93" s="680">
        <v>700000</v>
      </c>
      <c r="F93" s="515">
        <v>7</v>
      </c>
      <c r="G93" s="624" t="s">
        <v>3216</v>
      </c>
      <c r="H93" s="619">
        <v>44144</v>
      </c>
      <c r="I93" s="670"/>
      <c r="J93" s="557">
        <v>16</v>
      </c>
      <c r="K93" s="521" t="s">
        <v>2746</v>
      </c>
      <c r="L93" s="632" t="s">
        <v>2746</v>
      </c>
      <c r="M93" s="112" t="s">
        <v>7750</v>
      </c>
      <c r="N93" s="675" t="s">
        <v>7795</v>
      </c>
      <c r="O93" s="112" t="s">
        <v>2783</v>
      </c>
      <c r="P93" s="112" t="s">
        <v>7796</v>
      </c>
      <c r="Q93" s="672">
        <v>5091</v>
      </c>
      <c r="R93" s="432" t="s">
        <v>4870</v>
      </c>
      <c r="S93" s="432" t="s">
        <v>7797</v>
      </c>
      <c r="T93" s="523" t="s">
        <v>5043</v>
      </c>
      <c r="U93" s="523" t="s">
        <v>5833</v>
      </c>
      <c r="V93" s="682">
        <v>44156</v>
      </c>
      <c r="W93" s="670">
        <v>44161</v>
      </c>
      <c r="X93" s="671"/>
      <c r="Y93" s="523" t="s">
        <v>7798</v>
      </c>
      <c r="Z93" s="747">
        <v>1</v>
      </c>
      <c r="AA93" s="523" t="s">
        <v>7799</v>
      </c>
      <c r="AB93" s="727" t="s">
        <v>6981</v>
      </c>
      <c r="AC93" s="91" t="s">
        <v>7800</v>
      </c>
      <c r="AD93" s="91"/>
      <c r="AE93" s="91">
        <v>1</v>
      </c>
      <c r="AF93" s="91">
        <v>5</v>
      </c>
      <c r="AG93" s="91">
        <v>1</v>
      </c>
      <c r="AH93" s="91">
        <v>1</v>
      </c>
      <c r="AI93" s="91"/>
      <c r="AJ93" s="523"/>
      <c r="AK93" s="523"/>
      <c r="AL93" s="523"/>
      <c r="AM93" s="523"/>
      <c r="AN93" s="523">
        <v>1</v>
      </c>
      <c r="AO93" s="523"/>
      <c r="AP93" s="523"/>
      <c r="AQ93" s="523"/>
      <c r="AR93" s="523"/>
      <c r="AS93" s="523"/>
      <c r="AT93" s="523"/>
      <c r="AU93" s="523"/>
      <c r="AV93" s="523">
        <v>2</v>
      </c>
      <c r="AW93" s="523">
        <v>2</v>
      </c>
      <c r="AX93" s="523">
        <v>6</v>
      </c>
      <c r="AY93" s="523">
        <v>6</v>
      </c>
      <c r="AZ93" s="523"/>
      <c r="BA93" s="523"/>
      <c r="BB93" s="91">
        <v>2</v>
      </c>
      <c r="BC93" s="91">
        <v>1</v>
      </c>
      <c r="BD93" s="91">
        <v>1</v>
      </c>
      <c r="BE93" s="91">
        <v>1</v>
      </c>
      <c r="BF93" s="91">
        <v>4</v>
      </c>
      <c r="BG93" s="91"/>
      <c r="BH93" s="91"/>
      <c r="BI93" s="91"/>
      <c r="BJ93" s="91">
        <v>2</v>
      </c>
      <c r="BK93" s="91">
        <v>1</v>
      </c>
      <c r="BL93" s="91">
        <v>1</v>
      </c>
    </row>
    <row r="94" spans="1:64" ht="28.5" hidden="1" customHeight="1">
      <c r="A94" s="630"/>
      <c r="B94" s="630" t="s">
        <v>2333</v>
      </c>
      <c r="C94" s="630"/>
      <c r="D94" s="622">
        <f t="shared" si="2"/>
        <v>175000</v>
      </c>
      <c r="E94" s="680">
        <v>700000</v>
      </c>
      <c r="F94" s="515">
        <v>10</v>
      </c>
      <c r="G94" s="624" t="s">
        <v>3216</v>
      </c>
      <c r="H94" s="619">
        <v>44124</v>
      </c>
      <c r="I94" s="670"/>
      <c r="J94" s="557">
        <v>16</v>
      </c>
      <c r="K94" s="521" t="s">
        <v>2746</v>
      </c>
      <c r="L94" s="632" t="s">
        <v>2746</v>
      </c>
      <c r="M94" s="577" t="s">
        <v>2358</v>
      </c>
      <c r="N94" s="675" t="s">
        <v>7801</v>
      </c>
      <c r="O94" s="577" t="s">
        <v>4337</v>
      </c>
      <c r="P94" s="577" t="s">
        <v>7802</v>
      </c>
      <c r="Q94" s="672">
        <v>1272</v>
      </c>
      <c r="R94" s="577" t="s">
        <v>4887</v>
      </c>
      <c r="S94" s="577" t="s">
        <v>1163</v>
      </c>
      <c r="T94" s="523" t="s">
        <v>5043</v>
      </c>
      <c r="U94" s="523" t="s">
        <v>5833</v>
      </c>
      <c r="V94" s="682">
        <v>44154</v>
      </c>
      <c r="W94" s="670">
        <v>44161</v>
      </c>
      <c r="X94" s="671"/>
      <c r="Y94" s="523" t="s">
        <v>6555</v>
      </c>
      <c r="Z94" s="523" t="s">
        <v>6985</v>
      </c>
      <c r="AA94" s="523" t="s">
        <v>7803</v>
      </c>
      <c r="AB94" s="727" t="s">
        <v>4963</v>
      </c>
      <c r="AC94" s="523"/>
      <c r="AD94" s="523">
        <v>1</v>
      </c>
      <c r="AE94" s="523"/>
      <c r="AF94" s="523">
        <v>6</v>
      </c>
      <c r="AG94" s="523">
        <v>4</v>
      </c>
      <c r="AH94" s="523"/>
      <c r="AI94" s="523"/>
      <c r="AJ94" s="523"/>
      <c r="AK94" s="523"/>
      <c r="AL94" s="523">
        <v>1</v>
      </c>
      <c r="AM94" s="523">
        <v>1</v>
      </c>
      <c r="AN94" s="523"/>
      <c r="AO94" s="523"/>
      <c r="AP94" s="523"/>
      <c r="AQ94" s="523"/>
      <c r="AR94" s="523"/>
      <c r="AS94" s="523"/>
      <c r="AT94" s="523"/>
      <c r="AU94" s="523">
        <v>8</v>
      </c>
      <c r="AV94" s="523"/>
      <c r="AW94" s="523"/>
      <c r="AX94" s="523">
        <v>10</v>
      </c>
      <c r="AY94" s="523"/>
      <c r="AZ94" s="523"/>
      <c r="BA94" s="523"/>
      <c r="BB94" s="91"/>
      <c r="BC94" s="91"/>
      <c r="BD94" s="91"/>
      <c r="BE94" s="91"/>
      <c r="BF94" s="91">
        <v>6</v>
      </c>
      <c r="BG94" s="523">
        <v>6</v>
      </c>
      <c r="BH94" s="523"/>
      <c r="BI94" s="91">
        <v>1</v>
      </c>
      <c r="BJ94" s="91"/>
      <c r="BK94" s="91">
        <v>1</v>
      </c>
      <c r="BL94" s="91">
        <v>1</v>
      </c>
    </row>
    <row r="95" spans="1:64" ht="28.5" hidden="1" customHeight="1">
      <c r="A95" s="630"/>
      <c r="B95" s="630" t="s">
        <v>2317</v>
      </c>
      <c r="C95" s="630"/>
      <c r="D95" s="622">
        <f t="shared" si="2"/>
        <v>175000</v>
      </c>
      <c r="E95" s="680">
        <v>700000</v>
      </c>
      <c r="F95" s="515">
        <v>10</v>
      </c>
      <c r="G95" s="624" t="s">
        <v>3216</v>
      </c>
      <c r="H95" s="619">
        <v>44103</v>
      </c>
      <c r="I95" s="670"/>
      <c r="J95" s="557">
        <v>16</v>
      </c>
      <c r="K95" s="521" t="s">
        <v>2746</v>
      </c>
      <c r="L95" s="632" t="s">
        <v>2746</v>
      </c>
      <c r="M95" s="417" t="s">
        <v>2358</v>
      </c>
      <c r="N95" s="675" t="s">
        <v>7804</v>
      </c>
      <c r="O95" s="417" t="s">
        <v>4925</v>
      </c>
      <c r="P95" s="417" t="s">
        <v>7805</v>
      </c>
      <c r="Q95" s="672">
        <v>3399</v>
      </c>
      <c r="R95" s="417" t="s">
        <v>4880</v>
      </c>
      <c r="S95" s="417" t="s">
        <v>7806</v>
      </c>
      <c r="T95" s="523" t="s">
        <v>5043</v>
      </c>
      <c r="U95" s="523" t="s">
        <v>5833</v>
      </c>
      <c r="V95" s="682">
        <v>44155</v>
      </c>
      <c r="W95" s="670">
        <v>44166</v>
      </c>
      <c r="X95" s="671"/>
      <c r="Y95" s="523" t="s">
        <v>6555</v>
      </c>
      <c r="Z95" s="523" t="s">
        <v>7559</v>
      </c>
      <c r="AA95" s="523" t="s">
        <v>6642</v>
      </c>
      <c r="AB95" s="727" t="s">
        <v>6594</v>
      </c>
      <c r="AC95" s="523"/>
      <c r="AD95" s="523"/>
      <c r="AE95" s="523">
        <v>1</v>
      </c>
      <c r="AF95" s="523">
        <v>6</v>
      </c>
      <c r="AG95" s="523">
        <v>4</v>
      </c>
      <c r="AH95" s="523"/>
      <c r="AI95" s="523"/>
      <c r="AJ95" s="523"/>
      <c r="AK95" s="523"/>
      <c r="AL95" s="523"/>
      <c r="AM95" s="523"/>
      <c r="AN95" s="523"/>
      <c r="AO95" s="523">
        <v>1</v>
      </c>
      <c r="AP95" s="523"/>
      <c r="AQ95" s="523"/>
      <c r="AR95" s="523"/>
      <c r="AS95" s="523"/>
      <c r="AT95" s="523">
        <v>8</v>
      </c>
      <c r="AU95" s="523">
        <v>8</v>
      </c>
      <c r="AV95" s="523">
        <v>2</v>
      </c>
      <c r="AW95" s="523">
        <v>2</v>
      </c>
      <c r="AX95" s="523"/>
      <c r="AY95" s="523"/>
      <c r="AZ95" s="523"/>
      <c r="BA95" s="523"/>
      <c r="BB95" s="91"/>
      <c r="BC95" s="91"/>
      <c r="BD95" s="91"/>
      <c r="BE95" s="91"/>
      <c r="BF95" s="91">
        <v>8</v>
      </c>
      <c r="BG95" s="523">
        <v>8</v>
      </c>
      <c r="BH95" s="523"/>
      <c r="BI95" s="91">
        <v>1</v>
      </c>
      <c r="BJ95" s="91"/>
      <c r="BK95" s="91">
        <v>1</v>
      </c>
      <c r="BL95" s="91">
        <v>1</v>
      </c>
    </row>
    <row r="96" spans="1:64" ht="28.5" hidden="1" customHeight="1">
      <c r="A96" s="630"/>
      <c r="B96" s="630" t="s">
        <v>7566</v>
      </c>
      <c r="C96" s="630"/>
      <c r="D96" s="622">
        <f t="shared" si="2"/>
        <v>175000</v>
      </c>
      <c r="E96" s="680">
        <v>700000</v>
      </c>
      <c r="F96" s="515">
        <v>9</v>
      </c>
      <c r="G96" s="624" t="s">
        <v>3216</v>
      </c>
      <c r="H96" s="619">
        <v>44117</v>
      </c>
      <c r="I96" s="670"/>
      <c r="J96" s="557">
        <v>16</v>
      </c>
      <c r="K96" s="521" t="s">
        <v>2746</v>
      </c>
      <c r="L96" s="632" t="s">
        <v>2746</v>
      </c>
      <c r="M96" s="586" t="s">
        <v>2358</v>
      </c>
      <c r="N96" s="729" t="s">
        <v>7807</v>
      </c>
      <c r="O96" s="586" t="s">
        <v>3207</v>
      </c>
      <c r="P96" s="586" t="s">
        <v>7808</v>
      </c>
      <c r="Q96" s="730">
        <v>3667</v>
      </c>
      <c r="R96" s="586" t="s">
        <v>5720</v>
      </c>
      <c r="S96" s="586" t="s">
        <v>2167</v>
      </c>
      <c r="T96" s="523" t="s">
        <v>5043</v>
      </c>
      <c r="U96" s="523" t="s">
        <v>5833</v>
      </c>
      <c r="V96" s="682">
        <v>44156</v>
      </c>
      <c r="W96" s="670">
        <v>44161</v>
      </c>
      <c r="X96" s="671"/>
      <c r="Y96" s="523" t="s">
        <v>6700</v>
      </c>
      <c r="Z96" s="523" t="s">
        <v>7559</v>
      </c>
      <c r="AA96" s="523" t="s">
        <v>6642</v>
      </c>
      <c r="AB96" s="727" t="s">
        <v>4910</v>
      </c>
      <c r="AC96" s="91" t="s">
        <v>7560</v>
      </c>
      <c r="AD96" s="91">
        <v>1</v>
      </c>
      <c r="AE96" s="91"/>
      <c r="AF96" s="523">
        <v>7</v>
      </c>
      <c r="AG96" s="523">
        <v>2</v>
      </c>
      <c r="AH96" s="523"/>
      <c r="AI96" s="523"/>
      <c r="AJ96" s="523"/>
      <c r="AK96" s="523"/>
      <c r="AL96" s="523"/>
      <c r="AM96" s="523"/>
      <c r="AN96" s="523"/>
      <c r="AO96" s="523">
        <v>1</v>
      </c>
      <c r="AP96" s="523"/>
      <c r="AQ96" s="523"/>
      <c r="AR96" s="523"/>
      <c r="AS96" s="523"/>
      <c r="AT96" s="523">
        <v>8</v>
      </c>
      <c r="AU96" s="523">
        <v>8</v>
      </c>
      <c r="AV96" s="523">
        <v>2</v>
      </c>
      <c r="AW96" s="523">
        <v>2</v>
      </c>
      <c r="AX96" s="523"/>
      <c r="AY96" s="523"/>
      <c r="AZ96" s="523"/>
      <c r="BA96" s="523"/>
      <c r="BB96" s="91">
        <v>2</v>
      </c>
      <c r="BC96" s="91">
        <v>1</v>
      </c>
      <c r="BD96" s="91">
        <v>1</v>
      </c>
      <c r="BE96" s="91"/>
      <c r="BF96" s="91">
        <v>8</v>
      </c>
      <c r="BG96" s="523">
        <v>6</v>
      </c>
      <c r="BH96" s="523"/>
      <c r="BI96" s="91">
        <v>1</v>
      </c>
      <c r="BJ96" s="91"/>
      <c r="BK96" s="91">
        <v>1</v>
      </c>
      <c r="BL96" s="91">
        <v>1</v>
      </c>
    </row>
    <row r="97" spans="1:64" ht="28.5" hidden="1" customHeight="1">
      <c r="A97" s="630"/>
      <c r="B97" s="630" t="s">
        <v>2317</v>
      </c>
      <c r="C97" s="630"/>
      <c r="D97" s="622">
        <f t="shared" si="2"/>
        <v>100000</v>
      </c>
      <c r="E97" s="680">
        <v>400000</v>
      </c>
      <c r="F97" s="513">
        <v>6</v>
      </c>
      <c r="G97" s="624" t="s">
        <v>3216</v>
      </c>
      <c r="H97" s="613"/>
      <c r="I97" s="670">
        <v>44152</v>
      </c>
      <c r="J97" s="557">
        <v>18</v>
      </c>
      <c r="K97" s="521" t="s">
        <v>2746</v>
      </c>
      <c r="L97" s="632" t="s">
        <v>2815</v>
      </c>
      <c r="M97" s="525" t="s">
        <v>7241</v>
      </c>
      <c r="N97" s="675" t="s">
        <v>7809</v>
      </c>
      <c r="O97" s="525" t="s">
        <v>7810</v>
      </c>
      <c r="P97" s="525"/>
      <c r="Q97" s="672">
        <v>6867</v>
      </c>
      <c r="R97" s="525" t="s">
        <v>4921</v>
      </c>
      <c r="S97" s="525" t="s">
        <v>1629</v>
      </c>
      <c r="T97" s="523" t="s">
        <v>5043</v>
      </c>
      <c r="U97" s="523" t="s">
        <v>5833</v>
      </c>
      <c r="V97" s="682">
        <v>44158</v>
      </c>
      <c r="W97" s="712">
        <v>44255</v>
      </c>
      <c r="X97" s="671" t="s">
        <v>7811</v>
      </c>
      <c r="Y97" s="523">
        <v>6</v>
      </c>
      <c r="Z97" s="523" t="s">
        <v>7559</v>
      </c>
      <c r="AA97" s="523" t="s">
        <v>7246</v>
      </c>
      <c r="AB97" s="727">
        <v>4</v>
      </c>
      <c r="AC97" s="91" t="s">
        <v>7560</v>
      </c>
      <c r="AD97" s="91">
        <v>1</v>
      </c>
      <c r="AE97" s="91"/>
      <c r="AF97" s="91">
        <v>6</v>
      </c>
      <c r="AG97" s="91"/>
      <c r="AH97" s="523"/>
      <c r="AI97" s="523"/>
      <c r="AJ97" s="523"/>
      <c r="AK97" s="523"/>
      <c r="AL97" s="523"/>
      <c r="AM97" s="523"/>
      <c r="AN97" s="523"/>
      <c r="AO97" s="523">
        <v>1</v>
      </c>
      <c r="AP97" s="523">
        <v>6</v>
      </c>
      <c r="AQ97" s="523"/>
      <c r="AR97" s="523"/>
      <c r="AS97" s="523"/>
      <c r="AT97" s="523"/>
      <c r="AU97" s="523"/>
      <c r="AV97" s="523"/>
      <c r="AW97" s="523"/>
      <c r="AX97" s="523"/>
      <c r="AY97" s="523"/>
      <c r="AZ97" s="523"/>
      <c r="BA97" s="523"/>
      <c r="BB97" s="91">
        <v>2</v>
      </c>
      <c r="BC97" s="91">
        <v>1</v>
      </c>
      <c r="BD97" s="91">
        <v>1</v>
      </c>
      <c r="BE97" s="91">
        <v>2</v>
      </c>
      <c r="BF97" s="91">
        <v>4</v>
      </c>
      <c r="BG97" s="523"/>
      <c r="BH97" s="523"/>
      <c r="BI97" s="91"/>
      <c r="BJ97" s="91">
        <v>2</v>
      </c>
      <c r="BK97" s="91">
        <v>1</v>
      </c>
      <c r="BL97" s="91">
        <v>1</v>
      </c>
    </row>
    <row r="98" spans="1:64" ht="28.5" hidden="1" customHeight="1">
      <c r="A98" s="630"/>
      <c r="B98" s="630" t="s">
        <v>2333</v>
      </c>
      <c r="C98" s="630"/>
      <c r="D98" s="622">
        <f t="shared" ref="D98:D103" si="3">E98/4</f>
        <v>175000</v>
      </c>
      <c r="E98" s="680">
        <v>700000</v>
      </c>
      <c r="F98" s="513">
        <v>10</v>
      </c>
      <c r="G98" s="624" t="s">
        <v>3216</v>
      </c>
      <c r="H98" s="619">
        <v>44124</v>
      </c>
      <c r="I98" s="670">
        <v>44154</v>
      </c>
      <c r="J98" s="557">
        <v>19</v>
      </c>
      <c r="K98" s="521" t="s">
        <v>2746</v>
      </c>
      <c r="L98" s="632" t="s">
        <v>2746</v>
      </c>
      <c r="M98" s="525" t="s">
        <v>2358</v>
      </c>
      <c r="N98" s="675" t="s">
        <v>7812</v>
      </c>
      <c r="O98" s="525" t="s">
        <v>7813</v>
      </c>
      <c r="P98" s="525" t="s">
        <v>98</v>
      </c>
      <c r="Q98" s="672">
        <v>3151</v>
      </c>
      <c r="R98" s="525" t="s">
        <v>4921</v>
      </c>
      <c r="S98" s="525" t="s">
        <v>7814</v>
      </c>
      <c r="T98" s="523" t="s">
        <v>5043</v>
      </c>
      <c r="U98" s="523" t="s">
        <v>5833</v>
      </c>
      <c r="V98" s="682">
        <v>44161</v>
      </c>
      <c r="W98" s="670">
        <v>44168</v>
      </c>
      <c r="X98" s="671"/>
      <c r="Y98" s="523" t="s">
        <v>6773</v>
      </c>
      <c r="Z98" s="523" t="s">
        <v>7559</v>
      </c>
      <c r="AA98" s="523" t="s">
        <v>6594</v>
      </c>
      <c r="AB98" s="727" t="s">
        <v>6648</v>
      </c>
      <c r="AC98" s="91"/>
      <c r="AD98" s="91"/>
      <c r="AE98" s="91">
        <v>1</v>
      </c>
      <c r="AF98" s="523">
        <v>6</v>
      </c>
      <c r="AG98" s="523">
        <v>4</v>
      </c>
      <c r="AH98" s="523"/>
      <c r="AI98" s="523"/>
      <c r="AJ98" s="523"/>
      <c r="AK98" s="523"/>
      <c r="AL98" s="523"/>
      <c r="AM98" s="523"/>
      <c r="AN98" s="523"/>
      <c r="AO98" s="523">
        <v>1</v>
      </c>
      <c r="AP98" s="523"/>
      <c r="AQ98" s="523"/>
      <c r="AR98" s="523"/>
      <c r="AS98" s="523"/>
      <c r="AT98" s="523">
        <v>8</v>
      </c>
      <c r="AU98" s="523">
        <v>8</v>
      </c>
      <c r="AV98" s="523"/>
      <c r="AW98" s="523"/>
      <c r="AX98" s="523"/>
      <c r="AY98" s="523"/>
      <c r="AZ98" s="523"/>
      <c r="BA98" s="523"/>
      <c r="BB98" s="91"/>
      <c r="BC98" s="91"/>
      <c r="BD98" s="91"/>
      <c r="BE98" s="91"/>
      <c r="BF98" s="91">
        <v>12</v>
      </c>
      <c r="BG98" s="523">
        <v>6</v>
      </c>
      <c r="BH98" s="523"/>
      <c r="BI98" s="91">
        <v>1</v>
      </c>
      <c r="BJ98" s="91"/>
      <c r="BK98" s="91">
        <v>1</v>
      </c>
      <c r="BL98" s="91">
        <v>1</v>
      </c>
    </row>
    <row r="99" spans="1:64" ht="28.5" hidden="1" customHeight="1">
      <c r="A99" s="630"/>
      <c r="B99" s="630" t="s">
        <v>2333</v>
      </c>
      <c r="C99" s="630"/>
      <c r="D99" s="622">
        <f t="shared" si="3"/>
        <v>65000</v>
      </c>
      <c r="E99" s="680">
        <v>260000</v>
      </c>
      <c r="F99" s="515" t="s">
        <v>537</v>
      </c>
      <c r="G99" s="624" t="s">
        <v>3216</v>
      </c>
      <c r="H99" s="737">
        <v>44152</v>
      </c>
      <c r="I99" s="670"/>
      <c r="J99" s="557">
        <v>23</v>
      </c>
      <c r="K99" s="521" t="s">
        <v>7815</v>
      </c>
      <c r="L99" s="632" t="s">
        <v>2815</v>
      </c>
      <c r="M99" s="525" t="s">
        <v>7662</v>
      </c>
      <c r="N99" s="675" t="s">
        <v>7816</v>
      </c>
      <c r="O99" s="525" t="s">
        <v>6121</v>
      </c>
      <c r="P99" s="525" t="s">
        <v>6122</v>
      </c>
      <c r="Q99" s="672">
        <v>5384</v>
      </c>
      <c r="R99" s="525" t="s">
        <v>4921</v>
      </c>
      <c r="S99" s="525" t="s">
        <v>7817</v>
      </c>
      <c r="T99" s="523" t="s">
        <v>6486</v>
      </c>
      <c r="U99" s="731" t="s">
        <v>5779</v>
      </c>
      <c r="V99" s="682">
        <v>44161</v>
      </c>
      <c r="W99" s="670">
        <v>44166</v>
      </c>
      <c r="X99" s="671"/>
      <c r="Y99" s="523" t="s">
        <v>7818</v>
      </c>
      <c r="Z99" s="523" t="s">
        <v>7559</v>
      </c>
      <c r="AA99" s="523" t="s">
        <v>7819</v>
      </c>
      <c r="AB99" s="727"/>
      <c r="AC99" s="91" t="s">
        <v>7560</v>
      </c>
      <c r="AD99" s="91" t="s">
        <v>537</v>
      </c>
      <c r="AE99" s="91" t="s">
        <v>537</v>
      </c>
      <c r="AF99" s="523"/>
      <c r="AG99" s="523"/>
      <c r="AH99" s="523"/>
      <c r="AI99" s="523"/>
      <c r="AJ99" s="523">
        <v>1</v>
      </c>
      <c r="AK99" s="523"/>
      <c r="AL99" s="523"/>
      <c r="AM99" s="523"/>
      <c r="AN99" s="523"/>
      <c r="AO99" s="523">
        <v>1</v>
      </c>
      <c r="AP99" s="523"/>
      <c r="AQ99" s="523"/>
      <c r="AR99" s="523"/>
      <c r="AS99" s="523"/>
      <c r="AT99" s="523"/>
      <c r="AU99" s="523"/>
      <c r="AV99" s="523">
        <v>4</v>
      </c>
      <c r="AW99" s="523"/>
      <c r="AX99" s="523"/>
      <c r="AY99" s="523"/>
      <c r="AZ99" s="523"/>
      <c r="BA99" s="523"/>
      <c r="BB99" s="91">
        <v>2</v>
      </c>
      <c r="BC99" s="91">
        <v>1</v>
      </c>
      <c r="BD99" s="91">
        <v>1</v>
      </c>
      <c r="BE99" s="91"/>
      <c r="BF99" s="91"/>
      <c r="BG99" s="523"/>
      <c r="BH99" s="523"/>
      <c r="BI99" s="91">
        <v>0</v>
      </c>
      <c r="BJ99" s="91"/>
      <c r="BK99" s="91"/>
      <c r="BL99" s="91"/>
    </row>
    <row r="100" spans="1:64" ht="28.5" hidden="1" customHeight="1">
      <c r="A100" s="630"/>
      <c r="B100" s="630" t="s">
        <v>6587</v>
      </c>
      <c r="C100" s="630"/>
      <c r="D100" s="622">
        <f t="shared" si="3"/>
        <v>112500</v>
      </c>
      <c r="E100" s="680">
        <v>450000</v>
      </c>
      <c r="F100" s="515">
        <v>6</v>
      </c>
      <c r="G100" s="624" t="s">
        <v>3216</v>
      </c>
      <c r="H100" s="619">
        <v>44124</v>
      </c>
      <c r="I100" s="670"/>
      <c r="J100" s="557">
        <v>23</v>
      </c>
      <c r="K100" s="521" t="s">
        <v>2746</v>
      </c>
      <c r="L100" s="632" t="s">
        <v>2815</v>
      </c>
      <c r="M100" s="586" t="s">
        <v>7750</v>
      </c>
      <c r="N100" s="713" t="s">
        <v>7820</v>
      </c>
      <c r="O100" s="586" t="s">
        <v>321</v>
      </c>
      <c r="P100" s="586" t="s">
        <v>7821</v>
      </c>
      <c r="Q100" s="672">
        <v>3365</v>
      </c>
      <c r="R100" s="586" t="s">
        <v>5720</v>
      </c>
      <c r="S100" s="586" t="s">
        <v>841</v>
      </c>
      <c r="T100" s="523" t="s">
        <v>5043</v>
      </c>
      <c r="U100" s="523" t="s">
        <v>5833</v>
      </c>
      <c r="V100" s="682">
        <v>44163</v>
      </c>
      <c r="W100" s="670">
        <v>44168</v>
      </c>
      <c r="X100" s="671" t="s">
        <v>7811</v>
      </c>
      <c r="Y100" s="523">
        <v>6</v>
      </c>
      <c r="Z100" s="523" t="s">
        <v>537</v>
      </c>
      <c r="AA100" s="523" t="s">
        <v>7645</v>
      </c>
      <c r="AB100" s="727" t="s">
        <v>7822</v>
      </c>
      <c r="AC100" s="91"/>
      <c r="AD100" s="91"/>
      <c r="AE100" s="91">
        <v>1</v>
      </c>
      <c r="AF100" s="91">
        <v>6</v>
      </c>
      <c r="AG100" s="91"/>
      <c r="AH100" s="91"/>
      <c r="AI100" s="91"/>
      <c r="AJ100" s="523"/>
      <c r="AK100" s="523"/>
      <c r="AL100" s="523"/>
      <c r="AM100" s="523"/>
      <c r="AN100" s="523"/>
      <c r="AO100" s="523"/>
      <c r="AP100" s="523"/>
      <c r="AQ100" s="523"/>
      <c r="AR100" s="523">
        <v>3</v>
      </c>
      <c r="AS100" s="523">
        <v>3</v>
      </c>
      <c r="AT100" s="523"/>
      <c r="AU100" s="523"/>
      <c r="AV100" s="523"/>
      <c r="AW100" s="523"/>
      <c r="AX100" s="523"/>
      <c r="AY100" s="523"/>
      <c r="AZ100" s="523"/>
      <c r="BA100" s="523"/>
      <c r="BB100" s="91"/>
      <c r="BC100" s="91"/>
      <c r="BD100" s="91"/>
      <c r="BE100" s="91">
        <v>2</v>
      </c>
      <c r="BF100" s="91">
        <v>3</v>
      </c>
      <c r="BG100" s="91"/>
      <c r="BH100" s="91"/>
      <c r="BI100" s="91"/>
      <c r="BJ100" s="91">
        <v>2</v>
      </c>
      <c r="BK100" s="91">
        <v>1</v>
      </c>
      <c r="BL100" s="91">
        <v>1</v>
      </c>
    </row>
    <row r="101" spans="1:64" ht="28.5" hidden="1" customHeight="1">
      <c r="A101" s="630"/>
      <c r="B101" s="630" t="s">
        <v>2317</v>
      </c>
      <c r="C101" s="630"/>
      <c r="D101" s="622">
        <f t="shared" si="3"/>
        <v>152250</v>
      </c>
      <c r="E101" s="680">
        <v>609000</v>
      </c>
      <c r="F101" s="515">
        <v>8</v>
      </c>
      <c r="G101" s="624" t="s">
        <v>3216</v>
      </c>
      <c r="H101" s="619">
        <v>44124</v>
      </c>
      <c r="I101" s="670"/>
      <c r="J101" s="557">
        <v>23</v>
      </c>
      <c r="K101" s="521" t="s">
        <v>2746</v>
      </c>
      <c r="L101" s="632" t="s">
        <v>2815</v>
      </c>
      <c r="M101" s="586" t="s">
        <v>2358</v>
      </c>
      <c r="N101" s="675" t="s">
        <v>7823</v>
      </c>
      <c r="O101" s="586" t="s">
        <v>4375</v>
      </c>
      <c r="P101" s="586" t="s">
        <v>4376</v>
      </c>
      <c r="Q101" s="672">
        <v>3484</v>
      </c>
      <c r="R101" s="586" t="s">
        <v>5720</v>
      </c>
      <c r="S101" s="586" t="s">
        <v>2152</v>
      </c>
      <c r="T101" s="523" t="s">
        <v>5043</v>
      </c>
      <c r="U101" s="523" t="s">
        <v>5833</v>
      </c>
      <c r="V101" s="682">
        <v>44163</v>
      </c>
      <c r="W101" s="670">
        <v>44168</v>
      </c>
      <c r="X101" s="671"/>
      <c r="Y101" s="523" t="s">
        <v>6516</v>
      </c>
      <c r="Z101" s="523">
        <v>1</v>
      </c>
      <c r="AA101" s="523" t="s">
        <v>7630</v>
      </c>
      <c r="AB101" s="727" t="s">
        <v>6652</v>
      </c>
      <c r="AC101" s="473"/>
      <c r="AD101" s="473"/>
      <c r="AE101" s="91">
        <v>1</v>
      </c>
      <c r="AF101" s="91">
        <v>4</v>
      </c>
      <c r="AG101" s="91">
        <v>4</v>
      </c>
      <c r="AH101" s="473"/>
      <c r="AI101" s="473"/>
      <c r="AJ101" s="523"/>
      <c r="AK101" s="523"/>
      <c r="AL101" s="523"/>
      <c r="AM101" s="523"/>
      <c r="AN101" s="523">
        <v>1</v>
      </c>
      <c r="AO101" s="523"/>
      <c r="AP101" s="523"/>
      <c r="AQ101" s="523"/>
      <c r="AR101" s="523">
        <v>4</v>
      </c>
      <c r="AS101" s="523">
        <v>4</v>
      </c>
      <c r="AT101" s="523"/>
      <c r="AU101" s="523"/>
      <c r="AV101" s="523"/>
      <c r="AW101" s="523"/>
      <c r="AX101" s="523"/>
      <c r="AY101" s="523"/>
      <c r="AZ101" s="523"/>
      <c r="BA101" s="523"/>
      <c r="BB101" s="523"/>
      <c r="BC101" s="473"/>
      <c r="BD101" s="473"/>
      <c r="BE101" s="473"/>
      <c r="BF101" s="91">
        <v>6</v>
      </c>
      <c r="BG101" s="91">
        <v>3</v>
      </c>
      <c r="BH101" s="473"/>
      <c r="BI101" s="91">
        <v>1</v>
      </c>
      <c r="BJ101" s="473"/>
      <c r="BK101" s="250">
        <v>1</v>
      </c>
      <c r="BL101" s="250">
        <v>1</v>
      </c>
    </row>
    <row r="102" spans="1:64" ht="28.5" hidden="1" customHeight="1">
      <c r="A102" s="630"/>
      <c r="B102" s="630" t="s">
        <v>2317</v>
      </c>
      <c r="C102" s="630"/>
      <c r="D102" s="622">
        <f t="shared" si="3"/>
        <v>175000</v>
      </c>
      <c r="E102" s="680">
        <v>700000</v>
      </c>
      <c r="F102" s="515">
        <v>11</v>
      </c>
      <c r="G102" s="624" t="s">
        <v>3216</v>
      </c>
      <c r="H102" s="619">
        <v>44105</v>
      </c>
      <c r="I102" s="670"/>
      <c r="J102" s="557">
        <v>23</v>
      </c>
      <c r="K102" s="521" t="s">
        <v>2746</v>
      </c>
      <c r="L102" s="632" t="s">
        <v>2815</v>
      </c>
      <c r="M102" s="417" t="s">
        <v>2358</v>
      </c>
      <c r="N102" s="675" t="s">
        <v>7824</v>
      </c>
      <c r="O102" s="417" t="s">
        <v>2677</v>
      </c>
      <c r="P102" s="417" t="s">
        <v>2678</v>
      </c>
      <c r="Q102" s="672">
        <v>4466</v>
      </c>
      <c r="R102" s="417" t="s">
        <v>4880</v>
      </c>
      <c r="S102" s="417" t="s">
        <v>7825</v>
      </c>
      <c r="T102" s="523" t="s">
        <v>5043</v>
      </c>
      <c r="U102" s="523" t="s">
        <v>5833</v>
      </c>
      <c r="V102" s="682">
        <v>44162</v>
      </c>
      <c r="W102" s="670">
        <v>44166</v>
      </c>
      <c r="X102" s="671"/>
      <c r="Y102" s="523" t="s">
        <v>6713</v>
      </c>
      <c r="Z102" s="523" t="s">
        <v>7559</v>
      </c>
      <c r="AA102" s="523" t="s">
        <v>6642</v>
      </c>
      <c r="AB102" s="727" t="s">
        <v>5001</v>
      </c>
      <c r="AC102" s="523"/>
      <c r="AD102" s="91"/>
      <c r="AE102" s="91">
        <v>1</v>
      </c>
      <c r="AF102" s="91">
        <v>5</v>
      </c>
      <c r="AG102" s="91">
        <v>6</v>
      </c>
      <c r="AH102" s="523"/>
      <c r="AI102" s="523"/>
      <c r="AJ102" s="523"/>
      <c r="AK102" s="523"/>
      <c r="AL102" s="523"/>
      <c r="AM102" s="523"/>
      <c r="AN102" s="523"/>
      <c r="AO102" s="523">
        <v>1</v>
      </c>
      <c r="AP102" s="523"/>
      <c r="AQ102" s="523"/>
      <c r="AR102" s="523"/>
      <c r="AS102" s="523"/>
      <c r="AT102" s="523">
        <v>8</v>
      </c>
      <c r="AU102" s="523">
        <v>8</v>
      </c>
      <c r="AV102" s="523">
        <v>2</v>
      </c>
      <c r="AW102" s="523">
        <v>2</v>
      </c>
      <c r="AX102" s="523"/>
      <c r="AY102" s="523"/>
      <c r="AZ102" s="523"/>
      <c r="BA102" s="523"/>
      <c r="BB102" s="91"/>
      <c r="BC102" s="91"/>
      <c r="BD102" s="91"/>
      <c r="BE102" s="91"/>
      <c r="BF102" s="91">
        <v>10</v>
      </c>
      <c r="BG102" s="91">
        <v>6</v>
      </c>
      <c r="BH102" s="523"/>
      <c r="BI102" s="91">
        <v>1</v>
      </c>
      <c r="BJ102" s="91"/>
      <c r="BK102" s="91">
        <v>1</v>
      </c>
      <c r="BL102" s="91">
        <v>1</v>
      </c>
    </row>
    <row r="103" spans="1:64" ht="28.5" customHeight="1">
      <c r="A103" s="630"/>
      <c r="B103" s="630" t="s">
        <v>6628</v>
      </c>
      <c r="C103" s="630"/>
      <c r="D103" s="622">
        <f t="shared" si="3"/>
        <v>175000</v>
      </c>
      <c r="E103" s="680">
        <v>700000</v>
      </c>
      <c r="F103" s="515">
        <v>9</v>
      </c>
      <c r="G103" s="736" t="s">
        <v>3216</v>
      </c>
      <c r="H103" s="619">
        <v>44130</v>
      </c>
      <c r="I103" s="670"/>
      <c r="J103" s="557">
        <v>23</v>
      </c>
      <c r="K103" s="521" t="s">
        <v>2746</v>
      </c>
      <c r="L103" s="632" t="s">
        <v>2815</v>
      </c>
      <c r="M103" s="112" t="s">
        <v>2358</v>
      </c>
      <c r="N103" s="675" t="s">
        <v>7826</v>
      </c>
      <c r="O103" s="112" t="s">
        <v>2732</v>
      </c>
      <c r="P103" s="112" t="s">
        <v>3638</v>
      </c>
      <c r="Q103" s="672">
        <v>4415</v>
      </c>
      <c r="R103" s="432" t="s">
        <v>4870</v>
      </c>
      <c r="S103" s="432" t="s">
        <v>1900</v>
      </c>
      <c r="T103" s="523" t="s">
        <v>5043</v>
      </c>
      <c r="U103" s="523" t="s">
        <v>5833</v>
      </c>
      <c r="V103" s="682">
        <v>44162</v>
      </c>
      <c r="W103" s="670">
        <v>44168</v>
      </c>
      <c r="X103" s="671"/>
      <c r="Y103" s="523" t="s">
        <v>6652</v>
      </c>
      <c r="Z103" s="523" t="s">
        <v>7559</v>
      </c>
      <c r="AA103" s="523" t="s">
        <v>6647</v>
      </c>
      <c r="AB103" s="727" t="s">
        <v>6981</v>
      </c>
      <c r="AC103" s="91"/>
      <c r="AD103" s="91">
        <v>1</v>
      </c>
      <c r="AE103" s="91"/>
      <c r="AF103" s="91">
        <v>6</v>
      </c>
      <c r="AG103" s="91">
        <v>3</v>
      </c>
      <c r="AH103" s="91"/>
      <c r="AI103" s="91"/>
      <c r="AJ103" s="523"/>
      <c r="AK103" s="523"/>
      <c r="AL103" s="523"/>
      <c r="AM103" s="523"/>
      <c r="AN103" s="523"/>
      <c r="AO103" s="523"/>
      <c r="AP103" s="523"/>
      <c r="AQ103" s="523"/>
      <c r="AR103" s="523"/>
      <c r="AS103" s="523"/>
      <c r="AT103" s="523">
        <v>8</v>
      </c>
      <c r="AU103" s="523">
        <v>6</v>
      </c>
      <c r="AV103" s="523">
        <v>2</v>
      </c>
      <c r="AW103" s="523">
        <v>2</v>
      </c>
      <c r="AX103" s="523"/>
      <c r="AY103" s="523"/>
      <c r="AZ103" s="523"/>
      <c r="BA103" s="523"/>
      <c r="BB103" s="523"/>
      <c r="BC103" s="473"/>
      <c r="BD103" s="473"/>
      <c r="BE103" s="473"/>
      <c r="BF103" s="91">
        <v>4</v>
      </c>
      <c r="BG103" s="91">
        <v>6</v>
      </c>
      <c r="BH103" s="523"/>
      <c r="BI103" s="91">
        <v>1</v>
      </c>
      <c r="BJ103" s="91"/>
      <c r="BK103" s="91">
        <v>1</v>
      </c>
      <c r="BL103" s="91">
        <v>1</v>
      </c>
    </row>
    <row r="104" spans="1:64" ht="28.5" hidden="1" customHeight="1">
      <c r="A104" s="630"/>
      <c r="B104" s="630" t="s">
        <v>6628</v>
      </c>
      <c r="C104" s="630"/>
      <c r="D104" s="622">
        <v>172000</v>
      </c>
      <c r="E104" s="680">
        <v>700000</v>
      </c>
      <c r="F104" s="515">
        <v>10</v>
      </c>
      <c r="G104" s="736" t="s">
        <v>3216</v>
      </c>
      <c r="H104" s="613"/>
      <c r="I104" s="670"/>
      <c r="J104" s="557">
        <v>23</v>
      </c>
      <c r="K104" s="521" t="s">
        <v>2746</v>
      </c>
      <c r="L104" s="632" t="s">
        <v>2815</v>
      </c>
      <c r="M104" s="577" t="s">
        <v>2335</v>
      </c>
      <c r="N104" s="713" t="s">
        <v>7827</v>
      </c>
      <c r="O104" s="577" t="s">
        <v>3712</v>
      </c>
      <c r="P104" s="577" t="s">
        <v>7828</v>
      </c>
      <c r="Q104" s="672">
        <v>6590</v>
      </c>
      <c r="R104" s="577" t="s">
        <v>4887</v>
      </c>
      <c r="S104" s="577" t="s">
        <v>1332</v>
      </c>
      <c r="T104" s="523" t="s">
        <v>5043</v>
      </c>
      <c r="U104" s="523" t="s">
        <v>5779</v>
      </c>
      <c r="V104" s="682">
        <v>44173</v>
      </c>
      <c r="W104" s="670">
        <v>44180</v>
      </c>
      <c r="X104" s="671"/>
      <c r="Y104" s="523" t="s">
        <v>6555</v>
      </c>
      <c r="Z104" s="523" t="s">
        <v>7559</v>
      </c>
      <c r="AA104" s="523" t="s">
        <v>6642</v>
      </c>
      <c r="AB104" s="727" t="s">
        <v>5001</v>
      </c>
      <c r="AC104" s="523"/>
      <c r="AD104" s="91"/>
      <c r="AE104" s="91">
        <v>1</v>
      </c>
      <c r="AF104" s="523">
        <v>6</v>
      </c>
      <c r="AG104" s="523">
        <v>4</v>
      </c>
      <c r="AH104" s="523"/>
      <c r="AI104" s="523"/>
      <c r="AJ104" s="523"/>
      <c r="AK104" s="523"/>
      <c r="AL104" s="523"/>
      <c r="AM104" s="523"/>
      <c r="AN104" s="523"/>
      <c r="AO104" s="523">
        <v>1</v>
      </c>
      <c r="AP104" s="523"/>
      <c r="AQ104" s="523"/>
      <c r="AR104" s="523"/>
      <c r="AS104" s="523"/>
      <c r="AT104" s="523">
        <v>8</v>
      </c>
      <c r="AU104" s="523">
        <v>8</v>
      </c>
      <c r="AV104" s="523">
        <v>2</v>
      </c>
      <c r="AW104" s="523">
        <v>2</v>
      </c>
      <c r="AX104" s="523"/>
      <c r="AY104" s="523"/>
      <c r="AZ104" s="523"/>
      <c r="BA104" s="523"/>
      <c r="BB104" s="91"/>
      <c r="BC104" s="91"/>
      <c r="BD104" s="91"/>
      <c r="BE104" s="91"/>
      <c r="BF104" s="91">
        <v>10</v>
      </c>
      <c r="BG104" s="91">
        <v>6</v>
      </c>
      <c r="BH104" s="523"/>
      <c r="BI104" s="91">
        <v>1</v>
      </c>
      <c r="BJ104" s="91"/>
      <c r="BK104" s="91">
        <v>1</v>
      </c>
      <c r="BL104" s="91">
        <v>1</v>
      </c>
    </row>
    <row r="105" spans="1:64" ht="28.5" hidden="1" customHeight="1">
      <c r="A105" s="630"/>
      <c r="B105" s="630" t="s">
        <v>2317</v>
      </c>
      <c r="C105" s="630"/>
      <c r="D105" s="622">
        <f t="shared" ref="D105:D111" si="4">E105/4</f>
        <v>175000</v>
      </c>
      <c r="E105" s="680">
        <v>700000</v>
      </c>
      <c r="F105" s="515">
        <v>14</v>
      </c>
      <c r="G105" s="624" t="s">
        <v>3216</v>
      </c>
      <c r="H105" s="613"/>
      <c r="I105" s="670"/>
      <c r="J105" s="557">
        <v>23</v>
      </c>
      <c r="K105" s="521" t="s">
        <v>2746</v>
      </c>
      <c r="L105" s="632" t="s">
        <v>2815</v>
      </c>
      <c r="M105" s="112" t="s">
        <v>2335</v>
      </c>
      <c r="N105" s="675" t="s">
        <v>7500</v>
      </c>
      <c r="O105" s="112" t="s">
        <v>7054</v>
      </c>
      <c r="P105" s="112" t="s">
        <v>50</v>
      </c>
      <c r="Q105" s="672">
        <v>6300</v>
      </c>
      <c r="R105" s="432" t="s">
        <v>4870</v>
      </c>
      <c r="S105" s="432" t="s">
        <v>7829</v>
      </c>
      <c r="T105" s="523" t="s">
        <v>5043</v>
      </c>
      <c r="U105" s="523" t="s">
        <v>5833</v>
      </c>
      <c r="V105" s="682">
        <v>44160</v>
      </c>
      <c r="W105" s="712">
        <v>44217</v>
      </c>
      <c r="X105" s="671"/>
      <c r="Y105" s="523" t="s">
        <v>7830</v>
      </c>
      <c r="Z105" s="523" t="s">
        <v>7559</v>
      </c>
      <c r="AA105" s="523" t="s">
        <v>6717</v>
      </c>
      <c r="AB105" s="727" t="s">
        <v>3258</v>
      </c>
      <c r="AC105" s="91" t="s">
        <v>7560</v>
      </c>
      <c r="AD105" s="91">
        <v>1</v>
      </c>
      <c r="AE105" s="91"/>
      <c r="AF105" s="91"/>
      <c r="AG105" s="91">
        <v>11</v>
      </c>
      <c r="AH105" s="91">
        <v>3</v>
      </c>
      <c r="AI105" s="91"/>
      <c r="AJ105" s="523"/>
      <c r="AK105" s="523"/>
      <c r="AL105" s="523"/>
      <c r="AM105" s="523"/>
      <c r="AN105" s="523"/>
      <c r="AO105" s="523">
        <v>1</v>
      </c>
      <c r="AP105" s="523"/>
      <c r="AQ105" s="523"/>
      <c r="AR105" s="523"/>
      <c r="AS105" s="523"/>
      <c r="AT105" s="523">
        <v>8</v>
      </c>
      <c r="AU105" s="523">
        <v>4</v>
      </c>
      <c r="AV105" s="523">
        <v>2</v>
      </c>
      <c r="AW105" s="523">
        <v>2</v>
      </c>
      <c r="AX105" s="523"/>
      <c r="AY105" s="523"/>
      <c r="AZ105" s="523"/>
      <c r="BA105" s="523"/>
      <c r="BB105" s="91">
        <v>2</v>
      </c>
      <c r="BC105" s="91">
        <v>1</v>
      </c>
      <c r="BD105" s="91">
        <v>1</v>
      </c>
      <c r="BE105" s="473"/>
      <c r="BF105" s="91">
        <v>9</v>
      </c>
      <c r="BG105" s="91">
        <v>6</v>
      </c>
      <c r="BH105" s="91"/>
      <c r="BI105" s="91">
        <v>1</v>
      </c>
      <c r="BJ105" s="91"/>
      <c r="BK105" s="91">
        <v>1</v>
      </c>
      <c r="BL105" s="91">
        <v>1</v>
      </c>
    </row>
    <row r="106" spans="1:64" ht="28.5" hidden="1" customHeight="1">
      <c r="A106" s="630"/>
      <c r="B106" s="630" t="s">
        <v>7566</v>
      </c>
      <c r="C106" s="630"/>
      <c r="D106" s="622">
        <f t="shared" si="4"/>
        <v>175000</v>
      </c>
      <c r="E106" s="680">
        <v>700000</v>
      </c>
      <c r="F106" s="515">
        <v>11</v>
      </c>
      <c r="G106" s="624" t="s">
        <v>3216</v>
      </c>
      <c r="H106" s="619">
        <v>44110</v>
      </c>
      <c r="I106" s="670"/>
      <c r="J106" s="557">
        <v>23</v>
      </c>
      <c r="K106" s="521" t="s">
        <v>2746</v>
      </c>
      <c r="L106" s="632" t="s">
        <v>2815</v>
      </c>
      <c r="M106" s="586" t="s">
        <v>2358</v>
      </c>
      <c r="N106" s="713" t="s">
        <v>7831</v>
      </c>
      <c r="O106" s="586" t="s">
        <v>3695</v>
      </c>
      <c r="P106" s="586" t="s">
        <v>7832</v>
      </c>
      <c r="Q106" s="672">
        <v>1885</v>
      </c>
      <c r="R106" s="586" t="s">
        <v>5720</v>
      </c>
      <c r="S106" s="586" t="s">
        <v>1275</v>
      </c>
      <c r="T106" s="523" t="s">
        <v>5043</v>
      </c>
      <c r="U106" s="523" t="s">
        <v>5833</v>
      </c>
      <c r="V106" s="682">
        <v>44192</v>
      </c>
      <c r="W106" s="670">
        <v>44169</v>
      </c>
      <c r="X106" s="671"/>
      <c r="Y106" s="523" t="s">
        <v>6677</v>
      </c>
      <c r="Z106" s="523" t="s">
        <v>7559</v>
      </c>
      <c r="AA106" s="523" t="s">
        <v>6717</v>
      </c>
      <c r="AB106" s="727" t="s">
        <v>3258</v>
      </c>
      <c r="AC106" s="91" t="s">
        <v>7560</v>
      </c>
      <c r="AD106" s="91">
        <v>1</v>
      </c>
      <c r="AE106" s="91"/>
      <c r="AF106" s="91">
        <v>5</v>
      </c>
      <c r="AG106" s="91">
        <v>6</v>
      </c>
      <c r="AH106" s="91"/>
      <c r="AI106" s="91"/>
      <c r="AJ106" s="523"/>
      <c r="AK106" s="523"/>
      <c r="AL106" s="523"/>
      <c r="AM106" s="523"/>
      <c r="AN106" s="523"/>
      <c r="AO106" s="523">
        <v>1</v>
      </c>
      <c r="AP106" s="523"/>
      <c r="AQ106" s="523"/>
      <c r="AR106" s="523"/>
      <c r="AS106" s="523"/>
      <c r="AT106" s="523">
        <v>8</v>
      </c>
      <c r="AU106" s="523">
        <v>4</v>
      </c>
      <c r="AV106" s="523">
        <v>2</v>
      </c>
      <c r="AW106" s="523">
        <v>2</v>
      </c>
      <c r="AX106" s="523"/>
      <c r="AY106" s="523"/>
      <c r="AZ106" s="523"/>
      <c r="BA106" s="523"/>
      <c r="BB106" s="91">
        <v>2</v>
      </c>
      <c r="BC106" s="91">
        <v>1</v>
      </c>
      <c r="BD106" s="91">
        <v>1</v>
      </c>
      <c r="BE106" s="91"/>
      <c r="BF106" s="91">
        <v>9</v>
      </c>
      <c r="BG106" s="91">
        <v>6</v>
      </c>
      <c r="BH106" s="91"/>
      <c r="BI106" s="91">
        <v>1</v>
      </c>
      <c r="BJ106" s="91"/>
      <c r="BK106" s="91">
        <v>1</v>
      </c>
      <c r="BL106" s="91">
        <v>1</v>
      </c>
    </row>
    <row r="107" spans="1:64" ht="28.5" hidden="1" customHeight="1">
      <c r="A107" s="732"/>
      <c r="B107" s="732" t="s">
        <v>6587</v>
      </c>
      <c r="C107" s="732"/>
      <c r="D107" s="733">
        <f t="shared" si="4"/>
        <v>177500</v>
      </c>
      <c r="E107" s="734">
        <v>710000</v>
      </c>
      <c r="F107" s="735">
        <v>10</v>
      </c>
      <c r="G107" s="736" t="s">
        <v>3216</v>
      </c>
      <c r="H107" s="737">
        <v>44089</v>
      </c>
      <c r="I107" s="738"/>
      <c r="J107" s="714">
        <v>25</v>
      </c>
      <c r="K107" s="716" t="s">
        <v>2746</v>
      </c>
      <c r="L107" s="739" t="s">
        <v>2815</v>
      </c>
      <c r="M107" s="740" t="s">
        <v>2358</v>
      </c>
      <c r="N107" s="741" t="s">
        <v>7833</v>
      </c>
      <c r="O107" s="740" t="s">
        <v>3513</v>
      </c>
      <c r="P107" s="740" t="s">
        <v>3514</v>
      </c>
      <c r="Q107" s="742">
        <v>4039</v>
      </c>
      <c r="R107" s="740" t="s">
        <v>4880</v>
      </c>
      <c r="S107" s="740" t="s">
        <v>7834</v>
      </c>
      <c r="T107" s="743" t="s">
        <v>5043</v>
      </c>
      <c r="U107" s="743" t="s">
        <v>5833</v>
      </c>
      <c r="V107" s="682">
        <v>44168</v>
      </c>
      <c r="W107" s="738">
        <v>44173</v>
      </c>
      <c r="X107" s="744"/>
      <c r="Y107" s="743" t="s">
        <v>6555</v>
      </c>
      <c r="Z107" s="748">
        <v>1</v>
      </c>
      <c r="AA107" s="743" t="s">
        <v>6642</v>
      </c>
      <c r="AB107" s="745" t="s">
        <v>4910</v>
      </c>
      <c r="AC107" s="743"/>
      <c r="AD107" s="743">
        <v>1</v>
      </c>
      <c r="AE107" s="743"/>
      <c r="AF107" s="743">
        <v>6</v>
      </c>
      <c r="AG107" s="743">
        <v>4</v>
      </c>
      <c r="AH107" s="743"/>
      <c r="AI107" s="743"/>
      <c r="AJ107" s="743"/>
      <c r="AK107" s="743"/>
      <c r="AL107" s="743"/>
      <c r="AM107" s="743"/>
      <c r="AN107" s="743">
        <v>1</v>
      </c>
      <c r="AO107" s="743"/>
      <c r="AP107" s="743"/>
      <c r="AQ107" s="743"/>
      <c r="AR107" s="743"/>
      <c r="AS107" s="743"/>
      <c r="AT107" s="743">
        <v>8</v>
      </c>
      <c r="AU107" s="743">
        <v>8</v>
      </c>
      <c r="AV107" s="743">
        <v>2</v>
      </c>
      <c r="AW107" s="743">
        <v>2</v>
      </c>
      <c r="AX107" s="743"/>
      <c r="AY107" s="743"/>
      <c r="AZ107" s="743"/>
      <c r="BA107" s="743"/>
      <c r="BB107" s="184"/>
      <c r="BC107" s="184"/>
      <c r="BD107" s="184"/>
      <c r="BE107" s="184"/>
      <c r="BF107" s="184">
        <v>8</v>
      </c>
      <c r="BG107" s="743">
        <v>6</v>
      </c>
      <c r="BH107" s="743"/>
      <c r="BI107" s="184">
        <v>1</v>
      </c>
      <c r="BJ107" s="184"/>
      <c r="BK107" s="184">
        <v>1</v>
      </c>
      <c r="BL107" s="184">
        <v>1</v>
      </c>
    </row>
    <row r="108" spans="1:64" ht="28.5" hidden="1" customHeight="1">
      <c r="A108" s="630"/>
      <c r="B108" s="630" t="s">
        <v>7594</v>
      </c>
      <c r="C108" s="630"/>
      <c r="D108" s="622">
        <f t="shared" si="4"/>
        <v>177314.25</v>
      </c>
      <c r="E108" s="680">
        <v>709257</v>
      </c>
      <c r="F108" s="515">
        <v>10</v>
      </c>
      <c r="G108" s="618" t="s">
        <v>3216</v>
      </c>
      <c r="H108" s="613"/>
      <c r="I108" s="670">
        <v>44161</v>
      </c>
      <c r="J108" s="557">
        <v>30</v>
      </c>
      <c r="K108" s="521" t="s">
        <v>2746</v>
      </c>
      <c r="L108" s="632" t="s">
        <v>2815</v>
      </c>
      <c r="M108" s="586" t="s">
        <v>2335</v>
      </c>
      <c r="N108" s="675" t="s">
        <v>7835</v>
      </c>
      <c r="O108" s="586" t="s">
        <v>7567</v>
      </c>
      <c r="P108" s="586" t="s">
        <v>7836</v>
      </c>
      <c r="Q108" s="672">
        <v>7156</v>
      </c>
      <c r="R108" s="586" t="s">
        <v>5720</v>
      </c>
      <c r="S108" s="586" t="s">
        <v>656</v>
      </c>
      <c r="T108" s="523" t="s">
        <v>5043</v>
      </c>
      <c r="U108" s="523" t="s">
        <v>5833</v>
      </c>
      <c r="V108" s="682">
        <v>44169</v>
      </c>
      <c r="W108" s="670">
        <v>44182</v>
      </c>
      <c r="X108" s="671"/>
      <c r="Y108" s="523" t="s">
        <v>6555</v>
      </c>
      <c r="Z108" s="523" t="s">
        <v>7559</v>
      </c>
      <c r="AA108" s="523" t="s">
        <v>6717</v>
      </c>
      <c r="AB108" s="727" t="s">
        <v>5001</v>
      </c>
      <c r="AC108" s="91" t="s">
        <v>7560</v>
      </c>
      <c r="AD108" s="91"/>
      <c r="AE108" s="91">
        <v>1</v>
      </c>
      <c r="AF108" s="523">
        <v>6</v>
      </c>
      <c r="AG108" s="523">
        <v>4</v>
      </c>
      <c r="AH108" s="523"/>
      <c r="AI108" s="523"/>
      <c r="AJ108" s="523"/>
      <c r="AK108" s="523"/>
      <c r="AL108" s="523"/>
      <c r="AM108" s="523"/>
      <c r="AN108" s="523"/>
      <c r="AO108" s="523">
        <v>1</v>
      </c>
      <c r="AP108" s="523"/>
      <c r="AQ108" s="523"/>
      <c r="AR108" s="523"/>
      <c r="AS108" s="523"/>
      <c r="AT108" s="523">
        <v>8</v>
      </c>
      <c r="AU108" s="523">
        <v>4</v>
      </c>
      <c r="AV108" s="523">
        <v>2</v>
      </c>
      <c r="AW108" s="523">
        <v>2</v>
      </c>
      <c r="AX108" s="523"/>
      <c r="AY108" s="523"/>
      <c r="AZ108" s="523"/>
      <c r="BA108" s="523"/>
      <c r="BB108" s="91">
        <v>2</v>
      </c>
      <c r="BC108" s="91">
        <v>1</v>
      </c>
      <c r="BD108" s="91">
        <v>1</v>
      </c>
      <c r="BE108" s="91"/>
      <c r="BF108" s="91">
        <v>10</v>
      </c>
      <c r="BG108" s="523">
        <v>6</v>
      </c>
      <c r="BH108" s="523"/>
      <c r="BI108" s="91">
        <v>1</v>
      </c>
      <c r="BJ108" s="91"/>
      <c r="BK108" s="91">
        <v>1</v>
      </c>
      <c r="BL108" s="91">
        <v>1</v>
      </c>
    </row>
    <row r="109" spans="1:64" ht="33" hidden="1" customHeight="1">
      <c r="A109" s="630"/>
      <c r="B109" s="630" t="s">
        <v>2317</v>
      </c>
      <c r="C109" s="630"/>
      <c r="D109" s="622">
        <f t="shared" si="4"/>
        <v>175250</v>
      </c>
      <c r="E109" s="680">
        <v>701000</v>
      </c>
      <c r="F109" s="515">
        <v>10</v>
      </c>
      <c r="G109" s="624" t="s">
        <v>3216</v>
      </c>
      <c r="H109" s="619">
        <v>44130</v>
      </c>
      <c r="I109" s="670"/>
      <c r="J109" s="557">
        <v>30</v>
      </c>
      <c r="K109" s="521" t="s">
        <v>2746</v>
      </c>
      <c r="L109" s="632" t="s">
        <v>2815</v>
      </c>
      <c r="M109" s="112" t="s">
        <v>2358</v>
      </c>
      <c r="N109" s="675" t="s">
        <v>7837</v>
      </c>
      <c r="O109" s="112" t="s">
        <v>173</v>
      </c>
      <c r="P109" s="112" t="s">
        <v>7838</v>
      </c>
      <c r="Q109" s="672">
        <v>4168</v>
      </c>
      <c r="R109" s="432" t="s">
        <v>4870</v>
      </c>
      <c r="S109" s="432" t="s">
        <v>1881</v>
      </c>
      <c r="T109" s="523" t="s">
        <v>5043</v>
      </c>
      <c r="U109" s="523" t="s">
        <v>5833</v>
      </c>
      <c r="V109" s="682">
        <v>44170</v>
      </c>
      <c r="W109" s="670">
        <v>44175</v>
      </c>
      <c r="X109" s="671"/>
      <c r="Y109" s="523" t="s">
        <v>6555</v>
      </c>
      <c r="Z109" s="523" t="s">
        <v>7559</v>
      </c>
      <c r="AA109" s="523" t="s">
        <v>6717</v>
      </c>
      <c r="AB109" s="727" t="s">
        <v>3314</v>
      </c>
      <c r="AC109" s="91" t="s">
        <v>7560</v>
      </c>
      <c r="AD109" s="91">
        <v>1</v>
      </c>
      <c r="AE109" s="91"/>
      <c r="AF109" s="91">
        <v>6</v>
      </c>
      <c r="AG109" s="91">
        <v>4</v>
      </c>
      <c r="AH109" s="523"/>
      <c r="AI109" s="523"/>
      <c r="AJ109" s="523"/>
      <c r="AK109" s="523"/>
      <c r="AL109" s="523"/>
      <c r="AM109" s="523"/>
      <c r="AN109" s="523"/>
      <c r="AO109" s="523">
        <v>1</v>
      </c>
      <c r="AP109" s="523"/>
      <c r="AQ109" s="523"/>
      <c r="AR109" s="523"/>
      <c r="AS109" s="523"/>
      <c r="AT109" s="523">
        <v>8</v>
      </c>
      <c r="AU109" s="523">
        <v>4</v>
      </c>
      <c r="AV109" s="523">
        <v>2</v>
      </c>
      <c r="AW109" s="523">
        <v>2</v>
      </c>
      <c r="AX109" s="523"/>
      <c r="AY109" s="523"/>
      <c r="AZ109" s="523"/>
      <c r="BA109" s="523"/>
      <c r="BB109" s="91">
        <v>2</v>
      </c>
      <c r="BC109" s="91">
        <v>1</v>
      </c>
      <c r="BD109" s="91">
        <v>1</v>
      </c>
      <c r="BE109" s="91"/>
      <c r="BF109" s="91">
        <v>10</v>
      </c>
      <c r="BG109" s="91">
        <v>8</v>
      </c>
      <c r="BH109" s="523"/>
      <c r="BI109" s="91">
        <v>1</v>
      </c>
      <c r="BJ109" s="91"/>
      <c r="BK109" s="91">
        <v>1</v>
      </c>
      <c r="BL109" s="91">
        <v>1</v>
      </c>
    </row>
    <row r="110" spans="1:64" ht="28.5" hidden="1" customHeight="1">
      <c r="A110" s="630"/>
      <c r="B110" s="630" t="s">
        <v>2333</v>
      </c>
      <c r="C110" s="630"/>
      <c r="D110" s="622">
        <f t="shared" si="4"/>
        <v>174000</v>
      </c>
      <c r="E110" s="680">
        <v>696000</v>
      </c>
      <c r="F110" s="515">
        <v>10</v>
      </c>
      <c r="G110" s="624" t="s">
        <v>3216</v>
      </c>
      <c r="H110" s="613"/>
      <c r="I110" s="670"/>
      <c r="J110" s="557">
        <v>30</v>
      </c>
      <c r="K110" s="521" t="s">
        <v>2746</v>
      </c>
      <c r="L110" s="632" t="s">
        <v>2815</v>
      </c>
      <c r="M110" s="417" t="s">
        <v>2335</v>
      </c>
      <c r="N110" s="675" t="s">
        <v>7839</v>
      </c>
      <c r="O110" s="417" t="s">
        <v>7840</v>
      </c>
      <c r="P110" s="417" t="s">
        <v>7841</v>
      </c>
      <c r="Q110" s="672">
        <v>6512</v>
      </c>
      <c r="R110" s="417" t="s">
        <v>4880</v>
      </c>
      <c r="S110" s="417" t="s">
        <v>7842</v>
      </c>
      <c r="T110" s="523" t="s">
        <v>5043</v>
      </c>
      <c r="U110" s="523" t="s">
        <v>5833</v>
      </c>
      <c r="V110" s="682">
        <v>44168</v>
      </c>
      <c r="W110" s="670">
        <v>44180</v>
      </c>
      <c r="X110" s="671"/>
      <c r="Y110" s="523" t="s">
        <v>6555</v>
      </c>
      <c r="Z110" s="523" t="s">
        <v>7559</v>
      </c>
      <c r="AA110" s="523" t="s">
        <v>6642</v>
      </c>
      <c r="AB110" s="727" t="s">
        <v>3460</v>
      </c>
      <c r="AC110" s="523"/>
      <c r="AD110" s="91"/>
      <c r="AE110" s="91">
        <v>1</v>
      </c>
      <c r="AF110" s="523">
        <v>6</v>
      </c>
      <c r="AG110" s="523">
        <v>4</v>
      </c>
      <c r="AH110" s="523"/>
      <c r="AI110" s="523"/>
      <c r="AJ110" s="523"/>
      <c r="AK110" s="523"/>
      <c r="AL110" s="523"/>
      <c r="AM110" s="523"/>
      <c r="AN110" s="523"/>
      <c r="AO110" s="523">
        <v>1</v>
      </c>
      <c r="AP110" s="523"/>
      <c r="AQ110" s="523"/>
      <c r="AR110" s="523"/>
      <c r="AS110" s="523"/>
      <c r="AT110" s="523">
        <v>8</v>
      </c>
      <c r="AU110" s="523">
        <v>8</v>
      </c>
      <c r="AV110" s="523">
        <v>2</v>
      </c>
      <c r="AW110" s="523">
        <v>2</v>
      </c>
      <c r="AX110" s="523"/>
      <c r="AY110" s="523"/>
      <c r="AZ110" s="523"/>
      <c r="BA110" s="523"/>
      <c r="BB110" s="91"/>
      <c r="BC110" s="91"/>
      <c r="BD110" s="91"/>
      <c r="BE110" s="91"/>
      <c r="BF110" s="91">
        <v>7</v>
      </c>
      <c r="BG110" s="91">
        <v>6</v>
      </c>
      <c r="BH110" s="523"/>
      <c r="BI110" s="91">
        <v>1</v>
      </c>
      <c r="BJ110" s="91"/>
      <c r="BK110" s="91">
        <v>1</v>
      </c>
      <c r="BL110" s="91">
        <v>1</v>
      </c>
    </row>
    <row r="111" spans="1:64" ht="28.5" hidden="1" customHeight="1">
      <c r="A111" s="630"/>
      <c r="B111" s="630" t="s">
        <v>7566</v>
      </c>
      <c r="C111" s="630"/>
      <c r="D111" s="622">
        <f t="shared" si="4"/>
        <v>175000</v>
      </c>
      <c r="E111" s="680">
        <v>700000</v>
      </c>
      <c r="F111" s="515">
        <v>10</v>
      </c>
      <c r="G111" s="624" t="s">
        <v>3216</v>
      </c>
      <c r="H111" s="619">
        <v>44131</v>
      </c>
      <c r="I111" s="670">
        <v>44165</v>
      </c>
      <c r="J111" s="557">
        <v>2</v>
      </c>
      <c r="K111" s="521" t="s">
        <v>2815</v>
      </c>
      <c r="L111" s="632" t="s">
        <v>2815</v>
      </c>
      <c r="M111" s="417" t="s">
        <v>2358</v>
      </c>
      <c r="N111" s="713" t="s">
        <v>7843</v>
      </c>
      <c r="O111" s="417" t="s">
        <v>3040</v>
      </c>
      <c r="P111" s="417" t="s">
        <v>2377</v>
      </c>
      <c r="Q111" s="672">
        <v>1998</v>
      </c>
      <c r="R111" s="417" t="s">
        <v>4880</v>
      </c>
      <c r="S111" s="417" t="s">
        <v>7844</v>
      </c>
      <c r="T111" s="523" t="s">
        <v>5043</v>
      </c>
      <c r="U111" s="523" t="s">
        <v>5833</v>
      </c>
      <c r="V111" s="682">
        <v>44170</v>
      </c>
      <c r="W111" s="670">
        <v>44175</v>
      </c>
      <c r="X111" s="671"/>
      <c r="Y111" s="523" t="s">
        <v>6555</v>
      </c>
      <c r="Z111" s="523" t="s">
        <v>7559</v>
      </c>
      <c r="AA111" s="523" t="s">
        <v>6717</v>
      </c>
      <c r="AB111" s="727" t="s">
        <v>6512</v>
      </c>
      <c r="AC111" s="523" t="s">
        <v>7560</v>
      </c>
      <c r="AD111" s="91"/>
      <c r="AE111" s="91">
        <v>1</v>
      </c>
      <c r="AF111" s="523">
        <v>6</v>
      </c>
      <c r="AG111" s="523">
        <v>4</v>
      </c>
      <c r="AH111" s="523"/>
      <c r="AI111" s="523"/>
      <c r="AJ111" s="523"/>
      <c r="AK111" s="523"/>
      <c r="AL111" s="523"/>
      <c r="AM111" s="523"/>
      <c r="AN111" s="523"/>
      <c r="AO111" s="523">
        <v>1</v>
      </c>
      <c r="AP111" s="523"/>
      <c r="AQ111" s="523"/>
      <c r="AR111" s="523"/>
      <c r="AS111" s="523"/>
      <c r="AT111" s="523">
        <v>8</v>
      </c>
      <c r="AU111" s="523">
        <v>4</v>
      </c>
      <c r="AV111" s="523">
        <v>2</v>
      </c>
      <c r="AW111" s="523">
        <v>2</v>
      </c>
      <c r="AX111" s="523"/>
      <c r="AY111" s="523"/>
      <c r="AZ111" s="523"/>
      <c r="BA111" s="523"/>
      <c r="BB111" s="91">
        <v>2</v>
      </c>
      <c r="BC111" s="91">
        <v>1</v>
      </c>
      <c r="BD111" s="91">
        <v>1</v>
      </c>
      <c r="BE111" s="91"/>
      <c r="BF111" s="91">
        <v>9</v>
      </c>
      <c r="BG111" s="91">
        <v>4</v>
      </c>
      <c r="BH111" s="523"/>
      <c r="BI111" s="91">
        <v>1</v>
      </c>
      <c r="BJ111" s="91"/>
      <c r="BK111" s="91">
        <v>1</v>
      </c>
      <c r="BL111" s="91">
        <v>1</v>
      </c>
    </row>
    <row r="112" spans="1:64" ht="28.5" hidden="1" customHeight="1">
      <c r="A112" s="630"/>
      <c r="B112" s="630" t="s">
        <v>2333</v>
      </c>
      <c r="C112" s="630"/>
      <c r="D112" s="622">
        <v>100000</v>
      </c>
      <c r="E112" s="680">
        <v>400000</v>
      </c>
      <c r="F112" s="515">
        <v>6</v>
      </c>
      <c r="G112" s="736" t="s">
        <v>3216</v>
      </c>
      <c r="H112" s="613"/>
      <c r="I112" s="670"/>
      <c r="J112" s="557">
        <v>7</v>
      </c>
      <c r="K112" s="521" t="s">
        <v>2815</v>
      </c>
      <c r="L112" s="632" t="s">
        <v>2815</v>
      </c>
      <c r="M112" s="577" t="s">
        <v>7241</v>
      </c>
      <c r="N112" s="675" t="s">
        <v>7845</v>
      </c>
      <c r="O112" s="577" t="s">
        <v>7846</v>
      </c>
      <c r="P112" s="577"/>
      <c r="Q112" s="672">
        <v>6810</v>
      </c>
      <c r="R112" s="577" t="s">
        <v>4887</v>
      </c>
      <c r="S112" s="577" t="s">
        <v>7847</v>
      </c>
      <c r="T112" s="523" t="s">
        <v>5043</v>
      </c>
      <c r="U112" s="523" t="s">
        <v>5833</v>
      </c>
      <c r="V112" s="682">
        <v>44176</v>
      </c>
      <c r="W112" s="670">
        <v>44187</v>
      </c>
      <c r="X112" s="671" t="s">
        <v>7811</v>
      </c>
      <c r="Y112" s="523" t="s">
        <v>7798</v>
      </c>
      <c r="Z112" s="523" t="s">
        <v>7559</v>
      </c>
      <c r="AA112" s="523" t="s">
        <v>7246</v>
      </c>
      <c r="AB112" s="727">
        <v>4</v>
      </c>
      <c r="AC112" s="91" t="s">
        <v>7560</v>
      </c>
      <c r="AD112" s="91"/>
      <c r="AE112" s="91">
        <v>1</v>
      </c>
      <c r="AF112" s="523">
        <v>5</v>
      </c>
      <c r="AG112" s="523">
        <v>1</v>
      </c>
      <c r="AH112" s="523">
        <v>1</v>
      </c>
      <c r="AI112" s="523"/>
      <c r="AJ112" s="523"/>
      <c r="AK112" s="523"/>
      <c r="AL112" s="523"/>
      <c r="AM112" s="523"/>
      <c r="AN112" s="523"/>
      <c r="AO112" s="523">
        <v>1</v>
      </c>
      <c r="AP112" s="523">
        <v>6</v>
      </c>
      <c r="AQ112" s="523"/>
      <c r="AR112" s="523"/>
      <c r="AS112" s="523"/>
      <c r="AT112" s="523"/>
      <c r="AU112" s="523"/>
      <c r="AV112" s="523"/>
      <c r="AW112" s="523"/>
      <c r="AX112" s="523"/>
      <c r="AY112" s="523"/>
      <c r="AZ112" s="523"/>
      <c r="BA112" s="523"/>
      <c r="BB112" s="91">
        <v>2</v>
      </c>
      <c r="BC112" s="91">
        <v>1</v>
      </c>
      <c r="BD112" s="91">
        <v>1</v>
      </c>
      <c r="BE112" s="91">
        <v>2</v>
      </c>
      <c r="BF112" s="91">
        <v>4</v>
      </c>
      <c r="BG112" s="91"/>
      <c r="BH112" s="523"/>
      <c r="BI112" s="91"/>
      <c r="BJ112" s="91">
        <v>2</v>
      </c>
      <c r="BK112" s="91">
        <v>1</v>
      </c>
      <c r="BL112" s="91">
        <v>1</v>
      </c>
    </row>
    <row r="113" spans="1:64" ht="28.5" hidden="1" customHeight="1">
      <c r="A113" s="630"/>
      <c r="B113" s="630" t="s">
        <v>2317</v>
      </c>
      <c r="C113" s="630"/>
      <c r="D113" s="622">
        <v>172000</v>
      </c>
      <c r="E113" s="680">
        <v>700000</v>
      </c>
      <c r="F113" s="515">
        <v>11</v>
      </c>
      <c r="G113" s="736" t="s">
        <v>3216</v>
      </c>
      <c r="H113" s="619">
        <v>44137</v>
      </c>
      <c r="I113" s="670">
        <v>44168</v>
      </c>
      <c r="J113" s="557">
        <v>7</v>
      </c>
      <c r="K113" s="521" t="s">
        <v>2815</v>
      </c>
      <c r="L113" s="632" t="s">
        <v>2815</v>
      </c>
      <c r="M113" s="112" t="s">
        <v>2358</v>
      </c>
      <c r="N113" s="675" t="s">
        <v>7848</v>
      </c>
      <c r="O113" s="112" t="s">
        <v>330</v>
      </c>
      <c r="P113" s="112" t="s">
        <v>3696</v>
      </c>
      <c r="Q113" s="672">
        <v>3333</v>
      </c>
      <c r="R113" s="432" t="s">
        <v>4870</v>
      </c>
      <c r="S113" s="432" t="s">
        <v>7849</v>
      </c>
      <c r="T113" s="523" t="s">
        <v>5043</v>
      </c>
      <c r="U113" s="523" t="s">
        <v>5779</v>
      </c>
      <c r="V113" s="682">
        <v>44177</v>
      </c>
      <c r="W113" s="670">
        <v>44182</v>
      </c>
      <c r="X113" s="671"/>
      <c r="Y113" s="523" t="s">
        <v>6713</v>
      </c>
      <c r="Z113" s="523" t="s">
        <v>7559</v>
      </c>
      <c r="AA113" s="523" t="s">
        <v>6717</v>
      </c>
      <c r="AB113" s="727" t="s">
        <v>6594</v>
      </c>
      <c r="AC113" s="91" t="s">
        <v>7560</v>
      </c>
      <c r="AD113" s="91"/>
      <c r="AE113" s="91">
        <v>1</v>
      </c>
      <c r="AF113" s="523">
        <v>5</v>
      </c>
      <c r="AG113" s="523">
        <v>6</v>
      </c>
      <c r="AH113" s="523"/>
      <c r="AI113" s="523"/>
      <c r="AJ113" s="523"/>
      <c r="AK113" s="523"/>
      <c r="AL113" s="523"/>
      <c r="AM113" s="523"/>
      <c r="AN113" s="523"/>
      <c r="AO113" s="523">
        <v>1</v>
      </c>
      <c r="AP113" s="523"/>
      <c r="AQ113" s="523"/>
      <c r="AR113" s="523"/>
      <c r="AS113" s="523"/>
      <c r="AT113" s="523">
        <v>8</v>
      </c>
      <c r="AU113" s="523">
        <v>4</v>
      </c>
      <c r="AV113" s="523">
        <v>2</v>
      </c>
      <c r="AW113" s="523">
        <v>2</v>
      </c>
      <c r="AX113" s="523"/>
      <c r="AY113" s="523"/>
      <c r="AZ113" s="523"/>
      <c r="BA113" s="523"/>
      <c r="BB113" s="91">
        <v>2</v>
      </c>
      <c r="BC113" s="91">
        <v>1</v>
      </c>
      <c r="BD113" s="91">
        <v>1</v>
      </c>
      <c r="BE113" s="91"/>
      <c r="BF113" s="91">
        <v>8</v>
      </c>
      <c r="BG113" s="91">
        <v>8</v>
      </c>
      <c r="BH113" s="523"/>
      <c r="BI113" s="91">
        <v>1</v>
      </c>
      <c r="BJ113" s="91"/>
      <c r="BK113" s="91">
        <v>1</v>
      </c>
      <c r="BL113" s="91">
        <v>1</v>
      </c>
    </row>
    <row r="114" spans="1:64" ht="28.5" hidden="1" customHeight="1">
      <c r="A114" s="630"/>
      <c r="B114" s="630" t="s">
        <v>7714</v>
      </c>
      <c r="C114" s="630"/>
      <c r="D114" s="622">
        <f>E114/4</f>
        <v>106500</v>
      </c>
      <c r="E114" s="680">
        <v>426000</v>
      </c>
      <c r="F114" s="515">
        <v>10</v>
      </c>
      <c r="G114" s="624" t="s">
        <v>3216</v>
      </c>
      <c r="H114" s="619">
        <v>44124</v>
      </c>
      <c r="I114" s="670"/>
      <c r="J114" s="557">
        <v>7</v>
      </c>
      <c r="K114" s="521" t="s">
        <v>2815</v>
      </c>
      <c r="L114" s="632" t="s">
        <v>2815</v>
      </c>
      <c r="M114" s="417" t="s">
        <v>7750</v>
      </c>
      <c r="N114" s="675" t="s">
        <v>7850</v>
      </c>
      <c r="O114" s="417" t="s">
        <v>194</v>
      </c>
      <c r="P114" s="417" t="s">
        <v>4348</v>
      </c>
      <c r="Q114" s="672">
        <v>1085</v>
      </c>
      <c r="R114" s="417" t="s">
        <v>4880</v>
      </c>
      <c r="S114" s="417" t="s">
        <v>2181</v>
      </c>
      <c r="T114" s="523" t="s">
        <v>5043</v>
      </c>
      <c r="U114" s="523" t="s">
        <v>5833</v>
      </c>
      <c r="V114" s="682">
        <v>44176</v>
      </c>
      <c r="W114" s="670">
        <v>44182</v>
      </c>
      <c r="X114" s="671" t="s">
        <v>7811</v>
      </c>
      <c r="Y114" s="523" t="s">
        <v>7754</v>
      </c>
      <c r="Z114" s="523" t="s">
        <v>7559</v>
      </c>
      <c r="AA114" s="523" t="s">
        <v>6516</v>
      </c>
      <c r="AB114" s="727" t="s">
        <v>7851</v>
      </c>
      <c r="AC114" s="523"/>
      <c r="AD114" s="91">
        <v>1</v>
      </c>
      <c r="AE114" s="91"/>
      <c r="AF114" s="523">
        <v>4</v>
      </c>
      <c r="AG114" s="523">
        <v>3</v>
      </c>
      <c r="AH114" s="523"/>
      <c r="AI114" s="523"/>
      <c r="AJ114" s="523"/>
      <c r="AK114" s="523"/>
      <c r="AL114" s="523"/>
      <c r="AM114" s="523"/>
      <c r="AN114" s="523"/>
      <c r="AO114" s="523">
        <v>1</v>
      </c>
      <c r="AP114" s="523"/>
      <c r="AQ114" s="523"/>
      <c r="AR114" s="523"/>
      <c r="AS114" s="523"/>
      <c r="AT114" s="523">
        <v>4</v>
      </c>
      <c r="AU114" s="523">
        <v>4</v>
      </c>
      <c r="AV114" s="523"/>
      <c r="AW114" s="523"/>
      <c r="AX114" s="523"/>
      <c r="AY114" s="523"/>
      <c r="AZ114" s="523"/>
      <c r="BA114" s="523"/>
      <c r="BB114" s="91"/>
      <c r="BC114" s="91"/>
      <c r="BD114" s="91"/>
      <c r="BE114" s="91"/>
      <c r="BF114" s="91">
        <v>4</v>
      </c>
      <c r="BG114" s="91">
        <v>4</v>
      </c>
      <c r="BH114" s="523"/>
      <c r="BI114" s="91"/>
      <c r="BJ114" s="91">
        <v>2</v>
      </c>
      <c r="BK114" s="91">
        <v>1</v>
      </c>
      <c r="BL114" s="91">
        <v>1</v>
      </c>
    </row>
    <row r="115" spans="1:64" ht="28.5" hidden="1" customHeight="1">
      <c r="A115" s="630"/>
      <c r="B115" s="630" t="s">
        <v>7341</v>
      </c>
      <c r="C115" s="630"/>
      <c r="D115" s="622">
        <v>172000</v>
      </c>
      <c r="E115" s="680">
        <v>697800</v>
      </c>
      <c r="F115" s="515">
        <v>9</v>
      </c>
      <c r="G115" s="624" t="s">
        <v>3216</v>
      </c>
      <c r="H115" s="619">
        <v>44131</v>
      </c>
      <c r="I115" s="670">
        <v>44165</v>
      </c>
      <c r="J115" s="557">
        <v>7</v>
      </c>
      <c r="K115" s="521" t="s">
        <v>2815</v>
      </c>
      <c r="L115" s="632" t="s">
        <v>2815</v>
      </c>
      <c r="M115" s="417" t="s">
        <v>2358</v>
      </c>
      <c r="N115" s="675" t="s">
        <v>7852</v>
      </c>
      <c r="O115" s="417" t="s">
        <v>2770</v>
      </c>
      <c r="P115" s="417" t="s">
        <v>7853</v>
      </c>
      <c r="Q115" s="672">
        <v>4914</v>
      </c>
      <c r="R115" s="417" t="s">
        <v>4880</v>
      </c>
      <c r="S115" s="417" t="s">
        <v>7854</v>
      </c>
      <c r="T115" s="523" t="s">
        <v>5043</v>
      </c>
      <c r="U115" s="523" t="s">
        <v>5779</v>
      </c>
      <c r="V115" s="682">
        <v>44176</v>
      </c>
      <c r="W115" s="670">
        <v>44182</v>
      </c>
      <c r="X115" s="671"/>
      <c r="Y115" s="523" t="s">
        <v>6700</v>
      </c>
      <c r="Z115" s="523" t="s">
        <v>7559</v>
      </c>
      <c r="AA115" s="523" t="s">
        <v>6717</v>
      </c>
      <c r="AB115" s="727" t="s">
        <v>3492</v>
      </c>
      <c r="AC115" s="523" t="s">
        <v>7560</v>
      </c>
      <c r="AD115" s="91"/>
      <c r="AE115" s="91">
        <v>1</v>
      </c>
      <c r="AF115" s="523">
        <v>7</v>
      </c>
      <c r="AG115" s="523">
        <v>2</v>
      </c>
      <c r="AH115" s="523"/>
      <c r="AI115" s="523"/>
      <c r="AJ115" s="523"/>
      <c r="AK115" s="523"/>
      <c r="AL115" s="523"/>
      <c r="AM115" s="523"/>
      <c r="AN115" s="523"/>
      <c r="AO115" s="523">
        <v>1</v>
      </c>
      <c r="AP115" s="523"/>
      <c r="AQ115" s="523"/>
      <c r="AR115" s="523"/>
      <c r="AS115" s="523"/>
      <c r="AT115" s="523">
        <v>8</v>
      </c>
      <c r="AU115" s="523">
        <v>4</v>
      </c>
      <c r="AV115" s="523">
        <v>2</v>
      </c>
      <c r="AW115" s="523">
        <v>2</v>
      </c>
      <c r="AX115" s="523"/>
      <c r="AY115" s="523"/>
      <c r="AZ115" s="523"/>
      <c r="BA115" s="523"/>
      <c r="BB115" s="91">
        <v>2</v>
      </c>
      <c r="BC115" s="91">
        <v>1</v>
      </c>
      <c r="BD115" s="91">
        <v>1</v>
      </c>
      <c r="BE115" s="91"/>
      <c r="BF115" s="91">
        <v>15</v>
      </c>
      <c r="BG115" s="91">
        <v>6</v>
      </c>
      <c r="BH115" s="523"/>
      <c r="BI115" s="91">
        <v>1</v>
      </c>
      <c r="BJ115" s="91"/>
      <c r="BK115" s="91">
        <v>1</v>
      </c>
      <c r="BL115" s="91">
        <v>1</v>
      </c>
    </row>
    <row r="116" spans="1:64" ht="28.5" hidden="1" customHeight="1">
      <c r="A116" s="630"/>
      <c r="B116" s="630" t="s">
        <v>2317</v>
      </c>
      <c r="C116" s="630"/>
      <c r="D116" s="622">
        <f t="shared" ref="D116:D122" si="5">E116/4</f>
        <v>175000</v>
      </c>
      <c r="E116" s="680">
        <v>700000</v>
      </c>
      <c r="F116" s="515">
        <v>10</v>
      </c>
      <c r="G116" s="624" t="s">
        <v>3216</v>
      </c>
      <c r="H116" s="613"/>
      <c r="I116" s="670"/>
      <c r="J116" s="557">
        <v>7</v>
      </c>
      <c r="K116" s="521" t="s">
        <v>2815</v>
      </c>
      <c r="L116" s="632" t="s">
        <v>2815</v>
      </c>
      <c r="M116" s="112" t="s">
        <v>2335</v>
      </c>
      <c r="N116" s="675" t="s">
        <v>7855</v>
      </c>
      <c r="O116" s="112" t="s">
        <v>2874</v>
      </c>
      <c r="P116" s="112" t="s">
        <v>7856</v>
      </c>
      <c r="Q116" s="672">
        <v>7212</v>
      </c>
      <c r="R116" s="432" t="s">
        <v>4870</v>
      </c>
      <c r="S116" s="432" t="s">
        <v>1773</v>
      </c>
      <c r="T116" s="523" t="s">
        <v>5043</v>
      </c>
      <c r="U116" s="523" t="s">
        <v>5779</v>
      </c>
      <c r="V116" s="682">
        <v>44177</v>
      </c>
      <c r="W116" s="670">
        <v>44182</v>
      </c>
      <c r="X116" s="671"/>
      <c r="Y116" s="523" t="s">
        <v>6555</v>
      </c>
      <c r="Z116" s="523" t="s">
        <v>7559</v>
      </c>
      <c r="AA116" s="523" t="s">
        <v>6717</v>
      </c>
      <c r="AB116" s="727" t="s">
        <v>7857</v>
      </c>
      <c r="AC116" s="91" t="s">
        <v>7560</v>
      </c>
      <c r="AD116" s="91"/>
      <c r="AE116" s="91">
        <v>1</v>
      </c>
      <c r="AF116" s="91">
        <v>6</v>
      </c>
      <c r="AG116" s="91">
        <v>4</v>
      </c>
      <c r="AH116" s="91"/>
      <c r="AI116" s="91"/>
      <c r="AJ116" s="523"/>
      <c r="AK116" s="523"/>
      <c r="AL116" s="523"/>
      <c r="AM116" s="523"/>
      <c r="AN116" s="523"/>
      <c r="AO116" s="523">
        <v>1</v>
      </c>
      <c r="AP116" s="523"/>
      <c r="AQ116" s="523"/>
      <c r="AR116" s="523"/>
      <c r="AS116" s="523"/>
      <c r="AT116" s="523">
        <v>8</v>
      </c>
      <c r="AU116" s="523">
        <v>4</v>
      </c>
      <c r="AV116" s="523">
        <v>2</v>
      </c>
      <c r="AW116" s="523">
        <v>2</v>
      </c>
      <c r="AX116" s="523"/>
      <c r="AY116" s="523"/>
      <c r="AZ116" s="523"/>
      <c r="BA116" s="523"/>
      <c r="BB116" s="91">
        <v>2</v>
      </c>
      <c r="BC116" s="91">
        <v>1</v>
      </c>
      <c r="BD116" s="91">
        <v>1</v>
      </c>
      <c r="BE116" s="91"/>
      <c r="BF116" s="91">
        <v>0</v>
      </c>
      <c r="BG116" s="91">
        <v>6</v>
      </c>
      <c r="BH116" s="91" t="s">
        <v>7858</v>
      </c>
      <c r="BI116" s="91">
        <v>1</v>
      </c>
      <c r="BJ116" s="91"/>
      <c r="BK116" s="91">
        <v>1</v>
      </c>
      <c r="BL116" s="91">
        <v>1</v>
      </c>
    </row>
    <row r="117" spans="1:64" ht="28.5" hidden="1" customHeight="1">
      <c r="A117" s="630"/>
      <c r="B117" s="630" t="s">
        <v>2317</v>
      </c>
      <c r="C117" s="630"/>
      <c r="D117" s="622">
        <f t="shared" si="5"/>
        <v>172885</v>
      </c>
      <c r="E117" s="680">
        <v>691540</v>
      </c>
      <c r="F117" s="515">
        <v>10</v>
      </c>
      <c r="G117" s="624" t="s">
        <v>3216</v>
      </c>
      <c r="H117" s="613"/>
      <c r="I117" s="670"/>
      <c r="J117" s="557">
        <v>7</v>
      </c>
      <c r="K117" s="521" t="s">
        <v>2815</v>
      </c>
      <c r="L117" s="632" t="s">
        <v>2815</v>
      </c>
      <c r="M117" s="586" t="s">
        <v>2335</v>
      </c>
      <c r="N117" s="675" t="s">
        <v>7859</v>
      </c>
      <c r="O117" s="586" t="s">
        <v>157</v>
      </c>
      <c r="P117" s="586" t="s">
        <v>7860</v>
      </c>
      <c r="Q117" s="672">
        <v>6099</v>
      </c>
      <c r="R117" s="586" t="s">
        <v>5720</v>
      </c>
      <c r="S117" s="586" t="s">
        <v>7861</v>
      </c>
      <c r="T117" s="523" t="s">
        <v>5043</v>
      </c>
      <c r="U117" s="523" t="s">
        <v>5779</v>
      </c>
      <c r="V117" s="682">
        <v>44180</v>
      </c>
      <c r="W117" s="670">
        <v>44196</v>
      </c>
      <c r="X117" s="671"/>
      <c r="Y117" s="523" t="s">
        <v>6555</v>
      </c>
      <c r="Z117" s="523" t="s">
        <v>7559</v>
      </c>
      <c r="AA117" s="523" t="s">
        <v>6717</v>
      </c>
      <c r="AB117" s="727" t="s">
        <v>5001</v>
      </c>
      <c r="AC117" s="91" t="s">
        <v>7560</v>
      </c>
      <c r="AD117" s="91">
        <v>1</v>
      </c>
      <c r="AE117" s="91"/>
      <c r="AF117" s="523">
        <v>6</v>
      </c>
      <c r="AG117" s="523">
        <v>4</v>
      </c>
      <c r="AH117" s="523"/>
      <c r="AI117" s="523"/>
      <c r="AJ117" s="523"/>
      <c r="AK117" s="523"/>
      <c r="AL117" s="523"/>
      <c r="AM117" s="523"/>
      <c r="AN117" s="523"/>
      <c r="AO117" s="523">
        <v>1</v>
      </c>
      <c r="AP117" s="523"/>
      <c r="AQ117" s="523"/>
      <c r="AR117" s="523"/>
      <c r="AS117" s="523"/>
      <c r="AT117" s="523">
        <v>8</v>
      </c>
      <c r="AU117" s="523">
        <v>4</v>
      </c>
      <c r="AV117" s="523">
        <v>2</v>
      </c>
      <c r="AW117" s="523">
        <v>2</v>
      </c>
      <c r="AX117" s="523"/>
      <c r="AY117" s="523"/>
      <c r="AZ117" s="523"/>
      <c r="BA117" s="523"/>
      <c r="BB117" s="91">
        <v>2</v>
      </c>
      <c r="BC117" s="91">
        <v>1</v>
      </c>
      <c r="BD117" s="91">
        <v>1</v>
      </c>
      <c r="BE117" s="91"/>
      <c r="BF117" s="91">
        <v>10</v>
      </c>
      <c r="BG117" s="91">
        <v>6</v>
      </c>
      <c r="BH117" s="523"/>
      <c r="BI117" s="91">
        <v>1</v>
      </c>
      <c r="BJ117" s="91"/>
      <c r="BK117" s="91">
        <v>1</v>
      </c>
      <c r="BL117" s="91">
        <v>1</v>
      </c>
    </row>
    <row r="118" spans="1:64" ht="28.5" hidden="1" customHeight="1">
      <c r="A118" s="630"/>
      <c r="B118" s="630" t="s">
        <v>6628</v>
      </c>
      <c r="C118" s="630"/>
      <c r="D118" s="622">
        <f t="shared" si="5"/>
        <v>177314.25</v>
      </c>
      <c r="E118" s="680">
        <v>709257</v>
      </c>
      <c r="F118" s="515">
        <v>10</v>
      </c>
      <c r="G118" s="736" t="s">
        <v>3216</v>
      </c>
      <c r="H118" s="613"/>
      <c r="I118" s="670"/>
      <c r="J118" s="557">
        <v>7</v>
      </c>
      <c r="K118" s="521" t="s">
        <v>2815</v>
      </c>
      <c r="L118" s="632" t="s">
        <v>2815</v>
      </c>
      <c r="M118" s="586" t="s">
        <v>2335</v>
      </c>
      <c r="N118" s="675" t="s">
        <v>7862</v>
      </c>
      <c r="O118" s="586" t="s">
        <v>3695</v>
      </c>
      <c r="P118" s="586" t="s">
        <v>7061</v>
      </c>
      <c r="Q118" s="672">
        <v>6106</v>
      </c>
      <c r="R118" s="586" t="s">
        <v>5720</v>
      </c>
      <c r="S118" s="586" t="s">
        <v>1275</v>
      </c>
      <c r="T118" s="523" t="s">
        <v>5043</v>
      </c>
      <c r="U118" s="523" t="s">
        <v>5779</v>
      </c>
      <c r="V118" s="682">
        <v>44180</v>
      </c>
      <c r="W118" s="670">
        <v>44187</v>
      </c>
      <c r="X118" s="671"/>
      <c r="Y118" s="523" t="s">
        <v>6677</v>
      </c>
      <c r="Z118" s="523" t="s">
        <v>7559</v>
      </c>
      <c r="AA118" s="523" t="s">
        <v>6642</v>
      </c>
      <c r="AB118" s="727" t="s">
        <v>5001</v>
      </c>
      <c r="AC118" s="91"/>
      <c r="AD118" s="91"/>
      <c r="AE118" s="91">
        <v>1</v>
      </c>
      <c r="AF118" s="523">
        <v>7</v>
      </c>
      <c r="AG118" s="523">
        <v>3</v>
      </c>
      <c r="AH118" s="523"/>
      <c r="AI118" s="523"/>
      <c r="AJ118" s="523"/>
      <c r="AK118" s="523"/>
      <c r="AL118" s="523"/>
      <c r="AM118" s="523"/>
      <c r="AN118" s="523"/>
      <c r="AO118" s="523">
        <v>1</v>
      </c>
      <c r="AP118" s="523"/>
      <c r="AQ118" s="523"/>
      <c r="AR118" s="523"/>
      <c r="AS118" s="523"/>
      <c r="AT118" s="523">
        <v>8</v>
      </c>
      <c r="AU118" s="523">
        <v>4</v>
      </c>
      <c r="AV118" s="523">
        <v>2</v>
      </c>
      <c r="AW118" s="523">
        <v>2</v>
      </c>
      <c r="AX118" s="523"/>
      <c r="AY118" s="523"/>
      <c r="AZ118" s="523"/>
      <c r="BA118" s="523"/>
      <c r="BB118" s="91"/>
      <c r="BC118" s="91"/>
      <c r="BD118" s="91"/>
      <c r="BE118" s="91"/>
      <c r="BF118" s="91">
        <v>10</v>
      </c>
      <c r="BG118" s="91">
        <v>6</v>
      </c>
      <c r="BH118" s="523"/>
      <c r="BI118" s="91">
        <v>1</v>
      </c>
      <c r="BJ118" s="91"/>
      <c r="BK118" s="91">
        <v>1</v>
      </c>
      <c r="BL118" s="91">
        <v>1</v>
      </c>
    </row>
    <row r="119" spans="1:64" ht="28.5" hidden="1" customHeight="1">
      <c r="A119" s="630"/>
      <c r="B119" s="630" t="s">
        <v>7566</v>
      </c>
      <c r="C119" s="630"/>
      <c r="D119" s="622">
        <f t="shared" si="5"/>
        <v>172000</v>
      </c>
      <c r="E119" s="680">
        <v>688000</v>
      </c>
      <c r="F119" s="515">
        <v>10</v>
      </c>
      <c r="G119" s="736" t="s">
        <v>3216</v>
      </c>
      <c r="H119" s="613"/>
      <c r="I119" s="670"/>
      <c r="J119" s="557">
        <v>11</v>
      </c>
      <c r="K119" s="521" t="s">
        <v>2815</v>
      </c>
      <c r="L119" s="632" t="s">
        <v>2815</v>
      </c>
      <c r="M119" s="112" t="s">
        <v>2335</v>
      </c>
      <c r="N119" s="675" t="s">
        <v>7863</v>
      </c>
      <c r="O119" s="112" t="s">
        <v>7864</v>
      </c>
      <c r="P119" s="112" t="s">
        <v>7865</v>
      </c>
      <c r="Q119" s="672">
        <v>7105</v>
      </c>
      <c r="R119" s="432" t="s">
        <v>4870</v>
      </c>
      <c r="S119" s="432" t="s">
        <v>7829</v>
      </c>
      <c r="T119" s="523" t="s">
        <v>5043</v>
      </c>
      <c r="U119" s="523" t="s">
        <v>5779</v>
      </c>
      <c r="V119" s="682">
        <v>44181</v>
      </c>
      <c r="W119" s="670">
        <v>44188</v>
      </c>
      <c r="X119" s="671"/>
      <c r="Y119" s="523" t="s">
        <v>6555</v>
      </c>
      <c r="Z119" s="523" t="s">
        <v>7559</v>
      </c>
      <c r="AA119" s="523" t="s">
        <v>7866</v>
      </c>
      <c r="AB119" s="727" t="s">
        <v>4963</v>
      </c>
      <c r="AC119" s="91" t="s">
        <v>7560</v>
      </c>
      <c r="AD119" s="91"/>
      <c r="AE119" s="91">
        <v>1</v>
      </c>
      <c r="AF119" s="91">
        <v>7</v>
      </c>
      <c r="AG119" s="91">
        <v>2</v>
      </c>
      <c r="AH119" s="91"/>
      <c r="AI119" s="91"/>
      <c r="AJ119" s="523"/>
      <c r="AK119" s="523"/>
      <c r="AL119" s="523"/>
      <c r="AM119" s="523"/>
      <c r="AN119" s="523"/>
      <c r="AO119" s="523">
        <v>1</v>
      </c>
      <c r="AP119" s="523"/>
      <c r="AQ119" s="523"/>
      <c r="AR119" s="523"/>
      <c r="AS119" s="523"/>
      <c r="AT119" s="523">
        <v>8</v>
      </c>
      <c r="AU119" s="523">
        <v>4</v>
      </c>
      <c r="AV119" s="523">
        <v>2</v>
      </c>
      <c r="AW119" s="523">
        <v>2</v>
      </c>
      <c r="AX119" s="523"/>
      <c r="AY119" s="523"/>
      <c r="AZ119" s="523"/>
      <c r="BA119" s="523"/>
      <c r="BB119" s="91">
        <v>2</v>
      </c>
      <c r="BC119" s="91">
        <v>1</v>
      </c>
      <c r="BD119" s="91">
        <v>1</v>
      </c>
      <c r="BE119" s="91"/>
      <c r="BF119" s="91">
        <v>6</v>
      </c>
      <c r="BG119" s="91">
        <v>6</v>
      </c>
      <c r="BH119" s="91"/>
      <c r="BI119" s="91">
        <v>1</v>
      </c>
      <c r="BJ119" s="91"/>
      <c r="BK119" s="91">
        <v>1</v>
      </c>
      <c r="BL119" s="91">
        <v>1</v>
      </c>
    </row>
    <row r="120" spans="1:64" ht="28.5" hidden="1" customHeight="1">
      <c r="A120" s="630"/>
      <c r="B120" s="630" t="s">
        <v>2317</v>
      </c>
      <c r="C120" s="630"/>
      <c r="D120" s="622">
        <f t="shared" si="5"/>
        <v>100000</v>
      </c>
      <c r="E120" s="680">
        <v>400000</v>
      </c>
      <c r="F120" s="515">
        <v>6</v>
      </c>
      <c r="G120" s="624" t="s">
        <v>3216</v>
      </c>
      <c r="H120" s="613"/>
      <c r="I120" s="670"/>
      <c r="J120" s="557">
        <v>14</v>
      </c>
      <c r="K120" s="521" t="s">
        <v>2815</v>
      </c>
      <c r="L120" s="632" t="s">
        <v>2815</v>
      </c>
      <c r="M120" s="577" t="s">
        <v>7241</v>
      </c>
      <c r="N120" s="675" t="s">
        <v>7867</v>
      </c>
      <c r="O120" s="577" t="s">
        <v>7868</v>
      </c>
      <c r="P120" s="577"/>
      <c r="Q120" s="672">
        <v>6793</v>
      </c>
      <c r="R120" s="577" t="s">
        <v>4887</v>
      </c>
      <c r="S120" s="577" t="s">
        <v>7869</v>
      </c>
      <c r="T120" s="523" t="s">
        <v>5043</v>
      </c>
      <c r="U120" s="523" t="s">
        <v>5833</v>
      </c>
      <c r="V120" s="682">
        <v>44182</v>
      </c>
      <c r="W120" s="670">
        <v>44187</v>
      </c>
      <c r="X120" s="671" t="s">
        <v>7811</v>
      </c>
      <c r="Y120" s="523">
        <v>6</v>
      </c>
      <c r="Z120" s="523" t="s">
        <v>7559</v>
      </c>
      <c r="AA120" s="523" t="s">
        <v>7246</v>
      </c>
      <c r="AB120" s="727">
        <v>4</v>
      </c>
      <c r="AC120" s="91" t="s">
        <v>7560</v>
      </c>
      <c r="AD120" s="91">
        <v>1</v>
      </c>
      <c r="AE120" s="91"/>
      <c r="AF120" s="523">
        <v>6</v>
      </c>
      <c r="AG120" s="523"/>
      <c r="AH120" s="523"/>
      <c r="AI120" s="523"/>
      <c r="AJ120" s="523"/>
      <c r="AK120" s="523"/>
      <c r="AL120" s="523"/>
      <c r="AM120" s="523"/>
      <c r="AN120" s="523"/>
      <c r="AO120" s="523">
        <v>1</v>
      </c>
      <c r="AP120" s="523">
        <v>6</v>
      </c>
      <c r="AQ120" s="523"/>
      <c r="AR120" s="523"/>
      <c r="AS120" s="523"/>
      <c r="AT120" s="523"/>
      <c r="AU120" s="523"/>
      <c r="AV120" s="523"/>
      <c r="AW120" s="523"/>
      <c r="AX120" s="523"/>
      <c r="AY120" s="523"/>
      <c r="AZ120" s="523"/>
      <c r="BA120" s="523"/>
      <c r="BB120" s="91">
        <v>2</v>
      </c>
      <c r="BC120" s="91">
        <v>1</v>
      </c>
      <c r="BD120" s="91">
        <v>1</v>
      </c>
      <c r="BE120" s="91">
        <v>2</v>
      </c>
      <c r="BF120" s="91">
        <v>4</v>
      </c>
      <c r="BG120" s="523"/>
      <c r="BH120" s="523"/>
      <c r="BI120" s="91"/>
      <c r="BJ120" s="91">
        <v>2</v>
      </c>
      <c r="BK120" s="91">
        <v>1</v>
      </c>
      <c r="BL120" s="91">
        <v>1</v>
      </c>
    </row>
    <row r="121" spans="1:64" ht="28.5" hidden="1" customHeight="1">
      <c r="A121" s="630"/>
      <c r="B121" s="630" t="s">
        <v>7566</v>
      </c>
      <c r="C121" s="630"/>
      <c r="D121" s="622">
        <f t="shared" si="5"/>
        <v>100000</v>
      </c>
      <c r="E121" s="680">
        <v>400000</v>
      </c>
      <c r="F121" s="515">
        <v>6</v>
      </c>
      <c r="G121" s="736" t="s">
        <v>3216</v>
      </c>
      <c r="H121" s="613"/>
      <c r="I121" s="670"/>
      <c r="J121" s="557">
        <v>14</v>
      </c>
      <c r="K121" s="521" t="s">
        <v>2815</v>
      </c>
      <c r="L121" s="632" t="s">
        <v>2815</v>
      </c>
      <c r="M121" s="112" t="s">
        <v>7241</v>
      </c>
      <c r="N121" s="675" t="s">
        <v>7870</v>
      </c>
      <c r="O121" s="112" t="s">
        <v>7871</v>
      </c>
      <c r="P121" s="112" t="s">
        <v>154</v>
      </c>
      <c r="Q121" s="672">
        <v>6752</v>
      </c>
      <c r="R121" s="432" t="s">
        <v>4870</v>
      </c>
      <c r="S121" s="432" t="s">
        <v>7872</v>
      </c>
      <c r="T121" s="523" t="s">
        <v>5043</v>
      </c>
      <c r="U121" s="523" t="s">
        <v>5833</v>
      </c>
      <c r="V121" s="682">
        <v>44182</v>
      </c>
      <c r="W121" s="670">
        <v>44195</v>
      </c>
      <c r="X121" s="671" t="s">
        <v>7811</v>
      </c>
      <c r="Y121" s="523" t="s">
        <v>6488</v>
      </c>
      <c r="Z121" s="523" t="s">
        <v>7559</v>
      </c>
      <c r="AA121" s="523" t="s">
        <v>7246</v>
      </c>
      <c r="AB121" s="727">
        <v>4</v>
      </c>
      <c r="AC121" s="91" t="s">
        <v>7560</v>
      </c>
      <c r="AD121" s="91">
        <v>1</v>
      </c>
      <c r="AE121" s="91"/>
      <c r="AF121" s="523">
        <v>6</v>
      </c>
      <c r="AG121" s="523"/>
      <c r="AH121" s="523"/>
      <c r="AI121" s="523"/>
      <c r="AJ121" s="523"/>
      <c r="AK121" s="523"/>
      <c r="AL121" s="523"/>
      <c r="AM121" s="523"/>
      <c r="AN121" s="523"/>
      <c r="AO121" s="523">
        <v>1</v>
      </c>
      <c r="AP121" s="523">
        <v>6</v>
      </c>
      <c r="AQ121" s="523"/>
      <c r="AR121" s="523"/>
      <c r="AS121" s="523"/>
      <c r="AT121" s="523"/>
      <c r="AU121" s="523"/>
      <c r="AV121" s="523"/>
      <c r="AW121" s="523"/>
      <c r="AX121" s="523"/>
      <c r="AY121" s="523"/>
      <c r="AZ121" s="523"/>
      <c r="BA121" s="523"/>
      <c r="BB121" s="91">
        <v>2</v>
      </c>
      <c r="BC121" s="91">
        <v>1</v>
      </c>
      <c r="BD121" s="91">
        <v>1</v>
      </c>
      <c r="BE121" s="91">
        <v>2</v>
      </c>
      <c r="BF121" s="91">
        <v>4</v>
      </c>
      <c r="BG121" s="91"/>
      <c r="BH121" s="523"/>
      <c r="BI121" s="91"/>
      <c r="BJ121" s="91">
        <v>2</v>
      </c>
      <c r="BK121" s="91">
        <v>1</v>
      </c>
      <c r="BL121" s="91">
        <v>1</v>
      </c>
    </row>
    <row r="122" spans="1:64" ht="28.5" hidden="1" customHeight="1">
      <c r="A122" s="630"/>
      <c r="B122" s="630" t="s">
        <v>2317</v>
      </c>
      <c r="C122" s="630"/>
      <c r="D122" s="622">
        <f t="shared" si="5"/>
        <v>175000</v>
      </c>
      <c r="E122" s="680">
        <v>700000</v>
      </c>
      <c r="F122" s="515">
        <v>10</v>
      </c>
      <c r="G122" s="736" t="s">
        <v>3216</v>
      </c>
      <c r="H122" s="613"/>
      <c r="I122" s="670"/>
      <c r="J122" s="557">
        <v>14</v>
      </c>
      <c r="K122" s="521" t="s">
        <v>2815</v>
      </c>
      <c r="L122" s="632" t="s">
        <v>2815</v>
      </c>
      <c r="M122" s="417" t="s">
        <v>2335</v>
      </c>
      <c r="N122" s="675" t="s">
        <v>7873</v>
      </c>
      <c r="O122" s="417" t="s">
        <v>7874</v>
      </c>
      <c r="P122" s="417" t="s">
        <v>7875</v>
      </c>
      <c r="Q122" s="672">
        <v>6392</v>
      </c>
      <c r="R122" s="417" t="s">
        <v>4880</v>
      </c>
      <c r="S122" s="417" t="s">
        <v>7876</v>
      </c>
      <c r="T122" s="523" t="s">
        <v>5043</v>
      </c>
      <c r="U122" s="523" t="s">
        <v>5779</v>
      </c>
      <c r="V122" s="682">
        <v>44183</v>
      </c>
      <c r="W122" s="670">
        <v>44195</v>
      </c>
      <c r="X122" s="671"/>
      <c r="Y122" s="523" t="s">
        <v>6689</v>
      </c>
      <c r="Z122" s="523" t="s">
        <v>7559</v>
      </c>
      <c r="AA122" s="523" t="s">
        <v>6642</v>
      </c>
      <c r="AB122" s="727" t="s">
        <v>4910</v>
      </c>
      <c r="AC122" s="91"/>
      <c r="AD122" s="91">
        <v>1</v>
      </c>
      <c r="AE122" s="91"/>
      <c r="AF122" s="91">
        <v>7</v>
      </c>
      <c r="AG122" s="91">
        <v>3</v>
      </c>
      <c r="AH122" s="523"/>
      <c r="AI122" s="523"/>
      <c r="AJ122" s="523"/>
      <c r="AK122" s="523"/>
      <c r="AL122" s="523"/>
      <c r="AM122" s="523"/>
      <c r="AN122" s="523"/>
      <c r="AO122" s="523">
        <v>1</v>
      </c>
      <c r="AP122" s="523"/>
      <c r="AQ122" s="523"/>
      <c r="AR122" s="523"/>
      <c r="AS122" s="523"/>
      <c r="AT122" s="523">
        <v>8</v>
      </c>
      <c r="AU122" s="523">
        <v>8</v>
      </c>
      <c r="AV122" s="523">
        <v>2</v>
      </c>
      <c r="AW122" s="523">
        <v>2</v>
      </c>
      <c r="AX122" s="523"/>
      <c r="AY122" s="523"/>
      <c r="AZ122" s="523"/>
      <c r="BA122" s="523"/>
      <c r="BB122" s="91"/>
      <c r="BC122" s="91"/>
      <c r="BD122" s="91"/>
      <c r="BE122" s="91"/>
      <c r="BF122" s="91">
        <v>8</v>
      </c>
      <c r="BG122" s="91">
        <v>6</v>
      </c>
      <c r="BH122" s="523"/>
      <c r="BI122" s="91">
        <v>1</v>
      </c>
      <c r="BJ122" s="91"/>
      <c r="BK122" s="91">
        <v>1</v>
      </c>
      <c r="BL122" s="91">
        <v>1</v>
      </c>
    </row>
    <row r="123" spans="1:64" ht="28.5" hidden="1" customHeight="1">
      <c r="A123" s="630"/>
      <c r="B123" s="630" t="s">
        <v>2333</v>
      </c>
      <c r="C123" s="630"/>
      <c r="D123" s="622">
        <v>172000</v>
      </c>
      <c r="E123" s="680">
        <v>700000</v>
      </c>
      <c r="F123" s="515">
        <v>10</v>
      </c>
      <c r="G123" s="736" t="s">
        <v>3216</v>
      </c>
      <c r="H123" s="613"/>
      <c r="I123" s="670">
        <v>44179</v>
      </c>
      <c r="J123" s="557">
        <v>15</v>
      </c>
      <c r="K123" s="521" t="s">
        <v>2815</v>
      </c>
      <c r="L123" s="632" t="s">
        <v>2815</v>
      </c>
      <c r="M123" s="577" t="s">
        <v>2335</v>
      </c>
      <c r="N123" s="675" t="s">
        <v>7877</v>
      </c>
      <c r="O123" s="577" t="s">
        <v>140</v>
      </c>
      <c r="P123" s="577" t="s">
        <v>3633</v>
      </c>
      <c r="Q123" s="672">
        <v>5499</v>
      </c>
      <c r="R123" s="577" t="s">
        <v>4887</v>
      </c>
      <c r="S123" s="577" t="s">
        <v>7878</v>
      </c>
      <c r="T123" s="523" t="s">
        <v>5043</v>
      </c>
      <c r="U123" s="523" t="s">
        <v>5779</v>
      </c>
      <c r="V123" s="682">
        <v>44184</v>
      </c>
      <c r="W123" s="670">
        <v>44196</v>
      </c>
      <c r="X123" s="671"/>
      <c r="Y123" s="523" t="s">
        <v>6555</v>
      </c>
      <c r="Z123" s="523" t="s">
        <v>7559</v>
      </c>
      <c r="AA123" s="523" t="s">
        <v>6642</v>
      </c>
      <c r="AB123" s="727" t="s">
        <v>6814</v>
      </c>
      <c r="AC123" s="523"/>
      <c r="AD123" s="91">
        <v>1</v>
      </c>
      <c r="AE123" s="91"/>
      <c r="AF123" s="523">
        <v>6</v>
      </c>
      <c r="AG123" s="523">
        <v>4</v>
      </c>
      <c r="AH123" s="523"/>
      <c r="AI123" s="523"/>
      <c r="AJ123" s="523"/>
      <c r="AK123" s="523"/>
      <c r="AL123" s="523">
        <v>1</v>
      </c>
      <c r="AM123" s="523">
        <v>1</v>
      </c>
      <c r="AN123" s="523"/>
      <c r="AO123" s="523"/>
      <c r="AP123" s="523"/>
      <c r="AQ123" s="523"/>
      <c r="AR123" s="523"/>
      <c r="AS123" s="523"/>
      <c r="AT123" s="523">
        <v>8</v>
      </c>
      <c r="AU123" s="523">
        <v>8</v>
      </c>
      <c r="AV123" s="523">
        <v>2</v>
      </c>
      <c r="AW123" s="523">
        <v>2</v>
      </c>
      <c r="AX123" s="523"/>
      <c r="AY123" s="523"/>
      <c r="AZ123" s="523"/>
      <c r="BA123" s="523"/>
      <c r="BB123" s="91"/>
      <c r="BC123" s="91"/>
      <c r="BD123" s="91"/>
      <c r="BE123" s="91"/>
      <c r="BF123" s="91">
        <v>10</v>
      </c>
      <c r="BG123" s="91">
        <v>5</v>
      </c>
      <c r="BH123" s="523"/>
      <c r="BI123" s="91">
        <v>1</v>
      </c>
      <c r="BJ123" s="91"/>
      <c r="BK123" s="91">
        <v>1</v>
      </c>
      <c r="BL123" s="91">
        <v>1</v>
      </c>
    </row>
    <row r="124" spans="1:64" ht="28.5" hidden="1" customHeight="1">
      <c r="A124" s="630"/>
      <c r="B124" s="630" t="s">
        <v>7714</v>
      </c>
      <c r="C124" s="630"/>
      <c r="D124" s="622">
        <f>E124/4</f>
        <v>100000</v>
      </c>
      <c r="E124" s="680">
        <v>400000</v>
      </c>
      <c r="F124" s="515">
        <v>6</v>
      </c>
      <c r="G124" s="736" t="s">
        <v>3216</v>
      </c>
      <c r="H124" s="613"/>
      <c r="I124" s="670"/>
      <c r="J124" s="557">
        <v>16</v>
      </c>
      <c r="K124" s="521" t="s">
        <v>2815</v>
      </c>
      <c r="L124" s="632" t="s">
        <v>2815</v>
      </c>
      <c r="M124" s="586" t="s">
        <v>7241</v>
      </c>
      <c r="N124" s="675" t="s">
        <v>7879</v>
      </c>
      <c r="O124" s="586" t="s">
        <v>7880</v>
      </c>
      <c r="P124" s="586" t="s">
        <v>3037</v>
      </c>
      <c r="Q124" s="672">
        <v>6902</v>
      </c>
      <c r="R124" s="586" t="s">
        <v>5720</v>
      </c>
      <c r="S124" s="586" t="s">
        <v>7881</v>
      </c>
      <c r="T124" s="523" t="s">
        <v>5043</v>
      </c>
      <c r="U124" s="523" t="s">
        <v>5833</v>
      </c>
      <c r="V124" s="682">
        <v>44186</v>
      </c>
      <c r="W124" s="670">
        <v>44195</v>
      </c>
      <c r="X124" s="671" t="s">
        <v>7811</v>
      </c>
      <c r="Y124" s="523">
        <v>6</v>
      </c>
      <c r="Z124" s="523" t="s">
        <v>7559</v>
      </c>
      <c r="AA124" s="523" t="s">
        <v>7246</v>
      </c>
      <c r="AB124" s="727">
        <v>4</v>
      </c>
      <c r="AC124" s="91" t="s">
        <v>7560</v>
      </c>
      <c r="AD124" s="91">
        <v>1</v>
      </c>
      <c r="AE124" s="91"/>
      <c r="AF124" s="91">
        <v>6</v>
      </c>
      <c r="AG124" s="91"/>
      <c r="AH124" s="91"/>
      <c r="AI124" s="91"/>
      <c r="AJ124" s="523"/>
      <c r="AK124" s="523"/>
      <c r="AL124" s="523"/>
      <c r="AM124" s="523"/>
      <c r="AN124" s="523"/>
      <c r="AO124" s="523">
        <v>1</v>
      </c>
      <c r="AP124" s="523">
        <v>6</v>
      </c>
      <c r="AQ124" s="523"/>
      <c r="AR124" s="523"/>
      <c r="AS124" s="523"/>
      <c r="AT124" s="523"/>
      <c r="AU124" s="523"/>
      <c r="AV124" s="523"/>
      <c r="AW124" s="523"/>
      <c r="AX124" s="523"/>
      <c r="AY124" s="523"/>
      <c r="AZ124" s="523"/>
      <c r="BA124" s="523"/>
      <c r="BB124" s="91">
        <v>2</v>
      </c>
      <c r="BC124" s="91">
        <v>1</v>
      </c>
      <c r="BD124" s="91">
        <v>1</v>
      </c>
      <c r="BE124" s="91">
        <v>2</v>
      </c>
      <c r="BF124" s="91">
        <v>4</v>
      </c>
      <c r="BG124" s="91"/>
      <c r="BH124" s="91"/>
      <c r="BI124" s="91"/>
      <c r="BJ124" s="91">
        <v>2</v>
      </c>
      <c r="BK124" s="91">
        <v>1</v>
      </c>
      <c r="BL124" s="91">
        <v>1</v>
      </c>
    </row>
    <row r="125" spans="1:64" ht="28.5" hidden="1" customHeight="1">
      <c r="A125" s="630"/>
      <c r="B125" s="630" t="s">
        <v>2333</v>
      </c>
      <c r="C125" s="630"/>
      <c r="D125" s="622">
        <f>E125/4</f>
        <v>100000</v>
      </c>
      <c r="E125" s="680">
        <v>400000</v>
      </c>
      <c r="F125" s="515">
        <v>6</v>
      </c>
      <c r="G125" s="736" t="s">
        <v>3216</v>
      </c>
      <c r="H125" s="613"/>
      <c r="I125" s="670"/>
      <c r="J125" s="557">
        <v>16</v>
      </c>
      <c r="K125" s="521" t="s">
        <v>2815</v>
      </c>
      <c r="L125" s="632" t="s">
        <v>2815</v>
      </c>
      <c r="M125" s="577" t="s">
        <v>7241</v>
      </c>
      <c r="N125" s="675" t="s">
        <v>7882</v>
      </c>
      <c r="O125" s="577" t="s">
        <v>7883</v>
      </c>
      <c r="P125" s="577"/>
      <c r="Q125" s="672">
        <v>6809</v>
      </c>
      <c r="R125" s="577" t="s">
        <v>4887</v>
      </c>
      <c r="S125" s="577" t="s">
        <v>7884</v>
      </c>
      <c r="T125" s="523" t="s">
        <v>5043</v>
      </c>
      <c r="U125" s="523" t="s">
        <v>5833</v>
      </c>
      <c r="V125" s="682">
        <v>44184</v>
      </c>
      <c r="W125" s="670">
        <v>44195</v>
      </c>
      <c r="X125" s="671" t="s">
        <v>7811</v>
      </c>
      <c r="Y125" s="523">
        <v>6</v>
      </c>
      <c r="Z125" s="523" t="s">
        <v>7559</v>
      </c>
      <c r="AA125" s="523" t="s">
        <v>7246</v>
      </c>
      <c r="AB125" s="727">
        <v>4</v>
      </c>
      <c r="AC125" s="91" t="s">
        <v>7560</v>
      </c>
      <c r="AD125" s="91">
        <v>1</v>
      </c>
      <c r="AE125" s="91"/>
      <c r="AF125" s="523">
        <v>6</v>
      </c>
      <c r="AG125" s="523"/>
      <c r="AH125" s="523"/>
      <c r="AI125" s="523"/>
      <c r="AJ125" s="523"/>
      <c r="AK125" s="523"/>
      <c r="AL125" s="523"/>
      <c r="AM125" s="523"/>
      <c r="AN125" s="523"/>
      <c r="AO125" s="523">
        <v>1</v>
      </c>
      <c r="AP125" s="523">
        <v>6</v>
      </c>
      <c r="AQ125" s="523"/>
      <c r="AR125" s="523"/>
      <c r="AS125" s="523"/>
      <c r="AT125" s="523"/>
      <c r="AU125" s="523"/>
      <c r="AV125" s="523"/>
      <c r="AW125" s="523"/>
      <c r="AX125" s="523"/>
      <c r="AY125" s="523"/>
      <c r="AZ125" s="523"/>
      <c r="BA125" s="523"/>
      <c r="BB125" s="91">
        <v>2</v>
      </c>
      <c r="BC125" s="91">
        <v>1</v>
      </c>
      <c r="BD125" s="91">
        <v>1</v>
      </c>
      <c r="BE125" s="91">
        <v>2</v>
      </c>
      <c r="BF125" s="91">
        <v>4</v>
      </c>
      <c r="BG125" s="91"/>
      <c r="BH125" s="523"/>
      <c r="BI125" s="91"/>
      <c r="BJ125" s="91">
        <v>2</v>
      </c>
      <c r="BK125" s="91">
        <v>1</v>
      </c>
      <c r="BL125" s="91">
        <v>1</v>
      </c>
    </row>
    <row r="126" spans="1:64" ht="28.5" hidden="1" customHeight="1">
      <c r="A126" s="630"/>
      <c r="B126" s="630" t="s">
        <v>2333</v>
      </c>
      <c r="C126" s="630"/>
      <c r="D126" s="622">
        <f>E126/4</f>
        <v>140000</v>
      </c>
      <c r="E126" s="680">
        <v>560000</v>
      </c>
      <c r="F126" s="513">
        <v>9</v>
      </c>
      <c r="G126" s="736" t="s">
        <v>3216</v>
      </c>
      <c r="H126" s="613"/>
      <c r="I126" s="670"/>
      <c r="J126" s="557">
        <v>16</v>
      </c>
      <c r="K126" s="521" t="s">
        <v>2815</v>
      </c>
      <c r="L126" s="632" t="s">
        <v>2815</v>
      </c>
      <c r="M126" s="525" t="s">
        <v>2335</v>
      </c>
      <c r="N126" s="713" t="s">
        <v>7885</v>
      </c>
      <c r="O126" s="525" t="s">
        <v>7886</v>
      </c>
      <c r="P126" s="525" t="s">
        <v>7887</v>
      </c>
      <c r="Q126" s="672">
        <v>7282</v>
      </c>
      <c r="R126" s="525" t="s">
        <v>4921</v>
      </c>
      <c r="S126" s="525" t="s">
        <v>7888</v>
      </c>
      <c r="T126" s="523" t="s">
        <v>5043</v>
      </c>
      <c r="U126" s="523" t="s">
        <v>5779</v>
      </c>
      <c r="V126" s="682">
        <v>44186</v>
      </c>
      <c r="W126" s="670">
        <v>44196</v>
      </c>
      <c r="X126" s="671"/>
      <c r="Y126" s="523" t="s">
        <v>7754</v>
      </c>
      <c r="Z126" s="523" t="s">
        <v>7559</v>
      </c>
      <c r="AA126" s="523" t="s">
        <v>7889</v>
      </c>
      <c r="AB126" s="727" t="s">
        <v>4947</v>
      </c>
      <c r="AC126" s="91"/>
      <c r="AD126" s="91">
        <v>1</v>
      </c>
      <c r="AE126" s="91"/>
      <c r="AF126" s="523">
        <v>7</v>
      </c>
      <c r="AG126" s="523">
        <v>2</v>
      </c>
      <c r="AH126" s="523"/>
      <c r="AI126" s="523"/>
      <c r="AJ126" s="523"/>
      <c r="AK126" s="523"/>
      <c r="AL126" s="523"/>
      <c r="AM126" s="523"/>
      <c r="AN126" s="523"/>
      <c r="AO126" s="523">
        <v>1</v>
      </c>
      <c r="AP126" s="523"/>
      <c r="AQ126" s="523"/>
      <c r="AR126" s="523"/>
      <c r="AS126" s="523"/>
      <c r="AT126" s="523"/>
      <c r="AU126" s="523"/>
      <c r="AV126" s="523"/>
      <c r="AW126" s="523"/>
      <c r="AX126" s="523"/>
      <c r="AY126" s="523"/>
      <c r="AZ126" s="523"/>
      <c r="BA126" s="523"/>
      <c r="BB126" s="91"/>
      <c r="BC126" s="91"/>
      <c r="BD126" s="91"/>
      <c r="BE126" s="91"/>
      <c r="BF126" s="91"/>
      <c r="BG126" s="91"/>
      <c r="BH126" s="523"/>
      <c r="BI126" s="91">
        <v>1</v>
      </c>
      <c r="BJ126" s="91"/>
      <c r="BK126" s="91">
        <v>1</v>
      </c>
      <c r="BL126" s="91">
        <v>1</v>
      </c>
    </row>
    <row r="127" spans="1:64" ht="28.5" hidden="1" customHeight="1">
      <c r="A127" s="630"/>
      <c r="B127" s="630" t="s">
        <v>2317</v>
      </c>
      <c r="C127" s="630"/>
      <c r="D127" s="622">
        <f>E127/4</f>
        <v>100000</v>
      </c>
      <c r="E127" s="680">
        <v>400000</v>
      </c>
      <c r="F127" s="515">
        <v>6</v>
      </c>
      <c r="G127" s="749" t="s">
        <v>22</v>
      </c>
      <c r="H127" s="613"/>
      <c r="I127" s="670"/>
      <c r="J127" s="557">
        <v>23</v>
      </c>
      <c r="K127" s="521" t="s">
        <v>2815</v>
      </c>
      <c r="L127" s="632" t="s">
        <v>2815</v>
      </c>
      <c r="M127" s="417" t="s">
        <v>7241</v>
      </c>
      <c r="N127" s="675" t="s">
        <v>7890</v>
      </c>
      <c r="O127" s="417" t="s">
        <v>7891</v>
      </c>
      <c r="P127" s="417" t="s">
        <v>2777</v>
      </c>
      <c r="Q127" s="672">
        <v>6914</v>
      </c>
      <c r="R127" s="417" t="s">
        <v>4880</v>
      </c>
      <c r="S127" s="417" t="s">
        <v>7892</v>
      </c>
      <c r="T127" s="523" t="s">
        <v>5043</v>
      </c>
      <c r="U127" s="523" t="s">
        <v>5833</v>
      </c>
      <c r="V127" s="682">
        <v>44201</v>
      </c>
      <c r="W127" s="712">
        <v>44207</v>
      </c>
      <c r="X127" s="671" t="s">
        <v>7811</v>
      </c>
      <c r="Y127" s="523" t="s">
        <v>6488</v>
      </c>
      <c r="Z127" s="523" t="s">
        <v>7559</v>
      </c>
      <c r="AA127" s="523" t="s">
        <v>7246</v>
      </c>
      <c r="AB127" s="727">
        <v>4</v>
      </c>
      <c r="AC127" s="91" t="s">
        <v>7560</v>
      </c>
      <c r="AD127" s="91">
        <v>1</v>
      </c>
      <c r="AE127" s="91"/>
      <c r="AF127" s="523">
        <v>4</v>
      </c>
      <c r="AG127" s="523">
        <v>2</v>
      </c>
      <c r="AH127" s="523"/>
      <c r="AI127" s="523"/>
      <c r="AJ127" s="523"/>
      <c r="AK127" s="523"/>
      <c r="AL127" s="523"/>
      <c r="AM127" s="523"/>
      <c r="AN127" s="523"/>
      <c r="AO127" s="523">
        <v>1</v>
      </c>
      <c r="AP127" s="523">
        <v>6</v>
      </c>
      <c r="AQ127" s="523"/>
      <c r="AR127" s="523"/>
      <c r="AS127" s="523"/>
      <c r="AT127" s="523"/>
      <c r="AU127" s="523"/>
      <c r="AV127" s="523"/>
      <c r="AW127" s="523"/>
      <c r="AX127" s="523"/>
      <c r="AY127" s="523"/>
      <c r="AZ127" s="523"/>
      <c r="BA127" s="523"/>
      <c r="BB127" s="91">
        <v>2</v>
      </c>
      <c r="BC127" s="91">
        <v>1</v>
      </c>
      <c r="BD127" s="91">
        <v>1</v>
      </c>
      <c r="BE127" s="91">
        <v>2</v>
      </c>
      <c r="BF127" s="91">
        <v>4</v>
      </c>
      <c r="BG127" s="91"/>
      <c r="BH127" s="523"/>
      <c r="BI127" s="91"/>
      <c r="BJ127" s="91">
        <v>2</v>
      </c>
      <c r="BK127" s="91">
        <v>1</v>
      </c>
      <c r="BL127" s="91">
        <v>1</v>
      </c>
    </row>
    <row r="128" spans="1:64">
      <c r="A128" s="654"/>
      <c r="B128" s="654"/>
      <c r="C128" s="654"/>
      <c r="D128" s="654"/>
      <c r="E128" s="654"/>
      <c r="F128" s="706"/>
      <c r="G128" s="706"/>
      <c r="H128" s="654"/>
      <c r="I128" s="654"/>
      <c r="J128" s="654"/>
      <c r="K128" s="654"/>
      <c r="L128" s="654"/>
      <c r="M128" s="654"/>
      <c r="N128" s="654"/>
      <c r="O128" s="654"/>
      <c r="P128" s="654"/>
      <c r="Q128" s="654"/>
      <c r="R128" s="654"/>
      <c r="S128" s="654"/>
      <c r="T128" s="654"/>
      <c r="U128" s="654"/>
      <c r="V128" s="654"/>
      <c r="W128" s="654"/>
      <c r="X128" s="654"/>
      <c r="Y128" s="654"/>
      <c r="Z128" s="654"/>
      <c r="AA128" s="654"/>
      <c r="AB128" s="654"/>
      <c r="AC128" s="654"/>
      <c r="AD128" s="654"/>
      <c r="AE128" s="654"/>
      <c r="AF128" s="654"/>
      <c r="AG128" s="654"/>
      <c r="AH128" s="654"/>
      <c r="AI128" s="654"/>
      <c r="AJ128" s="654"/>
      <c r="AK128" s="654"/>
      <c r="AL128" s="654"/>
      <c r="AM128" s="654"/>
      <c r="AN128" s="654"/>
      <c r="AO128" s="654"/>
      <c r="AP128" s="654"/>
      <c r="AQ128" s="654"/>
      <c r="AR128" s="654"/>
      <c r="AS128" s="654"/>
      <c r="AT128" s="654"/>
      <c r="AU128" s="654"/>
      <c r="AV128" s="654"/>
      <c r="AW128" s="654"/>
      <c r="AX128" s="654"/>
      <c r="AY128" s="654"/>
      <c r="AZ128" s="654"/>
      <c r="BA128" s="654"/>
      <c r="BB128" s="654"/>
      <c r="BC128" s="654"/>
      <c r="BD128" s="654"/>
      <c r="BE128" s="654"/>
      <c r="BF128" s="654"/>
      <c r="BG128" s="654"/>
      <c r="BH128" s="654"/>
      <c r="BI128" s="654"/>
      <c r="BJ128" s="654"/>
    </row>
    <row r="134" spans="1:64" ht="28.5" customHeight="1">
      <c r="A134" s="630"/>
      <c r="B134" s="630"/>
      <c r="C134" s="630"/>
      <c r="D134" s="596"/>
      <c r="E134" s="618"/>
      <c r="F134" s="515"/>
      <c r="G134" s="624"/>
      <c r="H134" s="613"/>
      <c r="I134" s="670"/>
      <c r="J134" s="557">
        <v>20</v>
      </c>
      <c r="K134" s="521" t="s">
        <v>2815</v>
      </c>
      <c r="L134" s="632" t="s">
        <v>2815</v>
      </c>
      <c r="M134" s="112" t="s">
        <v>7241</v>
      </c>
      <c r="N134" s="675" t="s">
        <v>7893</v>
      </c>
      <c r="O134" s="112" t="s">
        <v>7894</v>
      </c>
      <c r="P134" s="112" t="s">
        <v>7895</v>
      </c>
      <c r="Q134" s="672">
        <v>6912</v>
      </c>
      <c r="R134" s="432" t="s">
        <v>4870</v>
      </c>
      <c r="S134" s="432" t="s">
        <v>7896</v>
      </c>
      <c r="T134" s="523"/>
      <c r="U134" s="523"/>
      <c r="V134" s="682"/>
      <c r="W134" s="670"/>
      <c r="X134" s="671"/>
      <c r="Y134" s="523"/>
      <c r="Z134" s="523"/>
      <c r="AA134" s="523"/>
      <c r="AB134" s="91"/>
      <c r="AC134" s="91"/>
      <c r="AD134" s="91"/>
      <c r="AE134" s="91"/>
      <c r="AF134" s="91"/>
      <c r="AG134" s="91"/>
      <c r="AH134" s="91"/>
      <c r="AI134" s="91"/>
      <c r="AJ134" s="523"/>
      <c r="AK134" s="523"/>
      <c r="AL134" s="523"/>
      <c r="AM134" s="523"/>
      <c r="AN134" s="523"/>
      <c r="AO134" s="523"/>
      <c r="AP134" s="523"/>
      <c r="AQ134" s="523"/>
      <c r="AR134" s="523"/>
      <c r="AS134" s="523"/>
      <c r="AT134" s="523"/>
      <c r="AU134" s="523"/>
      <c r="AV134" s="523"/>
      <c r="AW134" s="523"/>
      <c r="AX134" s="523"/>
      <c r="AY134" s="523"/>
      <c r="AZ134" s="523"/>
      <c r="BA134" s="523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</row>
    <row r="135" spans="1:64" ht="28.5" customHeight="1">
      <c r="A135" s="630"/>
      <c r="B135" s="630"/>
      <c r="C135" s="630"/>
      <c r="D135" s="596"/>
      <c r="E135" s="618"/>
      <c r="F135" s="515"/>
      <c r="G135" s="624"/>
      <c r="H135" s="613"/>
      <c r="I135" s="670"/>
      <c r="J135" s="557"/>
      <c r="K135" s="521"/>
      <c r="L135" s="632"/>
      <c r="M135" s="417"/>
      <c r="N135" s="675" t="s">
        <v>7897</v>
      </c>
      <c r="O135" s="417"/>
      <c r="P135" s="417"/>
      <c r="Q135" s="672"/>
      <c r="R135" s="417"/>
      <c r="S135" s="417"/>
      <c r="T135" s="523"/>
      <c r="U135" s="523"/>
      <c r="V135" s="682"/>
      <c r="W135" s="670"/>
      <c r="X135" s="671"/>
      <c r="Y135" s="523"/>
      <c r="Z135" s="523"/>
      <c r="AA135" s="523"/>
      <c r="AB135" s="523"/>
      <c r="AC135" s="523"/>
      <c r="AD135" s="523"/>
      <c r="AE135" s="523"/>
      <c r="AF135" s="523"/>
      <c r="AG135" s="523"/>
      <c r="AH135" s="523"/>
      <c r="AI135" s="523"/>
      <c r="AJ135" s="523"/>
      <c r="AK135" s="523"/>
      <c r="AL135" s="523"/>
      <c r="AM135" s="523"/>
      <c r="AN135" s="523"/>
      <c r="AO135" s="523"/>
      <c r="AP135" s="523"/>
      <c r="AQ135" s="523"/>
      <c r="AR135" s="523"/>
      <c r="AS135" s="523"/>
      <c r="AT135" s="523"/>
      <c r="AU135" s="523"/>
      <c r="AV135" s="523"/>
      <c r="AW135" s="523"/>
      <c r="AX135" s="523"/>
      <c r="AY135" s="523"/>
      <c r="AZ135" s="523"/>
      <c r="BA135" s="523"/>
      <c r="BB135" s="91"/>
      <c r="BC135" s="91"/>
      <c r="BD135" s="91"/>
      <c r="BE135" s="91"/>
      <c r="BF135" s="91"/>
      <c r="BG135" s="523"/>
      <c r="BH135" s="523"/>
      <c r="BI135" s="91"/>
      <c r="BJ135" s="91"/>
      <c r="BK135" s="91"/>
      <c r="BL135" s="91"/>
    </row>
    <row r="136" spans="1:64" ht="28.5" customHeight="1">
      <c r="A136" s="630"/>
      <c r="B136" s="630"/>
      <c r="C136" s="630"/>
      <c r="D136" s="596"/>
      <c r="E136" s="618"/>
      <c r="F136" s="513"/>
      <c r="G136" s="624"/>
      <c r="H136" s="613"/>
      <c r="I136" s="670"/>
      <c r="J136" s="557">
        <v>20</v>
      </c>
      <c r="K136" s="521" t="s">
        <v>2815</v>
      </c>
      <c r="L136" s="632" t="s">
        <v>2815</v>
      </c>
      <c r="M136" s="525" t="s">
        <v>2335</v>
      </c>
      <c r="N136" s="675" t="s">
        <v>7898</v>
      </c>
      <c r="O136" s="525" t="s">
        <v>3444</v>
      </c>
      <c r="P136" s="525" t="s">
        <v>7899</v>
      </c>
      <c r="Q136" s="672">
        <v>7152</v>
      </c>
      <c r="R136" s="525" t="s">
        <v>4921</v>
      </c>
      <c r="S136" s="525" t="s">
        <v>7900</v>
      </c>
      <c r="T136" s="523"/>
      <c r="U136" s="523"/>
      <c r="V136" s="682"/>
      <c r="W136" s="670"/>
      <c r="X136" s="671"/>
      <c r="Y136" s="523"/>
      <c r="Z136" s="523"/>
      <c r="AA136" s="523"/>
      <c r="AB136" s="523"/>
      <c r="AC136" s="523"/>
      <c r="AD136" s="523"/>
      <c r="AE136" s="523"/>
      <c r="AF136" s="523"/>
      <c r="AG136" s="523"/>
      <c r="AH136" s="523"/>
      <c r="AI136" s="523"/>
      <c r="AJ136" s="523"/>
      <c r="AK136" s="523"/>
      <c r="AL136" s="523"/>
      <c r="AM136" s="523"/>
      <c r="AN136" s="523"/>
      <c r="AO136" s="523"/>
      <c r="AP136" s="523"/>
      <c r="AQ136" s="523"/>
      <c r="AR136" s="523"/>
      <c r="AS136" s="523"/>
      <c r="AT136" s="523"/>
      <c r="AU136" s="523"/>
      <c r="AV136" s="523"/>
      <c r="AW136" s="523"/>
      <c r="AX136" s="523"/>
      <c r="AY136" s="523"/>
      <c r="AZ136" s="523"/>
      <c r="BA136" s="523"/>
      <c r="BB136" s="91"/>
      <c r="BC136" s="91"/>
      <c r="BD136" s="91"/>
      <c r="BE136" s="91"/>
      <c r="BF136" s="91"/>
      <c r="BG136" s="523"/>
      <c r="BH136" s="523"/>
      <c r="BI136" s="91"/>
      <c r="BJ136" s="91"/>
      <c r="BK136" s="91"/>
      <c r="BL136" s="91"/>
    </row>
    <row r="139" spans="1:64" ht="28.5" customHeight="1">
      <c r="A139" s="630"/>
      <c r="B139" s="630"/>
      <c r="C139" s="630"/>
      <c r="D139" s="596"/>
      <c r="E139" s="618"/>
      <c r="F139" s="513"/>
      <c r="G139" s="624"/>
      <c r="H139" s="613"/>
      <c r="I139" s="670"/>
      <c r="J139" s="557">
        <v>23</v>
      </c>
      <c r="K139" s="521" t="s">
        <v>2746</v>
      </c>
      <c r="L139" s="632" t="s">
        <v>2815</v>
      </c>
      <c r="M139" s="525" t="s">
        <v>2335</v>
      </c>
      <c r="N139" s="675" t="s">
        <v>7901</v>
      </c>
      <c r="O139" s="525" t="s">
        <v>7902</v>
      </c>
      <c r="P139" s="525" t="s">
        <v>7903</v>
      </c>
      <c r="Q139" s="672">
        <v>7160</v>
      </c>
      <c r="R139" s="525" t="s">
        <v>4921</v>
      </c>
      <c r="S139" s="525" t="s">
        <v>7904</v>
      </c>
      <c r="T139" s="523"/>
      <c r="U139" s="523"/>
      <c r="V139" s="682"/>
      <c r="W139" s="670"/>
      <c r="X139" s="671"/>
      <c r="Y139" s="523"/>
      <c r="Z139" s="523"/>
      <c r="AA139" s="523"/>
      <c r="AB139" s="91"/>
      <c r="AC139" s="91"/>
      <c r="AD139" s="91"/>
      <c r="AE139" s="91"/>
      <c r="AF139" s="523"/>
      <c r="AG139" s="523"/>
      <c r="AH139" s="523"/>
      <c r="AI139" s="523"/>
      <c r="AJ139" s="523"/>
      <c r="AK139" s="523"/>
      <c r="AL139" s="523"/>
      <c r="AM139" s="523"/>
      <c r="AN139" s="523"/>
      <c r="AO139" s="523">
        <v>1</v>
      </c>
      <c r="AP139" s="523"/>
      <c r="AQ139" s="523"/>
      <c r="AR139" s="523"/>
      <c r="AS139" s="523"/>
      <c r="AT139" s="523"/>
      <c r="AU139" s="523"/>
      <c r="AV139" s="523"/>
      <c r="AW139" s="523"/>
      <c r="AX139" s="523"/>
      <c r="AY139" s="523"/>
      <c r="AZ139" s="523"/>
      <c r="BA139" s="523"/>
      <c r="BB139" s="91"/>
      <c r="BC139" s="91"/>
      <c r="BD139" s="91"/>
      <c r="BE139" s="91"/>
      <c r="BF139" s="91"/>
      <c r="BG139" s="523"/>
      <c r="BH139" s="523"/>
      <c r="BI139" s="91"/>
      <c r="BJ139" s="91"/>
      <c r="BK139" s="91"/>
      <c r="BL139" s="91"/>
    </row>
    <row r="140" spans="1:64" ht="28.5" customHeight="1">
      <c r="A140" s="630"/>
      <c r="B140" s="630"/>
      <c r="C140" s="630"/>
      <c r="D140" s="596"/>
      <c r="E140" s="618"/>
      <c r="F140" s="515"/>
      <c r="G140" s="624"/>
      <c r="H140" s="613"/>
      <c r="I140" s="670"/>
      <c r="J140" s="557">
        <v>23</v>
      </c>
      <c r="K140" s="521" t="s">
        <v>2746</v>
      </c>
      <c r="L140" s="632" t="s">
        <v>2815</v>
      </c>
      <c r="M140" s="586" t="s">
        <v>2358</v>
      </c>
      <c r="N140" s="675" t="s">
        <v>7905</v>
      </c>
      <c r="O140" s="586" t="s">
        <v>4358</v>
      </c>
      <c r="P140" s="586" t="s">
        <v>4359</v>
      </c>
      <c r="Q140" s="672">
        <v>1813</v>
      </c>
      <c r="R140" s="586" t="s">
        <v>5720</v>
      </c>
      <c r="S140" s="586" t="s">
        <v>7906</v>
      </c>
      <c r="T140" s="523"/>
      <c r="U140" s="523"/>
      <c r="V140" s="682"/>
      <c r="W140" s="670"/>
      <c r="X140" s="671"/>
      <c r="Y140" s="523"/>
      <c r="Z140" s="523"/>
      <c r="AA140" s="523"/>
      <c r="AB140" s="91"/>
      <c r="AC140" s="91"/>
      <c r="AD140" s="91"/>
      <c r="AE140" s="91"/>
      <c r="AF140" s="91"/>
      <c r="AG140" s="91"/>
      <c r="AH140" s="91"/>
      <c r="AI140" s="91"/>
      <c r="AJ140" s="523"/>
      <c r="AK140" s="523"/>
      <c r="AL140" s="523"/>
      <c r="AM140" s="523"/>
      <c r="AN140" s="523"/>
      <c r="AO140" s="523">
        <v>1</v>
      </c>
      <c r="AP140" s="523"/>
      <c r="AQ140" s="523"/>
      <c r="AR140" s="523"/>
      <c r="AS140" s="523"/>
      <c r="AT140" s="523"/>
      <c r="AU140" s="523"/>
      <c r="AV140" s="523"/>
      <c r="AW140" s="523"/>
      <c r="AX140" s="523"/>
      <c r="AY140" s="523"/>
      <c r="AZ140" s="523"/>
      <c r="BA140" s="523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</row>
    <row r="141" spans="1:64" ht="28.5" customHeight="1">
      <c r="A141" s="630"/>
      <c r="B141" s="630"/>
      <c r="C141" s="630"/>
      <c r="D141" s="596"/>
      <c r="E141" s="618"/>
      <c r="F141" s="515"/>
      <c r="G141" s="624"/>
      <c r="H141" s="613"/>
      <c r="I141" s="670"/>
      <c r="J141" s="557">
        <v>16</v>
      </c>
      <c r="K141" s="521" t="s">
        <v>2746</v>
      </c>
      <c r="L141" s="632" t="s">
        <v>2746</v>
      </c>
      <c r="M141" s="577" t="s">
        <v>2358</v>
      </c>
      <c r="N141" s="675" t="s">
        <v>7907</v>
      </c>
      <c r="O141" s="577" t="s">
        <v>3917</v>
      </c>
      <c r="P141" s="577" t="s">
        <v>165</v>
      </c>
      <c r="Q141" s="672">
        <v>4449</v>
      </c>
      <c r="R141" s="577" t="s">
        <v>4887</v>
      </c>
      <c r="S141" s="577" t="s">
        <v>1502</v>
      </c>
      <c r="T141" s="523"/>
      <c r="U141" s="523"/>
      <c r="V141" s="682"/>
      <c r="W141" s="670"/>
      <c r="X141" s="671"/>
      <c r="Y141" s="523"/>
      <c r="Z141" s="523"/>
      <c r="AA141" s="523"/>
      <c r="AB141" s="523"/>
      <c r="AC141" s="523"/>
      <c r="AD141" s="523"/>
      <c r="AE141" s="523"/>
      <c r="AF141" s="523"/>
      <c r="AG141" s="523"/>
      <c r="AH141" s="523"/>
      <c r="AI141" s="523"/>
      <c r="AJ141" s="523"/>
      <c r="AK141" s="523"/>
      <c r="AL141" s="523"/>
      <c r="AM141" s="523"/>
      <c r="AN141" s="523"/>
      <c r="AO141" s="523"/>
      <c r="AP141" s="523"/>
      <c r="AQ141" s="523"/>
      <c r="AR141" s="523"/>
      <c r="AS141" s="523"/>
      <c r="AT141" s="523"/>
      <c r="AU141" s="523"/>
      <c r="AV141" s="523"/>
      <c r="AW141" s="523"/>
      <c r="AX141" s="523"/>
      <c r="AY141" s="523"/>
      <c r="AZ141" s="523"/>
      <c r="BA141" s="523"/>
      <c r="BB141" s="91"/>
      <c r="BC141" s="91"/>
      <c r="BD141" s="91"/>
      <c r="BE141" s="91"/>
      <c r="BF141" s="91"/>
      <c r="BG141" s="523"/>
      <c r="BH141" s="523"/>
      <c r="BI141" s="91"/>
      <c r="BJ141" s="91"/>
      <c r="BK141" s="91"/>
      <c r="BL141" s="91"/>
    </row>
    <row r="142" spans="1:64" ht="28.5" customHeight="1">
      <c r="A142" s="630"/>
      <c r="B142" s="630"/>
      <c r="C142" s="630"/>
      <c r="D142" s="596"/>
      <c r="E142" s="618"/>
      <c r="F142" s="515"/>
      <c r="G142" s="624"/>
      <c r="H142" s="613"/>
      <c r="I142" s="670"/>
      <c r="J142" s="557"/>
      <c r="K142" s="521"/>
      <c r="L142" s="632"/>
      <c r="M142" s="112" t="s">
        <v>7241</v>
      </c>
      <c r="N142" s="675" t="s">
        <v>7908</v>
      </c>
      <c r="O142" s="112" t="s">
        <v>7909</v>
      </c>
      <c r="P142" s="112"/>
      <c r="Q142" s="672">
        <v>6617</v>
      </c>
      <c r="R142" s="432" t="s">
        <v>4870</v>
      </c>
      <c r="S142" s="432"/>
      <c r="T142" s="523"/>
      <c r="U142" s="523"/>
      <c r="V142" s="682"/>
      <c r="W142" s="670"/>
      <c r="X142" s="671"/>
      <c r="Y142" s="523"/>
      <c r="Z142" s="523"/>
      <c r="AA142" s="523"/>
      <c r="AB142" s="523"/>
      <c r="AC142" s="523"/>
      <c r="AD142" s="523"/>
      <c r="AE142" s="523"/>
      <c r="AF142" s="523"/>
      <c r="AG142" s="523"/>
      <c r="AH142" s="523"/>
      <c r="AI142" s="523"/>
      <c r="AJ142" s="523"/>
      <c r="AK142" s="523"/>
      <c r="AL142" s="523"/>
      <c r="AM142" s="523"/>
      <c r="AN142" s="523"/>
      <c r="AO142" s="523"/>
      <c r="AP142" s="523"/>
      <c r="AQ142" s="523"/>
      <c r="AR142" s="523"/>
      <c r="AS142" s="523"/>
      <c r="AT142" s="523"/>
      <c r="AU142" s="523"/>
      <c r="AV142" s="523"/>
      <c r="AW142" s="523"/>
      <c r="AX142" s="523"/>
      <c r="AY142" s="523"/>
      <c r="AZ142" s="523"/>
      <c r="BA142" s="523"/>
      <c r="BB142" s="91"/>
      <c r="BC142" s="91"/>
      <c r="BD142" s="91"/>
      <c r="BE142" s="91"/>
      <c r="BF142" s="91"/>
      <c r="BG142" s="523"/>
      <c r="BH142" s="523"/>
      <c r="BI142" s="91"/>
      <c r="BJ142" s="91"/>
      <c r="BK142" s="91"/>
      <c r="BL142" s="91"/>
    </row>
    <row r="144" spans="1:64" ht="28.5" customHeight="1">
      <c r="A144" s="630"/>
      <c r="B144" s="630"/>
      <c r="C144" s="630"/>
      <c r="D144" s="596"/>
      <c r="E144" s="618"/>
      <c r="F144" s="515"/>
      <c r="G144" s="624" t="s">
        <v>3216</v>
      </c>
      <c r="H144" s="613" t="s">
        <v>1809</v>
      </c>
      <c r="I144" s="670"/>
      <c r="J144" s="557">
        <v>16</v>
      </c>
      <c r="K144" s="521" t="s">
        <v>2471</v>
      </c>
      <c r="L144" s="632" t="s">
        <v>2471</v>
      </c>
      <c r="M144" s="525" t="s">
        <v>7662</v>
      </c>
      <c r="N144" s="675" t="s">
        <v>7910</v>
      </c>
      <c r="O144" s="525" t="s">
        <v>210</v>
      </c>
      <c r="P144" s="525" t="s">
        <v>3820</v>
      </c>
      <c r="Q144" s="672">
        <v>1441</v>
      </c>
      <c r="R144" s="525" t="s">
        <v>4921</v>
      </c>
      <c r="S144" s="525"/>
      <c r="T144" s="523" t="s">
        <v>6486</v>
      </c>
      <c r="U144" s="523"/>
      <c r="V144" s="682"/>
      <c r="W144" s="670"/>
      <c r="X144" s="671"/>
      <c r="Y144" s="523"/>
      <c r="Z144" s="523"/>
      <c r="AA144" s="523"/>
      <c r="AB144" s="523"/>
      <c r="AC144" s="523"/>
      <c r="AD144" s="523"/>
      <c r="AE144" s="523"/>
      <c r="AF144" s="523"/>
      <c r="AG144" s="523"/>
      <c r="AH144" s="523"/>
      <c r="AI144" s="523"/>
      <c r="AJ144" s="523"/>
      <c r="AK144" s="523"/>
      <c r="AL144" s="523"/>
      <c r="AM144" s="523"/>
      <c r="AN144" s="523"/>
      <c r="AO144" s="523"/>
      <c r="AP144" s="523"/>
      <c r="AQ144" s="523"/>
      <c r="AR144" s="523"/>
      <c r="AS144" s="523"/>
      <c r="AT144" s="523"/>
      <c r="AU144" s="523"/>
      <c r="AV144" s="523"/>
      <c r="AW144" s="523"/>
      <c r="AX144" s="523"/>
      <c r="AY144" s="523"/>
      <c r="AZ144" s="523"/>
      <c r="BA144" s="523"/>
      <c r="BB144" s="91"/>
      <c r="BC144" s="91"/>
      <c r="BD144" s="91"/>
      <c r="BE144" s="91"/>
      <c r="BF144" s="91"/>
      <c r="BG144" s="523"/>
      <c r="BH144" s="523"/>
      <c r="BI144" s="91"/>
      <c r="BJ144" s="91"/>
      <c r="BK144" s="91"/>
      <c r="BL144" s="91"/>
    </row>
    <row r="145" spans="1:62" ht="28.5" customHeight="1">
      <c r="A145" s="630"/>
      <c r="B145" s="630"/>
      <c r="C145" s="630"/>
      <c r="D145" s="596"/>
      <c r="E145" s="618"/>
      <c r="F145" s="515"/>
      <c r="G145" s="624"/>
      <c r="H145" s="613"/>
      <c r="I145" s="670"/>
      <c r="J145" s="557"/>
      <c r="K145" s="521"/>
      <c r="L145" s="632"/>
      <c r="M145" s="112" t="s">
        <v>2335</v>
      </c>
      <c r="N145" s="675" t="s">
        <v>7622</v>
      </c>
      <c r="O145" s="112" t="s">
        <v>3043</v>
      </c>
      <c r="P145" s="112" t="s">
        <v>7911</v>
      </c>
      <c r="Q145" s="672">
        <v>6462</v>
      </c>
      <c r="R145" s="432" t="s">
        <v>4870</v>
      </c>
      <c r="S145" s="432"/>
      <c r="T145" s="523"/>
      <c r="U145" s="523"/>
      <c r="V145" s="682"/>
      <c r="W145" s="670"/>
      <c r="X145" s="671"/>
      <c r="Y145" s="523"/>
      <c r="Z145" s="473"/>
      <c r="AA145" s="473"/>
      <c r="AB145" s="473"/>
      <c r="AC145" s="473"/>
      <c r="AD145" s="473"/>
      <c r="AE145" s="473"/>
      <c r="AF145" s="473"/>
      <c r="AG145" s="473"/>
      <c r="AH145" s="473"/>
      <c r="AI145" s="473"/>
      <c r="AJ145" s="523"/>
      <c r="AK145" s="523"/>
      <c r="AL145" s="523"/>
      <c r="AM145" s="523"/>
      <c r="AN145" s="523"/>
      <c r="AO145" s="523"/>
      <c r="AP145" s="523"/>
      <c r="AQ145" s="523"/>
      <c r="AR145" s="523"/>
      <c r="AS145" s="523"/>
      <c r="AT145" s="523"/>
      <c r="AU145" s="523"/>
      <c r="AV145" s="523"/>
      <c r="AW145" s="523"/>
      <c r="AX145" s="523"/>
      <c r="AY145" s="523"/>
      <c r="AZ145" s="523"/>
      <c r="BA145" s="523"/>
      <c r="BB145" s="523"/>
      <c r="BC145" s="473"/>
      <c r="BD145" s="473"/>
      <c r="BE145" s="473"/>
      <c r="BF145" s="473"/>
      <c r="BG145" s="473"/>
      <c r="BH145" s="473"/>
      <c r="BI145" s="473"/>
      <c r="BJ145" s="473"/>
    </row>
    <row r="146" spans="1:62" ht="28.5" customHeight="1">
      <c r="A146" s="630"/>
      <c r="B146" s="630"/>
      <c r="C146" s="630"/>
      <c r="D146" s="596"/>
      <c r="E146" s="618"/>
      <c r="F146" s="515"/>
      <c r="G146" s="624"/>
      <c r="H146" s="613"/>
      <c r="I146" s="670"/>
      <c r="J146" s="557"/>
      <c r="K146" s="521"/>
      <c r="L146" s="632"/>
      <c r="M146" s="112" t="s">
        <v>2335</v>
      </c>
      <c r="N146" s="675" t="s">
        <v>7697</v>
      </c>
      <c r="O146" s="112" t="s">
        <v>7912</v>
      </c>
      <c r="P146" s="112" t="s">
        <v>7913</v>
      </c>
      <c r="Q146" s="672">
        <v>6251</v>
      </c>
      <c r="R146" s="432" t="s">
        <v>4870</v>
      </c>
      <c r="S146" s="432"/>
      <c r="T146" s="523"/>
      <c r="U146" s="523"/>
      <c r="V146" s="682"/>
      <c r="W146" s="670"/>
      <c r="X146" s="671"/>
      <c r="Y146" s="523"/>
      <c r="Z146" s="473"/>
      <c r="AA146" s="473"/>
      <c r="AB146" s="473"/>
      <c r="AC146" s="473"/>
      <c r="AD146" s="473"/>
      <c r="AE146" s="473"/>
      <c r="AF146" s="473"/>
      <c r="AG146" s="473"/>
      <c r="AH146" s="473"/>
      <c r="AI146" s="473"/>
      <c r="AJ146" s="523"/>
      <c r="AK146" s="523"/>
      <c r="AL146" s="523"/>
      <c r="AM146" s="523"/>
      <c r="AN146" s="523"/>
      <c r="AO146" s="523"/>
      <c r="AP146" s="523"/>
      <c r="AQ146" s="523"/>
      <c r="AR146" s="523"/>
      <c r="AS146" s="523"/>
      <c r="AT146" s="523"/>
      <c r="AU146" s="523"/>
      <c r="AV146" s="523"/>
      <c r="AW146" s="523"/>
      <c r="AX146" s="523"/>
      <c r="AY146" s="523"/>
      <c r="AZ146" s="523"/>
      <c r="BA146" s="523"/>
      <c r="BB146" s="523"/>
      <c r="BC146" s="473"/>
      <c r="BD146" s="473"/>
      <c r="BE146" s="473"/>
      <c r="BF146" s="473"/>
      <c r="BG146" s="473"/>
      <c r="BH146" s="473"/>
      <c r="BI146" s="473"/>
      <c r="BJ146" s="473"/>
    </row>
    <row r="147" spans="1:62" ht="28.5" customHeight="1">
      <c r="A147" s="630"/>
      <c r="B147" s="630"/>
      <c r="C147" s="630"/>
      <c r="D147" s="596"/>
      <c r="E147" s="618"/>
      <c r="F147" s="515"/>
      <c r="G147" s="624"/>
      <c r="H147" s="613"/>
      <c r="I147" s="670"/>
      <c r="J147" s="557"/>
      <c r="K147" s="521"/>
      <c r="L147" s="632"/>
      <c r="M147" s="112" t="s">
        <v>2335</v>
      </c>
      <c r="N147" s="675" t="s">
        <v>7914</v>
      </c>
      <c r="O147" s="112" t="s">
        <v>239</v>
      </c>
      <c r="P147" s="112" t="s">
        <v>5221</v>
      </c>
      <c r="Q147" s="672">
        <v>7117</v>
      </c>
      <c r="R147" s="432" t="s">
        <v>4870</v>
      </c>
      <c r="S147" s="432"/>
      <c r="T147" s="523"/>
      <c r="U147" s="523"/>
      <c r="V147" s="682"/>
      <c r="W147" s="670"/>
      <c r="X147" s="671"/>
      <c r="Y147" s="523"/>
      <c r="Z147" s="473"/>
      <c r="AA147" s="473"/>
      <c r="AB147" s="473"/>
      <c r="AC147" s="473"/>
      <c r="AD147" s="473"/>
      <c r="AE147" s="473"/>
      <c r="AF147" s="473"/>
      <c r="AG147" s="473"/>
      <c r="AH147" s="473"/>
      <c r="AI147" s="473"/>
      <c r="AJ147" s="523"/>
      <c r="AK147" s="523"/>
      <c r="AL147" s="523"/>
      <c r="AM147" s="523"/>
      <c r="AN147" s="523"/>
      <c r="AO147" s="523"/>
      <c r="AP147" s="523"/>
      <c r="AQ147" s="523"/>
      <c r="AR147" s="523"/>
      <c r="AS147" s="523"/>
      <c r="AT147" s="523"/>
      <c r="AU147" s="523"/>
      <c r="AV147" s="523"/>
      <c r="AW147" s="523"/>
      <c r="AX147" s="523"/>
      <c r="AY147" s="523"/>
      <c r="AZ147" s="523"/>
      <c r="BA147" s="523"/>
      <c r="BB147" s="523"/>
      <c r="BC147" s="473"/>
      <c r="BD147" s="473"/>
      <c r="BE147" s="473"/>
      <c r="BF147" s="473"/>
      <c r="BG147" s="473"/>
      <c r="BH147" s="473"/>
      <c r="BI147" s="473"/>
      <c r="BJ147" s="473"/>
    </row>
    <row r="148" spans="1:62" ht="28.5" customHeight="1">
      <c r="A148" s="630"/>
      <c r="B148" s="630"/>
      <c r="C148" s="630"/>
      <c r="D148" s="596"/>
      <c r="E148" s="618"/>
      <c r="F148" s="515"/>
      <c r="G148" s="624"/>
      <c r="H148" s="613"/>
      <c r="I148" s="670"/>
      <c r="J148" s="557"/>
      <c r="K148" s="521"/>
      <c r="L148" s="632"/>
      <c r="M148" s="112" t="s">
        <v>2335</v>
      </c>
      <c r="N148" s="675" t="s">
        <v>7915</v>
      </c>
      <c r="O148" s="112" t="s">
        <v>3490</v>
      </c>
      <c r="P148" s="112" t="s">
        <v>7916</v>
      </c>
      <c r="Q148" s="672">
        <v>6388</v>
      </c>
      <c r="R148" s="432" t="s">
        <v>4870</v>
      </c>
      <c r="S148" s="432"/>
      <c r="T148" s="523"/>
      <c r="U148" s="523"/>
      <c r="V148" s="682"/>
      <c r="W148" s="670"/>
      <c r="X148" s="671"/>
      <c r="Y148" s="523"/>
      <c r="Z148" s="473"/>
      <c r="AA148" s="473"/>
      <c r="AB148" s="473"/>
      <c r="AC148" s="473"/>
      <c r="AD148" s="473"/>
      <c r="AE148" s="473"/>
      <c r="AF148" s="473"/>
      <c r="AG148" s="473"/>
      <c r="AH148" s="473"/>
      <c r="AI148" s="473"/>
      <c r="AJ148" s="523"/>
      <c r="AK148" s="523"/>
      <c r="AL148" s="523"/>
      <c r="AM148" s="523"/>
      <c r="AN148" s="523"/>
      <c r="AO148" s="523"/>
      <c r="AP148" s="523"/>
      <c r="AQ148" s="523"/>
      <c r="AR148" s="523"/>
      <c r="AS148" s="523"/>
      <c r="AT148" s="523"/>
      <c r="AU148" s="523"/>
      <c r="AV148" s="523"/>
      <c r="AW148" s="523"/>
      <c r="AX148" s="523"/>
      <c r="AY148" s="523"/>
      <c r="AZ148" s="523"/>
      <c r="BA148" s="523"/>
      <c r="BB148" s="523"/>
      <c r="BC148" s="473"/>
      <c r="BD148" s="473"/>
      <c r="BE148" s="473"/>
      <c r="BF148" s="473"/>
      <c r="BG148" s="473"/>
      <c r="BH148" s="473"/>
      <c r="BI148" s="473"/>
      <c r="BJ148" s="473"/>
    </row>
    <row r="149" spans="1:62" ht="27.75" customHeight="1">
      <c r="A149" s="630"/>
      <c r="B149" s="630" t="s">
        <v>2317</v>
      </c>
      <c r="C149" s="630"/>
      <c r="D149" s="622">
        <f>E149/4</f>
        <v>3469.125</v>
      </c>
      <c r="E149" s="680">
        <v>13876.5</v>
      </c>
      <c r="F149" s="513"/>
      <c r="G149" s="624" t="s">
        <v>3216</v>
      </c>
      <c r="H149" s="613"/>
      <c r="I149" s="670"/>
      <c r="J149" s="557">
        <v>31</v>
      </c>
      <c r="K149" s="521" t="s">
        <v>2312</v>
      </c>
      <c r="L149" s="632" t="s">
        <v>2351</v>
      </c>
      <c r="M149" s="525" t="s">
        <v>3668</v>
      </c>
      <c r="N149" s="675" t="s">
        <v>7917</v>
      </c>
      <c r="O149" s="525" t="s">
        <v>3444</v>
      </c>
      <c r="P149" s="525" t="s">
        <v>7918</v>
      </c>
      <c r="Q149" s="672">
        <v>3377</v>
      </c>
      <c r="R149" s="525" t="s">
        <v>4921</v>
      </c>
      <c r="S149" s="525"/>
      <c r="T149" s="523"/>
      <c r="U149" s="523"/>
      <c r="V149" s="682"/>
      <c r="W149" s="670"/>
      <c r="X149" s="671"/>
      <c r="Y149" s="523"/>
      <c r="Z149" s="473"/>
      <c r="AA149" s="473"/>
      <c r="AB149" s="473"/>
      <c r="AC149" s="473"/>
      <c r="AD149" s="473"/>
      <c r="AE149" s="473"/>
      <c r="AF149" s="473"/>
      <c r="AG149" s="473"/>
      <c r="AH149" s="473"/>
      <c r="AI149" s="473"/>
      <c r="AJ149" s="523"/>
      <c r="AK149" s="523"/>
      <c r="AL149" s="523"/>
      <c r="AM149" s="523"/>
      <c r="AN149" s="523"/>
      <c r="AO149" s="523"/>
      <c r="AP149" s="523"/>
      <c r="AQ149" s="523"/>
      <c r="AR149" s="523"/>
      <c r="AS149" s="523"/>
      <c r="AT149" s="523"/>
      <c r="AU149" s="523"/>
      <c r="AV149" s="523"/>
      <c r="AW149" s="523"/>
      <c r="AX149" s="523"/>
      <c r="AY149" s="523"/>
      <c r="AZ149" s="523"/>
      <c r="BA149" s="523"/>
      <c r="BB149" s="523"/>
      <c r="BC149" s="473"/>
      <c r="BD149" s="473"/>
      <c r="BE149" s="473"/>
      <c r="BF149" s="473"/>
      <c r="BG149" s="473"/>
      <c r="BH149" s="473"/>
      <c r="BI149" s="473"/>
      <c r="BJ149" s="473"/>
    </row>
    <row r="150" spans="1:62" ht="28.5" customHeight="1">
      <c r="A150" s="630"/>
      <c r="B150" s="630" t="s">
        <v>2317</v>
      </c>
      <c r="C150" s="630"/>
      <c r="D150" s="622">
        <f>E150/4</f>
        <v>3469.125</v>
      </c>
      <c r="E150" s="680">
        <v>13876.5</v>
      </c>
      <c r="F150" s="515"/>
      <c r="G150" s="624" t="s">
        <v>3216</v>
      </c>
      <c r="H150" s="613"/>
      <c r="I150" s="670"/>
      <c r="J150" s="557">
        <v>16</v>
      </c>
      <c r="K150" s="521" t="s">
        <v>2374</v>
      </c>
      <c r="L150" s="632" t="s">
        <v>2374</v>
      </c>
      <c r="M150" s="417" t="s">
        <v>3668</v>
      </c>
      <c r="N150" s="675" t="s">
        <v>7919</v>
      </c>
      <c r="O150" s="417" t="s">
        <v>7391</v>
      </c>
      <c r="P150" s="417" t="s">
        <v>7392</v>
      </c>
      <c r="Q150" s="672">
        <v>3810</v>
      </c>
      <c r="R150" s="417" t="s">
        <v>4880</v>
      </c>
      <c r="S150" s="417"/>
      <c r="T150" s="523"/>
      <c r="U150" s="523"/>
      <c r="V150" s="682"/>
      <c r="W150" s="670"/>
      <c r="X150" s="671"/>
      <c r="Y150" s="523"/>
      <c r="Z150" s="473"/>
      <c r="AA150" s="473"/>
      <c r="AB150" s="473"/>
      <c r="AC150" s="473"/>
      <c r="AD150" s="473"/>
      <c r="AE150" s="473"/>
      <c r="AF150" s="473"/>
      <c r="AG150" s="473"/>
      <c r="AH150" s="473"/>
      <c r="AI150" s="473"/>
      <c r="AJ150" s="523"/>
      <c r="AK150" s="523"/>
      <c r="AL150" s="523"/>
      <c r="AM150" s="523"/>
      <c r="AN150" s="523"/>
      <c r="AO150" s="523"/>
      <c r="AP150" s="523"/>
      <c r="AQ150" s="523"/>
      <c r="AR150" s="523"/>
      <c r="AS150" s="523"/>
      <c r="AT150" s="523"/>
      <c r="AU150" s="523"/>
      <c r="AV150" s="523"/>
      <c r="AW150" s="523"/>
      <c r="AX150" s="523"/>
      <c r="AY150" s="523"/>
      <c r="AZ150" s="523"/>
      <c r="BA150" s="523"/>
      <c r="BB150" s="523"/>
      <c r="BC150" s="473"/>
      <c r="BD150" s="473"/>
      <c r="BE150" s="473"/>
      <c r="BF150" s="473"/>
      <c r="BG150" s="473"/>
      <c r="BH150" s="473"/>
      <c r="BI150" s="473"/>
      <c r="BJ150" s="473"/>
    </row>
    <row r="151" spans="1:62" ht="28.5" customHeight="1">
      <c r="A151" s="630"/>
      <c r="B151" s="630" t="s">
        <v>2317</v>
      </c>
      <c r="C151" s="630"/>
      <c r="D151" s="622">
        <f>E151/4</f>
        <v>3469.125</v>
      </c>
      <c r="E151" s="680">
        <v>13876.5</v>
      </c>
      <c r="F151" s="515"/>
      <c r="G151" s="624" t="s">
        <v>3216</v>
      </c>
      <c r="H151" s="613"/>
      <c r="I151" s="670"/>
      <c r="J151" s="557">
        <v>10</v>
      </c>
      <c r="K151" s="521" t="s">
        <v>2417</v>
      </c>
      <c r="L151" s="632" t="s">
        <v>2374</v>
      </c>
      <c r="M151" s="417" t="s">
        <v>3668</v>
      </c>
      <c r="N151" s="675" t="s">
        <v>7920</v>
      </c>
      <c r="O151" s="417" t="s">
        <v>5154</v>
      </c>
      <c r="P151" s="417" t="s">
        <v>7921</v>
      </c>
      <c r="Q151" s="672">
        <v>2512</v>
      </c>
      <c r="R151" s="417" t="s">
        <v>4880</v>
      </c>
      <c r="S151" s="417"/>
      <c r="T151" s="523"/>
      <c r="U151" s="523"/>
      <c r="V151" s="682"/>
      <c r="W151" s="670"/>
      <c r="X151" s="671"/>
      <c r="Y151" s="523"/>
      <c r="Z151" s="473"/>
      <c r="AA151" s="473"/>
      <c r="AB151" s="473"/>
      <c r="AC151" s="473"/>
      <c r="AD151" s="473"/>
      <c r="AE151" s="473"/>
      <c r="AF151" s="473"/>
      <c r="AG151" s="473"/>
      <c r="AH151" s="473"/>
      <c r="AI151" s="473"/>
      <c r="AJ151" s="523"/>
      <c r="AK151" s="523"/>
      <c r="AL151" s="523"/>
      <c r="AM151" s="523"/>
      <c r="AN151" s="523"/>
      <c r="AO151" s="523"/>
      <c r="AP151" s="523"/>
      <c r="AQ151" s="523"/>
      <c r="AR151" s="523"/>
      <c r="AS151" s="523"/>
      <c r="AT151" s="523"/>
      <c r="AU151" s="523"/>
      <c r="AV151" s="523"/>
      <c r="AW151" s="523"/>
      <c r="AX151" s="523"/>
      <c r="AY151" s="523"/>
      <c r="AZ151" s="523"/>
      <c r="BA151" s="523"/>
      <c r="BB151" s="523"/>
      <c r="BC151" s="473"/>
      <c r="BD151" s="473"/>
      <c r="BE151" s="473"/>
      <c r="BF151" s="473"/>
      <c r="BG151" s="473"/>
      <c r="BH151" s="473"/>
      <c r="BI151" s="473"/>
      <c r="BJ151" s="473"/>
    </row>
    <row r="152" spans="1:62" ht="25.5">
      <c r="A152" s="630"/>
      <c r="B152" s="630" t="s">
        <v>2317</v>
      </c>
      <c r="C152" s="630"/>
      <c r="D152" s="622">
        <f>E152/4</f>
        <v>3469.125</v>
      </c>
      <c r="E152" s="680">
        <v>13876.5</v>
      </c>
      <c r="F152" s="515"/>
      <c r="G152" s="624" t="s">
        <v>3216</v>
      </c>
      <c r="H152" s="613"/>
      <c r="I152" s="670"/>
      <c r="J152" s="557">
        <v>9</v>
      </c>
      <c r="K152" s="521" t="s">
        <v>2707</v>
      </c>
      <c r="L152" s="632" t="s">
        <v>2707</v>
      </c>
      <c r="M152" s="417" t="s">
        <v>3668</v>
      </c>
      <c r="N152" s="675" t="s">
        <v>7922</v>
      </c>
      <c r="O152" s="417" t="s">
        <v>7638</v>
      </c>
      <c r="P152" s="417" t="s">
        <v>32</v>
      </c>
      <c r="Q152" s="672">
        <v>3426</v>
      </c>
      <c r="R152" s="417" t="s">
        <v>4880</v>
      </c>
      <c r="S152" s="417"/>
      <c r="T152" s="523"/>
      <c r="U152" s="523"/>
      <c r="V152" s="682"/>
      <c r="W152" s="670"/>
      <c r="X152" s="671"/>
      <c r="Y152" s="523"/>
      <c r="Z152" s="473"/>
      <c r="AA152" s="473"/>
      <c r="AB152" s="473"/>
      <c r="AC152" s="473"/>
      <c r="AD152" s="473"/>
      <c r="AE152" s="473"/>
      <c r="AF152" s="473"/>
      <c r="AG152" s="473"/>
      <c r="AH152" s="473"/>
      <c r="AI152" s="473"/>
      <c r="AJ152" s="523"/>
      <c r="AK152" s="523"/>
      <c r="AL152" s="523"/>
      <c r="AM152" s="523"/>
      <c r="AN152" s="523"/>
      <c r="AO152" s="523"/>
      <c r="AP152" s="523"/>
      <c r="AQ152" s="523"/>
      <c r="AR152" s="523"/>
      <c r="AS152" s="523"/>
      <c r="AT152" s="523"/>
      <c r="AU152" s="523"/>
      <c r="AV152" s="523"/>
      <c r="AW152" s="523"/>
      <c r="AX152" s="473"/>
      <c r="AY152" s="473"/>
      <c r="AZ152" s="473"/>
      <c r="BA152" s="473"/>
      <c r="BB152" s="473"/>
      <c r="BC152" s="473"/>
      <c r="BD152" s="473"/>
      <c r="BE152" s="473"/>
      <c r="BF152" s="473"/>
      <c r="BG152" s="473"/>
      <c r="BH152" s="473"/>
      <c r="BI152" s="473"/>
      <c r="BJ152" s="473"/>
    </row>
    <row r="153" spans="1:62" ht="28.5" customHeight="1">
      <c r="A153" s="630"/>
      <c r="B153" s="630" t="s">
        <v>7923</v>
      </c>
      <c r="C153" s="630"/>
      <c r="D153" s="622">
        <f>E153/3.7</f>
        <v>20436.486486486487</v>
      </c>
      <c r="E153" s="680">
        <v>75615</v>
      </c>
      <c r="F153" s="513">
        <v>2</v>
      </c>
      <c r="G153" s="624"/>
      <c r="H153" s="523"/>
      <c r="I153" s="670"/>
      <c r="J153" s="557">
        <v>6</v>
      </c>
      <c r="K153" s="521" t="s">
        <v>2815</v>
      </c>
      <c r="L153" s="632" t="s">
        <v>2815</v>
      </c>
      <c r="M153" s="577" t="s">
        <v>7241</v>
      </c>
      <c r="N153" s="675" t="s">
        <v>7488</v>
      </c>
      <c r="O153" s="577" t="s">
        <v>7489</v>
      </c>
      <c r="P153" s="577"/>
      <c r="Q153" s="672">
        <v>6787</v>
      </c>
      <c r="R153" s="577" t="s">
        <v>4921</v>
      </c>
      <c r="S153" s="577"/>
      <c r="T153" s="523" t="s">
        <v>5043</v>
      </c>
      <c r="U153" s="523" t="s">
        <v>5833</v>
      </c>
      <c r="V153" s="682"/>
      <c r="W153" s="670"/>
      <c r="X153" s="671"/>
      <c r="Y153" s="523">
        <v>2</v>
      </c>
      <c r="Z153" s="523"/>
      <c r="AA153" s="523" t="s">
        <v>7924</v>
      </c>
      <c r="AB153" s="523"/>
      <c r="AC153" s="523"/>
      <c r="AD153" s="523"/>
      <c r="AE153" s="523"/>
    </row>
    <row r="154" spans="1:62">
      <c r="N154" s="713" t="s">
        <v>7925</v>
      </c>
    </row>
    <row r="155" spans="1:62">
      <c r="N155" s="713" t="s">
        <v>7926</v>
      </c>
    </row>
    <row r="156" spans="1:62">
      <c r="N156" s="713" t="s">
        <v>7927</v>
      </c>
    </row>
    <row r="157" spans="1:62">
      <c r="N157" s="713" t="s">
        <v>7928</v>
      </c>
    </row>
    <row r="158" spans="1:62">
      <c r="N158" s="713" t="s">
        <v>7929</v>
      </c>
    </row>
    <row r="159" spans="1:62">
      <c r="N159" s="713" t="s">
        <v>7930</v>
      </c>
    </row>
    <row r="160" spans="1:62">
      <c r="N160" s="713" t="s">
        <v>7931</v>
      </c>
    </row>
    <row r="161" spans="14:14">
      <c r="N161" s="713" t="s">
        <v>7932</v>
      </c>
    </row>
    <row r="162" spans="14:14">
      <c r="N162" s="713" t="s">
        <v>7933</v>
      </c>
    </row>
    <row r="163" spans="14:14">
      <c r="N163" s="713" t="s">
        <v>7934</v>
      </c>
    </row>
    <row r="164" spans="14:14">
      <c r="N164" s="713" t="s">
        <v>7935</v>
      </c>
    </row>
    <row r="166" spans="14:14">
      <c r="N166" s="675" t="s">
        <v>7936</v>
      </c>
    </row>
  </sheetData>
  <autoFilter ref="A1:BL127">
    <filterColumn colId="14">
      <filters>
        <filter val="Rawa Mazowiecka"/>
      </filters>
    </filterColumn>
  </autoFilter>
  <phoneticPr fontId="57" type="noConversion"/>
  <pageMargins left="0.7" right="0.7" top="0.75" bottom="0.75" header="0.3" footer="0.3"/>
  <pageSetup paperSize="9" scale="1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" filterMode="1"/>
  <dimension ref="A1:BQ204"/>
  <sheetViews>
    <sheetView topLeftCell="Q1" zoomScaleNormal="100" workbookViewId="0">
      <pane ySplit="1" topLeftCell="A2" activePane="bottomLeft" state="frozen"/>
      <selection activeCell="R1" sqref="R1"/>
      <selection pane="bottomLeft" activeCell="R16" sqref="R16"/>
    </sheetView>
  </sheetViews>
  <sheetFormatPr defaultRowHeight="15"/>
  <cols>
    <col min="1" max="1" width="15.5703125" bestFit="1" customWidth="1"/>
    <col min="2" max="2" width="14.85546875" customWidth="1"/>
    <col min="3" max="3" width="13.140625" customWidth="1"/>
    <col min="4" max="4" width="13.85546875" customWidth="1"/>
    <col min="5" max="5" width="13.7109375" customWidth="1"/>
    <col min="6" max="6" width="11.5703125" customWidth="1"/>
    <col min="7" max="7" width="5.7109375" customWidth="1"/>
    <col min="8" max="8" width="3" customWidth="1"/>
    <col min="9" max="9" width="5.42578125" customWidth="1"/>
    <col min="10" max="10" width="15" customWidth="1"/>
    <col min="11" max="11" width="22.7109375" customWidth="1"/>
    <col min="12" max="13" width="12.7109375" customWidth="1"/>
    <col min="14" max="15" width="12.7109375" hidden="1" customWidth="1"/>
    <col min="16" max="17" width="12.7109375" customWidth="1"/>
    <col min="18" max="18" width="20.28515625" customWidth="1"/>
    <col min="19" max="19" width="24" customWidth="1"/>
    <col min="20" max="23" width="12.7109375" customWidth="1"/>
    <col min="24" max="24" width="12.7109375" hidden="1" customWidth="1"/>
    <col min="25" max="25" width="16" hidden="1" customWidth="1"/>
    <col min="26" max="26" width="18.140625" customWidth="1"/>
    <col min="27" max="27" width="21.28515625" customWidth="1"/>
    <col min="28" max="28" width="14.5703125" bestFit="1" customWidth="1"/>
    <col min="29" max="29" width="14.5703125" customWidth="1"/>
    <col min="30" max="30" width="14.7109375" customWidth="1"/>
    <col min="31" max="31" width="21" customWidth="1"/>
    <col min="32" max="32" width="15.5703125" customWidth="1"/>
    <col min="33" max="35" width="17" customWidth="1"/>
    <col min="36" max="41" width="15.5703125" customWidth="1"/>
    <col min="42" max="42" width="14.7109375" customWidth="1"/>
    <col min="43" max="43" width="14.28515625" customWidth="1"/>
    <col min="44" max="44" width="17.7109375" customWidth="1"/>
    <col min="45" max="45" width="17.85546875" customWidth="1"/>
    <col min="46" max="49" width="15.5703125" customWidth="1"/>
    <col min="50" max="50" width="15.85546875" customWidth="1"/>
    <col min="51" max="52" width="14.42578125" customWidth="1"/>
    <col min="53" max="53" width="16.5703125" customWidth="1"/>
    <col min="54" max="54" width="19.28515625" customWidth="1"/>
    <col min="55" max="57" width="18.7109375" customWidth="1"/>
    <col min="58" max="58" width="15.42578125" customWidth="1"/>
    <col min="59" max="59" width="10.42578125" customWidth="1"/>
    <col min="60" max="60" width="13.7109375" customWidth="1"/>
    <col min="61" max="61" width="12.85546875" customWidth="1"/>
    <col min="62" max="62" width="19.140625" customWidth="1"/>
    <col min="63" max="63" width="19.42578125" customWidth="1"/>
    <col min="64" max="64" width="30.5703125" customWidth="1"/>
    <col min="65" max="65" width="13.28515625" customWidth="1"/>
    <col min="66" max="66" width="12.140625" customWidth="1"/>
    <col min="67" max="67" width="15.140625" customWidth="1"/>
    <col min="68" max="68" width="15.28515625" customWidth="1"/>
  </cols>
  <sheetData>
    <row r="1" spans="1:68" ht="186" thickTop="1">
      <c r="A1" s="497" t="s">
        <v>7937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701" t="s">
        <v>2298</v>
      </c>
      <c r="G1" s="702" t="s">
        <v>6474</v>
      </c>
      <c r="H1" s="750" t="s">
        <v>7938</v>
      </c>
      <c r="I1" s="750" t="s">
        <v>7939</v>
      </c>
      <c r="J1" s="693" t="s">
        <v>2299</v>
      </c>
      <c r="K1" s="703" t="s">
        <v>6890</v>
      </c>
      <c r="L1" s="715" t="s">
        <v>6891</v>
      </c>
      <c r="M1" s="715" t="s">
        <v>6476</v>
      </c>
      <c r="N1" s="690" t="s">
        <v>6477</v>
      </c>
      <c r="O1" s="690"/>
      <c r="P1" s="693" t="s">
        <v>2302</v>
      </c>
      <c r="Q1" s="693" t="s">
        <v>4</v>
      </c>
      <c r="R1" s="692" t="s">
        <v>6</v>
      </c>
      <c r="S1" s="692" t="s">
        <v>7</v>
      </c>
      <c r="T1" s="694" t="s">
        <v>8</v>
      </c>
      <c r="U1" s="694" t="s">
        <v>432</v>
      </c>
      <c r="V1" s="694" t="s">
        <v>7517</v>
      </c>
      <c r="W1" s="695" t="s">
        <v>6478</v>
      </c>
      <c r="X1" s="695" t="s">
        <v>6479</v>
      </c>
      <c r="Y1" s="695" t="s">
        <v>6480</v>
      </c>
      <c r="Z1" s="696" t="s">
        <v>6481</v>
      </c>
      <c r="AA1" s="696" t="s">
        <v>6892</v>
      </c>
      <c r="AB1" s="724" t="s">
        <v>7940</v>
      </c>
      <c r="AC1" s="724" t="s">
        <v>7941</v>
      </c>
      <c r="AD1" s="725" t="s">
        <v>7519</v>
      </c>
      <c r="AE1" s="724" t="s">
        <v>7369</v>
      </c>
      <c r="AF1" s="724" t="s">
        <v>7520</v>
      </c>
      <c r="AG1" s="724" t="s">
        <v>7521</v>
      </c>
      <c r="AH1" s="723" t="s">
        <v>7522</v>
      </c>
      <c r="AI1" s="723" t="s">
        <v>7523</v>
      </c>
      <c r="AJ1" s="723" t="s">
        <v>7524</v>
      </c>
      <c r="AK1" s="723" t="s">
        <v>7525</v>
      </c>
      <c r="AL1" s="723" t="s">
        <v>7526</v>
      </c>
      <c r="AM1" s="723" t="s">
        <v>7527</v>
      </c>
      <c r="AN1" s="717" t="s">
        <v>7528</v>
      </c>
      <c r="AO1" s="717" t="s">
        <v>7529</v>
      </c>
      <c r="AP1" s="728" t="s">
        <v>7530</v>
      </c>
      <c r="AQ1" s="728" t="s">
        <v>7531</v>
      </c>
      <c r="AR1" s="728" t="s">
        <v>7532</v>
      </c>
      <c r="AS1" s="728" t="s">
        <v>7533</v>
      </c>
      <c r="AT1" s="717" t="s">
        <v>7534</v>
      </c>
      <c r="AU1" s="717" t="s">
        <v>7535</v>
      </c>
      <c r="AV1" s="717" t="s">
        <v>7536</v>
      </c>
      <c r="AW1" s="717" t="s">
        <v>7537</v>
      </c>
      <c r="AX1" s="718" t="s">
        <v>7538</v>
      </c>
      <c r="AY1" s="718" t="s">
        <v>7539</v>
      </c>
      <c r="AZ1" s="718" t="s">
        <v>7540</v>
      </c>
      <c r="BA1" s="718" t="s">
        <v>7541</v>
      </c>
      <c r="BB1" s="719" t="s">
        <v>7542</v>
      </c>
      <c r="BC1" s="719" t="s">
        <v>7543</v>
      </c>
      <c r="BD1" s="719" t="s">
        <v>7544</v>
      </c>
      <c r="BE1" s="719" t="s">
        <v>7545</v>
      </c>
      <c r="BF1" s="720" t="s">
        <v>7546</v>
      </c>
      <c r="BG1" s="720" t="s">
        <v>7547</v>
      </c>
      <c r="BH1" s="720" t="s">
        <v>7548</v>
      </c>
      <c r="BI1" s="720" t="s">
        <v>7549</v>
      </c>
      <c r="BJ1" s="721" t="s">
        <v>7550</v>
      </c>
      <c r="BK1" s="721" t="s">
        <v>7551</v>
      </c>
      <c r="BL1" s="721" t="s">
        <v>7552</v>
      </c>
      <c r="BM1" s="722" t="s">
        <v>7553</v>
      </c>
      <c r="BN1" s="722" t="s">
        <v>7554</v>
      </c>
      <c r="BO1" s="726" t="s">
        <v>7555</v>
      </c>
      <c r="BP1" s="726" t="s">
        <v>7556</v>
      </c>
    </row>
    <row r="2" spans="1:68" ht="28.5" hidden="1">
      <c r="A2" s="630"/>
      <c r="B2" s="630" t="s">
        <v>7566</v>
      </c>
      <c r="C2" s="630" t="s">
        <v>7942</v>
      </c>
      <c r="D2" s="622">
        <f t="shared" ref="D2:D33" si="0">E2/3.64561</f>
        <v>110269.61194422882</v>
      </c>
      <c r="E2" s="680">
        <v>402000</v>
      </c>
      <c r="F2" s="704">
        <v>6</v>
      </c>
      <c r="G2" s="624" t="s">
        <v>3216</v>
      </c>
      <c r="H2" s="624"/>
      <c r="I2" s="624"/>
      <c r="J2" s="613"/>
      <c r="K2" s="764"/>
      <c r="L2" s="557">
        <v>22</v>
      </c>
      <c r="M2" s="521" t="s">
        <v>2746</v>
      </c>
      <c r="N2" s="632" t="s">
        <v>2815</v>
      </c>
      <c r="O2" s="632"/>
      <c r="P2" s="507" t="s">
        <v>7241</v>
      </c>
      <c r="Q2" s="675" t="s">
        <v>7943</v>
      </c>
      <c r="R2" s="507" t="s">
        <v>7944</v>
      </c>
      <c r="S2" s="507"/>
      <c r="T2" s="672">
        <v>6886</v>
      </c>
      <c r="U2" s="507" t="s">
        <v>5720</v>
      </c>
      <c r="V2" s="507" t="s">
        <v>7945</v>
      </c>
      <c r="W2" s="523" t="s">
        <v>5043</v>
      </c>
      <c r="X2" s="757" t="s">
        <v>7946</v>
      </c>
      <c r="Y2" s="682">
        <v>44525</v>
      </c>
      <c r="Z2" s="670">
        <v>44546</v>
      </c>
      <c r="AA2" s="671"/>
      <c r="AB2" s="523">
        <v>6</v>
      </c>
      <c r="AC2" s="523"/>
      <c r="AD2" s="771" t="s">
        <v>7947</v>
      </c>
      <c r="AE2" s="523" t="s">
        <v>7948</v>
      </c>
      <c r="AF2" s="727">
        <v>4</v>
      </c>
      <c r="AG2" s="91" t="s">
        <v>7560</v>
      </c>
      <c r="AH2" s="91"/>
      <c r="AI2" s="91">
        <v>1</v>
      </c>
      <c r="AJ2" s="91">
        <v>6</v>
      </c>
      <c r="AK2" s="91"/>
      <c r="AL2" s="91"/>
      <c r="AM2" s="91"/>
      <c r="AN2" s="523"/>
      <c r="AO2" s="523"/>
      <c r="AP2" s="523"/>
      <c r="AQ2" s="523"/>
      <c r="AR2" s="523"/>
      <c r="AS2" s="523">
        <v>1</v>
      </c>
      <c r="AT2" s="523">
        <v>6</v>
      </c>
      <c r="AU2" s="523"/>
      <c r="AV2" s="523"/>
      <c r="AW2" s="523"/>
      <c r="AX2" s="523"/>
      <c r="AY2" s="523"/>
      <c r="AZ2" s="523"/>
      <c r="BA2" s="523"/>
      <c r="BB2" s="523"/>
      <c r="BC2" s="523"/>
      <c r="BD2" s="523"/>
      <c r="BE2" s="523"/>
      <c r="BF2" s="91">
        <v>2</v>
      </c>
      <c r="BG2" s="91">
        <v>1</v>
      </c>
      <c r="BH2" s="91">
        <v>1</v>
      </c>
      <c r="BI2" s="91">
        <v>2</v>
      </c>
      <c r="BJ2" s="91">
        <v>4</v>
      </c>
      <c r="BK2" s="91"/>
      <c r="BL2" s="91"/>
      <c r="BM2" s="91"/>
      <c r="BN2" s="91">
        <v>2</v>
      </c>
      <c r="BO2" s="91">
        <v>1</v>
      </c>
      <c r="BP2" s="91">
        <v>1</v>
      </c>
    </row>
    <row r="3" spans="1:68" ht="28.5" hidden="1">
      <c r="A3" s="630"/>
      <c r="B3" s="630" t="s">
        <v>2333</v>
      </c>
      <c r="C3" s="630" t="s">
        <v>7942</v>
      </c>
      <c r="D3" s="622">
        <f t="shared" si="0"/>
        <v>183782.68657371469</v>
      </c>
      <c r="E3" s="680">
        <v>670000</v>
      </c>
      <c r="F3" s="515">
        <v>13</v>
      </c>
      <c r="G3" s="624" t="s">
        <v>3216</v>
      </c>
      <c r="H3" s="624"/>
      <c r="I3" s="624"/>
      <c r="J3" s="752">
        <v>44299</v>
      </c>
      <c r="K3" s="760"/>
      <c r="L3" s="557">
        <v>17</v>
      </c>
      <c r="M3" s="521" t="s">
        <v>2432</v>
      </c>
      <c r="N3" s="632" t="s">
        <v>2432</v>
      </c>
      <c r="O3" s="561"/>
      <c r="P3" s="576" t="s">
        <v>2358</v>
      </c>
      <c r="Q3" s="675" t="s">
        <v>7949</v>
      </c>
      <c r="R3" s="576" t="s">
        <v>7950</v>
      </c>
      <c r="S3" s="576" t="s">
        <v>7951</v>
      </c>
      <c r="T3" s="672">
        <v>3063</v>
      </c>
      <c r="U3" s="576" t="s">
        <v>4921</v>
      </c>
      <c r="V3" s="576" t="s">
        <v>7952</v>
      </c>
      <c r="W3" s="523" t="s">
        <v>5043</v>
      </c>
      <c r="X3" s="523" t="s">
        <v>5779</v>
      </c>
      <c r="Y3" s="682">
        <v>44337</v>
      </c>
      <c r="Z3" s="670">
        <v>44343</v>
      </c>
      <c r="AA3" s="671"/>
      <c r="AB3" s="711" t="s">
        <v>6713</v>
      </c>
      <c r="AC3" s="711" t="s">
        <v>6985</v>
      </c>
      <c r="AD3" s="523" t="s">
        <v>7559</v>
      </c>
      <c r="AE3" s="523" t="s">
        <v>7953</v>
      </c>
      <c r="AF3" s="727" t="s">
        <v>6916</v>
      </c>
      <c r="AG3" s="91"/>
      <c r="AH3" s="91">
        <v>1</v>
      </c>
      <c r="AI3" s="91"/>
      <c r="AJ3" s="91">
        <v>6</v>
      </c>
      <c r="AK3" s="91">
        <v>7</v>
      </c>
      <c r="AL3" s="523"/>
      <c r="AM3" s="523"/>
      <c r="AN3" s="523"/>
      <c r="AO3" s="523"/>
      <c r="AP3" s="523"/>
      <c r="AQ3" s="523"/>
      <c r="AR3" s="523"/>
      <c r="AS3" s="523">
        <v>1</v>
      </c>
      <c r="AT3" s="523"/>
      <c r="AU3" s="523"/>
      <c r="AV3" s="523"/>
      <c r="AW3" s="523"/>
      <c r="AX3" s="523"/>
      <c r="AY3" s="523"/>
      <c r="AZ3" s="523">
        <v>2</v>
      </c>
      <c r="BA3" s="523"/>
      <c r="BB3" s="523">
        <v>8</v>
      </c>
      <c r="BC3" s="523"/>
      <c r="BD3" s="523"/>
      <c r="BE3" s="523"/>
      <c r="BF3" s="91"/>
      <c r="BG3" s="91"/>
      <c r="BH3" s="91"/>
      <c r="BI3" s="91"/>
      <c r="BJ3" s="91"/>
      <c r="BK3" s="91"/>
      <c r="BL3" s="523"/>
      <c r="BM3" s="91">
        <v>1</v>
      </c>
      <c r="BN3" s="91"/>
      <c r="BO3" s="91">
        <v>1</v>
      </c>
      <c r="BP3" s="91">
        <v>1</v>
      </c>
    </row>
    <row r="4" spans="1:68" ht="25.5" hidden="1">
      <c r="A4" s="630"/>
      <c r="B4" s="630" t="s">
        <v>7954</v>
      </c>
      <c r="C4" s="630" t="s">
        <v>7942</v>
      </c>
      <c r="D4" s="596">
        <f t="shared" si="0"/>
        <v>186525.71174645668</v>
      </c>
      <c r="E4" s="618">
        <v>680000</v>
      </c>
      <c r="F4" s="515">
        <v>11</v>
      </c>
      <c r="G4" s="624" t="s">
        <v>3216</v>
      </c>
      <c r="H4" s="624"/>
      <c r="I4" s="624"/>
      <c r="J4" s="752">
        <v>44503</v>
      </c>
      <c r="K4" s="764"/>
      <c r="L4" s="557">
        <v>6</v>
      </c>
      <c r="M4" s="521" t="s">
        <v>2815</v>
      </c>
      <c r="N4" s="632" t="s">
        <v>2815</v>
      </c>
      <c r="O4" s="632"/>
      <c r="P4" s="417" t="s">
        <v>2358</v>
      </c>
      <c r="Q4" s="675" t="s">
        <v>7955</v>
      </c>
      <c r="R4" s="417" t="s">
        <v>203</v>
      </c>
      <c r="S4" s="417" t="s">
        <v>7956</v>
      </c>
      <c r="T4" s="672">
        <v>5132</v>
      </c>
      <c r="U4" s="422" t="s">
        <v>4880</v>
      </c>
      <c r="V4" s="422" t="s">
        <v>1709</v>
      </c>
      <c r="W4" s="711" t="s">
        <v>5043</v>
      </c>
      <c r="X4" s="757" t="s">
        <v>7946</v>
      </c>
      <c r="Y4" s="682">
        <v>44543</v>
      </c>
      <c r="Z4" s="670">
        <v>44546</v>
      </c>
      <c r="AA4" s="671"/>
      <c r="AB4" s="523" t="s">
        <v>6652</v>
      </c>
      <c r="AC4" s="523" t="s">
        <v>7957</v>
      </c>
      <c r="AD4" s="523"/>
      <c r="AE4" s="523" t="s">
        <v>7958</v>
      </c>
      <c r="AF4" s="727" t="s">
        <v>6579</v>
      </c>
      <c r="AG4" s="563" t="s">
        <v>7560</v>
      </c>
      <c r="AH4" s="91"/>
      <c r="AI4" s="91">
        <v>1</v>
      </c>
      <c r="AJ4" s="91"/>
      <c r="AK4" s="91"/>
      <c r="AL4" s="91"/>
      <c r="AM4" s="91"/>
      <c r="AN4" s="523"/>
      <c r="AO4" s="523"/>
      <c r="AP4" s="523"/>
      <c r="AQ4" s="523"/>
      <c r="AR4" s="523"/>
      <c r="AS4" s="523">
        <v>1</v>
      </c>
      <c r="AT4" s="523"/>
      <c r="AU4" s="523"/>
      <c r="AV4" s="523"/>
      <c r="AW4" s="523"/>
      <c r="AX4" s="523"/>
      <c r="AY4" s="523"/>
      <c r="AZ4" s="523"/>
      <c r="BA4" s="523"/>
      <c r="BB4" s="523"/>
      <c r="BC4" s="523"/>
      <c r="BD4" s="523"/>
      <c r="BE4" s="523"/>
      <c r="BF4" s="91"/>
      <c r="BG4" s="91"/>
      <c r="BH4" s="91"/>
      <c r="BI4" s="91"/>
      <c r="BJ4" s="91"/>
      <c r="BK4" s="91"/>
      <c r="BL4" s="91"/>
      <c r="BM4" s="91">
        <v>1</v>
      </c>
      <c r="BN4" s="91"/>
      <c r="BO4" s="91">
        <v>1</v>
      </c>
      <c r="BP4" s="91">
        <v>1</v>
      </c>
    </row>
    <row r="5" spans="1:68" ht="25.5" hidden="1">
      <c r="A5" s="630"/>
      <c r="B5" s="630" t="s">
        <v>7959</v>
      </c>
      <c r="C5" s="630" t="s">
        <v>7942</v>
      </c>
      <c r="D5" s="622">
        <f t="shared" si="0"/>
        <v>186525.71174645668</v>
      </c>
      <c r="E5" s="680">
        <v>680000</v>
      </c>
      <c r="F5" s="515">
        <v>11</v>
      </c>
      <c r="G5" s="624" t="s">
        <v>3216</v>
      </c>
      <c r="H5" s="624"/>
      <c r="I5" s="624"/>
      <c r="J5" s="752">
        <v>44418</v>
      </c>
      <c r="K5" s="763" t="s">
        <v>7960</v>
      </c>
      <c r="L5" s="557">
        <v>13</v>
      </c>
      <c r="M5" s="521" t="s">
        <v>2654</v>
      </c>
      <c r="N5" s="632" t="s">
        <v>2654</v>
      </c>
      <c r="O5" s="632"/>
      <c r="P5" s="507" t="s">
        <v>2358</v>
      </c>
      <c r="Q5" s="675" t="s">
        <v>7961</v>
      </c>
      <c r="R5" s="507" t="s">
        <v>149</v>
      </c>
      <c r="S5" s="507" t="s">
        <v>7962</v>
      </c>
      <c r="T5" s="672">
        <v>1760</v>
      </c>
      <c r="U5" s="507" t="s">
        <v>5720</v>
      </c>
      <c r="V5" s="507" t="s">
        <v>471</v>
      </c>
      <c r="W5" s="523" t="s">
        <v>5043</v>
      </c>
      <c r="X5" s="523" t="s">
        <v>7946</v>
      </c>
      <c r="Y5" s="682">
        <v>44456</v>
      </c>
      <c r="Z5" s="670">
        <v>44462</v>
      </c>
      <c r="AA5" s="671" t="s">
        <v>7963</v>
      </c>
      <c r="AB5" s="523" t="s">
        <v>6898</v>
      </c>
      <c r="AC5" s="523" t="s">
        <v>7964</v>
      </c>
      <c r="AD5" s="523" t="s">
        <v>7965</v>
      </c>
      <c r="AE5" s="523" t="s">
        <v>7966</v>
      </c>
      <c r="AF5" s="727" t="s">
        <v>3258</v>
      </c>
      <c r="AG5" s="523"/>
      <c r="AH5" s="91"/>
      <c r="AI5" s="91">
        <v>1</v>
      </c>
      <c r="AJ5" s="91">
        <v>6</v>
      </c>
      <c r="AK5" s="91">
        <v>4</v>
      </c>
      <c r="AL5" s="91"/>
      <c r="AM5" s="91"/>
      <c r="AN5" s="523"/>
      <c r="AO5" s="523"/>
      <c r="AP5" s="523"/>
      <c r="AQ5" s="523"/>
      <c r="AR5" s="523"/>
      <c r="AS5" s="523">
        <v>1</v>
      </c>
      <c r="AT5" s="523"/>
      <c r="AU5" s="523"/>
      <c r="AV5" s="523"/>
      <c r="AW5" s="523"/>
      <c r="AX5" s="523"/>
      <c r="AY5" s="523"/>
      <c r="AZ5" s="523"/>
      <c r="BA5" s="523"/>
      <c r="BB5" s="523"/>
      <c r="BC5" s="523"/>
      <c r="BD5" s="523"/>
      <c r="BE5" s="523"/>
      <c r="BF5" s="91"/>
      <c r="BG5" s="91"/>
      <c r="BH5" s="91"/>
      <c r="BI5" s="91"/>
      <c r="BJ5" s="91"/>
      <c r="BK5" s="91"/>
      <c r="BL5" s="91"/>
      <c r="BM5" s="91">
        <v>1</v>
      </c>
      <c r="BN5" s="91"/>
      <c r="BO5" s="91">
        <v>1</v>
      </c>
      <c r="BP5" s="91">
        <v>1</v>
      </c>
    </row>
    <row r="6" spans="1:68" ht="28.5" hidden="1">
      <c r="A6" s="630"/>
      <c r="B6" s="630" t="s">
        <v>2317</v>
      </c>
      <c r="C6" s="630" t="s">
        <v>7942</v>
      </c>
      <c r="D6" s="622">
        <f t="shared" si="0"/>
        <v>110269.61194422882</v>
      </c>
      <c r="E6" s="680">
        <v>402000</v>
      </c>
      <c r="F6" s="515">
        <v>6</v>
      </c>
      <c r="G6" s="624" t="s">
        <v>3216</v>
      </c>
      <c r="H6" s="624"/>
      <c r="I6" s="624"/>
      <c r="J6" s="613"/>
      <c r="K6" s="765" t="s">
        <v>7967</v>
      </c>
      <c r="L6" s="557">
        <v>20</v>
      </c>
      <c r="M6" s="521" t="s">
        <v>2654</v>
      </c>
      <c r="N6" s="632" t="s">
        <v>2707</v>
      </c>
      <c r="O6" s="561"/>
      <c r="P6" s="577" t="s">
        <v>7241</v>
      </c>
      <c r="Q6" s="675" t="s">
        <v>7968</v>
      </c>
      <c r="R6" s="577" t="s">
        <v>277</v>
      </c>
      <c r="S6" s="577"/>
      <c r="T6" s="672">
        <v>6856</v>
      </c>
      <c r="U6" s="577" t="s">
        <v>4887</v>
      </c>
      <c r="V6" s="577" t="s">
        <v>7969</v>
      </c>
      <c r="W6" s="523" t="s">
        <v>5043</v>
      </c>
      <c r="X6" s="757" t="s">
        <v>5779</v>
      </c>
      <c r="Y6" s="682">
        <v>44463</v>
      </c>
      <c r="Z6" s="670">
        <v>44469</v>
      </c>
      <c r="AA6" s="686" t="s">
        <v>7970</v>
      </c>
      <c r="AB6" s="523" t="s">
        <v>7971</v>
      </c>
      <c r="AC6" s="523"/>
      <c r="AD6" s="771" t="s">
        <v>7972</v>
      </c>
      <c r="AE6" s="523" t="s">
        <v>7948</v>
      </c>
      <c r="AF6" s="727">
        <v>4</v>
      </c>
      <c r="AG6" s="91" t="s">
        <v>7560</v>
      </c>
      <c r="AH6" s="523"/>
      <c r="AI6" s="523"/>
      <c r="AJ6" s="523">
        <v>6</v>
      </c>
      <c r="AK6" s="523"/>
      <c r="AL6" s="523"/>
      <c r="AM6" s="523"/>
      <c r="AN6" s="523"/>
      <c r="AO6" s="523"/>
      <c r="AP6" s="523"/>
      <c r="AQ6" s="523"/>
      <c r="AR6" s="523"/>
      <c r="AS6" s="523">
        <v>1</v>
      </c>
      <c r="AT6" s="523"/>
      <c r="AU6" s="523"/>
      <c r="AV6" s="523"/>
      <c r="AW6" s="523"/>
      <c r="AX6" s="523"/>
      <c r="AY6" s="523"/>
      <c r="AZ6" s="523"/>
      <c r="BA6" s="523"/>
      <c r="BB6" s="523"/>
      <c r="BC6" s="523"/>
      <c r="BD6" s="523"/>
      <c r="BE6" s="523"/>
      <c r="BF6" s="91">
        <v>2</v>
      </c>
      <c r="BG6" s="91">
        <v>1</v>
      </c>
      <c r="BH6" s="91">
        <v>1</v>
      </c>
      <c r="BI6" s="91"/>
      <c r="BJ6" s="91"/>
      <c r="BK6" s="523"/>
      <c r="BL6" s="523"/>
      <c r="BM6" s="91">
        <v>1</v>
      </c>
      <c r="BN6" s="91"/>
      <c r="BO6" s="91">
        <v>1</v>
      </c>
      <c r="BP6" s="91">
        <v>1</v>
      </c>
    </row>
    <row r="7" spans="1:68" ht="25.5" hidden="1">
      <c r="A7" s="630"/>
      <c r="B7" s="630" t="s">
        <v>2333</v>
      </c>
      <c r="C7" s="630" t="s">
        <v>7942</v>
      </c>
      <c r="D7" s="622">
        <f t="shared" si="0"/>
        <v>186525.71174645668</v>
      </c>
      <c r="E7" s="680">
        <v>680000</v>
      </c>
      <c r="F7" s="515">
        <v>12</v>
      </c>
      <c r="G7" s="624" t="s">
        <v>3216</v>
      </c>
      <c r="H7" s="624"/>
      <c r="I7" s="624"/>
      <c r="J7" s="613"/>
      <c r="K7" s="760"/>
      <c r="L7" s="557">
        <v>17</v>
      </c>
      <c r="M7" s="521" t="s">
        <v>2432</v>
      </c>
      <c r="N7" s="632" t="s">
        <v>2432</v>
      </c>
      <c r="O7" s="632"/>
      <c r="P7" s="528" t="s">
        <v>2335</v>
      </c>
      <c r="Q7" s="675" t="s">
        <v>7973</v>
      </c>
      <c r="R7" s="528" t="s">
        <v>5424</v>
      </c>
      <c r="S7" s="528" t="s">
        <v>7974</v>
      </c>
      <c r="T7" s="672">
        <v>6051</v>
      </c>
      <c r="U7" s="528" t="s">
        <v>4887</v>
      </c>
      <c r="V7" s="528" t="s">
        <v>1540</v>
      </c>
      <c r="W7" s="523" t="s">
        <v>5043</v>
      </c>
      <c r="X7" s="523" t="s">
        <v>5779</v>
      </c>
      <c r="Y7" s="682">
        <v>44337</v>
      </c>
      <c r="Z7" s="670">
        <v>44344</v>
      </c>
      <c r="AA7" s="671"/>
      <c r="AB7" s="711" t="s">
        <v>6689</v>
      </c>
      <c r="AC7" s="711" t="s">
        <v>7975</v>
      </c>
      <c r="AD7" s="523" t="s">
        <v>7559</v>
      </c>
      <c r="AE7" s="523" t="s">
        <v>7976</v>
      </c>
      <c r="AF7" s="727" t="s">
        <v>5001</v>
      </c>
      <c r="AG7" s="523"/>
      <c r="AH7" s="523"/>
      <c r="AI7" s="523">
        <v>1</v>
      </c>
      <c r="AJ7" s="523">
        <v>8</v>
      </c>
      <c r="AK7" s="523">
        <v>4</v>
      </c>
      <c r="AL7" s="523"/>
      <c r="AM7" s="523"/>
      <c r="AN7" s="523"/>
      <c r="AO7" s="523"/>
      <c r="AP7" s="523"/>
      <c r="AQ7" s="523"/>
      <c r="AR7" s="523"/>
      <c r="AS7" s="523">
        <v>1</v>
      </c>
      <c r="AT7" s="523"/>
      <c r="AU7" s="523"/>
      <c r="AV7" s="523"/>
      <c r="AW7" s="523"/>
      <c r="AX7" s="523">
        <v>7</v>
      </c>
      <c r="AY7" s="523">
        <v>1</v>
      </c>
      <c r="AZ7" s="523">
        <v>3</v>
      </c>
      <c r="BA7" s="523">
        <v>1</v>
      </c>
      <c r="BB7" s="523"/>
      <c r="BC7" s="523"/>
      <c r="BD7" s="523"/>
      <c r="BE7" s="523"/>
      <c r="BF7" s="91"/>
      <c r="BG7" s="91"/>
      <c r="BH7" s="91"/>
      <c r="BI7" s="91"/>
      <c r="BJ7" s="91"/>
      <c r="BK7" s="523"/>
      <c r="BL7" s="523"/>
      <c r="BM7" s="91">
        <v>1</v>
      </c>
      <c r="BN7" s="91"/>
      <c r="BO7" s="91">
        <v>1</v>
      </c>
      <c r="BP7" s="91">
        <v>1</v>
      </c>
    </row>
    <row r="8" spans="1:68" ht="25.5" hidden="1">
      <c r="A8" s="630"/>
      <c r="B8" s="630" t="s">
        <v>7714</v>
      </c>
      <c r="C8" s="630" t="s">
        <v>7942</v>
      </c>
      <c r="D8" s="596">
        <f t="shared" si="0"/>
        <v>186525.71174645668</v>
      </c>
      <c r="E8" s="618">
        <v>680000</v>
      </c>
      <c r="F8" s="515">
        <v>11</v>
      </c>
      <c r="G8" s="776"/>
      <c r="H8" s="624"/>
      <c r="I8" s="624"/>
      <c r="J8" s="613"/>
      <c r="K8" s="764" t="s">
        <v>7977</v>
      </c>
      <c r="L8" s="557">
        <v>20</v>
      </c>
      <c r="M8" s="521" t="s">
        <v>2815</v>
      </c>
      <c r="N8" s="632" t="s">
        <v>2312</v>
      </c>
      <c r="O8" s="561"/>
      <c r="P8" s="576" t="s">
        <v>2335</v>
      </c>
      <c r="Q8" s="675" t="s">
        <v>7978</v>
      </c>
      <c r="R8" s="576" t="s">
        <v>7979</v>
      </c>
      <c r="S8" s="576" t="s">
        <v>7980</v>
      </c>
      <c r="T8" s="672">
        <v>7330</v>
      </c>
      <c r="U8" s="576" t="s">
        <v>4921</v>
      </c>
      <c r="V8" s="576" t="s">
        <v>7981</v>
      </c>
      <c r="W8" s="523" t="s">
        <v>5043</v>
      </c>
      <c r="X8" s="757" t="s">
        <v>5833</v>
      </c>
      <c r="Y8" s="682">
        <v>44566</v>
      </c>
      <c r="Z8" s="670">
        <v>44560</v>
      </c>
      <c r="AA8" s="710"/>
      <c r="AB8" s="523" t="s">
        <v>6700</v>
      </c>
      <c r="AC8" s="523" t="s">
        <v>7957</v>
      </c>
      <c r="AD8" s="523"/>
      <c r="AE8" s="523" t="s">
        <v>7976</v>
      </c>
      <c r="AF8" s="727" t="s">
        <v>5001</v>
      </c>
      <c r="AG8" s="91" t="s">
        <v>7560</v>
      </c>
      <c r="AH8" s="91">
        <v>1</v>
      </c>
      <c r="AI8" s="91"/>
      <c r="AJ8" s="91"/>
      <c r="AK8" s="91"/>
      <c r="AL8" s="523"/>
      <c r="AM8" s="523"/>
      <c r="AN8" s="523"/>
      <c r="AO8" s="523"/>
      <c r="AP8" s="523"/>
      <c r="AQ8" s="523"/>
      <c r="AR8" s="523"/>
      <c r="AS8" s="523">
        <v>1</v>
      </c>
      <c r="AT8" s="523"/>
      <c r="AU8" s="523"/>
      <c r="AV8" s="523"/>
      <c r="AW8" s="523"/>
      <c r="AX8" s="523"/>
      <c r="AY8" s="523"/>
      <c r="AZ8" s="523"/>
      <c r="BA8" s="523"/>
      <c r="BB8" s="523"/>
      <c r="BC8" s="523"/>
      <c r="BD8" s="523"/>
      <c r="BE8" s="523"/>
      <c r="BF8" s="91">
        <v>2</v>
      </c>
      <c r="BG8" s="91">
        <v>1</v>
      </c>
      <c r="BH8" s="91">
        <v>1</v>
      </c>
      <c r="BI8" s="91"/>
      <c r="BJ8" s="91"/>
      <c r="BK8" s="91"/>
      <c r="BL8" s="523"/>
      <c r="BM8" s="91">
        <v>1</v>
      </c>
      <c r="BN8" s="91"/>
      <c r="BO8" s="91">
        <v>1</v>
      </c>
      <c r="BP8" s="91">
        <v>1</v>
      </c>
    </row>
    <row r="9" spans="1:68" ht="25.5" hidden="1">
      <c r="A9" s="630"/>
      <c r="B9" s="630" t="s">
        <v>2317</v>
      </c>
      <c r="C9" s="630" t="s">
        <v>7942</v>
      </c>
      <c r="D9" s="622">
        <f t="shared" si="0"/>
        <v>182094.62888240925</v>
      </c>
      <c r="E9" s="680">
        <v>663846</v>
      </c>
      <c r="F9" s="515">
        <v>12</v>
      </c>
      <c r="G9" s="624" t="s">
        <v>3216</v>
      </c>
      <c r="H9" s="624"/>
      <c r="I9" s="624"/>
      <c r="J9" s="613"/>
      <c r="K9" s="760"/>
      <c r="L9" s="557">
        <v>17</v>
      </c>
      <c r="M9" s="521" t="s">
        <v>2432</v>
      </c>
      <c r="N9" s="632" t="s">
        <v>2432</v>
      </c>
      <c r="O9" s="632"/>
      <c r="P9" s="528" t="s">
        <v>2335</v>
      </c>
      <c r="Q9" s="675" t="s">
        <v>7982</v>
      </c>
      <c r="R9" s="528" t="s">
        <v>232</v>
      </c>
      <c r="S9" s="528" t="s">
        <v>7983</v>
      </c>
      <c r="T9" s="672">
        <v>6539</v>
      </c>
      <c r="U9" s="528" t="s">
        <v>4887</v>
      </c>
      <c r="V9" s="528" t="s">
        <v>1540</v>
      </c>
      <c r="W9" s="523" t="s">
        <v>5043</v>
      </c>
      <c r="X9" s="523" t="s">
        <v>5779</v>
      </c>
      <c r="Y9" s="682">
        <v>44337</v>
      </c>
      <c r="Z9" s="670">
        <v>44344</v>
      </c>
      <c r="AA9" s="671"/>
      <c r="AB9" s="711" t="s">
        <v>6555</v>
      </c>
      <c r="AC9" s="711" t="s">
        <v>7975</v>
      </c>
      <c r="AD9" s="523" t="s">
        <v>7559</v>
      </c>
      <c r="AE9" s="523" t="s">
        <v>7976</v>
      </c>
      <c r="AF9" s="727" t="s">
        <v>5001</v>
      </c>
      <c r="AG9" s="523"/>
      <c r="AH9" s="523">
        <v>1</v>
      </c>
      <c r="AI9" s="523"/>
      <c r="AJ9" s="523">
        <v>6</v>
      </c>
      <c r="AK9" s="523">
        <v>6</v>
      </c>
      <c r="AL9" s="523"/>
      <c r="AM9" s="523"/>
      <c r="AN9" s="523"/>
      <c r="AO9" s="523"/>
      <c r="AP9" s="523"/>
      <c r="AQ9" s="523"/>
      <c r="AR9" s="523"/>
      <c r="AS9" s="523">
        <v>1</v>
      </c>
      <c r="AT9" s="523"/>
      <c r="AU9" s="523"/>
      <c r="AV9" s="523"/>
      <c r="AW9" s="523"/>
      <c r="AX9" s="523">
        <v>7</v>
      </c>
      <c r="AY9" s="523">
        <v>1</v>
      </c>
      <c r="AZ9" s="523">
        <v>3</v>
      </c>
      <c r="BA9" s="523">
        <v>1</v>
      </c>
      <c r="BB9" s="523"/>
      <c r="BC9" s="523"/>
      <c r="BD9" s="523"/>
      <c r="BE9" s="523"/>
      <c r="BF9" s="91"/>
      <c r="BG9" s="91"/>
      <c r="BH9" s="91"/>
      <c r="BI9" s="91"/>
      <c r="BJ9" s="91"/>
      <c r="BK9" s="523"/>
      <c r="BL9" s="523"/>
      <c r="BM9" s="91">
        <v>1</v>
      </c>
      <c r="BN9" s="91"/>
      <c r="BO9" s="91">
        <v>1</v>
      </c>
      <c r="BP9" s="91">
        <v>1</v>
      </c>
    </row>
    <row r="10" spans="1:68" ht="25.5" hidden="1">
      <c r="A10" s="630"/>
      <c r="B10" s="630" t="s">
        <v>3216</v>
      </c>
      <c r="C10" s="630" t="s">
        <v>7942</v>
      </c>
      <c r="D10" s="622">
        <f t="shared" si="0"/>
        <v>186525.71174645668</v>
      </c>
      <c r="E10" s="680">
        <v>680000</v>
      </c>
      <c r="F10" s="704">
        <v>11</v>
      </c>
      <c r="G10" s="624" t="s">
        <v>3216</v>
      </c>
      <c r="H10" s="624"/>
      <c r="I10" s="624"/>
      <c r="J10" s="752">
        <v>44481</v>
      </c>
      <c r="K10" s="765" t="s">
        <v>7984</v>
      </c>
      <c r="L10" s="557">
        <v>15</v>
      </c>
      <c r="M10" s="521" t="s">
        <v>2746</v>
      </c>
      <c r="N10" s="632" t="s">
        <v>2815</v>
      </c>
      <c r="O10" s="632"/>
      <c r="P10" s="417" t="s">
        <v>2358</v>
      </c>
      <c r="Q10" s="675" t="s">
        <v>7985</v>
      </c>
      <c r="R10" s="417" t="s">
        <v>5208</v>
      </c>
      <c r="S10" s="417" t="s">
        <v>5209</v>
      </c>
      <c r="T10" s="672">
        <v>1620</v>
      </c>
      <c r="U10" s="417" t="s">
        <v>4880</v>
      </c>
      <c r="V10" s="417"/>
      <c r="W10" s="523" t="s">
        <v>5043</v>
      </c>
      <c r="X10" s="757" t="s">
        <v>7946</v>
      </c>
      <c r="Y10" s="682">
        <v>44519</v>
      </c>
      <c r="Z10" s="670">
        <v>44525</v>
      </c>
      <c r="AA10" s="671"/>
      <c r="AB10" s="523" t="s">
        <v>6981</v>
      </c>
      <c r="AC10" s="523" t="s">
        <v>7957</v>
      </c>
      <c r="AD10" s="771" t="s">
        <v>7986</v>
      </c>
      <c r="AE10" s="523" t="s">
        <v>7976</v>
      </c>
      <c r="AF10" s="727" t="s">
        <v>5001</v>
      </c>
      <c r="AG10" s="91"/>
      <c r="AH10" s="91"/>
      <c r="AI10" s="91">
        <v>1</v>
      </c>
      <c r="AJ10" s="91"/>
      <c r="AK10" s="91"/>
      <c r="AL10" s="91"/>
      <c r="AM10" s="91"/>
      <c r="AN10" s="523"/>
      <c r="AO10" s="523"/>
      <c r="AP10" s="523"/>
      <c r="AQ10" s="523"/>
      <c r="AR10" s="523"/>
      <c r="AS10" s="523"/>
      <c r="AT10" s="523"/>
      <c r="AU10" s="523"/>
      <c r="AV10" s="523"/>
      <c r="AW10" s="523"/>
      <c r="AX10" s="523"/>
      <c r="AY10" s="523"/>
      <c r="AZ10" s="523"/>
      <c r="BA10" s="523"/>
      <c r="BB10" s="523"/>
      <c r="BC10" s="523"/>
      <c r="BD10" s="523"/>
      <c r="BE10" s="523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</row>
    <row r="11" spans="1:68" ht="25.5" hidden="1">
      <c r="A11" s="630"/>
      <c r="B11" s="630" t="s">
        <v>7566</v>
      </c>
      <c r="C11" s="630" t="s">
        <v>7942</v>
      </c>
      <c r="D11" s="622">
        <f t="shared" si="0"/>
        <v>186525.71174645668</v>
      </c>
      <c r="E11" s="680">
        <v>680000</v>
      </c>
      <c r="F11" s="704">
        <v>12</v>
      </c>
      <c r="G11" s="624" t="s">
        <v>3216</v>
      </c>
      <c r="H11" s="624"/>
      <c r="I11" s="624"/>
      <c r="J11" s="613"/>
      <c r="K11" s="764"/>
      <c r="L11" s="557">
        <v>29</v>
      </c>
      <c r="M11" s="521" t="s">
        <v>2746</v>
      </c>
      <c r="N11" s="632" t="s">
        <v>2815</v>
      </c>
      <c r="O11" s="561"/>
      <c r="P11" s="586" t="s">
        <v>2335</v>
      </c>
      <c r="Q11" s="675" t="s">
        <v>7987</v>
      </c>
      <c r="R11" s="586" t="s">
        <v>281</v>
      </c>
      <c r="S11" s="586" t="s">
        <v>124</v>
      </c>
      <c r="T11" s="672">
        <v>7345</v>
      </c>
      <c r="U11" s="586" t="s">
        <v>5720</v>
      </c>
      <c r="V11" s="586"/>
      <c r="W11" s="523" t="s">
        <v>5043</v>
      </c>
      <c r="X11" s="774" t="s">
        <v>5779</v>
      </c>
      <c r="Y11" s="682">
        <v>44537</v>
      </c>
      <c r="Z11" s="670">
        <v>44539</v>
      </c>
      <c r="AA11" s="671"/>
      <c r="AB11" s="523" t="s">
        <v>6677</v>
      </c>
      <c r="AC11" s="523" t="s">
        <v>7975</v>
      </c>
      <c r="AD11" s="771" t="s">
        <v>7986</v>
      </c>
      <c r="AE11" s="523" t="s">
        <v>7976</v>
      </c>
      <c r="AF11" s="727" t="s">
        <v>5001</v>
      </c>
      <c r="AG11" s="91"/>
      <c r="AH11" s="91">
        <v>1</v>
      </c>
      <c r="AI11" s="91"/>
      <c r="AJ11" s="91"/>
      <c r="AK11" s="91"/>
      <c r="AL11" s="91"/>
      <c r="AM11" s="91"/>
      <c r="AN11" s="523"/>
      <c r="AO11" s="523"/>
      <c r="AP11" s="523"/>
      <c r="AQ11" s="523"/>
      <c r="AR11" s="523"/>
      <c r="AS11" s="523">
        <v>1</v>
      </c>
      <c r="AT11" s="523"/>
      <c r="AU11" s="523"/>
      <c r="AV11" s="523"/>
      <c r="AW11" s="523"/>
      <c r="AX11" s="523"/>
      <c r="AY11" s="523"/>
      <c r="AZ11" s="523"/>
      <c r="BA11" s="523"/>
      <c r="BB11" s="523"/>
      <c r="BC11" s="523"/>
      <c r="BD11" s="523"/>
      <c r="BE11" s="523"/>
      <c r="BF11" s="91">
        <v>2</v>
      </c>
      <c r="BG11" s="91">
        <v>1</v>
      </c>
      <c r="BH11" s="91">
        <v>1</v>
      </c>
      <c r="BI11" s="91"/>
      <c r="BJ11" s="91"/>
      <c r="BK11" s="91"/>
      <c r="BL11" s="91"/>
      <c r="BM11" s="91">
        <v>1</v>
      </c>
      <c r="BN11" s="91"/>
      <c r="BO11" s="91">
        <v>1</v>
      </c>
      <c r="BP11" s="91">
        <v>1</v>
      </c>
    </row>
    <row r="12" spans="1:68" ht="25.5" hidden="1">
      <c r="A12" s="630"/>
      <c r="B12" s="630" t="s">
        <v>2333</v>
      </c>
      <c r="C12" s="630" t="s">
        <v>7942</v>
      </c>
      <c r="D12" s="622">
        <f t="shared" si="0"/>
        <v>187005.5765701762</v>
      </c>
      <c r="E12" s="680">
        <v>681749.4</v>
      </c>
      <c r="F12" s="515">
        <v>10</v>
      </c>
      <c r="G12" s="624" t="s">
        <v>3216</v>
      </c>
      <c r="H12" s="624"/>
      <c r="I12" s="624"/>
      <c r="J12" s="752">
        <v>44223</v>
      </c>
      <c r="K12" s="760"/>
      <c r="L12" s="557">
        <v>15</v>
      </c>
      <c r="M12" s="521" t="s">
        <v>2351</v>
      </c>
      <c r="N12" s="632" t="s">
        <v>2351</v>
      </c>
      <c r="O12" s="561"/>
      <c r="P12" s="577" t="s">
        <v>2358</v>
      </c>
      <c r="Q12" s="675" t="s">
        <v>7988</v>
      </c>
      <c r="R12" s="577" t="s">
        <v>7989</v>
      </c>
      <c r="S12" s="577" t="s">
        <v>7990</v>
      </c>
      <c r="T12" s="672">
        <v>5274</v>
      </c>
      <c r="U12" s="577" t="s">
        <v>4887</v>
      </c>
      <c r="V12" s="577" t="s">
        <v>7991</v>
      </c>
      <c r="W12" s="523" t="s">
        <v>5043</v>
      </c>
      <c r="X12" s="523" t="s">
        <v>5833</v>
      </c>
      <c r="Y12" s="751">
        <v>44246</v>
      </c>
      <c r="Z12" s="670">
        <v>44252</v>
      </c>
      <c r="AA12" s="671"/>
      <c r="AB12" s="523" t="s">
        <v>6700</v>
      </c>
      <c r="AC12" s="523" t="s">
        <v>7957</v>
      </c>
      <c r="AD12" s="523" t="s">
        <v>7559</v>
      </c>
      <c r="AE12" s="523" t="s">
        <v>7976</v>
      </c>
      <c r="AF12" s="727" t="s">
        <v>5001</v>
      </c>
      <c r="AG12" s="91" t="s">
        <v>7560</v>
      </c>
      <c r="AH12" s="91">
        <v>1</v>
      </c>
      <c r="AI12" s="91"/>
      <c r="AJ12" s="91">
        <v>7</v>
      </c>
      <c r="AK12" s="91">
        <v>3</v>
      </c>
      <c r="AL12" s="91"/>
      <c r="AM12" s="91"/>
      <c r="AN12" s="523"/>
      <c r="AO12" s="523"/>
      <c r="AP12" s="523"/>
      <c r="AQ12" s="523"/>
      <c r="AR12" s="523"/>
      <c r="AS12" s="523">
        <v>1</v>
      </c>
      <c r="AT12" s="523"/>
      <c r="AU12" s="523"/>
      <c r="AV12" s="523"/>
      <c r="AW12" s="523"/>
      <c r="AX12" s="523">
        <v>7</v>
      </c>
      <c r="AY12" s="523">
        <v>1</v>
      </c>
      <c r="AZ12" s="523">
        <v>3</v>
      </c>
      <c r="BA12" s="523">
        <v>1</v>
      </c>
      <c r="BB12" s="523"/>
      <c r="BC12" s="523"/>
      <c r="BD12" s="523"/>
      <c r="BE12" s="523"/>
      <c r="BF12" s="91">
        <v>2</v>
      </c>
      <c r="BG12" s="91">
        <v>1</v>
      </c>
      <c r="BH12" s="91">
        <v>1</v>
      </c>
      <c r="BI12" s="91"/>
      <c r="BJ12" s="91"/>
      <c r="BK12" s="91"/>
      <c r="BL12" s="91"/>
      <c r="BM12" s="91">
        <v>1</v>
      </c>
      <c r="BN12" s="91"/>
      <c r="BO12" s="91">
        <v>1</v>
      </c>
      <c r="BP12" s="91">
        <v>1</v>
      </c>
    </row>
    <row r="13" spans="1:68" ht="28.5" hidden="1">
      <c r="A13" s="630"/>
      <c r="B13" s="630" t="s">
        <v>2317</v>
      </c>
      <c r="C13" s="630" t="s">
        <v>7942</v>
      </c>
      <c r="D13" s="596">
        <f t="shared" si="0"/>
        <v>110269.61194422882</v>
      </c>
      <c r="E13" s="618">
        <v>402000</v>
      </c>
      <c r="F13" s="515">
        <v>6</v>
      </c>
      <c r="G13" s="624" t="s">
        <v>3216</v>
      </c>
      <c r="H13" s="624"/>
      <c r="I13" s="624"/>
      <c r="J13" s="613"/>
      <c r="K13" s="764"/>
      <c r="L13" s="557">
        <v>16</v>
      </c>
      <c r="M13" s="521" t="s">
        <v>2815</v>
      </c>
      <c r="N13" s="632" t="s">
        <v>2815</v>
      </c>
      <c r="O13" s="561"/>
      <c r="P13" s="422" t="s">
        <v>7241</v>
      </c>
      <c r="Q13" s="675" t="s">
        <v>7992</v>
      </c>
      <c r="R13" s="422" t="s">
        <v>7993</v>
      </c>
      <c r="S13" s="422" t="s">
        <v>7994</v>
      </c>
      <c r="T13" s="672">
        <v>7026</v>
      </c>
      <c r="U13" s="422" t="s">
        <v>4880</v>
      </c>
      <c r="V13" s="422" t="s">
        <v>7995</v>
      </c>
      <c r="W13" s="523" t="s">
        <v>5043</v>
      </c>
      <c r="X13" s="757" t="s">
        <v>7946</v>
      </c>
      <c r="Y13" s="682">
        <v>44551</v>
      </c>
      <c r="Z13" s="670">
        <v>44553</v>
      </c>
      <c r="AA13" s="671"/>
      <c r="AB13" s="523">
        <v>6</v>
      </c>
      <c r="AC13" s="523"/>
      <c r="AD13" s="771" t="s">
        <v>7947</v>
      </c>
      <c r="AE13" s="523" t="s">
        <v>7948</v>
      </c>
      <c r="AF13" s="727">
        <v>4</v>
      </c>
      <c r="AG13" s="91" t="s">
        <v>7560</v>
      </c>
      <c r="AH13" s="91"/>
      <c r="AI13" s="91">
        <v>1</v>
      </c>
      <c r="AJ13" s="91"/>
      <c r="AK13" s="91"/>
      <c r="AL13" s="91"/>
      <c r="AM13" s="91"/>
      <c r="AN13" s="523"/>
      <c r="AO13" s="523"/>
      <c r="AP13" s="523"/>
      <c r="AQ13" s="523"/>
      <c r="AR13" s="523"/>
      <c r="AS13" s="523">
        <v>1</v>
      </c>
      <c r="AT13" s="523"/>
      <c r="AU13" s="523"/>
      <c r="AV13" s="523"/>
      <c r="AW13" s="523"/>
      <c r="AX13" s="523"/>
      <c r="AY13" s="523"/>
      <c r="AZ13" s="523"/>
      <c r="BA13" s="523"/>
      <c r="BB13" s="523"/>
      <c r="BC13" s="523"/>
      <c r="BD13" s="523"/>
      <c r="BE13" s="523"/>
      <c r="BF13" s="91">
        <v>2</v>
      </c>
      <c r="BG13" s="91">
        <v>1</v>
      </c>
      <c r="BH13" s="91">
        <v>1</v>
      </c>
      <c r="BI13" s="91"/>
      <c r="BJ13" s="91"/>
      <c r="BK13" s="91"/>
      <c r="BL13" s="91"/>
      <c r="BM13" s="91">
        <v>1</v>
      </c>
      <c r="BN13" s="91"/>
      <c r="BO13" s="91">
        <v>1</v>
      </c>
      <c r="BP13" s="91">
        <v>1</v>
      </c>
    </row>
    <row r="14" spans="1:68" ht="25.5" hidden="1">
      <c r="A14" s="630"/>
      <c r="B14" s="630" t="s">
        <v>7566</v>
      </c>
      <c r="C14" s="630" t="s">
        <v>7942</v>
      </c>
      <c r="D14" s="596">
        <f t="shared" si="0"/>
        <v>186525.71174645668</v>
      </c>
      <c r="E14" s="618">
        <v>680000</v>
      </c>
      <c r="F14" s="515">
        <v>11</v>
      </c>
      <c r="G14" s="776"/>
      <c r="H14" s="624"/>
      <c r="I14" s="624"/>
      <c r="J14" s="613"/>
      <c r="K14" s="764" t="s">
        <v>7977</v>
      </c>
      <c r="L14" s="557">
        <v>27</v>
      </c>
      <c r="M14" s="521" t="s">
        <v>2815</v>
      </c>
      <c r="N14" s="632" t="s">
        <v>2312</v>
      </c>
      <c r="O14" s="632"/>
      <c r="P14" s="112" t="s">
        <v>2335</v>
      </c>
      <c r="Q14" s="675" t="s">
        <v>7996</v>
      </c>
      <c r="R14" s="112" t="s">
        <v>7997</v>
      </c>
      <c r="S14" s="112" t="s">
        <v>32</v>
      </c>
      <c r="T14" s="672">
        <v>7218</v>
      </c>
      <c r="U14" s="112" t="s">
        <v>4870</v>
      </c>
      <c r="V14" s="112" t="s">
        <v>7998</v>
      </c>
      <c r="W14" s="523" t="s">
        <v>5043</v>
      </c>
      <c r="X14" s="757" t="s">
        <v>5833</v>
      </c>
      <c r="Y14" s="682"/>
      <c r="Z14" s="670">
        <v>44579</v>
      </c>
      <c r="AA14" s="710"/>
      <c r="AB14" s="523" t="s">
        <v>6652</v>
      </c>
      <c r="AC14" s="523" t="s">
        <v>7957</v>
      </c>
      <c r="AD14" s="523"/>
      <c r="AE14" s="523" t="s">
        <v>7976</v>
      </c>
      <c r="AF14" s="727"/>
      <c r="AG14" s="523" t="s">
        <v>7560</v>
      </c>
      <c r="AH14" s="523"/>
      <c r="AI14" s="523">
        <v>1</v>
      </c>
      <c r="AJ14" s="523"/>
      <c r="AK14" s="523"/>
      <c r="AL14" s="523"/>
      <c r="AM14" s="523"/>
      <c r="AN14" s="523"/>
      <c r="AO14" s="523"/>
      <c r="AP14" s="523"/>
      <c r="AQ14" s="523"/>
      <c r="AR14" s="523"/>
      <c r="AS14" s="523">
        <v>1</v>
      </c>
      <c r="AT14" s="523"/>
      <c r="AU14" s="523"/>
      <c r="AV14" s="523"/>
      <c r="AW14" s="523"/>
      <c r="AX14" s="523"/>
      <c r="AY14" s="523"/>
      <c r="AZ14" s="523"/>
      <c r="BA14" s="523"/>
      <c r="BB14" s="523"/>
      <c r="BC14" s="523"/>
      <c r="BD14" s="523"/>
      <c r="BE14" s="523"/>
      <c r="BF14" s="91">
        <v>2</v>
      </c>
      <c r="BG14" s="91">
        <v>1</v>
      </c>
      <c r="BH14" s="91">
        <v>1</v>
      </c>
      <c r="BI14" s="91"/>
      <c r="BJ14" s="91"/>
      <c r="BK14" s="523"/>
      <c r="BL14" s="523"/>
      <c r="BM14" s="91">
        <v>1</v>
      </c>
      <c r="BN14" s="91"/>
      <c r="BO14" s="91">
        <v>1</v>
      </c>
      <c r="BP14" s="91">
        <v>1</v>
      </c>
    </row>
    <row r="15" spans="1:68" ht="42.75" hidden="1">
      <c r="A15" s="630"/>
      <c r="B15" s="630" t="s">
        <v>2317</v>
      </c>
      <c r="C15" s="630" t="s">
        <v>7942</v>
      </c>
      <c r="D15" s="622">
        <f t="shared" si="0"/>
        <v>113561.24215151923</v>
      </c>
      <c r="E15" s="680">
        <v>414000</v>
      </c>
      <c r="F15" s="515">
        <v>6</v>
      </c>
      <c r="G15" s="624" t="s">
        <v>3216</v>
      </c>
      <c r="H15" s="624"/>
      <c r="I15" s="624"/>
      <c r="J15" s="613"/>
      <c r="K15" s="765" t="s">
        <v>7984</v>
      </c>
      <c r="L15" s="557">
        <v>5</v>
      </c>
      <c r="M15" s="521" t="s">
        <v>2746</v>
      </c>
      <c r="N15" s="632" t="s">
        <v>2746</v>
      </c>
      <c r="O15" s="632"/>
      <c r="P15" s="507" t="s">
        <v>7241</v>
      </c>
      <c r="Q15" s="675" t="s">
        <v>7999</v>
      </c>
      <c r="R15" s="507" t="s">
        <v>8000</v>
      </c>
      <c r="S15" s="507" t="s">
        <v>8001</v>
      </c>
      <c r="T15" s="672">
        <v>6855</v>
      </c>
      <c r="U15" s="507" t="s">
        <v>5720</v>
      </c>
      <c r="V15" s="507" t="s">
        <v>8002</v>
      </c>
      <c r="W15" s="523" t="s">
        <v>5043</v>
      </c>
      <c r="X15" s="757" t="s">
        <v>5833</v>
      </c>
      <c r="Y15" s="682">
        <v>44510</v>
      </c>
      <c r="Z15" s="670">
        <v>44518</v>
      </c>
      <c r="AA15" s="686"/>
      <c r="AB15" s="523">
        <v>6</v>
      </c>
      <c r="AC15" s="523"/>
      <c r="AD15" s="771" t="s">
        <v>7947</v>
      </c>
      <c r="AE15" s="523" t="s">
        <v>7948</v>
      </c>
      <c r="AF15" s="727">
        <v>4</v>
      </c>
      <c r="AG15" s="91" t="s">
        <v>7560</v>
      </c>
      <c r="AH15" s="91"/>
      <c r="AI15" s="91"/>
      <c r="AJ15" s="91">
        <v>6</v>
      </c>
      <c r="AK15" s="91"/>
      <c r="AL15" s="91"/>
      <c r="AM15" s="91"/>
      <c r="AN15" s="523"/>
      <c r="AO15" s="523"/>
      <c r="AP15" s="523"/>
      <c r="AQ15" s="523"/>
      <c r="AR15" s="523"/>
      <c r="AS15" s="523">
        <v>1</v>
      </c>
      <c r="AT15" s="523">
        <v>6</v>
      </c>
      <c r="AU15" s="523"/>
      <c r="AV15" s="523"/>
      <c r="AW15" s="523"/>
      <c r="AX15" s="523"/>
      <c r="AY15" s="523"/>
      <c r="AZ15" s="523"/>
      <c r="BA15" s="523"/>
      <c r="BB15" s="523"/>
      <c r="BC15" s="523"/>
      <c r="BD15" s="523"/>
      <c r="BE15" s="523"/>
      <c r="BF15" s="91">
        <v>2</v>
      </c>
      <c r="BG15" s="91">
        <v>1</v>
      </c>
      <c r="BH15" s="91">
        <v>1</v>
      </c>
      <c r="BI15" s="91">
        <v>2</v>
      </c>
      <c r="BJ15" s="91">
        <v>4</v>
      </c>
      <c r="BK15" s="91"/>
      <c r="BL15" s="91"/>
      <c r="BM15" s="91"/>
      <c r="BN15" s="91">
        <v>2</v>
      </c>
      <c r="BO15" s="91">
        <v>1</v>
      </c>
      <c r="BP15" s="91">
        <v>1</v>
      </c>
    </row>
    <row r="16" spans="1:68" ht="25.5" hidden="1">
      <c r="A16" s="630"/>
      <c r="B16" s="630" t="s">
        <v>7959</v>
      </c>
      <c r="C16" s="630" t="s">
        <v>7942</v>
      </c>
      <c r="D16" s="596">
        <f t="shared" si="0"/>
        <v>186525.71174645668</v>
      </c>
      <c r="E16" s="618">
        <v>680000</v>
      </c>
      <c r="F16" s="704">
        <v>10</v>
      </c>
      <c r="G16" s="624" t="s">
        <v>3216</v>
      </c>
      <c r="H16" s="624"/>
      <c r="I16" s="624"/>
      <c r="J16" s="613"/>
      <c r="K16" s="764"/>
      <c r="L16" s="557">
        <v>22</v>
      </c>
      <c r="M16" s="521" t="s">
        <v>2746</v>
      </c>
      <c r="N16" s="632" t="s">
        <v>2815</v>
      </c>
      <c r="O16" s="561"/>
      <c r="P16" s="432" t="s">
        <v>2335</v>
      </c>
      <c r="Q16" s="675" t="s">
        <v>8003</v>
      </c>
      <c r="R16" s="432" t="s">
        <v>7912</v>
      </c>
      <c r="S16" s="432" t="s">
        <v>7913</v>
      </c>
      <c r="T16" s="672">
        <v>6251</v>
      </c>
      <c r="U16" s="432" t="s">
        <v>4870</v>
      </c>
      <c r="V16" s="432" t="s">
        <v>8004</v>
      </c>
      <c r="W16" s="523" t="s">
        <v>5043</v>
      </c>
      <c r="X16" s="757" t="s">
        <v>5833</v>
      </c>
      <c r="Y16" s="682">
        <v>44527</v>
      </c>
      <c r="Z16" s="670">
        <v>44539</v>
      </c>
      <c r="AA16" s="671"/>
      <c r="AB16" s="523" t="s">
        <v>7284</v>
      </c>
      <c r="AC16" s="523" t="s">
        <v>7964</v>
      </c>
      <c r="AD16" s="771" t="s">
        <v>7986</v>
      </c>
      <c r="AE16" s="523" t="s">
        <v>7976</v>
      </c>
      <c r="AF16" s="727"/>
      <c r="AG16" s="91"/>
      <c r="AH16" s="523">
        <v>1</v>
      </c>
      <c r="AI16" s="523"/>
      <c r="AJ16" s="523"/>
      <c r="AK16" s="523"/>
      <c r="AL16" s="523"/>
      <c r="AM16" s="523"/>
      <c r="AN16" s="523"/>
      <c r="AO16" s="523"/>
      <c r="AP16" s="523"/>
      <c r="AQ16" s="523"/>
      <c r="AR16" s="523"/>
      <c r="AS16" s="523">
        <v>1</v>
      </c>
      <c r="AT16" s="523"/>
      <c r="AU16" s="523"/>
      <c r="AV16" s="523"/>
      <c r="AW16" s="523"/>
      <c r="AX16" s="523"/>
      <c r="AY16" s="523"/>
      <c r="AZ16" s="523"/>
      <c r="BA16" s="523"/>
      <c r="BB16" s="523"/>
      <c r="BC16" s="523"/>
      <c r="BD16" s="523"/>
      <c r="BE16" s="523"/>
      <c r="BF16" s="91"/>
      <c r="BG16" s="91"/>
      <c r="BH16" s="91"/>
      <c r="BI16" s="91"/>
      <c r="BJ16" s="91"/>
      <c r="BK16" s="523"/>
      <c r="BL16" s="523"/>
      <c r="BM16" s="91">
        <v>1</v>
      </c>
      <c r="BN16" s="91"/>
      <c r="BO16" s="91">
        <v>1</v>
      </c>
      <c r="BP16" s="91">
        <v>1</v>
      </c>
    </row>
    <row r="17" spans="1:68" ht="25.5" hidden="1">
      <c r="A17" s="630"/>
      <c r="B17" s="630" t="s">
        <v>2333</v>
      </c>
      <c r="C17" s="630" t="s">
        <v>7942</v>
      </c>
      <c r="D17" s="622">
        <f t="shared" si="0"/>
        <v>177996.919582731</v>
      </c>
      <c r="E17" s="680">
        <v>648907.35</v>
      </c>
      <c r="F17" s="515">
        <v>12</v>
      </c>
      <c r="G17" s="624" t="s">
        <v>3216</v>
      </c>
      <c r="H17" s="624"/>
      <c r="I17" s="624"/>
      <c r="J17" s="752">
        <v>44222</v>
      </c>
      <c r="K17" s="760">
        <v>44254</v>
      </c>
      <c r="L17" s="557">
        <v>1</v>
      </c>
      <c r="M17" s="521" t="s">
        <v>2374</v>
      </c>
      <c r="N17" s="632" t="s">
        <v>2374</v>
      </c>
      <c r="O17" s="632"/>
      <c r="P17" s="528" t="s">
        <v>2358</v>
      </c>
      <c r="Q17" s="675" t="s">
        <v>8005</v>
      </c>
      <c r="R17" s="528" t="s">
        <v>6040</v>
      </c>
      <c r="S17" s="528" t="s">
        <v>8006</v>
      </c>
      <c r="T17" s="672">
        <v>4711</v>
      </c>
      <c r="U17" s="528" t="s">
        <v>4887</v>
      </c>
      <c r="V17" s="528" t="s">
        <v>1184</v>
      </c>
      <c r="W17" s="523" t="s">
        <v>5043</v>
      </c>
      <c r="X17" s="523" t="s">
        <v>5833</v>
      </c>
      <c r="Y17" s="751">
        <v>44260</v>
      </c>
      <c r="Z17" s="670">
        <v>44265</v>
      </c>
      <c r="AA17" s="671"/>
      <c r="AB17" s="523" t="s">
        <v>6555</v>
      </c>
      <c r="AC17" s="523" t="s">
        <v>7975</v>
      </c>
      <c r="AD17" s="523" t="s">
        <v>7559</v>
      </c>
      <c r="AE17" s="523" t="s">
        <v>8007</v>
      </c>
      <c r="AF17" s="727" t="s">
        <v>6648</v>
      </c>
      <c r="AG17" s="91"/>
      <c r="AH17" s="91"/>
      <c r="AI17" s="91">
        <v>1</v>
      </c>
      <c r="AJ17" s="91">
        <v>6</v>
      </c>
      <c r="AK17" s="91">
        <v>6</v>
      </c>
      <c r="AL17" s="91"/>
      <c r="AM17" s="91"/>
      <c r="AN17" s="523"/>
      <c r="AO17" s="523"/>
      <c r="AP17" s="523"/>
      <c r="AQ17" s="523"/>
      <c r="AR17" s="523"/>
      <c r="AS17" s="523">
        <v>1</v>
      </c>
      <c r="AT17" s="523"/>
      <c r="AU17" s="523"/>
      <c r="AV17" s="523"/>
      <c r="AW17" s="523"/>
      <c r="AX17" s="523"/>
      <c r="AY17" s="523"/>
      <c r="AZ17" s="523">
        <v>3</v>
      </c>
      <c r="BA17" s="523">
        <v>1</v>
      </c>
      <c r="BB17" s="523">
        <v>7</v>
      </c>
      <c r="BC17" s="523">
        <v>1</v>
      </c>
      <c r="BD17" s="523"/>
      <c r="BE17" s="523"/>
      <c r="BF17" s="91"/>
      <c r="BG17" s="91"/>
      <c r="BH17" s="91"/>
      <c r="BI17" s="91"/>
      <c r="BJ17" s="91"/>
      <c r="BK17" s="91"/>
      <c r="BL17" s="91"/>
      <c r="BM17" s="91">
        <v>1</v>
      </c>
      <c r="BN17" s="91"/>
      <c r="BO17" s="91">
        <v>1</v>
      </c>
      <c r="BP17" s="91">
        <v>1</v>
      </c>
    </row>
    <row r="18" spans="1:68" ht="25.5" hidden="1">
      <c r="A18" s="630"/>
      <c r="B18" s="630" t="s">
        <v>2317</v>
      </c>
      <c r="C18" s="630" t="s">
        <v>7942</v>
      </c>
      <c r="D18" s="622">
        <f t="shared" si="0"/>
        <v>186525.71174645668</v>
      </c>
      <c r="E18" s="680">
        <v>680000</v>
      </c>
      <c r="F18" s="515">
        <v>12</v>
      </c>
      <c r="G18" s="624" t="s">
        <v>3216</v>
      </c>
      <c r="H18" s="624"/>
      <c r="I18" s="624"/>
      <c r="J18" s="752">
        <v>44327</v>
      </c>
      <c r="K18" s="760"/>
      <c r="L18" s="557">
        <v>2</v>
      </c>
      <c r="M18" s="521" t="s">
        <v>2556</v>
      </c>
      <c r="N18" s="632" t="s">
        <v>2556</v>
      </c>
      <c r="O18" s="632"/>
      <c r="P18" s="507" t="s">
        <v>2358</v>
      </c>
      <c r="Q18" s="675" t="s">
        <v>8008</v>
      </c>
      <c r="R18" s="507" t="s">
        <v>4358</v>
      </c>
      <c r="S18" s="507" t="s">
        <v>8009</v>
      </c>
      <c r="T18" s="672">
        <v>1813</v>
      </c>
      <c r="U18" s="586" t="s">
        <v>5720</v>
      </c>
      <c r="V18" s="586" t="s">
        <v>2022</v>
      </c>
      <c r="W18" s="523" t="s">
        <v>5043</v>
      </c>
      <c r="X18" s="523" t="s">
        <v>5833</v>
      </c>
      <c r="Y18" s="682">
        <v>44385</v>
      </c>
      <c r="Z18" s="670">
        <v>44389</v>
      </c>
      <c r="AA18" s="671"/>
      <c r="AB18" s="523" t="s">
        <v>6713</v>
      </c>
      <c r="AC18" s="523" t="s">
        <v>7964</v>
      </c>
      <c r="AD18" s="523" t="s">
        <v>7559</v>
      </c>
      <c r="AE18" s="523" t="s">
        <v>8010</v>
      </c>
      <c r="AF18" s="727" t="s">
        <v>5001</v>
      </c>
      <c r="AG18" s="91" t="s">
        <v>7560</v>
      </c>
      <c r="AH18" s="91"/>
      <c r="AI18" s="91">
        <v>1</v>
      </c>
      <c r="AJ18" s="91">
        <v>6</v>
      </c>
      <c r="AK18" s="91">
        <v>6</v>
      </c>
      <c r="AL18" s="91"/>
      <c r="AM18" s="91"/>
      <c r="AN18" s="523"/>
      <c r="AO18" s="523"/>
      <c r="AP18" s="523"/>
      <c r="AQ18" s="523"/>
      <c r="AR18" s="523"/>
      <c r="AS18" s="523">
        <v>1</v>
      </c>
      <c r="AT18" s="523"/>
      <c r="AU18" s="523"/>
      <c r="AV18" s="523"/>
      <c r="AW18" s="523"/>
      <c r="AX18" s="523"/>
      <c r="AY18" s="523"/>
      <c r="AZ18" s="523"/>
      <c r="BA18" s="523"/>
      <c r="BB18" s="523"/>
      <c r="BC18" s="523"/>
      <c r="BD18" s="523"/>
      <c r="BE18" s="523"/>
      <c r="BF18" s="91">
        <v>2</v>
      </c>
      <c r="BG18" s="91">
        <v>1</v>
      </c>
      <c r="BH18" s="91">
        <v>1</v>
      </c>
      <c r="BI18" s="91"/>
      <c r="BJ18" s="91"/>
      <c r="BK18" s="91"/>
      <c r="BL18" s="91"/>
      <c r="BM18" s="91">
        <v>1</v>
      </c>
      <c r="BN18" s="91"/>
      <c r="BO18" s="91">
        <v>1</v>
      </c>
      <c r="BP18" s="91">
        <v>1</v>
      </c>
    </row>
    <row r="19" spans="1:68" ht="25.5" hidden="1">
      <c r="A19" s="630"/>
      <c r="B19" s="630" t="s">
        <v>2317</v>
      </c>
      <c r="C19" s="630" t="s">
        <v>7942</v>
      </c>
      <c r="D19" s="622">
        <f t="shared" si="0"/>
        <v>186525.71174645668</v>
      </c>
      <c r="E19" s="680">
        <v>680000</v>
      </c>
      <c r="F19" s="704">
        <v>10</v>
      </c>
      <c r="G19" s="624" t="s">
        <v>3216</v>
      </c>
      <c r="H19" s="756"/>
      <c r="I19" s="624"/>
      <c r="J19" s="613"/>
      <c r="K19" s="765">
        <v>44515</v>
      </c>
      <c r="L19" s="557">
        <v>29</v>
      </c>
      <c r="M19" s="521" t="s">
        <v>2746</v>
      </c>
      <c r="N19" s="632" t="s">
        <v>2815</v>
      </c>
      <c r="O19" s="561"/>
      <c r="P19" s="577" t="s">
        <v>2335</v>
      </c>
      <c r="Q19" s="675" t="s">
        <v>8011</v>
      </c>
      <c r="R19" s="577" t="s">
        <v>4806</v>
      </c>
      <c r="S19" s="577"/>
      <c r="T19" s="672">
        <v>6894</v>
      </c>
      <c r="U19" s="577" t="s">
        <v>4887</v>
      </c>
      <c r="V19" s="577" t="s">
        <v>8012</v>
      </c>
      <c r="W19" s="523" t="s">
        <v>5043</v>
      </c>
      <c r="X19" s="774" t="s">
        <v>5833</v>
      </c>
      <c r="Y19" s="682">
        <v>44533</v>
      </c>
      <c r="Z19" s="670">
        <v>44551</v>
      </c>
      <c r="AA19" s="686"/>
      <c r="AB19" s="523" t="s">
        <v>6700</v>
      </c>
      <c r="AC19" s="523" t="s">
        <v>7957</v>
      </c>
      <c r="AD19" s="771" t="s">
        <v>7986</v>
      </c>
      <c r="AE19" s="523" t="s">
        <v>7958</v>
      </c>
      <c r="AF19" s="727" t="s">
        <v>5001</v>
      </c>
      <c r="AG19" s="773" t="s">
        <v>7560</v>
      </c>
      <c r="AH19" s="523"/>
      <c r="AI19" s="523">
        <v>1</v>
      </c>
      <c r="AJ19" s="91">
        <v>7</v>
      </c>
      <c r="AK19" s="523">
        <v>3</v>
      </c>
      <c r="AL19" s="523"/>
      <c r="AM19" s="523"/>
      <c r="AN19" s="523"/>
      <c r="AO19" s="523"/>
      <c r="AP19" s="523"/>
      <c r="AQ19" s="523"/>
      <c r="AR19" s="523"/>
      <c r="AS19" s="523">
        <v>1</v>
      </c>
      <c r="AT19" s="523">
        <v>6</v>
      </c>
      <c r="AU19" s="523"/>
      <c r="AV19" s="523"/>
      <c r="AW19" s="523"/>
      <c r="AX19" s="523"/>
      <c r="AY19" s="523"/>
      <c r="AZ19" s="523"/>
      <c r="BA19" s="523"/>
      <c r="BB19" s="523"/>
      <c r="BC19" s="523"/>
      <c r="BD19" s="523"/>
      <c r="BE19" s="523"/>
      <c r="BF19" s="91">
        <v>2</v>
      </c>
      <c r="BG19" s="91">
        <v>1</v>
      </c>
      <c r="BH19" s="91">
        <v>1</v>
      </c>
      <c r="BI19" s="91">
        <v>2</v>
      </c>
      <c r="BJ19" s="91">
        <v>4</v>
      </c>
      <c r="BK19" s="523"/>
      <c r="BL19" s="523"/>
      <c r="BM19" s="91"/>
      <c r="BN19" s="91">
        <v>2</v>
      </c>
      <c r="BO19" s="91">
        <v>1</v>
      </c>
      <c r="BP19" s="91">
        <v>1</v>
      </c>
    </row>
    <row r="20" spans="1:68" ht="25.5" hidden="1">
      <c r="A20" s="630"/>
      <c r="B20" s="630" t="s">
        <v>2317</v>
      </c>
      <c r="C20" s="630" t="s">
        <v>7942</v>
      </c>
      <c r="D20" s="622">
        <f t="shared" si="0"/>
        <v>186525.71174645668</v>
      </c>
      <c r="E20" s="680">
        <v>680000</v>
      </c>
      <c r="F20" s="515">
        <v>12</v>
      </c>
      <c r="G20" s="624" t="s">
        <v>3216</v>
      </c>
      <c r="H20" s="624"/>
      <c r="I20" s="624"/>
      <c r="J20" s="752">
        <v>44321</v>
      </c>
      <c r="K20" s="760"/>
      <c r="L20" s="557">
        <v>7</v>
      </c>
      <c r="M20" s="521" t="s">
        <v>2471</v>
      </c>
      <c r="N20" s="632" t="s">
        <v>2471</v>
      </c>
      <c r="O20" s="632"/>
      <c r="P20" s="528" t="s">
        <v>2358</v>
      </c>
      <c r="Q20" s="675" t="s">
        <v>8013</v>
      </c>
      <c r="R20" s="528" t="s">
        <v>8014</v>
      </c>
      <c r="S20" s="528" t="s">
        <v>8015</v>
      </c>
      <c r="T20" s="672">
        <v>4398</v>
      </c>
      <c r="U20" s="528" t="s">
        <v>4887</v>
      </c>
      <c r="V20" s="528" t="s">
        <v>8016</v>
      </c>
      <c r="W20" s="523" t="s">
        <v>5043</v>
      </c>
      <c r="X20" s="523" t="s">
        <v>5779</v>
      </c>
      <c r="Y20" s="682">
        <v>44358</v>
      </c>
      <c r="Z20" s="670">
        <v>44365</v>
      </c>
      <c r="AA20" s="671"/>
      <c r="AB20" s="711" t="s">
        <v>6689</v>
      </c>
      <c r="AC20" s="711" t="s">
        <v>7975</v>
      </c>
      <c r="AD20" s="523" t="s">
        <v>7559</v>
      </c>
      <c r="AE20" s="523" t="s">
        <v>7976</v>
      </c>
      <c r="AF20" s="727" t="s">
        <v>6512</v>
      </c>
      <c r="AG20" s="91"/>
      <c r="AH20" s="523">
        <v>1</v>
      </c>
      <c r="AI20" s="523"/>
      <c r="AJ20" s="523">
        <v>8</v>
      </c>
      <c r="AK20" s="523">
        <v>4</v>
      </c>
      <c r="AL20" s="523"/>
      <c r="AM20" s="523"/>
      <c r="AN20" s="523"/>
      <c r="AO20" s="523"/>
      <c r="AP20" s="523"/>
      <c r="AQ20" s="523"/>
      <c r="AR20" s="523"/>
      <c r="AS20" s="523">
        <v>1</v>
      </c>
      <c r="AT20" s="523"/>
      <c r="AU20" s="523"/>
      <c r="AV20" s="523"/>
      <c r="AW20" s="523"/>
      <c r="AX20" s="523"/>
      <c r="AY20" s="523"/>
      <c r="AZ20" s="523"/>
      <c r="BA20" s="523"/>
      <c r="BB20" s="523"/>
      <c r="BC20" s="523"/>
      <c r="BD20" s="523"/>
      <c r="BE20" s="523"/>
      <c r="BF20" s="91">
        <v>2</v>
      </c>
      <c r="BG20" s="91">
        <v>1</v>
      </c>
      <c r="BH20" s="91">
        <v>1</v>
      </c>
      <c r="BI20" s="91"/>
      <c r="BJ20" s="91"/>
      <c r="BK20" s="523"/>
      <c r="BL20" s="523"/>
      <c r="BM20" s="91">
        <v>1</v>
      </c>
      <c r="BN20" s="91"/>
      <c r="BO20" s="91">
        <v>1</v>
      </c>
      <c r="BP20" s="91">
        <v>1</v>
      </c>
    </row>
    <row r="21" spans="1:68" ht="25.5" hidden="1">
      <c r="A21" s="630"/>
      <c r="B21" s="630" t="s">
        <v>2333</v>
      </c>
      <c r="C21" s="630" t="s">
        <v>7942</v>
      </c>
      <c r="D21" s="680">
        <f t="shared" si="0"/>
        <v>186525.71174645668</v>
      </c>
      <c r="E21" s="680">
        <v>680000</v>
      </c>
      <c r="F21" s="515">
        <v>11</v>
      </c>
      <c r="G21" s="624" t="s">
        <v>3216</v>
      </c>
      <c r="H21" s="624"/>
      <c r="I21" s="624"/>
      <c r="J21" s="752">
        <v>44417</v>
      </c>
      <c r="K21" s="764" t="s">
        <v>8017</v>
      </c>
      <c r="L21" s="557">
        <v>11</v>
      </c>
      <c r="M21" s="521" t="s">
        <v>2707</v>
      </c>
      <c r="N21" s="632" t="s">
        <v>2707</v>
      </c>
      <c r="O21" s="632"/>
      <c r="P21" s="112" t="s">
        <v>2358</v>
      </c>
      <c r="Q21" s="675" t="s">
        <v>8018</v>
      </c>
      <c r="R21" s="112" t="s">
        <v>5305</v>
      </c>
      <c r="S21" s="112" t="s">
        <v>8019</v>
      </c>
      <c r="T21" s="672">
        <v>4932</v>
      </c>
      <c r="U21" s="432" t="s">
        <v>4870</v>
      </c>
      <c r="V21" s="432" t="s">
        <v>8020</v>
      </c>
      <c r="W21" s="523" t="s">
        <v>5043</v>
      </c>
      <c r="X21" s="757" t="s">
        <v>5779</v>
      </c>
      <c r="Y21" s="682">
        <v>44490</v>
      </c>
      <c r="Z21" s="670">
        <v>44490</v>
      </c>
      <c r="AA21" s="686"/>
      <c r="AB21" s="523" t="s">
        <v>8021</v>
      </c>
      <c r="AC21" s="523" t="s">
        <v>7957</v>
      </c>
      <c r="AD21" s="771" t="s">
        <v>7559</v>
      </c>
      <c r="AE21" s="523" t="s">
        <v>7966</v>
      </c>
      <c r="AF21" s="727" t="s">
        <v>6770</v>
      </c>
      <c r="AG21" s="91" t="s">
        <v>7560</v>
      </c>
      <c r="AH21" s="523"/>
      <c r="AI21" s="523">
        <v>1</v>
      </c>
      <c r="AJ21" s="523">
        <v>8</v>
      </c>
      <c r="AK21" s="523">
        <v>3</v>
      </c>
      <c r="AL21" s="523"/>
      <c r="AM21" s="523"/>
      <c r="AN21" s="523"/>
      <c r="AO21" s="523"/>
      <c r="AP21" s="523"/>
      <c r="AQ21" s="523"/>
      <c r="AR21" s="523"/>
      <c r="AS21" s="523">
        <v>1</v>
      </c>
      <c r="AT21" s="523"/>
      <c r="AU21" s="523"/>
      <c r="AV21" s="523"/>
      <c r="AW21" s="523"/>
      <c r="AX21" s="523"/>
      <c r="AY21" s="523"/>
      <c r="AZ21" s="523"/>
      <c r="BA21" s="523"/>
      <c r="BB21" s="523"/>
      <c r="BC21" s="523"/>
      <c r="BD21" s="523"/>
      <c r="BE21" s="523"/>
      <c r="BF21" s="91">
        <v>2</v>
      </c>
      <c r="BG21" s="91">
        <v>1</v>
      </c>
      <c r="BH21" s="91">
        <v>1</v>
      </c>
      <c r="BI21" s="91"/>
      <c r="BJ21" s="91"/>
      <c r="BK21" s="523"/>
      <c r="BL21" s="523"/>
      <c r="BM21" s="91">
        <v>1</v>
      </c>
      <c r="BN21" s="91"/>
      <c r="BO21" s="91">
        <v>1</v>
      </c>
      <c r="BP21" s="91">
        <v>1</v>
      </c>
    </row>
    <row r="22" spans="1:68" ht="28.5" hidden="1">
      <c r="A22" s="630"/>
      <c r="B22" s="630" t="s">
        <v>2317</v>
      </c>
      <c r="C22" s="630" t="s">
        <v>7942</v>
      </c>
      <c r="D22" s="622">
        <f t="shared" si="0"/>
        <v>186525.71174645668</v>
      </c>
      <c r="E22" s="680">
        <v>680000</v>
      </c>
      <c r="F22" s="515">
        <v>13</v>
      </c>
      <c r="G22" s="624" t="s">
        <v>3216</v>
      </c>
      <c r="H22" s="624"/>
      <c r="I22" s="624"/>
      <c r="J22" s="752">
        <v>44328</v>
      </c>
      <c r="K22" s="760"/>
      <c r="L22" s="557">
        <v>7</v>
      </c>
      <c r="M22" s="521" t="s">
        <v>2471</v>
      </c>
      <c r="N22" s="632" t="s">
        <v>2471</v>
      </c>
      <c r="O22" s="561"/>
      <c r="P22" s="577" t="s">
        <v>2358</v>
      </c>
      <c r="Q22" s="675" t="s">
        <v>8022</v>
      </c>
      <c r="R22" s="577" t="s">
        <v>5446</v>
      </c>
      <c r="S22" s="577" t="s">
        <v>8023</v>
      </c>
      <c r="T22" s="672">
        <v>4709</v>
      </c>
      <c r="U22" s="577" t="s">
        <v>4887</v>
      </c>
      <c r="V22" s="577" t="s">
        <v>1532</v>
      </c>
      <c r="W22" s="523" t="s">
        <v>5043</v>
      </c>
      <c r="X22" s="523" t="s">
        <v>5779</v>
      </c>
      <c r="Y22" s="682">
        <v>44358</v>
      </c>
      <c r="Z22" s="670">
        <v>44365</v>
      </c>
      <c r="AA22" s="671"/>
      <c r="AB22" s="711" t="s">
        <v>6976</v>
      </c>
      <c r="AC22" s="711" t="s">
        <v>8024</v>
      </c>
      <c r="AD22" s="523" t="s">
        <v>7559</v>
      </c>
      <c r="AE22" s="523" t="s">
        <v>8025</v>
      </c>
      <c r="AF22" s="727" t="s">
        <v>5001</v>
      </c>
      <c r="AG22" s="523"/>
      <c r="AH22" s="523">
        <v>1</v>
      </c>
      <c r="AI22" s="523"/>
      <c r="AJ22" s="523">
        <v>8</v>
      </c>
      <c r="AK22" s="523">
        <v>5</v>
      </c>
      <c r="AL22" s="523"/>
      <c r="AM22" s="523"/>
      <c r="AN22" s="523"/>
      <c r="AO22" s="523"/>
      <c r="AP22" s="523"/>
      <c r="AQ22" s="523"/>
      <c r="AR22" s="523"/>
      <c r="AS22" s="523">
        <v>1</v>
      </c>
      <c r="AT22" s="523"/>
      <c r="AU22" s="523"/>
      <c r="AV22" s="523"/>
      <c r="AW22" s="523"/>
      <c r="AX22" s="523"/>
      <c r="AY22" s="523"/>
      <c r="AZ22" s="523"/>
      <c r="BA22" s="523"/>
      <c r="BB22" s="523"/>
      <c r="BC22" s="523"/>
      <c r="BD22" s="523"/>
      <c r="BE22" s="523"/>
      <c r="BF22" s="91"/>
      <c r="BG22" s="91"/>
      <c r="BH22" s="91"/>
      <c r="BI22" s="91"/>
      <c r="BJ22" s="91"/>
      <c r="BK22" s="523"/>
      <c r="BL22" s="523"/>
      <c r="BM22" s="91">
        <v>1</v>
      </c>
      <c r="BN22" s="91"/>
      <c r="BO22" s="91">
        <v>1</v>
      </c>
      <c r="BP22" s="91">
        <v>1</v>
      </c>
    </row>
    <row r="23" spans="1:68" ht="25.5" hidden="1">
      <c r="A23" s="630"/>
      <c r="B23" s="630" t="s">
        <v>2317</v>
      </c>
      <c r="C23" s="630" t="s">
        <v>7942</v>
      </c>
      <c r="D23" s="596">
        <f t="shared" si="0"/>
        <v>186525.71174645668</v>
      </c>
      <c r="E23" s="618">
        <v>680000</v>
      </c>
      <c r="F23" s="515">
        <v>13</v>
      </c>
      <c r="G23" s="776"/>
      <c r="H23" s="624"/>
      <c r="I23" s="624"/>
      <c r="J23" s="613"/>
      <c r="K23" s="765" t="s">
        <v>8026</v>
      </c>
      <c r="L23" s="557">
        <v>27</v>
      </c>
      <c r="M23" s="521" t="s">
        <v>2815</v>
      </c>
      <c r="N23" s="632" t="s">
        <v>2312</v>
      </c>
      <c r="O23" s="632"/>
      <c r="P23" s="112" t="s">
        <v>2335</v>
      </c>
      <c r="Q23" s="675" t="s">
        <v>8027</v>
      </c>
      <c r="R23" s="112" t="s">
        <v>3575</v>
      </c>
      <c r="S23" s="112" t="s">
        <v>2395</v>
      </c>
      <c r="T23" s="672">
        <v>7125</v>
      </c>
      <c r="U23" s="112" t="s">
        <v>4870</v>
      </c>
      <c r="V23" s="112" t="s">
        <v>832</v>
      </c>
      <c r="W23" s="711" t="s">
        <v>5043</v>
      </c>
      <c r="X23" s="757" t="s">
        <v>5833</v>
      </c>
      <c r="Y23" s="682"/>
      <c r="Z23" s="670">
        <v>44581</v>
      </c>
      <c r="AA23" s="710"/>
      <c r="AB23" s="523" t="s">
        <v>6652</v>
      </c>
      <c r="AC23" s="523" t="s">
        <v>7957</v>
      </c>
      <c r="AD23" s="523"/>
      <c r="AE23" s="523" t="s">
        <v>7976</v>
      </c>
      <c r="AF23" s="727"/>
      <c r="AG23" s="91" t="s">
        <v>7560</v>
      </c>
      <c r="AH23" s="523"/>
      <c r="AI23" s="523">
        <v>1</v>
      </c>
      <c r="AJ23" s="523"/>
      <c r="AK23" s="523"/>
      <c r="AL23" s="523"/>
      <c r="AM23" s="523"/>
      <c r="AN23" s="523"/>
      <c r="AO23" s="523"/>
      <c r="AP23" s="523"/>
      <c r="AQ23" s="523"/>
      <c r="AR23" s="523"/>
      <c r="AS23" s="523">
        <v>1</v>
      </c>
      <c r="AT23" s="523"/>
      <c r="AU23" s="523"/>
      <c r="AV23" s="523"/>
      <c r="AW23" s="523"/>
      <c r="AX23" s="523"/>
      <c r="AY23" s="523"/>
      <c r="AZ23" s="523"/>
      <c r="BA23" s="523"/>
      <c r="BB23" s="523"/>
      <c r="BC23" s="523"/>
      <c r="BD23" s="523"/>
      <c r="BE23" s="523"/>
      <c r="BF23" s="91"/>
      <c r="BG23" s="91"/>
      <c r="BH23" s="91"/>
      <c r="BI23" s="91"/>
      <c r="BJ23" s="91"/>
      <c r="BK23" s="523"/>
      <c r="BL23" s="523"/>
      <c r="BM23" s="91">
        <v>1</v>
      </c>
      <c r="BN23" s="91"/>
      <c r="BO23" s="91">
        <v>1</v>
      </c>
      <c r="BP23" s="91">
        <v>1</v>
      </c>
    </row>
    <row r="24" spans="1:68" ht="28.5" hidden="1">
      <c r="A24" s="630"/>
      <c r="B24" s="630" t="s">
        <v>2333</v>
      </c>
      <c r="C24" s="630" t="s">
        <v>7942</v>
      </c>
      <c r="D24" s="596">
        <f t="shared" si="0"/>
        <v>186525.98604897398</v>
      </c>
      <c r="E24" s="618">
        <v>680001</v>
      </c>
      <c r="F24" s="704">
        <v>13</v>
      </c>
      <c r="G24" s="624" t="s">
        <v>3216</v>
      </c>
      <c r="H24" s="624"/>
      <c r="I24" s="624"/>
      <c r="J24" s="752">
        <v>44481</v>
      </c>
      <c r="K24" s="764"/>
      <c r="L24" s="557">
        <v>29</v>
      </c>
      <c r="M24" s="521" t="s">
        <v>2746</v>
      </c>
      <c r="N24" s="632" t="s">
        <v>2815</v>
      </c>
      <c r="O24" s="561"/>
      <c r="P24" s="577" t="s">
        <v>2358</v>
      </c>
      <c r="Q24" s="675" t="s">
        <v>8028</v>
      </c>
      <c r="R24" s="577" t="s">
        <v>5026</v>
      </c>
      <c r="S24" s="577" t="s">
        <v>8029</v>
      </c>
      <c r="T24" s="672">
        <v>5370</v>
      </c>
      <c r="U24" s="577" t="s">
        <v>4887</v>
      </c>
      <c r="V24" s="577"/>
      <c r="W24" s="523" t="s">
        <v>5043</v>
      </c>
      <c r="X24" s="774" t="s">
        <v>7946</v>
      </c>
      <c r="Y24" s="682">
        <v>44534</v>
      </c>
      <c r="Z24" s="670">
        <v>44539</v>
      </c>
      <c r="AA24" s="671"/>
      <c r="AB24" s="523" t="s">
        <v>6986</v>
      </c>
      <c r="AC24" s="523" t="s">
        <v>6985</v>
      </c>
      <c r="AD24" s="771" t="s">
        <v>7986</v>
      </c>
      <c r="AE24" s="771" t="s">
        <v>7976</v>
      </c>
      <c r="AF24" s="727" t="s">
        <v>5001</v>
      </c>
      <c r="AG24" s="523"/>
      <c r="AH24" s="523"/>
      <c r="AI24" s="523">
        <v>1</v>
      </c>
      <c r="AJ24" s="523"/>
      <c r="AK24" s="523"/>
      <c r="AL24" s="523"/>
      <c r="AM24" s="523"/>
      <c r="AN24" s="523"/>
      <c r="AO24" s="523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/>
      <c r="BC24" s="523"/>
      <c r="BD24" s="523"/>
      <c r="BE24" s="523"/>
      <c r="BF24" s="91"/>
      <c r="BG24" s="91"/>
      <c r="BH24" s="91"/>
      <c r="BI24" s="91"/>
      <c r="BJ24" s="91"/>
      <c r="BK24" s="523"/>
      <c r="BL24" s="523"/>
      <c r="BM24" s="91"/>
      <c r="BN24" s="91"/>
      <c r="BO24" s="91"/>
      <c r="BP24" s="91"/>
    </row>
    <row r="25" spans="1:68" ht="28.5" hidden="1">
      <c r="A25" s="630"/>
      <c r="B25" s="630" t="s">
        <v>2317</v>
      </c>
      <c r="C25" s="630" t="s">
        <v>7942</v>
      </c>
      <c r="D25" s="622">
        <f t="shared" si="0"/>
        <v>186525.71174645668</v>
      </c>
      <c r="E25" s="680">
        <v>680000</v>
      </c>
      <c r="F25" s="515">
        <v>11</v>
      </c>
      <c r="G25" s="624" t="s">
        <v>3216</v>
      </c>
      <c r="H25" s="624"/>
      <c r="I25" s="624"/>
      <c r="J25" s="752">
        <v>44306</v>
      </c>
      <c r="K25" s="760">
        <v>44351</v>
      </c>
      <c r="L25" s="557">
        <v>5</v>
      </c>
      <c r="M25" s="521" t="s">
        <v>2471</v>
      </c>
      <c r="N25" s="632" t="s">
        <v>2471</v>
      </c>
      <c r="O25" s="561"/>
      <c r="P25" s="432" t="s">
        <v>2358</v>
      </c>
      <c r="Q25" s="675" t="s">
        <v>8030</v>
      </c>
      <c r="R25" s="432" t="s">
        <v>2798</v>
      </c>
      <c r="S25" s="432" t="s">
        <v>8031</v>
      </c>
      <c r="T25" s="672">
        <v>4409</v>
      </c>
      <c r="U25" s="432" t="s">
        <v>4870</v>
      </c>
      <c r="V25" s="432" t="s">
        <v>2091</v>
      </c>
      <c r="W25" s="523" t="s">
        <v>5043</v>
      </c>
      <c r="X25" s="523" t="s">
        <v>5833</v>
      </c>
      <c r="Y25" s="682">
        <v>44359</v>
      </c>
      <c r="Z25" s="670">
        <v>44364</v>
      </c>
      <c r="AA25" s="671"/>
      <c r="AB25" s="711" t="s">
        <v>6677</v>
      </c>
      <c r="AC25" s="711" t="s">
        <v>7957</v>
      </c>
      <c r="AD25" s="523" t="s">
        <v>7559</v>
      </c>
      <c r="AE25" s="523" t="s">
        <v>7976</v>
      </c>
      <c r="AF25" s="727" t="s">
        <v>7287</v>
      </c>
      <c r="AG25" s="523" t="s">
        <v>7560</v>
      </c>
      <c r="AH25" s="523"/>
      <c r="AI25" s="523">
        <v>1</v>
      </c>
      <c r="AJ25" s="523">
        <v>7</v>
      </c>
      <c r="AK25" s="523">
        <v>4</v>
      </c>
      <c r="AL25" s="523"/>
      <c r="AM25" s="523"/>
      <c r="AN25" s="523"/>
      <c r="AO25" s="523"/>
      <c r="AP25" s="523"/>
      <c r="AQ25" s="523"/>
      <c r="AR25" s="523"/>
      <c r="AS25" s="523">
        <v>1</v>
      </c>
      <c r="AT25" s="523"/>
      <c r="AU25" s="523"/>
      <c r="AV25" s="523"/>
      <c r="AW25" s="523"/>
      <c r="AX25" s="523"/>
      <c r="AY25" s="523"/>
      <c r="AZ25" s="523"/>
      <c r="BA25" s="523"/>
      <c r="BB25" s="523"/>
      <c r="BC25" s="523"/>
      <c r="BD25" s="523"/>
      <c r="BE25" s="523"/>
      <c r="BF25" s="91">
        <v>2</v>
      </c>
      <c r="BG25" s="91">
        <v>1</v>
      </c>
      <c r="BH25" s="91">
        <v>1</v>
      </c>
      <c r="BI25" s="91"/>
      <c r="BJ25" s="91"/>
      <c r="BK25" s="523"/>
      <c r="BL25" s="523"/>
      <c r="BM25" s="91">
        <v>1</v>
      </c>
      <c r="BN25" s="91"/>
      <c r="BO25" s="91">
        <v>1</v>
      </c>
      <c r="BP25" s="91">
        <v>1</v>
      </c>
    </row>
    <row r="26" spans="1:68" ht="25.5" hidden="1">
      <c r="A26" s="630"/>
      <c r="B26" s="630" t="s">
        <v>7566</v>
      </c>
      <c r="C26" s="630" t="s">
        <v>7942</v>
      </c>
      <c r="D26" s="622">
        <f t="shared" si="0"/>
        <v>186525.71174645668</v>
      </c>
      <c r="E26" s="680">
        <v>680000</v>
      </c>
      <c r="F26" s="515">
        <v>10</v>
      </c>
      <c r="G26" s="624" t="s">
        <v>3216</v>
      </c>
      <c r="H26" s="624"/>
      <c r="I26" s="624"/>
      <c r="J26" s="613"/>
      <c r="K26" s="760"/>
      <c r="L26" s="557">
        <v>21</v>
      </c>
      <c r="M26" s="521" t="s">
        <v>2471</v>
      </c>
      <c r="N26" s="632" t="s">
        <v>2556</v>
      </c>
      <c r="O26" s="632"/>
      <c r="P26" s="528" t="s">
        <v>2335</v>
      </c>
      <c r="Q26" s="675" t="s">
        <v>8032</v>
      </c>
      <c r="R26" s="577" t="s">
        <v>8033</v>
      </c>
      <c r="S26" s="577" t="s">
        <v>8034</v>
      </c>
      <c r="T26" s="672">
        <v>7242</v>
      </c>
      <c r="U26" s="577" t="s">
        <v>4887</v>
      </c>
      <c r="V26" s="577" t="s">
        <v>8035</v>
      </c>
      <c r="W26" s="523" t="s">
        <v>5043</v>
      </c>
      <c r="X26" s="523" t="s">
        <v>5833</v>
      </c>
      <c r="Y26" s="682">
        <v>44372</v>
      </c>
      <c r="Z26" s="670">
        <v>44407</v>
      </c>
      <c r="AA26" s="671"/>
      <c r="AB26" s="523" t="s">
        <v>6700</v>
      </c>
      <c r="AC26" s="523" t="s">
        <v>7957</v>
      </c>
      <c r="AD26" s="523" t="s">
        <v>7559</v>
      </c>
      <c r="AE26" s="523" t="s">
        <v>7976</v>
      </c>
      <c r="AF26" s="727"/>
      <c r="AG26" s="91" t="s">
        <v>7560</v>
      </c>
      <c r="AH26" s="523"/>
      <c r="AI26" s="523">
        <v>1</v>
      </c>
      <c r="AJ26" s="523">
        <v>7</v>
      </c>
      <c r="AK26" s="523">
        <v>3</v>
      </c>
      <c r="AL26" s="523"/>
      <c r="AM26" s="523"/>
      <c r="AN26" s="523"/>
      <c r="AO26" s="523"/>
      <c r="AP26" s="523"/>
      <c r="AQ26" s="523"/>
      <c r="AR26" s="523"/>
      <c r="AS26" s="523">
        <v>1</v>
      </c>
      <c r="AT26" s="523"/>
      <c r="AU26" s="523"/>
      <c r="AV26" s="523"/>
      <c r="AW26" s="523"/>
      <c r="AX26" s="523"/>
      <c r="AY26" s="523"/>
      <c r="AZ26" s="523"/>
      <c r="BA26" s="523"/>
      <c r="BB26" s="523"/>
      <c r="BC26" s="523"/>
      <c r="BD26" s="523"/>
      <c r="BE26" s="523"/>
      <c r="BF26" s="91">
        <v>2</v>
      </c>
      <c r="BG26" s="91">
        <v>1</v>
      </c>
      <c r="BH26" s="91">
        <v>1</v>
      </c>
      <c r="BI26" s="91"/>
      <c r="BJ26" s="91"/>
      <c r="BK26" s="523"/>
      <c r="BL26" s="523"/>
      <c r="BM26" s="91">
        <v>1</v>
      </c>
      <c r="BN26" s="91"/>
      <c r="BO26" s="91">
        <v>1</v>
      </c>
      <c r="BP26" s="91">
        <v>1</v>
      </c>
    </row>
    <row r="27" spans="1:68" ht="28.5" hidden="1">
      <c r="A27" s="630"/>
      <c r="B27" s="630" t="s">
        <v>2317</v>
      </c>
      <c r="C27" s="630" t="s">
        <v>7942</v>
      </c>
      <c r="D27" s="622">
        <f t="shared" si="0"/>
        <v>186525.71174645668</v>
      </c>
      <c r="E27" s="680">
        <v>680000</v>
      </c>
      <c r="F27" s="515">
        <v>10</v>
      </c>
      <c r="G27" s="624" t="s">
        <v>3216</v>
      </c>
      <c r="H27" s="624"/>
      <c r="I27" s="624"/>
      <c r="J27" s="752">
        <v>44403</v>
      </c>
      <c r="K27" s="760"/>
      <c r="L27" s="557">
        <v>30</v>
      </c>
      <c r="M27" s="521" t="s">
        <v>2614</v>
      </c>
      <c r="N27" s="632" t="s">
        <v>2654</v>
      </c>
      <c r="O27" s="632"/>
      <c r="P27" s="112" t="s">
        <v>2358</v>
      </c>
      <c r="Q27" s="675" t="s">
        <v>8036</v>
      </c>
      <c r="R27" s="432" t="s">
        <v>2568</v>
      </c>
      <c r="S27" s="432" t="s">
        <v>8037</v>
      </c>
      <c r="T27" s="672">
        <v>4610</v>
      </c>
      <c r="U27" s="432" t="s">
        <v>4870</v>
      </c>
      <c r="V27" s="432" t="s">
        <v>8038</v>
      </c>
      <c r="W27" s="523" t="s">
        <v>5043</v>
      </c>
      <c r="X27" s="523" t="s">
        <v>5779</v>
      </c>
      <c r="Y27" s="682">
        <v>44412</v>
      </c>
      <c r="Z27" s="670">
        <v>44448</v>
      </c>
      <c r="AA27" s="671" t="s">
        <v>8039</v>
      </c>
      <c r="AB27" s="523" t="s">
        <v>6700</v>
      </c>
      <c r="AC27" s="523" t="s">
        <v>7957</v>
      </c>
      <c r="AD27" s="523" t="s">
        <v>7559</v>
      </c>
      <c r="AE27" s="523" t="s">
        <v>8040</v>
      </c>
      <c r="AF27" s="727" t="s">
        <v>7287</v>
      </c>
      <c r="AG27" s="91" t="s">
        <v>7560</v>
      </c>
      <c r="AH27" s="523">
        <v>1</v>
      </c>
      <c r="AI27" s="523"/>
      <c r="AJ27" s="523">
        <v>7</v>
      </c>
      <c r="AK27" s="523">
        <v>3</v>
      </c>
      <c r="AL27" s="523"/>
      <c r="AM27" s="523"/>
      <c r="AN27" s="523"/>
      <c r="AO27" s="523"/>
      <c r="AP27" s="523"/>
      <c r="AQ27" s="523"/>
      <c r="AR27" s="523"/>
      <c r="AS27" s="523">
        <v>1</v>
      </c>
      <c r="AT27" s="523"/>
      <c r="AU27" s="523"/>
      <c r="AV27" s="523"/>
      <c r="AW27" s="523"/>
      <c r="AX27" s="523"/>
      <c r="AY27" s="523"/>
      <c r="AZ27" s="523"/>
      <c r="BA27" s="523"/>
      <c r="BB27" s="523"/>
      <c r="BC27" s="523"/>
      <c r="BD27" s="523"/>
      <c r="BE27" s="523"/>
      <c r="BF27" s="91">
        <v>2</v>
      </c>
      <c r="BG27" s="91">
        <v>1</v>
      </c>
      <c r="BH27" s="91">
        <v>1</v>
      </c>
      <c r="BI27" s="91"/>
      <c r="BJ27" s="91"/>
      <c r="BK27" s="523"/>
      <c r="BL27" s="523"/>
      <c r="BM27" s="91">
        <v>1</v>
      </c>
      <c r="BN27" s="91"/>
      <c r="BO27" s="91">
        <v>1</v>
      </c>
      <c r="BP27" s="91">
        <v>1</v>
      </c>
    </row>
    <row r="28" spans="1:68" ht="25.5" hidden="1">
      <c r="A28" s="630"/>
      <c r="B28" s="630" t="s">
        <v>2333</v>
      </c>
      <c r="C28" s="630" t="s">
        <v>7942</v>
      </c>
      <c r="D28" s="622">
        <f t="shared" si="0"/>
        <v>189268.73691919871</v>
      </c>
      <c r="E28" s="680">
        <v>690000</v>
      </c>
      <c r="F28" s="515">
        <v>11</v>
      </c>
      <c r="G28" s="624" t="s">
        <v>3216</v>
      </c>
      <c r="H28" s="624"/>
      <c r="I28" s="624"/>
      <c r="J28" s="613"/>
      <c r="K28" s="765" t="s">
        <v>7984</v>
      </c>
      <c r="L28" s="557">
        <v>4</v>
      </c>
      <c r="M28" s="521" t="s">
        <v>2746</v>
      </c>
      <c r="N28" s="632" t="s">
        <v>2815</v>
      </c>
      <c r="O28" s="561"/>
      <c r="P28" s="576" t="s">
        <v>2335</v>
      </c>
      <c r="Q28" s="675" t="s">
        <v>8041</v>
      </c>
      <c r="R28" s="576" t="s">
        <v>8042</v>
      </c>
      <c r="S28" s="576" t="s">
        <v>8043</v>
      </c>
      <c r="T28" s="672">
        <v>7204</v>
      </c>
      <c r="U28" s="576" t="s">
        <v>4921</v>
      </c>
      <c r="V28" s="576" t="s">
        <v>7952</v>
      </c>
      <c r="W28" s="523" t="s">
        <v>5043</v>
      </c>
      <c r="X28" s="757" t="s">
        <v>5833</v>
      </c>
      <c r="Y28" s="682">
        <v>44509</v>
      </c>
      <c r="Z28" s="670">
        <v>44518</v>
      </c>
      <c r="AA28" s="671"/>
      <c r="AB28" s="523" t="s">
        <v>6652</v>
      </c>
      <c r="AC28" s="523" t="s">
        <v>7957</v>
      </c>
      <c r="AD28" s="771" t="s">
        <v>7986</v>
      </c>
      <c r="AE28" s="523" t="s">
        <v>7976</v>
      </c>
      <c r="AF28" s="727" t="s">
        <v>5001</v>
      </c>
      <c r="AG28" s="91" t="s">
        <v>7560</v>
      </c>
      <c r="AH28" s="91">
        <v>1</v>
      </c>
      <c r="AI28" s="91"/>
      <c r="AJ28" s="91"/>
      <c r="AK28" s="91"/>
      <c r="AL28" s="523"/>
      <c r="AM28" s="523"/>
      <c r="AN28" s="523"/>
      <c r="AO28" s="523"/>
      <c r="AP28" s="523"/>
      <c r="AQ28" s="523"/>
      <c r="AR28" s="523"/>
      <c r="AS28" s="523">
        <v>1</v>
      </c>
      <c r="AT28" s="523"/>
      <c r="AU28" s="523"/>
      <c r="AV28" s="523"/>
      <c r="AW28" s="523"/>
      <c r="AX28" s="523"/>
      <c r="AY28" s="523"/>
      <c r="AZ28" s="523"/>
      <c r="BA28" s="523"/>
      <c r="BB28" s="523"/>
      <c r="BC28" s="523"/>
      <c r="BD28" s="523"/>
      <c r="BE28" s="523"/>
      <c r="BF28" s="91">
        <v>2</v>
      </c>
      <c r="BG28" s="91">
        <v>1</v>
      </c>
      <c r="BH28" s="91">
        <v>1</v>
      </c>
      <c r="BI28" s="91"/>
      <c r="BJ28" s="91"/>
      <c r="BK28" s="91"/>
      <c r="BL28" s="523"/>
      <c r="BM28" s="91">
        <v>1</v>
      </c>
      <c r="BN28" s="91"/>
      <c r="BO28" s="91">
        <v>1</v>
      </c>
      <c r="BP28" s="91">
        <v>1</v>
      </c>
    </row>
    <row r="29" spans="1:68" ht="25.5" hidden="1">
      <c r="A29" s="630"/>
      <c r="B29" s="630" t="s">
        <v>2333</v>
      </c>
      <c r="C29" s="630" t="s">
        <v>7942</v>
      </c>
      <c r="D29" s="622">
        <f t="shared" si="0"/>
        <v>185852.84767158309</v>
      </c>
      <c r="E29" s="680">
        <v>677547</v>
      </c>
      <c r="F29" s="515">
        <v>10</v>
      </c>
      <c r="G29" s="624" t="s">
        <v>3216</v>
      </c>
      <c r="H29" s="624"/>
      <c r="I29" s="624"/>
      <c r="J29" s="752">
        <v>44243</v>
      </c>
      <c r="K29" s="760"/>
      <c r="L29" s="557">
        <v>22</v>
      </c>
      <c r="M29" s="521" t="s">
        <v>2374</v>
      </c>
      <c r="N29" s="632" t="s">
        <v>2374</v>
      </c>
      <c r="O29" s="561"/>
      <c r="P29" s="586" t="s">
        <v>2358</v>
      </c>
      <c r="Q29" s="675" t="s">
        <v>7928</v>
      </c>
      <c r="R29" s="586" t="s">
        <v>38</v>
      </c>
      <c r="S29" s="586" t="s">
        <v>8044</v>
      </c>
      <c r="T29" s="672">
        <v>4050</v>
      </c>
      <c r="U29" s="586" t="s">
        <v>5720</v>
      </c>
      <c r="V29" s="586" t="s">
        <v>1614</v>
      </c>
      <c r="W29" s="523" t="s">
        <v>5043</v>
      </c>
      <c r="X29" s="523" t="s">
        <v>5833</v>
      </c>
      <c r="Y29" s="751">
        <v>44281</v>
      </c>
      <c r="Z29" s="670">
        <v>44287</v>
      </c>
      <c r="AA29" s="671" t="s">
        <v>8045</v>
      </c>
      <c r="AB29" s="523" t="s">
        <v>6700</v>
      </c>
      <c r="AC29" s="523" t="s">
        <v>7957</v>
      </c>
      <c r="AD29" s="523" t="s">
        <v>7559</v>
      </c>
      <c r="AE29" s="523" t="s">
        <v>7976</v>
      </c>
      <c r="AF29" s="727" t="s">
        <v>6502</v>
      </c>
      <c r="AG29" s="91" t="s">
        <v>7560</v>
      </c>
      <c r="AH29" s="91"/>
      <c r="AI29" s="91">
        <v>1</v>
      </c>
      <c r="AJ29" s="91">
        <v>7</v>
      </c>
      <c r="AK29" s="91">
        <v>1</v>
      </c>
      <c r="AL29" s="91"/>
      <c r="AM29" s="563" t="s">
        <v>8046</v>
      </c>
      <c r="AN29" s="523"/>
      <c r="AO29" s="523"/>
      <c r="AP29" s="523"/>
      <c r="AQ29" s="523"/>
      <c r="AR29" s="523"/>
      <c r="AS29" s="523">
        <v>1</v>
      </c>
      <c r="AT29" s="523"/>
      <c r="AU29" s="523"/>
      <c r="AV29" s="523"/>
      <c r="AW29" s="523"/>
      <c r="AX29" s="523">
        <v>7</v>
      </c>
      <c r="AY29" s="523">
        <v>1</v>
      </c>
      <c r="AZ29" s="523">
        <v>3</v>
      </c>
      <c r="BA29" s="523">
        <v>1</v>
      </c>
      <c r="BB29" s="523"/>
      <c r="BC29" s="523"/>
      <c r="BD29" s="523"/>
      <c r="BE29" s="523"/>
      <c r="BF29" s="91">
        <v>2</v>
      </c>
      <c r="BG29" s="91">
        <v>1</v>
      </c>
      <c r="BH29" s="91">
        <v>1</v>
      </c>
      <c r="BI29" s="91"/>
      <c r="BJ29" s="91"/>
      <c r="BK29" s="91"/>
      <c r="BL29" s="91"/>
      <c r="BM29" s="91">
        <v>1</v>
      </c>
      <c r="BN29" s="91"/>
      <c r="BO29" s="91">
        <v>1</v>
      </c>
      <c r="BP29" s="91">
        <v>1</v>
      </c>
    </row>
    <row r="30" spans="1:68" ht="25.5" hidden="1">
      <c r="A30" s="630"/>
      <c r="B30" s="630" t="s">
        <v>2317</v>
      </c>
      <c r="C30" s="630" t="s">
        <v>7942</v>
      </c>
      <c r="D30" s="622">
        <f t="shared" si="0"/>
        <v>186525.71174645668</v>
      </c>
      <c r="E30" s="680">
        <v>680000</v>
      </c>
      <c r="F30" s="515">
        <v>12</v>
      </c>
      <c r="G30" s="624" t="s">
        <v>3216</v>
      </c>
      <c r="H30" s="624"/>
      <c r="I30" s="624"/>
      <c r="J30" s="752">
        <v>44299</v>
      </c>
      <c r="K30" s="760"/>
      <c r="L30" s="557">
        <v>31</v>
      </c>
      <c r="M30" s="521" t="s">
        <v>2432</v>
      </c>
      <c r="N30" s="632" t="s">
        <v>2471</v>
      </c>
      <c r="O30" s="632"/>
      <c r="P30" s="528" t="s">
        <v>2358</v>
      </c>
      <c r="Q30" s="675" t="s">
        <v>8047</v>
      </c>
      <c r="R30" s="528" t="s">
        <v>3715</v>
      </c>
      <c r="S30" s="528" t="s">
        <v>8048</v>
      </c>
      <c r="T30" s="672">
        <v>4430</v>
      </c>
      <c r="U30" s="528" t="s">
        <v>4887</v>
      </c>
      <c r="V30" s="528" t="s">
        <v>1303</v>
      </c>
      <c r="W30" s="523" t="s">
        <v>5043</v>
      </c>
      <c r="X30" s="523" t="s">
        <v>5779</v>
      </c>
      <c r="Y30" s="682">
        <v>44352</v>
      </c>
      <c r="Z30" s="670">
        <v>44357</v>
      </c>
      <c r="AA30" s="671"/>
      <c r="AB30" s="711" t="s">
        <v>6677</v>
      </c>
      <c r="AC30" s="711" t="s">
        <v>7975</v>
      </c>
      <c r="AD30" s="523" t="s">
        <v>7559</v>
      </c>
      <c r="AE30" s="523" t="s">
        <v>8049</v>
      </c>
      <c r="AF30" s="727" t="s">
        <v>4947</v>
      </c>
      <c r="AG30" s="523"/>
      <c r="AH30" s="523"/>
      <c r="AI30" s="523">
        <v>1</v>
      </c>
      <c r="AJ30" s="523">
        <v>9</v>
      </c>
      <c r="AK30" s="523">
        <v>1</v>
      </c>
      <c r="AL30" s="523"/>
      <c r="AM30" s="523"/>
      <c r="AN30" s="523"/>
      <c r="AO30" s="523"/>
      <c r="AP30" s="523"/>
      <c r="AQ30" s="523"/>
      <c r="AR30" s="523"/>
      <c r="AS30" s="523">
        <v>1</v>
      </c>
      <c r="AT30" s="523"/>
      <c r="AU30" s="523"/>
      <c r="AV30" s="523"/>
      <c r="AW30" s="523"/>
      <c r="AX30" s="523"/>
      <c r="AY30" s="523"/>
      <c r="AZ30" s="523"/>
      <c r="BA30" s="523"/>
      <c r="BB30" s="523"/>
      <c r="BC30" s="523"/>
      <c r="BD30" s="523"/>
      <c r="BE30" s="523"/>
      <c r="BF30" s="91"/>
      <c r="BG30" s="91"/>
      <c r="BH30" s="91"/>
      <c r="BI30" s="91"/>
      <c r="BJ30" s="91"/>
      <c r="BK30" s="523"/>
      <c r="BL30" s="523"/>
      <c r="BM30" s="91">
        <v>1</v>
      </c>
      <c r="BN30" s="91"/>
      <c r="BO30" s="91">
        <v>1</v>
      </c>
      <c r="BP30" s="91">
        <v>1</v>
      </c>
    </row>
    <row r="31" spans="1:68" ht="25.5" hidden="1">
      <c r="A31" s="630"/>
      <c r="B31" s="630" t="s">
        <v>2317</v>
      </c>
      <c r="C31" s="630" t="s">
        <v>7942</v>
      </c>
      <c r="D31" s="622">
        <f t="shared" si="0"/>
        <v>182620.82340129637</v>
      </c>
      <c r="E31" s="680">
        <v>665764.30000000005</v>
      </c>
      <c r="F31" s="515">
        <v>9</v>
      </c>
      <c r="G31" s="624" t="s">
        <v>3216</v>
      </c>
      <c r="H31" s="624"/>
      <c r="I31" s="624"/>
      <c r="J31" s="613"/>
      <c r="K31" s="760"/>
      <c r="L31" s="557">
        <v>17</v>
      </c>
      <c r="M31" s="521" t="s">
        <v>2471</v>
      </c>
      <c r="N31" s="632" t="s">
        <v>2471</v>
      </c>
      <c r="O31" s="561"/>
      <c r="P31" s="576" t="s">
        <v>2335</v>
      </c>
      <c r="Q31" s="675" t="s">
        <v>8050</v>
      </c>
      <c r="R31" s="576" t="s">
        <v>8051</v>
      </c>
      <c r="S31" s="576" t="s">
        <v>8052</v>
      </c>
      <c r="T31" s="672">
        <v>7239</v>
      </c>
      <c r="U31" s="576" t="s">
        <v>4921</v>
      </c>
      <c r="V31" s="576" t="s">
        <v>8053</v>
      </c>
      <c r="W31" s="523" t="s">
        <v>5043</v>
      </c>
      <c r="X31" s="523" t="s">
        <v>5833</v>
      </c>
      <c r="Y31" s="682">
        <v>44369</v>
      </c>
      <c r="Z31" s="670">
        <v>44377</v>
      </c>
      <c r="AA31" s="671"/>
      <c r="AB31" s="523" t="s">
        <v>6700</v>
      </c>
      <c r="AC31" s="523" t="s">
        <v>7957</v>
      </c>
      <c r="AD31" s="523" t="s">
        <v>7559</v>
      </c>
      <c r="AE31" s="523" t="s">
        <v>7976</v>
      </c>
      <c r="AF31" s="727" t="s">
        <v>5001</v>
      </c>
      <c r="AG31" s="91" t="s">
        <v>7560</v>
      </c>
      <c r="AH31" s="91">
        <v>1</v>
      </c>
      <c r="AI31" s="91"/>
      <c r="AJ31" s="91">
        <v>7</v>
      </c>
      <c r="AK31" s="91">
        <v>3</v>
      </c>
      <c r="AL31" s="523"/>
      <c r="AM31" s="523"/>
      <c r="AN31" s="523"/>
      <c r="AO31" s="523"/>
      <c r="AP31" s="523"/>
      <c r="AQ31" s="523"/>
      <c r="AR31" s="523"/>
      <c r="AS31" s="523">
        <v>1</v>
      </c>
      <c r="AT31" s="523"/>
      <c r="AU31" s="523"/>
      <c r="AV31" s="523"/>
      <c r="AW31" s="523"/>
      <c r="AX31" s="523"/>
      <c r="AY31" s="523"/>
      <c r="AZ31" s="523"/>
      <c r="BA31" s="523"/>
      <c r="BB31" s="523"/>
      <c r="BC31" s="523"/>
      <c r="BD31" s="523"/>
      <c r="BE31" s="523"/>
      <c r="BF31" s="91">
        <v>2</v>
      </c>
      <c r="BG31" s="91">
        <v>1</v>
      </c>
      <c r="BH31" s="91">
        <v>1</v>
      </c>
      <c r="BI31" s="91"/>
      <c r="BJ31" s="91"/>
      <c r="BK31" s="91"/>
      <c r="BL31" s="523"/>
      <c r="BM31" s="91">
        <v>1</v>
      </c>
      <c r="BN31" s="91"/>
      <c r="BO31" s="91">
        <v>1</v>
      </c>
      <c r="BP31" s="91">
        <v>1</v>
      </c>
    </row>
    <row r="32" spans="1:68" ht="25.5" hidden="1">
      <c r="A32" s="630"/>
      <c r="B32" s="630" t="s">
        <v>8054</v>
      </c>
      <c r="C32" s="630" t="s">
        <v>7942</v>
      </c>
      <c r="D32" s="596">
        <f t="shared" si="0"/>
        <v>186525.71174645668</v>
      </c>
      <c r="E32" s="618">
        <v>680000</v>
      </c>
      <c r="F32" s="515">
        <v>12</v>
      </c>
      <c r="G32" s="624" t="s">
        <v>3216</v>
      </c>
      <c r="H32" s="624"/>
      <c r="I32" s="624"/>
      <c r="J32" s="613"/>
      <c r="K32" s="764" t="s">
        <v>8055</v>
      </c>
      <c r="L32" s="557">
        <v>6</v>
      </c>
      <c r="M32" s="521" t="s">
        <v>2815</v>
      </c>
      <c r="N32" s="632" t="s">
        <v>2815</v>
      </c>
      <c r="O32" s="632"/>
      <c r="P32" s="528" t="s">
        <v>2335</v>
      </c>
      <c r="Q32" s="675" t="s">
        <v>8056</v>
      </c>
      <c r="R32" s="577" t="s">
        <v>6305</v>
      </c>
      <c r="S32" s="577" t="s">
        <v>8057</v>
      </c>
      <c r="T32" s="672">
        <v>7252</v>
      </c>
      <c r="U32" s="577" t="s">
        <v>4887</v>
      </c>
      <c r="V32" s="577"/>
      <c r="W32" s="711" t="s">
        <v>5043</v>
      </c>
      <c r="X32" s="757" t="s">
        <v>5779</v>
      </c>
      <c r="Y32" s="682">
        <v>44540</v>
      </c>
      <c r="Z32" s="670">
        <v>44546</v>
      </c>
      <c r="AA32" s="671"/>
      <c r="AB32" s="523" t="s">
        <v>6689</v>
      </c>
      <c r="AC32" s="523" t="s">
        <v>7975</v>
      </c>
      <c r="AD32" s="523"/>
      <c r="AE32" s="771" t="s">
        <v>7976</v>
      </c>
      <c r="AF32" s="727" t="s">
        <v>5001</v>
      </c>
      <c r="AG32" s="91"/>
      <c r="AH32" s="523">
        <v>1</v>
      </c>
      <c r="AI32" s="523"/>
      <c r="AJ32" s="91"/>
      <c r="AK32" s="523"/>
      <c r="AL32" s="523"/>
      <c r="AM32" s="523"/>
      <c r="AN32" s="523"/>
      <c r="AO32" s="523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/>
      <c r="BA32" s="523"/>
      <c r="BB32" s="523"/>
      <c r="BC32" s="523"/>
      <c r="BD32" s="523"/>
      <c r="BE32" s="523"/>
      <c r="BF32" s="91"/>
      <c r="BG32" s="91"/>
      <c r="BH32" s="91"/>
      <c r="BI32" s="91"/>
      <c r="BJ32" s="91"/>
      <c r="BK32" s="523"/>
      <c r="BL32" s="523"/>
      <c r="BM32" s="91"/>
      <c r="BN32" s="91"/>
      <c r="BO32" s="91"/>
      <c r="BP32" s="91"/>
    </row>
    <row r="33" spans="1:68" ht="28.5" hidden="1">
      <c r="A33" s="630"/>
      <c r="B33" s="630" t="s">
        <v>7714</v>
      </c>
      <c r="C33" s="630" t="s">
        <v>7942</v>
      </c>
      <c r="D33" s="622">
        <f t="shared" si="0"/>
        <v>187222.49225781142</v>
      </c>
      <c r="E33" s="680">
        <v>682540.19</v>
      </c>
      <c r="F33" s="515">
        <v>12</v>
      </c>
      <c r="G33" s="624" t="s">
        <v>3216</v>
      </c>
      <c r="H33" s="624"/>
      <c r="I33" s="624"/>
      <c r="J33" s="752">
        <v>44229</v>
      </c>
      <c r="K33" s="760">
        <v>44259</v>
      </c>
      <c r="L33" s="557">
        <v>6</v>
      </c>
      <c r="M33" s="521" t="s">
        <v>2374</v>
      </c>
      <c r="N33" s="632" t="s">
        <v>2374</v>
      </c>
      <c r="O33" s="632"/>
      <c r="P33" s="528" t="s">
        <v>2358</v>
      </c>
      <c r="Q33" s="675" t="s">
        <v>7933</v>
      </c>
      <c r="R33" s="528" t="s">
        <v>5163</v>
      </c>
      <c r="S33" s="528" t="s">
        <v>8058</v>
      </c>
      <c r="T33" s="672">
        <v>3075</v>
      </c>
      <c r="U33" s="528" t="s">
        <v>4887</v>
      </c>
      <c r="V33" s="528" t="s">
        <v>1176</v>
      </c>
      <c r="W33" s="523" t="s">
        <v>5043</v>
      </c>
      <c r="X33" s="523" t="s">
        <v>5833</v>
      </c>
      <c r="Y33" s="751">
        <v>44266</v>
      </c>
      <c r="Z33" s="670">
        <v>44271</v>
      </c>
      <c r="AA33" s="671"/>
      <c r="AB33" s="523" t="s">
        <v>6677</v>
      </c>
      <c r="AC33" s="523" t="s">
        <v>7975</v>
      </c>
      <c r="AD33" s="523" t="s">
        <v>7559</v>
      </c>
      <c r="AE33" s="523" t="s">
        <v>8059</v>
      </c>
      <c r="AF33" s="727" t="s">
        <v>3258</v>
      </c>
      <c r="AG33" s="91"/>
      <c r="AH33" s="91"/>
      <c r="AI33" s="91">
        <v>1</v>
      </c>
      <c r="AJ33" s="91">
        <v>7</v>
      </c>
      <c r="AK33" s="91">
        <v>5</v>
      </c>
      <c r="AL33" s="91"/>
      <c r="AM33" s="91"/>
      <c r="AN33" s="523"/>
      <c r="AO33" s="523"/>
      <c r="AP33" s="523"/>
      <c r="AQ33" s="523"/>
      <c r="AR33" s="523"/>
      <c r="AS33" s="523">
        <v>1</v>
      </c>
      <c r="AT33" s="523"/>
      <c r="AU33" s="523"/>
      <c r="AV33" s="523"/>
      <c r="AW33" s="523"/>
      <c r="AX33" s="523"/>
      <c r="AY33" s="523"/>
      <c r="AZ33" s="523">
        <v>4</v>
      </c>
      <c r="BA33" s="523">
        <v>1</v>
      </c>
      <c r="BB33" s="523">
        <v>9</v>
      </c>
      <c r="BC33" s="523">
        <v>1</v>
      </c>
      <c r="BD33" s="523"/>
      <c r="BE33" s="523"/>
      <c r="BF33" s="91"/>
      <c r="BG33" s="91"/>
      <c r="BH33" s="91"/>
      <c r="BI33" s="91"/>
      <c r="BJ33" s="91"/>
      <c r="BK33" s="91"/>
      <c r="BL33" s="91"/>
      <c r="BM33" s="91">
        <v>1</v>
      </c>
      <c r="BN33" s="91"/>
      <c r="BO33" s="91">
        <v>1</v>
      </c>
      <c r="BP33" s="91">
        <v>1</v>
      </c>
    </row>
    <row r="34" spans="1:68" ht="25.5" hidden="1">
      <c r="A34" s="630"/>
      <c r="B34" s="630" t="s">
        <v>2333</v>
      </c>
      <c r="C34" s="630" t="s">
        <v>7942</v>
      </c>
      <c r="D34" s="622">
        <f t="shared" ref="D34:D65" si="1">E34/3.64561</f>
        <v>199051.44543711477</v>
      </c>
      <c r="E34" s="680">
        <v>725663.94</v>
      </c>
      <c r="F34" s="515">
        <v>10</v>
      </c>
      <c r="G34" s="624" t="s">
        <v>3216</v>
      </c>
      <c r="H34" s="624"/>
      <c r="I34" s="624"/>
      <c r="J34" s="752">
        <v>44229</v>
      </c>
      <c r="K34" s="760"/>
      <c r="L34" s="557">
        <v>8</v>
      </c>
      <c r="M34" s="521" t="s">
        <v>2374</v>
      </c>
      <c r="N34" s="632" t="s">
        <v>2374</v>
      </c>
      <c r="O34" s="632"/>
      <c r="P34" s="525" t="s">
        <v>2358</v>
      </c>
      <c r="Q34" s="675" t="s">
        <v>7929</v>
      </c>
      <c r="R34" s="525" t="s">
        <v>8060</v>
      </c>
      <c r="S34" s="525" t="s">
        <v>8061</v>
      </c>
      <c r="T34" s="672">
        <v>4605</v>
      </c>
      <c r="U34" s="525" t="s">
        <v>4921</v>
      </c>
      <c r="V34" s="525" t="s">
        <v>8062</v>
      </c>
      <c r="W34" s="523" t="s">
        <v>5043</v>
      </c>
      <c r="X34" s="523" t="s">
        <v>5833</v>
      </c>
      <c r="Y34" s="751">
        <v>44267</v>
      </c>
      <c r="Z34" s="670">
        <v>44273</v>
      </c>
      <c r="AA34" s="671" t="s">
        <v>8063</v>
      </c>
      <c r="AB34" s="523" t="s">
        <v>6700</v>
      </c>
      <c r="AC34" s="523" t="s">
        <v>7964</v>
      </c>
      <c r="AD34" s="523" t="s">
        <v>7559</v>
      </c>
      <c r="AE34" s="523" t="s">
        <v>7976</v>
      </c>
      <c r="AF34" s="727" t="s">
        <v>5001</v>
      </c>
      <c r="AG34" s="91" t="s">
        <v>7560</v>
      </c>
      <c r="AH34" s="91">
        <v>1</v>
      </c>
      <c r="AI34" s="91"/>
      <c r="AJ34" s="91">
        <v>8</v>
      </c>
      <c r="AK34" s="91"/>
      <c r="AL34" s="523"/>
      <c r="AM34" s="563" t="s">
        <v>8046</v>
      </c>
      <c r="AN34" s="523"/>
      <c r="AO34" s="523"/>
      <c r="AP34" s="523"/>
      <c r="AQ34" s="523"/>
      <c r="AR34" s="523"/>
      <c r="AS34" s="523">
        <v>1</v>
      </c>
      <c r="AT34" s="523"/>
      <c r="AU34" s="523"/>
      <c r="AV34" s="523"/>
      <c r="AW34" s="523"/>
      <c r="AX34" s="523">
        <v>7</v>
      </c>
      <c r="AY34" s="523">
        <v>1</v>
      </c>
      <c r="AZ34" s="523">
        <v>3</v>
      </c>
      <c r="BA34" s="523">
        <v>1</v>
      </c>
      <c r="BB34" s="523"/>
      <c r="BC34" s="523"/>
      <c r="BD34" s="523"/>
      <c r="BE34" s="523"/>
      <c r="BF34" s="91">
        <v>2</v>
      </c>
      <c r="BG34" s="91">
        <v>1</v>
      </c>
      <c r="BH34" s="91">
        <v>1</v>
      </c>
      <c r="BI34" s="91"/>
      <c r="BJ34" s="91"/>
      <c r="BK34" s="91"/>
      <c r="BL34" s="523"/>
      <c r="BM34" s="91">
        <v>1</v>
      </c>
      <c r="BN34" s="91"/>
      <c r="BO34" s="91">
        <v>1</v>
      </c>
      <c r="BP34" s="91">
        <v>1</v>
      </c>
    </row>
    <row r="35" spans="1:68" ht="25.5" hidden="1">
      <c r="A35" s="630"/>
      <c r="B35" s="630" t="s">
        <v>6628</v>
      </c>
      <c r="C35" s="630" t="s">
        <v>7942</v>
      </c>
      <c r="D35" s="622">
        <f t="shared" si="1"/>
        <v>186525.71174645668</v>
      </c>
      <c r="E35" s="680">
        <v>680000</v>
      </c>
      <c r="F35" s="515">
        <v>10</v>
      </c>
      <c r="G35" s="624" t="s">
        <v>3216</v>
      </c>
      <c r="H35" s="624"/>
      <c r="I35" s="624"/>
      <c r="J35" s="752">
        <v>44389</v>
      </c>
      <c r="K35" s="760"/>
      <c r="L35" s="557">
        <v>30</v>
      </c>
      <c r="M35" s="521" t="s">
        <v>2614</v>
      </c>
      <c r="N35" s="632" t="s">
        <v>2654</v>
      </c>
      <c r="O35" s="632"/>
      <c r="P35" s="112" t="s">
        <v>2358</v>
      </c>
      <c r="Q35" s="675" t="s">
        <v>8064</v>
      </c>
      <c r="R35" s="432" t="s">
        <v>2701</v>
      </c>
      <c r="S35" s="432" t="s">
        <v>8065</v>
      </c>
      <c r="T35" s="672">
        <v>4192</v>
      </c>
      <c r="U35" s="432" t="s">
        <v>4870</v>
      </c>
      <c r="V35" s="432" t="s">
        <v>1061</v>
      </c>
      <c r="W35" s="523" t="s">
        <v>5043</v>
      </c>
      <c r="X35" s="523" t="s">
        <v>5779</v>
      </c>
      <c r="Y35" s="682">
        <v>44443</v>
      </c>
      <c r="Z35" s="670">
        <v>44448</v>
      </c>
      <c r="AA35" s="671" t="s">
        <v>8039</v>
      </c>
      <c r="AB35" s="523" t="s">
        <v>6700</v>
      </c>
      <c r="AC35" s="523" t="s">
        <v>7957</v>
      </c>
      <c r="AD35" s="523" t="s">
        <v>7559</v>
      </c>
      <c r="AE35" s="523" t="s">
        <v>8066</v>
      </c>
      <c r="AF35" s="727" t="s">
        <v>7086</v>
      </c>
      <c r="AG35" s="91" t="s">
        <v>7560</v>
      </c>
      <c r="AH35" s="523"/>
      <c r="AI35" s="523">
        <v>1</v>
      </c>
      <c r="AJ35" s="523">
        <v>7</v>
      </c>
      <c r="AK35" s="523">
        <v>3</v>
      </c>
      <c r="AL35" s="523"/>
      <c r="AM35" s="523"/>
      <c r="AN35" s="523"/>
      <c r="AO35" s="523"/>
      <c r="AP35" s="523"/>
      <c r="AQ35" s="523"/>
      <c r="AR35" s="523"/>
      <c r="AS35" s="523">
        <v>1</v>
      </c>
      <c r="AT35" s="523"/>
      <c r="AU35" s="523"/>
      <c r="AV35" s="523"/>
      <c r="AW35" s="523"/>
      <c r="AX35" s="523"/>
      <c r="AY35" s="523"/>
      <c r="AZ35" s="523"/>
      <c r="BA35" s="523"/>
      <c r="BB35" s="523"/>
      <c r="BC35" s="523"/>
      <c r="BD35" s="523"/>
      <c r="BE35" s="523"/>
      <c r="BF35" s="91">
        <v>2</v>
      </c>
      <c r="BG35" s="91">
        <v>1</v>
      </c>
      <c r="BH35" s="91">
        <v>1</v>
      </c>
      <c r="BI35" s="91"/>
      <c r="BJ35" s="91"/>
      <c r="BK35" s="523"/>
      <c r="BL35" s="523"/>
      <c r="BM35" s="91">
        <v>1</v>
      </c>
      <c r="BN35" s="91"/>
      <c r="BO35" s="91">
        <v>1</v>
      </c>
      <c r="BP35" s="91">
        <v>1</v>
      </c>
    </row>
    <row r="36" spans="1:68" ht="25.5" hidden="1">
      <c r="A36" s="630"/>
      <c r="B36" s="630" t="s">
        <v>2317</v>
      </c>
      <c r="C36" s="630" t="s">
        <v>7942</v>
      </c>
      <c r="D36" s="622">
        <f t="shared" si="1"/>
        <v>186525.71174645668</v>
      </c>
      <c r="E36" s="680">
        <v>680000</v>
      </c>
      <c r="F36" s="515">
        <v>11</v>
      </c>
      <c r="G36" s="624" t="s">
        <v>3216</v>
      </c>
      <c r="H36" s="624"/>
      <c r="I36" s="624"/>
      <c r="J36" s="752">
        <v>44334</v>
      </c>
      <c r="K36" s="760"/>
      <c r="L36" s="557">
        <v>5</v>
      </c>
      <c r="M36" s="521" t="s">
        <v>2556</v>
      </c>
      <c r="N36" s="632" t="s">
        <v>2556</v>
      </c>
      <c r="O36" s="632"/>
      <c r="P36" s="525" t="s">
        <v>2358</v>
      </c>
      <c r="Q36" s="675" t="s">
        <v>8067</v>
      </c>
      <c r="R36" s="525" t="s">
        <v>210</v>
      </c>
      <c r="S36" s="525" t="s">
        <v>8068</v>
      </c>
      <c r="T36" s="672">
        <v>4567</v>
      </c>
      <c r="U36" s="525" t="s">
        <v>4921</v>
      </c>
      <c r="V36" s="525" t="s">
        <v>8069</v>
      </c>
      <c r="W36" s="523" t="s">
        <v>5043</v>
      </c>
      <c r="X36" s="523" t="s">
        <v>5779</v>
      </c>
      <c r="Y36" s="682">
        <v>44386</v>
      </c>
      <c r="Z36" s="670">
        <v>44392</v>
      </c>
      <c r="AA36" s="671"/>
      <c r="AB36" s="523" t="s">
        <v>6713</v>
      </c>
      <c r="AC36" s="523" t="s">
        <v>6985</v>
      </c>
      <c r="AD36" s="523" t="s">
        <v>7559</v>
      </c>
      <c r="AE36" s="523" t="s">
        <v>8070</v>
      </c>
      <c r="AF36" s="727" t="s">
        <v>5001</v>
      </c>
      <c r="AG36" s="91"/>
      <c r="AH36" s="91">
        <v>1</v>
      </c>
      <c r="AI36" s="91"/>
      <c r="AJ36" s="91">
        <v>6</v>
      </c>
      <c r="AK36" s="91">
        <v>7</v>
      </c>
      <c r="AL36" s="523"/>
      <c r="AM36" s="523"/>
      <c r="AN36" s="523"/>
      <c r="AO36" s="523"/>
      <c r="AP36" s="523"/>
      <c r="AQ36" s="523"/>
      <c r="AR36" s="523"/>
      <c r="AS36" s="523">
        <v>1</v>
      </c>
      <c r="AT36" s="523"/>
      <c r="AU36" s="523"/>
      <c r="AV36" s="523"/>
      <c r="AW36" s="523"/>
      <c r="AX36" s="523"/>
      <c r="AY36" s="523"/>
      <c r="AZ36" s="523"/>
      <c r="BA36" s="523"/>
      <c r="BB36" s="523"/>
      <c r="BC36" s="523"/>
      <c r="BD36" s="523"/>
      <c r="BE36" s="523"/>
      <c r="BF36" s="91"/>
      <c r="BG36" s="91"/>
      <c r="BH36" s="91"/>
      <c r="BI36" s="91"/>
      <c r="BJ36" s="91"/>
      <c r="BK36" s="91"/>
      <c r="BL36" s="523"/>
      <c r="BM36" s="91">
        <v>1</v>
      </c>
      <c r="BN36" s="91"/>
      <c r="BO36" s="91">
        <v>1</v>
      </c>
      <c r="BP36" s="91">
        <v>1</v>
      </c>
    </row>
    <row r="37" spans="1:68" ht="38.25" hidden="1">
      <c r="A37" s="630"/>
      <c r="B37" s="630" t="s">
        <v>2317</v>
      </c>
      <c r="C37" s="630" t="s">
        <v>7942</v>
      </c>
      <c r="D37" s="622">
        <f t="shared" si="1"/>
        <v>120693.10760064845</v>
      </c>
      <c r="E37" s="680">
        <v>440000</v>
      </c>
      <c r="F37" s="515">
        <v>12</v>
      </c>
      <c r="G37" s="624" t="s">
        <v>3216</v>
      </c>
      <c r="H37" s="624"/>
      <c r="I37" s="624"/>
      <c r="J37" s="752">
        <v>44453</v>
      </c>
      <c r="K37" s="765" t="s">
        <v>8071</v>
      </c>
      <c r="L37" s="557">
        <v>18</v>
      </c>
      <c r="M37" s="521" t="s">
        <v>2707</v>
      </c>
      <c r="N37" s="632" t="s">
        <v>2707</v>
      </c>
      <c r="O37" s="561"/>
      <c r="P37" s="576" t="s">
        <v>2358</v>
      </c>
      <c r="Q37" s="675" t="s">
        <v>8072</v>
      </c>
      <c r="R37" s="576" t="s">
        <v>210</v>
      </c>
      <c r="S37" s="576" t="s">
        <v>4924</v>
      </c>
      <c r="T37" s="672">
        <v>4848</v>
      </c>
      <c r="U37" s="576" t="s">
        <v>4921</v>
      </c>
      <c r="V37" s="576" t="s">
        <v>8073</v>
      </c>
      <c r="W37" s="523" t="s">
        <v>5043</v>
      </c>
      <c r="X37" s="757" t="s">
        <v>8074</v>
      </c>
      <c r="Y37" s="682" t="s">
        <v>3216</v>
      </c>
      <c r="Z37" s="670">
        <v>44495</v>
      </c>
      <c r="AA37" s="686"/>
      <c r="AB37" s="523" t="s">
        <v>6689</v>
      </c>
      <c r="AC37" s="523" t="s">
        <v>7964</v>
      </c>
      <c r="AD37" s="771" t="s">
        <v>7559</v>
      </c>
      <c r="AE37" s="523" t="s">
        <v>8075</v>
      </c>
      <c r="AF37" s="727"/>
      <c r="AG37" s="91" t="s">
        <v>7560</v>
      </c>
      <c r="AH37" s="91"/>
      <c r="AI37" s="91"/>
      <c r="AJ37" s="91"/>
      <c r="AK37" s="91"/>
      <c r="AL37" s="523"/>
      <c r="AM37" s="523"/>
      <c r="AN37" s="523"/>
      <c r="AO37" s="523"/>
      <c r="AP37" s="523"/>
      <c r="AQ37" s="523"/>
      <c r="AR37" s="523"/>
      <c r="AS37" s="523">
        <v>1</v>
      </c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91">
        <v>2</v>
      </c>
      <c r="BG37" s="91">
        <v>1</v>
      </c>
      <c r="BH37" s="91">
        <v>1</v>
      </c>
      <c r="BI37" s="91"/>
      <c r="BJ37" s="91"/>
      <c r="BK37" s="91"/>
      <c r="BL37" s="523"/>
      <c r="BM37" s="91">
        <v>1</v>
      </c>
      <c r="BN37" s="91"/>
      <c r="BO37" s="91">
        <v>1</v>
      </c>
      <c r="BP37" s="91">
        <v>1</v>
      </c>
    </row>
    <row r="38" spans="1:68" ht="28.5" hidden="1">
      <c r="A38" s="630"/>
      <c r="B38" s="630" t="s">
        <v>4893</v>
      </c>
      <c r="C38" s="630" t="s">
        <v>7942</v>
      </c>
      <c r="D38" s="622">
        <f t="shared" si="1"/>
        <v>97925.998666889762</v>
      </c>
      <c r="E38" s="680">
        <v>357000</v>
      </c>
      <c r="F38" s="704">
        <v>12</v>
      </c>
      <c r="G38" s="624" t="s">
        <v>3216</v>
      </c>
      <c r="H38" s="624"/>
      <c r="I38" s="624"/>
      <c r="J38" s="752">
        <v>44467</v>
      </c>
      <c r="K38" s="765" t="s">
        <v>8076</v>
      </c>
      <c r="L38" s="557">
        <v>17</v>
      </c>
      <c r="M38" s="521" t="s">
        <v>2746</v>
      </c>
      <c r="N38" s="632" t="s">
        <v>2815</v>
      </c>
      <c r="O38" s="561"/>
      <c r="P38" s="576" t="s">
        <v>2358</v>
      </c>
      <c r="Q38" s="675" t="s">
        <v>8077</v>
      </c>
      <c r="R38" s="576" t="s">
        <v>210</v>
      </c>
      <c r="S38" s="576" t="s">
        <v>8078</v>
      </c>
      <c r="T38" s="672">
        <v>1814</v>
      </c>
      <c r="U38" s="576" t="s">
        <v>4921</v>
      </c>
      <c r="V38" s="576" t="s">
        <v>8079</v>
      </c>
      <c r="W38" s="523" t="s">
        <v>5043</v>
      </c>
      <c r="X38" s="775" t="s">
        <v>8076</v>
      </c>
      <c r="Y38" s="682" t="s">
        <v>8076</v>
      </c>
      <c r="Z38" s="670">
        <v>44526</v>
      </c>
      <c r="AA38" s="686"/>
      <c r="AB38" s="523" t="s">
        <v>6677</v>
      </c>
      <c r="AC38" s="523" t="s">
        <v>7975</v>
      </c>
      <c r="AD38" s="771" t="s">
        <v>7986</v>
      </c>
      <c r="AE38" s="523" t="s">
        <v>8080</v>
      </c>
      <c r="AF38" s="727" t="s">
        <v>4910</v>
      </c>
      <c r="AG38" s="91"/>
      <c r="AH38" s="91">
        <v>1</v>
      </c>
      <c r="AI38" s="91"/>
      <c r="AJ38" s="91">
        <v>7</v>
      </c>
      <c r="AK38" s="91">
        <v>5</v>
      </c>
      <c r="AL38" s="523"/>
      <c r="AM38" s="523"/>
      <c r="AN38" s="523"/>
      <c r="AO38" s="523"/>
      <c r="AP38" s="523"/>
      <c r="AQ38" s="523"/>
      <c r="AR38" s="523"/>
      <c r="AS38" s="523">
        <v>1</v>
      </c>
      <c r="AT38" s="523"/>
      <c r="AU38" s="523"/>
      <c r="AV38" s="523"/>
      <c r="AW38" s="523"/>
      <c r="AX38" s="523"/>
      <c r="AY38" s="523"/>
      <c r="AZ38" s="523"/>
      <c r="BA38" s="523"/>
      <c r="BB38" s="523"/>
      <c r="BC38" s="523"/>
      <c r="BD38" s="523"/>
      <c r="BE38" s="523"/>
      <c r="BF38" s="91">
        <v>2</v>
      </c>
      <c r="BG38" s="91">
        <v>1</v>
      </c>
      <c r="BH38" s="91">
        <v>1</v>
      </c>
      <c r="BI38" s="91"/>
      <c r="BJ38" s="91"/>
      <c r="BK38" s="91"/>
      <c r="BL38" s="523"/>
      <c r="BM38" s="91">
        <v>1</v>
      </c>
      <c r="BN38" s="91"/>
      <c r="BO38" s="91">
        <v>1</v>
      </c>
      <c r="BP38" s="91">
        <v>1</v>
      </c>
    </row>
    <row r="39" spans="1:68" ht="25.5" hidden="1">
      <c r="A39" s="630"/>
      <c r="B39" s="630" t="s">
        <v>2317</v>
      </c>
      <c r="C39" s="630" t="s">
        <v>7942</v>
      </c>
      <c r="D39" s="596">
        <f t="shared" si="1"/>
        <v>186525.71174645668</v>
      </c>
      <c r="E39" s="618">
        <v>680000</v>
      </c>
      <c r="F39" s="515">
        <v>12</v>
      </c>
      <c r="G39" s="624" t="s">
        <v>3216</v>
      </c>
      <c r="H39" s="624"/>
      <c r="I39" s="624"/>
      <c r="J39" s="613"/>
      <c r="K39" s="764"/>
      <c r="L39" s="557">
        <v>1</v>
      </c>
      <c r="M39" s="521" t="s">
        <v>2815</v>
      </c>
      <c r="N39" s="632" t="s">
        <v>2815</v>
      </c>
      <c r="O39" s="632"/>
      <c r="P39" s="417" t="s">
        <v>2335</v>
      </c>
      <c r="Q39" s="675" t="s">
        <v>8081</v>
      </c>
      <c r="R39" s="417" t="s">
        <v>8082</v>
      </c>
      <c r="S39" s="417" t="s">
        <v>8083</v>
      </c>
      <c r="T39" s="672">
        <v>6445</v>
      </c>
      <c r="U39" s="417" t="s">
        <v>4880</v>
      </c>
      <c r="V39" s="417" t="s">
        <v>8084</v>
      </c>
      <c r="W39" s="523" t="s">
        <v>5043</v>
      </c>
      <c r="X39" s="757" t="s">
        <v>5779</v>
      </c>
      <c r="Y39" s="682">
        <v>44543</v>
      </c>
      <c r="Z39" s="670">
        <v>44546</v>
      </c>
      <c r="AA39" s="671"/>
      <c r="AB39" s="523" t="s">
        <v>6677</v>
      </c>
      <c r="AC39" s="523" t="s">
        <v>7975</v>
      </c>
      <c r="AD39" s="771" t="s">
        <v>7986</v>
      </c>
      <c r="AE39" s="771" t="s">
        <v>7976</v>
      </c>
      <c r="AF39" s="727" t="s">
        <v>4910</v>
      </c>
      <c r="AG39" s="91"/>
      <c r="AH39" s="91">
        <v>1</v>
      </c>
      <c r="AI39" s="91"/>
      <c r="AJ39" s="91"/>
      <c r="AK39" s="91"/>
      <c r="AL39" s="91"/>
      <c r="AM39" s="91"/>
      <c r="AN39" s="523"/>
      <c r="AO39" s="523"/>
      <c r="AP39" s="523"/>
      <c r="AQ39" s="523"/>
      <c r="AR39" s="523"/>
      <c r="AS39" s="523">
        <v>1</v>
      </c>
      <c r="AT39" s="523">
        <v>6</v>
      </c>
      <c r="AU39" s="523"/>
      <c r="AV39" s="523"/>
      <c r="AW39" s="523"/>
      <c r="AX39" s="523"/>
      <c r="AY39" s="523"/>
      <c r="AZ39" s="523"/>
      <c r="BA39" s="523"/>
      <c r="BB39" s="523"/>
      <c r="BC39" s="523"/>
      <c r="BD39" s="523"/>
      <c r="BE39" s="523"/>
      <c r="BF39" s="91">
        <v>2</v>
      </c>
      <c r="BG39" s="91">
        <v>1</v>
      </c>
      <c r="BH39" s="91">
        <v>1</v>
      </c>
      <c r="BI39" s="91">
        <v>2</v>
      </c>
      <c r="BJ39" s="91">
        <v>4</v>
      </c>
      <c r="BK39" s="91"/>
      <c r="BL39" s="91"/>
      <c r="BM39" s="91"/>
      <c r="BN39" s="91">
        <v>2</v>
      </c>
      <c r="BO39" s="91">
        <v>1</v>
      </c>
      <c r="BP39" s="91">
        <v>1</v>
      </c>
    </row>
    <row r="40" spans="1:68" ht="25.5" hidden="1">
      <c r="A40" s="630"/>
      <c r="B40" s="630" t="s">
        <v>6628</v>
      </c>
      <c r="C40" s="630" t="s">
        <v>7942</v>
      </c>
      <c r="D40" s="680">
        <f t="shared" si="1"/>
        <v>186525.71174645668</v>
      </c>
      <c r="E40" s="680">
        <v>680000</v>
      </c>
      <c r="F40" s="704">
        <v>10</v>
      </c>
      <c r="G40" s="624" t="s">
        <v>3216</v>
      </c>
      <c r="H40" s="624"/>
      <c r="I40" s="624"/>
      <c r="J40" s="752">
        <v>44481</v>
      </c>
      <c r="K40" s="764"/>
      <c r="L40" s="557">
        <v>29</v>
      </c>
      <c r="M40" s="521" t="s">
        <v>2746</v>
      </c>
      <c r="N40" s="632" t="s">
        <v>2815</v>
      </c>
      <c r="O40" s="632"/>
      <c r="P40" s="417" t="s">
        <v>2358</v>
      </c>
      <c r="Q40" s="675" t="s">
        <v>8085</v>
      </c>
      <c r="R40" s="417" t="s">
        <v>5067</v>
      </c>
      <c r="S40" s="417" t="s">
        <v>8086</v>
      </c>
      <c r="T40" s="672">
        <v>4897</v>
      </c>
      <c r="U40" s="417" t="s">
        <v>4880</v>
      </c>
      <c r="V40" s="417" t="s">
        <v>8087</v>
      </c>
      <c r="W40" s="523" t="s">
        <v>5043</v>
      </c>
      <c r="X40" s="757" t="s">
        <v>7946</v>
      </c>
      <c r="Y40" s="682">
        <v>44533</v>
      </c>
      <c r="Z40" s="670">
        <v>44539</v>
      </c>
      <c r="AA40" s="671"/>
      <c r="AB40" s="523" t="s">
        <v>6652</v>
      </c>
      <c r="AC40" s="523" t="s">
        <v>7957</v>
      </c>
      <c r="AD40" s="771" t="s">
        <v>7986</v>
      </c>
      <c r="AE40" s="771" t="s">
        <v>7958</v>
      </c>
      <c r="AF40" s="727" t="s">
        <v>4910</v>
      </c>
      <c r="AG40" s="773" t="s">
        <v>7560</v>
      </c>
      <c r="AH40" s="91"/>
      <c r="AI40" s="91">
        <v>1</v>
      </c>
      <c r="AJ40" s="91"/>
      <c r="AK40" s="91"/>
      <c r="AL40" s="91"/>
      <c r="AM40" s="91"/>
      <c r="AN40" s="523"/>
      <c r="AO40" s="523"/>
      <c r="AP40" s="523"/>
      <c r="AQ40" s="523"/>
      <c r="AR40" s="523"/>
      <c r="AS40" s="523">
        <v>1</v>
      </c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91">
        <v>2</v>
      </c>
      <c r="BG40" s="91">
        <v>1</v>
      </c>
      <c r="BH40" s="91">
        <v>1</v>
      </c>
      <c r="BI40" s="91"/>
      <c r="BJ40" s="91"/>
      <c r="BK40" s="91"/>
      <c r="BL40" s="91"/>
      <c r="BM40" s="91">
        <v>1</v>
      </c>
      <c r="BN40" s="91"/>
      <c r="BO40" s="91">
        <v>1</v>
      </c>
      <c r="BP40" s="91">
        <v>1</v>
      </c>
    </row>
    <row r="41" spans="1:68" ht="25.5" hidden="1">
      <c r="A41" s="630"/>
      <c r="B41" s="630" t="s">
        <v>2317</v>
      </c>
      <c r="C41" s="630" t="s">
        <v>7942</v>
      </c>
      <c r="D41" s="622">
        <f t="shared" si="1"/>
        <v>182620.82340129637</v>
      </c>
      <c r="E41" s="680">
        <v>665764.30000000005</v>
      </c>
      <c r="F41" s="515">
        <v>9</v>
      </c>
      <c r="G41" s="624" t="s">
        <v>3216</v>
      </c>
      <c r="H41" s="624"/>
      <c r="I41" s="624"/>
      <c r="J41" s="613"/>
      <c r="K41" s="760"/>
      <c r="L41" s="557">
        <v>17</v>
      </c>
      <c r="M41" s="521" t="s">
        <v>2471</v>
      </c>
      <c r="N41" s="632" t="s">
        <v>2471</v>
      </c>
      <c r="O41" s="632"/>
      <c r="P41" s="525" t="s">
        <v>2335</v>
      </c>
      <c r="Q41" s="675" t="s">
        <v>8088</v>
      </c>
      <c r="R41" s="576" t="s">
        <v>8089</v>
      </c>
      <c r="S41" s="576" t="s">
        <v>8090</v>
      </c>
      <c r="T41" s="672">
        <v>7215</v>
      </c>
      <c r="U41" s="576" t="s">
        <v>4921</v>
      </c>
      <c r="V41" s="576" t="s">
        <v>8091</v>
      </c>
      <c r="W41" s="523" t="s">
        <v>5043</v>
      </c>
      <c r="X41" s="523" t="s">
        <v>5779</v>
      </c>
      <c r="Y41" s="682">
        <v>44369</v>
      </c>
      <c r="Z41" s="670">
        <v>44377</v>
      </c>
      <c r="AA41" s="671"/>
      <c r="AB41" s="523" t="s">
        <v>6700</v>
      </c>
      <c r="AC41" s="523" t="s">
        <v>7957</v>
      </c>
      <c r="AD41" s="523" t="s">
        <v>7559</v>
      </c>
      <c r="AE41" s="523" t="s">
        <v>7976</v>
      </c>
      <c r="AF41" s="727" t="s">
        <v>5001</v>
      </c>
      <c r="AG41" s="91" t="s">
        <v>7560</v>
      </c>
      <c r="AH41" s="91"/>
      <c r="AI41" s="91">
        <v>1</v>
      </c>
      <c r="AJ41" s="91">
        <v>7</v>
      </c>
      <c r="AK41" s="91">
        <v>3</v>
      </c>
      <c r="AL41" s="523"/>
      <c r="AM41" s="523"/>
      <c r="AN41" s="523"/>
      <c r="AO41" s="523"/>
      <c r="AP41" s="523"/>
      <c r="AQ41" s="523"/>
      <c r="AR41" s="523"/>
      <c r="AS41" s="523">
        <v>1</v>
      </c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91">
        <v>2</v>
      </c>
      <c r="BG41" s="91">
        <v>1</v>
      </c>
      <c r="BH41" s="91">
        <v>1</v>
      </c>
      <c r="BI41" s="91"/>
      <c r="BJ41" s="91"/>
      <c r="BK41" s="91"/>
      <c r="BL41" s="523"/>
      <c r="BM41" s="91">
        <v>1</v>
      </c>
      <c r="BN41" s="91"/>
      <c r="BO41" s="91">
        <v>1</v>
      </c>
      <c r="BP41" s="91">
        <v>1</v>
      </c>
    </row>
    <row r="42" spans="1:68" ht="25.5" hidden="1">
      <c r="A42" s="630"/>
      <c r="B42" s="630" t="s">
        <v>2317</v>
      </c>
      <c r="C42" s="630" t="s">
        <v>7942</v>
      </c>
      <c r="D42" s="622">
        <f t="shared" si="1"/>
        <v>186525.71174645668</v>
      </c>
      <c r="E42" s="680">
        <v>680000</v>
      </c>
      <c r="F42" s="515">
        <v>9</v>
      </c>
      <c r="G42" s="624" t="s">
        <v>3216</v>
      </c>
      <c r="H42" s="624"/>
      <c r="I42" s="624"/>
      <c r="J42" s="752">
        <v>44404</v>
      </c>
      <c r="K42" s="760"/>
      <c r="L42" s="557">
        <v>30</v>
      </c>
      <c r="M42" s="521" t="s">
        <v>2614</v>
      </c>
      <c r="N42" s="632" t="s">
        <v>2654</v>
      </c>
      <c r="O42" s="561"/>
      <c r="P42" s="422" t="s">
        <v>2358</v>
      </c>
      <c r="Q42" s="675" t="s">
        <v>8092</v>
      </c>
      <c r="R42" s="422" t="s">
        <v>2751</v>
      </c>
      <c r="S42" s="422" t="s">
        <v>8093</v>
      </c>
      <c r="T42" s="672">
        <v>4979</v>
      </c>
      <c r="U42" s="422" t="s">
        <v>4880</v>
      </c>
      <c r="V42" s="422" t="s">
        <v>8094</v>
      </c>
      <c r="W42" s="523" t="s">
        <v>5043</v>
      </c>
      <c r="X42" s="523" t="s">
        <v>5779</v>
      </c>
      <c r="Y42" s="682">
        <v>44442</v>
      </c>
      <c r="Z42" s="670">
        <v>44448</v>
      </c>
      <c r="AA42" s="671" t="s">
        <v>8039</v>
      </c>
      <c r="AB42" s="523">
        <v>8</v>
      </c>
      <c r="AC42" s="523" t="s">
        <v>7957</v>
      </c>
      <c r="AD42" s="523" t="s">
        <v>7559</v>
      </c>
      <c r="AE42" s="523" t="s">
        <v>8095</v>
      </c>
      <c r="AF42" s="727" t="s">
        <v>6916</v>
      </c>
      <c r="AG42" s="91" t="s">
        <v>7560</v>
      </c>
      <c r="AH42" s="91">
        <v>1</v>
      </c>
      <c r="AI42" s="91"/>
      <c r="AJ42" s="91">
        <v>8</v>
      </c>
      <c r="AK42" s="91">
        <v>1</v>
      </c>
      <c r="AL42" s="91"/>
      <c r="AM42" s="91"/>
      <c r="AN42" s="523"/>
      <c r="AO42" s="523"/>
      <c r="AP42" s="523"/>
      <c r="AQ42" s="523"/>
      <c r="AR42" s="523"/>
      <c r="AS42" s="523">
        <v>1</v>
      </c>
      <c r="AT42" s="523"/>
      <c r="AU42" s="523"/>
      <c r="AV42" s="523"/>
      <c r="AW42" s="523"/>
      <c r="AX42" s="523"/>
      <c r="AY42" s="523"/>
      <c r="AZ42" s="523"/>
      <c r="BA42" s="523"/>
      <c r="BB42" s="523"/>
      <c r="BC42" s="523"/>
      <c r="BD42" s="523"/>
      <c r="BE42" s="523"/>
      <c r="BF42" s="91">
        <v>2</v>
      </c>
      <c r="BG42" s="91">
        <v>1</v>
      </c>
      <c r="BH42" s="91">
        <v>1</v>
      </c>
      <c r="BI42" s="91"/>
      <c r="BJ42" s="91"/>
      <c r="BK42" s="91"/>
      <c r="BL42" s="91"/>
      <c r="BM42" s="91">
        <v>1</v>
      </c>
      <c r="BN42" s="91"/>
      <c r="BO42" s="91">
        <v>1</v>
      </c>
      <c r="BP42" s="91">
        <v>1</v>
      </c>
    </row>
    <row r="43" spans="1:68" ht="28.5" hidden="1">
      <c r="A43" s="630"/>
      <c r="B43" s="630" t="s">
        <v>2333</v>
      </c>
      <c r="C43" s="630" t="s">
        <v>7942</v>
      </c>
      <c r="D43" s="622">
        <f t="shared" si="1"/>
        <v>189268.73691919871</v>
      </c>
      <c r="E43" s="680">
        <v>690000</v>
      </c>
      <c r="F43" s="515">
        <v>12</v>
      </c>
      <c r="G43" s="624" t="s">
        <v>3216</v>
      </c>
      <c r="H43" s="624"/>
      <c r="I43" s="624"/>
      <c r="J43" s="752">
        <v>44453</v>
      </c>
      <c r="K43" s="765" t="s">
        <v>7984</v>
      </c>
      <c r="L43" s="557">
        <v>27</v>
      </c>
      <c r="M43" s="521" t="s">
        <v>2707</v>
      </c>
      <c r="N43" s="632" t="s">
        <v>2746</v>
      </c>
      <c r="O43" s="561"/>
      <c r="P43" s="422" t="s">
        <v>2358</v>
      </c>
      <c r="Q43" s="675" t="s">
        <v>8096</v>
      </c>
      <c r="R43" s="422" t="s">
        <v>2494</v>
      </c>
      <c r="S43" s="422" t="s">
        <v>8097</v>
      </c>
      <c r="T43" s="672">
        <v>1891</v>
      </c>
      <c r="U43" s="422" t="s">
        <v>4880</v>
      </c>
      <c r="V43" s="422" t="s">
        <v>1975</v>
      </c>
      <c r="W43" s="523" t="s">
        <v>5043</v>
      </c>
      <c r="X43" s="523" t="s">
        <v>5779</v>
      </c>
      <c r="Y43" s="682">
        <v>44504</v>
      </c>
      <c r="Z43" s="670">
        <v>44518</v>
      </c>
      <c r="AA43" s="686"/>
      <c r="AB43" s="523" t="s">
        <v>6555</v>
      </c>
      <c r="AC43" s="523" t="s">
        <v>7975</v>
      </c>
      <c r="AD43" s="771" t="s">
        <v>7986</v>
      </c>
      <c r="AE43" s="523" t="s">
        <v>8066</v>
      </c>
      <c r="AF43" s="727" t="s">
        <v>4947</v>
      </c>
      <c r="AG43" s="91"/>
      <c r="AH43" s="91">
        <v>1</v>
      </c>
      <c r="AI43" s="91"/>
      <c r="AJ43" s="91">
        <v>6</v>
      </c>
      <c r="AK43" s="91">
        <v>5</v>
      </c>
      <c r="AL43" s="91"/>
      <c r="AM43" s="91"/>
      <c r="AN43" s="523"/>
      <c r="AO43" s="523"/>
      <c r="AP43" s="523"/>
      <c r="AQ43" s="523"/>
      <c r="AR43" s="523"/>
      <c r="AS43" s="523">
        <v>1</v>
      </c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91"/>
      <c r="BG43" s="91"/>
      <c r="BH43" s="91"/>
      <c r="BI43" s="91"/>
      <c r="BJ43" s="91"/>
      <c r="BK43" s="91"/>
      <c r="BL43" s="91"/>
      <c r="BM43" s="91">
        <v>1</v>
      </c>
      <c r="BN43" s="91"/>
      <c r="BO43" s="91">
        <v>1</v>
      </c>
      <c r="BP43" s="91">
        <v>1</v>
      </c>
    </row>
    <row r="44" spans="1:68" ht="42.75" hidden="1">
      <c r="A44" s="630"/>
      <c r="B44" s="630" t="s">
        <v>7399</v>
      </c>
      <c r="C44" s="630" t="s">
        <v>7942</v>
      </c>
      <c r="D44" s="596">
        <f t="shared" si="1"/>
        <v>186525.71174645668</v>
      </c>
      <c r="E44" s="618">
        <v>680000</v>
      </c>
      <c r="F44" s="515">
        <v>13</v>
      </c>
      <c r="G44" s="624" t="s">
        <v>3216</v>
      </c>
      <c r="H44" s="624"/>
      <c r="I44" s="624"/>
      <c r="J44" s="752">
        <v>44516</v>
      </c>
      <c r="K44" s="764"/>
      <c r="L44" s="557">
        <v>8</v>
      </c>
      <c r="M44" s="521" t="s">
        <v>2815</v>
      </c>
      <c r="N44" s="632" t="s">
        <v>2815</v>
      </c>
      <c r="O44" s="561"/>
      <c r="P44" s="422" t="s">
        <v>2358</v>
      </c>
      <c r="Q44" s="675" t="s">
        <v>8098</v>
      </c>
      <c r="R44" s="422" t="s">
        <v>2494</v>
      </c>
      <c r="S44" s="422" t="s">
        <v>8099</v>
      </c>
      <c r="T44" s="672">
        <v>2933</v>
      </c>
      <c r="U44" s="422" t="s">
        <v>4880</v>
      </c>
      <c r="V44" s="422"/>
      <c r="W44" s="711" t="s">
        <v>5043</v>
      </c>
      <c r="X44" s="757" t="s">
        <v>7946</v>
      </c>
      <c r="Y44" s="682">
        <v>44545</v>
      </c>
      <c r="Z44" s="670">
        <v>44551</v>
      </c>
      <c r="AA44" s="671"/>
      <c r="AB44" s="523" t="s">
        <v>6773</v>
      </c>
      <c r="AC44" s="523" t="s">
        <v>7975</v>
      </c>
      <c r="AD44" s="523"/>
      <c r="AE44" s="523" t="s">
        <v>8100</v>
      </c>
      <c r="AF44" s="727" t="s">
        <v>6652</v>
      </c>
      <c r="AG44" s="91"/>
      <c r="AH44" s="91"/>
      <c r="AI44" s="91">
        <v>1</v>
      </c>
      <c r="AJ44" s="91"/>
      <c r="AK44" s="91"/>
      <c r="AL44" s="91"/>
      <c r="AM44" s="91"/>
      <c r="AN44" s="523"/>
      <c r="AO44" s="523"/>
      <c r="AP44" s="523"/>
      <c r="AQ44" s="523"/>
      <c r="AR44" s="523"/>
      <c r="AS44" s="523">
        <v>1</v>
      </c>
      <c r="AT44" s="523"/>
      <c r="AU44" s="523"/>
      <c r="AV44" s="523"/>
      <c r="AW44" s="523"/>
      <c r="AX44" s="523"/>
      <c r="AY44" s="523"/>
      <c r="AZ44" s="523"/>
      <c r="BA44" s="523"/>
      <c r="BB44" s="523"/>
      <c r="BC44" s="523"/>
      <c r="BD44" s="523"/>
      <c r="BE44" s="523"/>
      <c r="BF44" s="91"/>
      <c r="BG44" s="91"/>
      <c r="BH44" s="91"/>
      <c r="BI44" s="91"/>
      <c r="BJ44" s="91"/>
      <c r="BK44" s="91"/>
      <c r="BL44" s="91"/>
      <c r="BM44" s="91">
        <v>1</v>
      </c>
      <c r="BN44" s="91"/>
      <c r="BO44" s="91">
        <v>1</v>
      </c>
      <c r="BP44" s="91">
        <v>1</v>
      </c>
    </row>
    <row r="45" spans="1:68" ht="28.5" hidden="1">
      <c r="A45" s="630"/>
      <c r="B45" s="630" t="s">
        <v>2317</v>
      </c>
      <c r="C45" s="630" t="s">
        <v>7942</v>
      </c>
      <c r="D45" s="622">
        <f t="shared" si="1"/>
        <v>117401.47739335804</v>
      </c>
      <c r="E45" s="680">
        <v>428000</v>
      </c>
      <c r="F45" s="515">
        <v>6</v>
      </c>
      <c r="G45" s="624" t="s">
        <v>3216</v>
      </c>
      <c r="H45" s="624"/>
      <c r="I45" s="624"/>
      <c r="J45" s="752">
        <v>44452</v>
      </c>
      <c r="K45" s="764" t="s">
        <v>8101</v>
      </c>
      <c r="L45" s="557">
        <v>18</v>
      </c>
      <c r="M45" s="521" t="s">
        <v>2707</v>
      </c>
      <c r="N45" s="632" t="s">
        <v>2707</v>
      </c>
      <c r="O45" s="632"/>
      <c r="P45" s="112" t="s">
        <v>7750</v>
      </c>
      <c r="Q45" s="675" t="s">
        <v>8102</v>
      </c>
      <c r="R45" s="112" t="s">
        <v>2591</v>
      </c>
      <c r="S45" s="112" t="s">
        <v>2869</v>
      </c>
      <c r="T45" s="672">
        <v>1465</v>
      </c>
      <c r="U45" s="112" t="s">
        <v>4870</v>
      </c>
      <c r="V45" s="112" t="s">
        <v>1947</v>
      </c>
      <c r="W45" s="523" t="s">
        <v>5043</v>
      </c>
      <c r="X45" s="757" t="s">
        <v>5833</v>
      </c>
      <c r="Y45" s="682">
        <v>44494</v>
      </c>
      <c r="Z45" s="670">
        <v>44497</v>
      </c>
      <c r="AA45" s="686"/>
      <c r="AB45" s="523" t="s">
        <v>8103</v>
      </c>
      <c r="AC45" s="523"/>
      <c r="AD45" s="771" t="s">
        <v>7947</v>
      </c>
      <c r="AE45" s="523" t="s">
        <v>7948</v>
      </c>
      <c r="AF45" s="727"/>
      <c r="AG45" s="91" t="s">
        <v>7560</v>
      </c>
      <c r="AH45" s="523"/>
      <c r="AI45" s="523"/>
      <c r="AJ45" s="523"/>
      <c r="AK45" s="523"/>
      <c r="AL45" s="523"/>
      <c r="AM45" s="523"/>
      <c r="AN45" s="523"/>
      <c r="AO45" s="523"/>
      <c r="AP45" s="523"/>
      <c r="AQ45" s="523"/>
      <c r="AR45" s="523"/>
      <c r="AS45" s="523">
        <v>1</v>
      </c>
      <c r="AT45" s="523"/>
      <c r="AU45" s="523"/>
      <c r="AV45" s="523"/>
      <c r="AW45" s="523"/>
      <c r="AX45" s="523"/>
      <c r="AY45" s="523"/>
      <c r="AZ45" s="523"/>
      <c r="BA45" s="523"/>
      <c r="BB45" s="523"/>
      <c r="BC45" s="523"/>
      <c r="BD45" s="523"/>
      <c r="BE45" s="523"/>
      <c r="BF45" s="91">
        <v>2</v>
      </c>
      <c r="BG45" s="91">
        <v>1</v>
      </c>
      <c r="BH45" s="91">
        <v>1</v>
      </c>
      <c r="BI45" s="91">
        <v>2</v>
      </c>
      <c r="BJ45" s="91"/>
      <c r="BK45" s="523"/>
      <c r="BL45" s="523"/>
      <c r="BM45" s="91"/>
      <c r="BN45" s="91">
        <v>2</v>
      </c>
      <c r="BO45" s="91">
        <v>1</v>
      </c>
      <c r="BP45" s="91">
        <v>1</v>
      </c>
    </row>
    <row r="46" spans="1:68" ht="25.5" hidden="1">
      <c r="A46" s="630"/>
      <c r="B46" s="630" t="s">
        <v>6628</v>
      </c>
      <c r="C46" s="630" t="s">
        <v>7942</v>
      </c>
      <c r="D46" s="622">
        <f t="shared" si="1"/>
        <v>181039.66140097266</v>
      </c>
      <c r="E46" s="680">
        <v>660000</v>
      </c>
      <c r="F46" s="515">
        <v>11</v>
      </c>
      <c r="G46" s="624" t="s">
        <v>3216</v>
      </c>
      <c r="H46" s="624"/>
      <c r="I46" s="624"/>
      <c r="J46" s="752">
        <v>44452</v>
      </c>
      <c r="K46" s="765" t="s">
        <v>7984</v>
      </c>
      <c r="L46" s="557">
        <v>27</v>
      </c>
      <c r="M46" s="521" t="s">
        <v>2707</v>
      </c>
      <c r="N46" s="632" t="s">
        <v>2746</v>
      </c>
      <c r="O46" s="561"/>
      <c r="P46" s="432" t="s">
        <v>2358</v>
      </c>
      <c r="Q46" s="675" t="s">
        <v>8104</v>
      </c>
      <c r="R46" s="432" t="s">
        <v>2487</v>
      </c>
      <c r="S46" s="432" t="s">
        <v>8105</v>
      </c>
      <c r="T46" s="672">
        <v>1876</v>
      </c>
      <c r="U46" s="432" t="s">
        <v>4870</v>
      </c>
      <c r="V46" s="432" t="s">
        <v>2082</v>
      </c>
      <c r="W46" s="523" t="s">
        <v>5043</v>
      </c>
      <c r="X46" s="757" t="s">
        <v>5779</v>
      </c>
      <c r="Y46" s="682">
        <v>44503</v>
      </c>
      <c r="Z46" s="670">
        <v>44510</v>
      </c>
      <c r="AA46" s="686"/>
      <c r="AB46" s="523" t="s">
        <v>6700</v>
      </c>
      <c r="AC46" s="523" t="s">
        <v>7964</v>
      </c>
      <c r="AD46" s="771" t="s">
        <v>7986</v>
      </c>
      <c r="AE46" s="523" t="s">
        <v>8106</v>
      </c>
      <c r="AF46" s="727"/>
      <c r="AG46" s="523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3">
        <v>1</v>
      </c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91"/>
      <c r="BG46" s="91"/>
      <c r="BH46" s="91"/>
      <c r="BI46" s="91"/>
      <c r="BJ46" s="91"/>
      <c r="BK46" s="523"/>
      <c r="BL46" s="523"/>
      <c r="BM46" s="91">
        <v>1</v>
      </c>
      <c r="BN46" s="91"/>
      <c r="BO46" s="91">
        <v>1</v>
      </c>
      <c r="BP46" s="91">
        <v>1</v>
      </c>
    </row>
    <row r="47" spans="1:68" ht="25.5" hidden="1">
      <c r="A47" s="630"/>
      <c r="B47" s="630" t="s">
        <v>7566</v>
      </c>
      <c r="C47" s="630" t="s">
        <v>7942</v>
      </c>
      <c r="D47" s="622">
        <f t="shared" si="1"/>
        <v>192403.83090895624</v>
      </c>
      <c r="E47" s="680">
        <v>701429.33</v>
      </c>
      <c r="F47" s="515">
        <v>13</v>
      </c>
      <c r="G47" s="624" t="s">
        <v>3216</v>
      </c>
      <c r="H47" s="624"/>
      <c r="I47" s="624"/>
      <c r="J47" s="613"/>
      <c r="K47" s="760"/>
      <c r="L47" s="557">
        <v>8</v>
      </c>
      <c r="M47" s="521" t="s">
        <v>2351</v>
      </c>
      <c r="N47" s="632" t="s">
        <v>2351</v>
      </c>
      <c r="O47" s="561"/>
      <c r="P47" s="576" t="s">
        <v>2335</v>
      </c>
      <c r="Q47" s="675" t="s">
        <v>7932</v>
      </c>
      <c r="R47" s="576" t="s">
        <v>57</v>
      </c>
      <c r="S47" s="576" t="s">
        <v>8107</v>
      </c>
      <c r="T47" s="672">
        <v>5617</v>
      </c>
      <c r="U47" s="576" t="s">
        <v>4921</v>
      </c>
      <c r="V47" s="576" t="s">
        <v>8108</v>
      </c>
      <c r="W47" s="523" t="s">
        <v>5043</v>
      </c>
      <c r="X47" s="523" t="s">
        <v>5779</v>
      </c>
      <c r="Y47" s="751">
        <v>44239</v>
      </c>
      <c r="Z47" s="670">
        <v>44245</v>
      </c>
      <c r="AA47" s="671"/>
      <c r="AB47" s="523" t="s">
        <v>6677</v>
      </c>
      <c r="AC47" s="523" t="s">
        <v>7975</v>
      </c>
      <c r="AD47" s="523" t="s">
        <v>7559</v>
      </c>
      <c r="AE47" s="523" t="s">
        <v>7958</v>
      </c>
      <c r="AF47" s="727" t="s">
        <v>5001</v>
      </c>
      <c r="AG47" s="91"/>
      <c r="AH47" s="91"/>
      <c r="AI47" s="91">
        <v>1</v>
      </c>
      <c r="AJ47" s="91">
        <v>7</v>
      </c>
      <c r="AK47" s="91">
        <v>5</v>
      </c>
      <c r="AL47" s="523"/>
      <c r="AM47" s="523"/>
      <c r="AN47" s="523"/>
      <c r="AO47" s="523"/>
      <c r="AP47" s="523"/>
      <c r="AQ47" s="523"/>
      <c r="AR47" s="523"/>
      <c r="AS47" s="523">
        <v>1</v>
      </c>
      <c r="AT47" s="523"/>
      <c r="AU47" s="523"/>
      <c r="AV47" s="523"/>
      <c r="AW47" s="523"/>
      <c r="AX47" s="523">
        <v>9</v>
      </c>
      <c r="AY47" s="523">
        <v>1</v>
      </c>
      <c r="AZ47" s="523">
        <v>4</v>
      </c>
      <c r="BA47" s="523">
        <v>1</v>
      </c>
      <c r="BB47" s="523"/>
      <c r="BC47" s="523"/>
      <c r="BD47" s="523"/>
      <c r="BE47" s="523"/>
      <c r="BF47" s="91"/>
      <c r="BG47" s="91"/>
      <c r="BH47" s="91"/>
      <c r="BI47" s="91"/>
      <c r="BJ47" s="91"/>
      <c r="BK47" s="91"/>
      <c r="BL47" s="523"/>
      <c r="BM47" s="91">
        <v>1</v>
      </c>
      <c r="BN47" s="91"/>
      <c r="BO47" s="91">
        <v>1</v>
      </c>
      <c r="BP47" s="91">
        <v>1</v>
      </c>
    </row>
    <row r="48" spans="1:68" ht="28.5" hidden="1">
      <c r="A48" s="630"/>
      <c r="B48" s="630" t="s">
        <v>6628</v>
      </c>
      <c r="C48" s="630" t="s">
        <v>7942</v>
      </c>
      <c r="D48" s="622">
        <f t="shared" si="1"/>
        <v>192241.3450698237</v>
      </c>
      <c r="E48" s="680">
        <v>700836.97</v>
      </c>
      <c r="F48" s="515">
        <v>13</v>
      </c>
      <c r="G48" s="624" t="s">
        <v>3216</v>
      </c>
      <c r="H48" s="624"/>
      <c r="I48" s="624"/>
      <c r="J48" s="752">
        <v>44229</v>
      </c>
      <c r="K48" s="760"/>
      <c r="L48" s="557">
        <v>1</v>
      </c>
      <c r="M48" s="521" t="s">
        <v>2374</v>
      </c>
      <c r="N48" s="632" t="s">
        <v>2374</v>
      </c>
      <c r="O48" s="561"/>
      <c r="P48" s="576" t="s">
        <v>2358</v>
      </c>
      <c r="Q48" s="675" t="s">
        <v>8109</v>
      </c>
      <c r="R48" s="576" t="s">
        <v>57</v>
      </c>
      <c r="S48" s="576" t="s">
        <v>8110</v>
      </c>
      <c r="T48" s="672">
        <v>4031</v>
      </c>
      <c r="U48" s="576" t="s">
        <v>4921</v>
      </c>
      <c r="V48" s="576" t="s">
        <v>8108</v>
      </c>
      <c r="W48" s="523" t="s">
        <v>5043</v>
      </c>
      <c r="X48" s="523" t="s">
        <v>5833</v>
      </c>
      <c r="Y48" s="751">
        <v>44260</v>
      </c>
      <c r="Z48" s="670">
        <v>44266</v>
      </c>
      <c r="AA48" s="671"/>
      <c r="AB48" s="523" t="s">
        <v>6693</v>
      </c>
      <c r="AC48" s="523" t="s">
        <v>7975</v>
      </c>
      <c r="AD48" s="523" t="s">
        <v>7559</v>
      </c>
      <c r="AE48" s="523" t="s">
        <v>7976</v>
      </c>
      <c r="AF48" s="727" t="s">
        <v>6512</v>
      </c>
      <c r="AG48" s="91"/>
      <c r="AH48" s="91"/>
      <c r="AI48" s="91">
        <v>1</v>
      </c>
      <c r="AJ48" s="91">
        <v>4</v>
      </c>
      <c r="AK48" s="91">
        <v>9</v>
      </c>
      <c r="AL48" s="523"/>
      <c r="AM48" s="523"/>
      <c r="AN48" s="523"/>
      <c r="AO48" s="523"/>
      <c r="AP48" s="523"/>
      <c r="AQ48" s="523"/>
      <c r="AR48" s="523"/>
      <c r="AS48" s="523">
        <v>1</v>
      </c>
      <c r="AT48" s="523"/>
      <c r="AU48" s="523"/>
      <c r="AV48" s="523"/>
      <c r="AW48" s="523"/>
      <c r="AX48" s="523">
        <v>7</v>
      </c>
      <c r="AY48" s="523">
        <v>1</v>
      </c>
      <c r="AZ48" s="523">
        <v>3</v>
      </c>
      <c r="BA48" s="523">
        <v>1</v>
      </c>
      <c r="BB48" s="523"/>
      <c r="BC48" s="523"/>
      <c r="BD48" s="523"/>
      <c r="BE48" s="523"/>
      <c r="BF48" s="91"/>
      <c r="BG48" s="91"/>
      <c r="BH48" s="91"/>
      <c r="BI48" s="91"/>
      <c r="BJ48" s="91"/>
      <c r="BK48" s="91"/>
      <c r="BL48" s="523"/>
      <c r="BM48" s="91">
        <v>1</v>
      </c>
      <c r="BN48" s="91"/>
      <c r="BO48" s="91">
        <v>1</v>
      </c>
      <c r="BP48" s="91">
        <v>1</v>
      </c>
    </row>
    <row r="49" spans="1:68" ht="25.5" hidden="1">
      <c r="A49" s="630"/>
      <c r="B49" s="630" t="s">
        <v>2317</v>
      </c>
      <c r="C49" s="630" t="s">
        <v>7942</v>
      </c>
      <c r="D49" s="622">
        <f t="shared" si="1"/>
        <v>179393.84629732746</v>
      </c>
      <c r="E49" s="680">
        <v>654000</v>
      </c>
      <c r="F49" s="515">
        <v>12</v>
      </c>
      <c r="G49" s="624" t="s">
        <v>3216</v>
      </c>
      <c r="H49" s="624"/>
      <c r="I49" s="624"/>
      <c r="J49" s="752">
        <v>44306</v>
      </c>
      <c r="K49" s="760">
        <v>44366</v>
      </c>
      <c r="L49" s="557">
        <v>24</v>
      </c>
      <c r="M49" s="521" t="s">
        <v>2432</v>
      </c>
      <c r="N49" s="632" t="s">
        <v>2471</v>
      </c>
      <c r="O49" s="561"/>
      <c r="P49" s="576" t="s">
        <v>2358</v>
      </c>
      <c r="Q49" s="675" t="s">
        <v>8111</v>
      </c>
      <c r="R49" s="576" t="s">
        <v>57</v>
      </c>
      <c r="S49" s="576" t="s">
        <v>8112</v>
      </c>
      <c r="T49" s="672">
        <v>4604</v>
      </c>
      <c r="U49" s="576" t="s">
        <v>4921</v>
      </c>
      <c r="V49" s="576" t="s">
        <v>8113</v>
      </c>
      <c r="W49" s="523" t="s">
        <v>5043</v>
      </c>
      <c r="X49" s="523" t="s">
        <v>5833</v>
      </c>
      <c r="Y49" s="682">
        <v>44344</v>
      </c>
      <c r="Z49" s="670">
        <v>44348</v>
      </c>
      <c r="AA49" s="671"/>
      <c r="AB49" s="711" t="s">
        <v>6555</v>
      </c>
      <c r="AC49" s="711" t="s">
        <v>7975</v>
      </c>
      <c r="AD49" s="523" t="s">
        <v>7559</v>
      </c>
      <c r="AE49" s="523" t="s">
        <v>8070</v>
      </c>
      <c r="AF49" s="727" t="s">
        <v>6594</v>
      </c>
      <c r="AG49" s="91"/>
      <c r="AH49" s="91">
        <v>1</v>
      </c>
      <c r="AI49" s="91"/>
      <c r="AJ49" s="91">
        <v>8</v>
      </c>
      <c r="AK49" s="91">
        <v>3</v>
      </c>
      <c r="AL49" s="523"/>
      <c r="AM49" s="523"/>
      <c r="AN49" s="523"/>
      <c r="AO49" s="523"/>
      <c r="AP49" s="523"/>
      <c r="AQ49" s="523"/>
      <c r="AR49" s="523"/>
      <c r="AS49" s="523">
        <v>1</v>
      </c>
      <c r="AT49" s="523"/>
      <c r="AU49" s="523"/>
      <c r="AV49" s="523"/>
      <c r="AW49" s="523"/>
      <c r="AX49" s="523"/>
      <c r="AY49" s="523"/>
      <c r="AZ49" s="523">
        <v>2</v>
      </c>
      <c r="BA49" s="523"/>
      <c r="BB49" s="523">
        <v>8</v>
      </c>
      <c r="BC49" s="523"/>
      <c r="BD49" s="523"/>
      <c r="BE49" s="523"/>
      <c r="BF49" s="91"/>
      <c r="BG49" s="91"/>
      <c r="BH49" s="91"/>
      <c r="BI49" s="91"/>
      <c r="BJ49" s="91"/>
      <c r="BK49" s="91"/>
      <c r="BL49" s="523"/>
      <c r="BM49" s="91">
        <v>1</v>
      </c>
      <c r="BN49" s="91"/>
      <c r="BO49" s="91">
        <v>1</v>
      </c>
      <c r="BP49" s="91">
        <v>1</v>
      </c>
    </row>
    <row r="50" spans="1:68" ht="25.5" hidden="1">
      <c r="A50" s="630"/>
      <c r="B50" s="630" t="s">
        <v>2317</v>
      </c>
      <c r="C50" s="630" t="s">
        <v>7942</v>
      </c>
      <c r="D50" s="622">
        <f t="shared" si="1"/>
        <v>186525.71174645668</v>
      </c>
      <c r="E50" s="680">
        <v>680000</v>
      </c>
      <c r="F50" s="515">
        <v>13</v>
      </c>
      <c r="G50" s="624" t="s">
        <v>3216</v>
      </c>
      <c r="H50" s="624"/>
      <c r="I50" s="624"/>
      <c r="J50" s="613"/>
      <c r="K50" s="760"/>
      <c r="L50" s="557">
        <v>10</v>
      </c>
      <c r="M50" s="521" t="s">
        <v>2471</v>
      </c>
      <c r="N50" s="632" t="s">
        <v>2471</v>
      </c>
      <c r="O50" s="632"/>
      <c r="P50" s="525" t="s">
        <v>2335</v>
      </c>
      <c r="Q50" s="675" t="s">
        <v>8114</v>
      </c>
      <c r="R50" s="525" t="s">
        <v>57</v>
      </c>
      <c r="S50" s="525" t="s">
        <v>3356</v>
      </c>
      <c r="T50" s="672">
        <v>6259</v>
      </c>
      <c r="U50" s="525" t="s">
        <v>4921</v>
      </c>
      <c r="V50" s="525" t="s">
        <v>8115</v>
      </c>
      <c r="W50" s="523" t="s">
        <v>5043</v>
      </c>
      <c r="X50" s="523" t="s">
        <v>5779</v>
      </c>
      <c r="Y50" s="682">
        <v>44365</v>
      </c>
      <c r="Z50" s="670">
        <v>44377</v>
      </c>
      <c r="AA50" s="671"/>
      <c r="AB50" s="523" t="s">
        <v>6713</v>
      </c>
      <c r="AC50" s="523" t="s">
        <v>7975</v>
      </c>
      <c r="AD50" s="523" t="s">
        <v>7559</v>
      </c>
      <c r="AE50" s="523" t="s">
        <v>7958</v>
      </c>
      <c r="AF50" s="727" t="s">
        <v>4910</v>
      </c>
      <c r="AG50" s="91"/>
      <c r="AH50" s="91">
        <v>1</v>
      </c>
      <c r="AI50" s="91"/>
      <c r="AJ50" s="91">
        <v>5</v>
      </c>
      <c r="AK50" s="91">
        <v>8</v>
      </c>
      <c r="AL50" s="523"/>
      <c r="AM50" s="523"/>
      <c r="AN50" s="523"/>
      <c r="AO50" s="523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/>
      <c r="BC50" s="523"/>
      <c r="BD50" s="523"/>
      <c r="BE50" s="523"/>
      <c r="BF50" s="91"/>
      <c r="BG50" s="91"/>
      <c r="BH50" s="91"/>
      <c r="BI50" s="91"/>
      <c r="BJ50" s="91"/>
      <c r="BK50" s="91"/>
      <c r="BL50" s="523"/>
      <c r="BM50" s="91"/>
      <c r="BN50" s="91"/>
      <c r="BO50" s="91"/>
      <c r="BP50" s="91"/>
    </row>
    <row r="51" spans="1:68" ht="25.5" hidden="1">
      <c r="A51" s="630"/>
      <c r="B51" s="630" t="s">
        <v>6587</v>
      </c>
      <c r="C51" s="630" t="s">
        <v>7942</v>
      </c>
      <c r="D51" s="622">
        <f t="shared" si="1"/>
        <v>186525.71174645668</v>
      </c>
      <c r="E51" s="680">
        <v>680000</v>
      </c>
      <c r="F51" s="515">
        <v>12</v>
      </c>
      <c r="G51" s="624" t="s">
        <v>3216</v>
      </c>
      <c r="H51" s="624"/>
      <c r="I51" s="624"/>
      <c r="J51" s="752">
        <v>44334</v>
      </c>
      <c r="K51" s="760">
        <v>44365</v>
      </c>
      <c r="L51" s="557">
        <v>21</v>
      </c>
      <c r="M51" s="521" t="s">
        <v>2471</v>
      </c>
      <c r="N51" s="632" t="s">
        <v>2556</v>
      </c>
      <c r="O51" s="632"/>
      <c r="P51" s="525" t="s">
        <v>2358</v>
      </c>
      <c r="Q51" s="713" t="s">
        <v>8116</v>
      </c>
      <c r="R51" s="525" t="s">
        <v>57</v>
      </c>
      <c r="S51" s="525" t="s">
        <v>8117</v>
      </c>
      <c r="T51" s="672">
        <v>4009</v>
      </c>
      <c r="U51" s="525" t="s">
        <v>4921</v>
      </c>
      <c r="V51" s="525" t="s">
        <v>8118</v>
      </c>
      <c r="W51" s="523" t="s">
        <v>5043</v>
      </c>
      <c r="X51" s="523" t="s">
        <v>5779</v>
      </c>
      <c r="Y51" s="682">
        <v>44372</v>
      </c>
      <c r="Z51" s="670">
        <v>44376</v>
      </c>
      <c r="AA51" s="671"/>
      <c r="AB51" s="523" t="s">
        <v>6689</v>
      </c>
      <c r="AC51" s="523" t="s">
        <v>6985</v>
      </c>
      <c r="AD51" s="523" t="s">
        <v>7559</v>
      </c>
      <c r="AE51" s="523" t="s">
        <v>7976</v>
      </c>
      <c r="AF51" s="727" t="s">
        <v>3492</v>
      </c>
      <c r="AG51" s="91"/>
      <c r="AH51" s="91"/>
      <c r="AI51" s="91">
        <v>1</v>
      </c>
      <c r="AJ51" s="91">
        <v>9</v>
      </c>
      <c r="AK51" s="91">
        <v>3</v>
      </c>
      <c r="AL51" s="523"/>
      <c r="AM51" s="523"/>
      <c r="AN51" s="523"/>
      <c r="AO51" s="523"/>
      <c r="AP51" s="523"/>
      <c r="AQ51" s="523"/>
      <c r="AR51" s="523"/>
      <c r="AS51" s="523">
        <v>1</v>
      </c>
      <c r="AT51" s="523"/>
      <c r="AU51" s="523"/>
      <c r="AV51" s="523"/>
      <c r="AW51" s="523"/>
      <c r="AX51" s="523"/>
      <c r="AY51" s="523"/>
      <c r="AZ51" s="523"/>
      <c r="BA51" s="523"/>
      <c r="BB51" s="523"/>
      <c r="BC51" s="523"/>
      <c r="BD51" s="523"/>
      <c r="BE51" s="523"/>
      <c r="BF51" s="91"/>
      <c r="BG51" s="91"/>
      <c r="BH51" s="91"/>
      <c r="BI51" s="91"/>
      <c r="BJ51" s="91"/>
      <c r="BK51" s="91"/>
      <c r="BL51" s="523"/>
      <c r="BM51" s="91">
        <v>1</v>
      </c>
      <c r="BN51" s="91"/>
      <c r="BO51" s="91">
        <v>1</v>
      </c>
      <c r="BP51" s="91">
        <v>1</v>
      </c>
    </row>
    <row r="52" spans="1:68" ht="25.5" hidden="1">
      <c r="A52" s="630"/>
      <c r="B52" s="630" t="s">
        <v>2317</v>
      </c>
      <c r="C52" s="630" t="s">
        <v>7942</v>
      </c>
      <c r="D52" s="622">
        <f t="shared" si="1"/>
        <v>186525.71174645668</v>
      </c>
      <c r="E52" s="680">
        <v>680000</v>
      </c>
      <c r="F52" s="515">
        <v>13</v>
      </c>
      <c r="G52" s="624" t="s">
        <v>3216</v>
      </c>
      <c r="H52" s="624"/>
      <c r="I52" s="624"/>
      <c r="J52" s="752">
        <v>44390</v>
      </c>
      <c r="K52" s="760"/>
      <c r="L52" s="557">
        <v>16</v>
      </c>
      <c r="M52" s="521" t="s">
        <v>2614</v>
      </c>
      <c r="N52" s="632" t="s">
        <v>2614</v>
      </c>
      <c r="O52" s="561"/>
      <c r="P52" s="576" t="s">
        <v>2358</v>
      </c>
      <c r="Q52" s="675" t="s">
        <v>8119</v>
      </c>
      <c r="R52" s="576" t="s">
        <v>57</v>
      </c>
      <c r="S52" s="576" t="s">
        <v>8120</v>
      </c>
      <c r="T52" s="672">
        <v>3647</v>
      </c>
      <c r="U52" s="576" t="s">
        <v>4921</v>
      </c>
      <c r="V52" s="576" t="s">
        <v>1218</v>
      </c>
      <c r="W52" s="523" t="s">
        <v>5043</v>
      </c>
      <c r="X52" s="523" t="s">
        <v>5779</v>
      </c>
      <c r="Y52" s="682">
        <v>44428</v>
      </c>
      <c r="Z52" s="670">
        <v>44434</v>
      </c>
      <c r="AA52" s="671"/>
      <c r="AB52" s="523" t="s">
        <v>6976</v>
      </c>
      <c r="AC52" s="523" t="s">
        <v>7975</v>
      </c>
      <c r="AD52" s="523" t="s">
        <v>7559</v>
      </c>
      <c r="AE52" s="523" t="s">
        <v>8121</v>
      </c>
      <c r="AF52" s="727" t="s">
        <v>4947</v>
      </c>
      <c r="AG52" s="91"/>
      <c r="AH52" s="91"/>
      <c r="AI52" s="91">
        <v>1</v>
      </c>
      <c r="AJ52" s="91">
        <v>6</v>
      </c>
      <c r="AK52" s="91">
        <v>7</v>
      </c>
      <c r="AL52" s="523"/>
      <c r="AM52" s="523"/>
      <c r="AN52" s="523"/>
      <c r="AO52" s="523"/>
      <c r="AP52" s="523"/>
      <c r="AQ52" s="523"/>
      <c r="AR52" s="523"/>
      <c r="AS52" s="523">
        <v>1</v>
      </c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91"/>
      <c r="BG52" s="91"/>
      <c r="BH52" s="91"/>
      <c r="BI52" s="91"/>
      <c r="BJ52" s="91"/>
      <c r="BK52" s="91"/>
      <c r="BL52" s="523"/>
      <c r="BM52" s="91">
        <v>1</v>
      </c>
      <c r="BN52" s="91"/>
      <c r="BO52" s="91">
        <v>1</v>
      </c>
      <c r="BP52" s="91">
        <v>1</v>
      </c>
    </row>
    <row r="53" spans="1:68" ht="26.25" hidden="1">
      <c r="A53" s="630"/>
      <c r="B53" s="630" t="s">
        <v>2333</v>
      </c>
      <c r="C53" s="630" t="s">
        <v>7942</v>
      </c>
      <c r="D53" s="680">
        <f t="shared" si="1"/>
        <v>186525.71174645668</v>
      </c>
      <c r="E53" s="680">
        <v>680000</v>
      </c>
      <c r="F53" s="515">
        <v>11</v>
      </c>
      <c r="G53" s="624" t="s">
        <v>3216</v>
      </c>
      <c r="H53" s="624"/>
      <c r="I53" s="624" t="s">
        <v>8122</v>
      </c>
      <c r="J53" s="752">
        <v>44411</v>
      </c>
      <c r="K53" s="764" t="s">
        <v>8123</v>
      </c>
      <c r="L53" s="557">
        <v>22</v>
      </c>
      <c r="M53" s="521" t="s">
        <v>2654</v>
      </c>
      <c r="N53" s="632" t="s">
        <v>2707</v>
      </c>
      <c r="O53" s="561"/>
      <c r="P53" s="576" t="s">
        <v>2358</v>
      </c>
      <c r="Q53" s="675" t="s">
        <v>8124</v>
      </c>
      <c r="R53" s="576" t="s">
        <v>57</v>
      </c>
      <c r="S53" s="576" t="s">
        <v>8125</v>
      </c>
      <c r="T53" s="672">
        <v>3360</v>
      </c>
      <c r="U53" s="576" t="s">
        <v>4921</v>
      </c>
      <c r="V53" s="576" t="s">
        <v>8126</v>
      </c>
      <c r="W53" s="523" t="s">
        <v>5043</v>
      </c>
      <c r="X53" s="757" t="s">
        <v>5833</v>
      </c>
      <c r="Y53" s="682">
        <v>44463</v>
      </c>
      <c r="Z53" s="670">
        <v>44469</v>
      </c>
      <c r="AA53" s="686" t="s">
        <v>8127</v>
      </c>
      <c r="AB53" s="523" t="s">
        <v>8128</v>
      </c>
      <c r="AC53" s="523" t="s">
        <v>7957</v>
      </c>
      <c r="AD53" s="771" t="s">
        <v>7559</v>
      </c>
      <c r="AE53" s="523" t="s">
        <v>8129</v>
      </c>
      <c r="AF53" s="727" t="s">
        <v>3314</v>
      </c>
      <c r="AG53" s="91" t="s">
        <v>7560</v>
      </c>
      <c r="AH53" s="91">
        <v>1</v>
      </c>
      <c r="AI53" s="91"/>
      <c r="AJ53" s="91">
        <v>7</v>
      </c>
      <c r="AK53" s="91">
        <v>4</v>
      </c>
      <c r="AL53" s="523"/>
      <c r="AM53" s="523"/>
      <c r="AN53" s="523"/>
      <c r="AO53" s="523"/>
      <c r="AP53" s="523"/>
      <c r="AQ53" s="523"/>
      <c r="AR53" s="523"/>
      <c r="AS53" s="523">
        <v>1</v>
      </c>
      <c r="AT53" s="523"/>
      <c r="AU53" s="523"/>
      <c r="AV53" s="523"/>
      <c r="AW53" s="523"/>
      <c r="AX53" s="523"/>
      <c r="AY53" s="523"/>
      <c r="AZ53" s="523"/>
      <c r="BA53" s="523"/>
      <c r="BB53" s="523"/>
      <c r="BC53" s="523"/>
      <c r="BD53" s="523"/>
      <c r="BE53" s="523"/>
      <c r="BF53" s="91">
        <v>2</v>
      </c>
      <c r="BG53" s="91">
        <v>1</v>
      </c>
      <c r="BH53" s="91">
        <v>1</v>
      </c>
      <c r="BI53" s="91"/>
      <c r="BJ53" s="91"/>
      <c r="BK53" s="91"/>
      <c r="BL53" s="523"/>
      <c r="BM53" s="91">
        <v>1</v>
      </c>
      <c r="BN53" s="91"/>
      <c r="BO53" s="91">
        <v>1</v>
      </c>
      <c r="BP53" s="91">
        <v>1</v>
      </c>
    </row>
    <row r="54" spans="1:68" ht="28.5" hidden="1">
      <c r="A54" s="630"/>
      <c r="B54" s="630" t="s">
        <v>6628</v>
      </c>
      <c r="C54" s="630" t="s">
        <v>7942</v>
      </c>
      <c r="D54" s="596">
        <f t="shared" si="1"/>
        <v>110269.61194422882</v>
      </c>
      <c r="E54" s="618">
        <v>402000</v>
      </c>
      <c r="F54" s="515">
        <v>6</v>
      </c>
      <c r="G54" s="624" t="s">
        <v>3216</v>
      </c>
      <c r="H54" s="624"/>
      <c r="I54" s="624"/>
      <c r="J54" s="613"/>
      <c r="K54" s="764"/>
      <c r="L54" s="557">
        <v>13</v>
      </c>
      <c r="M54" s="521" t="s">
        <v>2815</v>
      </c>
      <c r="N54" s="632" t="s">
        <v>2815</v>
      </c>
      <c r="O54" s="632"/>
      <c r="P54" s="525" t="s">
        <v>7241</v>
      </c>
      <c r="Q54" s="675" t="s">
        <v>8130</v>
      </c>
      <c r="R54" s="525" t="s">
        <v>8131</v>
      </c>
      <c r="S54" s="525"/>
      <c r="T54" s="672">
        <v>6693</v>
      </c>
      <c r="U54" s="525" t="s">
        <v>4921</v>
      </c>
      <c r="V54" s="525" t="s">
        <v>8132</v>
      </c>
      <c r="W54" s="523" t="s">
        <v>5043</v>
      </c>
      <c r="X54" s="757" t="s">
        <v>7946</v>
      </c>
      <c r="Y54" s="682">
        <v>44546</v>
      </c>
      <c r="Z54" s="670">
        <v>44551</v>
      </c>
      <c r="AA54" s="671"/>
      <c r="AB54" s="523" t="s">
        <v>7800</v>
      </c>
      <c r="AC54" s="523"/>
      <c r="AD54" s="771" t="s">
        <v>7947</v>
      </c>
      <c r="AE54" s="523" t="s">
        <v>7948</v>
      </c>
      <c r="AF54" s="727">
        <v>4</v>
      </c>
      <c r="AG54" s="91" t="s">
        <v>7560</v>
      </c>
      <c r="AH54" s="91">
        <v>1</v>
      </c>
      <c r="AI54" s="91"/>
      <c r="AJ54" s="91">
        <v>6</v>
      </c>
      <c r="AK54" s="91"/>
      <c r="AL54" s="523"/>
      <c r="AM54" s="523"/>
      <c r="AN54" s="523"/>
      <c r="AO54" s="523"/>
      <c r="AP54" s="523"/>
      <c r="AQ54" s="523"/>
      <c r="AR54" s="523"/>
      <c r="AS54" s="523">
        <v>1</v>
      </c>
      <c r="AT54" s="523">
        <v>6</v>
      </c>
      <c r="AU54" s="523"/>
      <c r="AV54" s="523"/>
      <c r="AW54" s="523"/>
      <c r="AX54" s="523"/>
      <c r="AY54" s="523"/>
      <c r="AZ54" s="523"/>
      <c r="BA54" s="523"/>
      <c r="BB54" s="523"/>
      <c r="BC54" s="523"/>
      <c r="BD54" s="523"/>
      <c r="BE54" s="523"/>
      <c r="BF54" s="91">
        <v>2</v>
      </c>
      <c r="BG54" s="91">
        <v>1</v>
      </c>
      <c r="BH54" s="91">
        <v>1</v>
      </c>
      <c r="BI54" s="91">
        <v>2</v>
      </c>
      <c r="BJ54" s="91">
        <v>4</v>
      </c>
      <c r="BK54" s="91"/>
      <c r="BL54" s="523"/>
      <c r="BM54" s="91"/>
      <c r="BN54" s="91">
        <v>2</v>
      </c>
      <c r="BO54" s="91">
        <v>1</v>
      </c>
      <c r="BP54" s="91">
        <v>1</v>
      </c>
    </row>
    <row r="55" spans="1:68" ht="25.5" hidden="1">
      <c r="A55" s="630"/>
      <c r="B55" s="630" t="s">
        <v>2333</v>
      </c>
      <c r="C55" s="630" t="s">
        <v>7942</v>
      </c>
      <c r="D55" s="622">
        <f t="shared" si="1"/>
        <v>186525.71174645668</v>
      </c>
      <c r="E55" s="680">
        <v>680000</v>
      </c>
      <c r="F55" s="515">
        <v>11</v>
      </c>
      <c r="G55" s="624" t="s">
        <v>3216</v>
      </c>
      <c r="H55" s="624"/>
      <c r="I55" s="624"/>
      <c r="J55" s="752">
        <v>44299</v>
      </c>
      <c r="K55" s="760"/>
      <c r="L55" s="557">
        <v>31</v>
      </c>
      <c r="M55" s="521" t="s">
        <v>2432</v>
      </c>
      <c r="N55" s="632" t="s">
        <v>2471</v>
      </c>
      <c r="O55" s="561"/>
      <c r="P55" s="576" t="s">
        <v>2358</v>
      </c>
      <c r="Q55" s="675" t="s">
        <v>8133</v>
      </c>
      <c r="R55" s="576" t="s">
        <v>8134</v>
      </c>
      <c r="S55" s="576" t="s">
        <v>8135</v>
      </c>
      <c r="T55" s="672">
        <v>4141</v>
      </c>
      <c r="U55" s="576" t="s">
        <v>4921</v>
      </c>
      <c r="V55" s="576" t="s">
        <v>8136</v>
      </c>
      <c r="W55" s="523" t="s">
        <v>5043</v>
      </c>
      <c r="X55" s="523" t="s">
        <v>5833</v>
      </c>
      <c r="Y55" s="682">
        <v>44354</v>
      </c>
      <c r="Z55" s="670">
        <v>44357</v>
      </c>
      <c r="AA55" s="671"/>
      <c r="AB55" s="711" t="s">
        <v>6689</v>
      </c>
      <c r="AC55" s="711" t="s">
        <v>7957</v>
      </c>
      <c r="AD55" s="523" t="s">
        <v>7559</v>
      </c>
      <c r="AE55" s="523" t="s">
        <v>7976</v>
      </c>
      <c r="AF55" s="727" t="s">
        <v>5068</v>
      </c>
      <c r="AG55" s="91" t="s">
        <v>7560</v>
      </c>
      <c r="AH55" s="91">
        <v>1</v>
      </c>
      <c r="AI55" s="91"/>
      <c r="AJ55" s="91">
        <v>8</v>
      </c>
      <c r="AK55" s="91">
        <v>3</v>
      </c>
      <c r="AL55" s="523"/>
      <c r="AM55" s="523"/>
      <c r="AN55" s="523"/>
      <c r="AO55" s="523"/>
      <c r="AP55" s="523"/>
      <c r="AQ55" s="523"/>
      <c r="AR55" s="523"/>
      <c r="AS55" s="523">
        <v>1</v>
      </c>
      <c r="AT55" s="523"/>
      <c r="AU55" s="523"/>
      <c r="AV55" s="523"/>
      <c r="AW55" s="523"/>
      <c r="AX55" s="523">
        <v>7</v>
      </c>
      <c r="AY55" s="523">
        <v>1</v>
      </c>
      <c r="AZ55" s="523">
        <v>3</v>
      </c>
      <c r="BA55" s="523">
        <v>1</v>
      </c>
      <c r="BB55" s="523"/>
      <c r="BC55" s="523"/>
      <c r="BD55" s="523"/>
      <c r="BE55" s="523"/>
      <c r="BF55" s="91">
        <v>2</v>
      </c>
      <c r="BG55" s="91">
        <v>1</v>
      </c>
      <c r="BH55" s="91">
        <v>1</v>
      </c>
      <c r="BI55" s="91"/>
      <c r="BJ55" s="91"/>
      <c r="BK55" s="91"/>
      <c r="BL55" s="523"/>
      <c r="BM55" s="91">
        <v>1</v>
      </c>
      <c r="BN55" s="91"/>
      <c r="BO55" s="91">
        <v>1</v>
      </c>
      <c r="BP55" s="91">
        <v>1</v>
      </c>
    </row>
    <row r="56" spans="1:68" ht="25.5" hidden="1">
      <c r="A56" s="630"/>
      <c r="B56" s="630" t="s">
        <v>2333</v>
      </c>
      <c r="C56" s="630" t="s">
        <v>7942</v>
      </c>
      <c r="D56" s="622">
        <f t="shared" si="1"/>
        <v>186525.71174645668</v>
      </c>
      <c r="E56" s="680">
        <v>680000</v>
      </c>
      <c r="F56" s="515">
        <v>13</v>
      </c>
      <c r="G56" s="624" t="s">
        <v>3216</v>
      </c>
      <c r="H56" s="624"/>
      <c r="I56" s="624"/>
      <c r="J56" s="752">
        <v>44383</v>
      </c>
      <c r="K56" s="760"/>
      <c r="L56" s="557">
        <v>23</v>
      </c>
      <c r="M56" s="521" t="s">
        <v>2614</v>
      </c>
      <c r="N56" s="632" t="s">
        <v>2654</v>
      </c>
      <c r="O56" s="632"/>
      <c r="P56" s="528" t="s">
        <v>2358</v>
      </c>
      <c r="Q56" s="675" t="s">
        <v>8137</v>
      </c>
      <c r="R56" s="528" t="s">
        <v>7037</v>
      </c>
      <c r="S56" s="528" t="s">
        <v>8138</v>
      </c>
      <c r="T56" s="672">
        <v>1729</v>
      </c>
      <c r="U56" s="528" t="s">
        <v>4887</v>
      </c>
      <c r="V56" s="528" t="s">
        <v>1295</v>
      </c>
      <c r="W56" s="523" t="s">
        <v>5043</v>
      </c>
      <c r="X56" s="523" t="s">
        <v>5833</v>
      </c>
      <c r="Y56" s="682">
        <v>44435</v>
      </c>
      <c r="Z56" s="670">
        <v>44441</v>
      </c>
      <c r="AA56" s="671"/>
      <c r="AB56" s="523" t="s">
        <v>6976</v>
      </c>
      <c r="AC56" s="523" t="s">
        <v>7975</v>
      </c>
      <c r="AD56" s="523" t="s">
        <v>7559</v>
      </c>
      <c r="AE56" s="523" t="s">
        <v>8121</v>
      </c>
      <c r="AF56" s="727" t="s">
        <v>4910</v>
      </c>
      <c r="AG56" s="523"/>
      <c r="AH56" s="523"/>
      <c r="AI56" s="523">
        <v>1</v>
      </c>
      <c r="AJ56" s="523">
        <v>6</v>
      </c>
      <c r="AK56" s="523">
        <v>7</v>
      </c>
      <c r="AL56" s="523"/>
      <c r="AM56" s="523"/>
      <c r="AN56" s="523"/>
      <c r="AO56" s="523"/>
      <c r="AP56" s="523"/>
      <c r="AQ56" s="523"/>
      <c r="AR56" s="523"/>
      <c r="AS56" s="523">
        <v>1</v>
      </c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91"/>
      <c r="BG56" s="91"/>
      <c r="BH56" s="91"/>
      <c r="BI56" s="91"/>
      <c r="BJ56" s="91"/>
      <c r="BK56" s="523"/>
      <c r="BL56" s="523"/>
      <c r="BM56" s="91">
        <v>1</v>
      </c>
      <c r="BN56" s="91"/>
      <c r="BO56" s="91">
        <v>1</v>
      </c>
      <c r="BP56" s="91">
        <v>1</v>
      </c>
    </row>
    <row r="57" spans="1:68" ht="25.5" hidden="1">
      <c r="A57" s="630"/>
      <c r="B57" s="630" t="s">
        <v>7714</v>
      </c>
      <c r="C57" s="630" t="s">
        <v>7942</v>
      </c>
      <c r="D57" s="622">
        <f t="shared" si="1"/>
        <v>186525.71174645668</v>
      </c>
      <c r="E57" s="680">
        <v>680000</v>
      </c>
      <c r="F57" s="704">
        <v>12</v>
      </c>
      <c r="G57" s="624" t="s">
        <v>3216</v>
      </c>
      <c r="H57" s="624"/>
      <c r="I57" s="624"/>
      <c r="J57" s="613"/>
      <c r="K57" s="764"/>
      <c r="L57" s="557">
        <v>18</v>
      </c>
      <c r="M57" s="521" t="s">
        <v>2746</v>
      </c>
      <c r="N57" s="632" t="s">
        <v>2815</v>
      </c>
      <c r="O57" s="632"/>
      <c r="P57" s="528" t="s">
        <v>2335</v>
      </c>
      <c r="Q57" s="675" t="s">
        <v>8139</v>
      </c>
      <c r="R57" s="577" t="s">
        <v>8140</v>
      </c>
      <c r="S57" s="577" t="s">
        <v>8141</v>
      </c>
      <c r="T57" s="672">
        <v>7250</v>
      </c>
      <c r="U57" s="577" t="s">
        <v>4887</v>
      </c>
      <c r="V57" s="577" t="s">
        <v>8142</v>
      </c>
      <c r="W57" s="523" t="s">
        <v>5043</v>
      </c>
      <c r="X57" s="757" t="s">
        <v>5779</v>
      </c>
      <c r="Y57" s="682">
        <v>44526</v>
      </c>
      <c r="Z57" s="670">
        <v>44530</v>
      </c>
      <c r="AA57" s="671"/>
      <c r="AB57" s="523" t="s">
        <v>6689</v>
      </c>
      <c r="AC57" s="523" t="s">
        <v>7975</v>
      </c>
      <c r="AD57" s="771" t="s">
        <v>7986</v>
      </c>
      <c r="AE57" s="523" t="s">
        <v>7976</v>
      </c>
      <c r="AF57" s="727" t="s">
        <v>5001</v>
      </c>
      <c r="AG57" s="523"/>
      <c r="AH57" s="523"/>
      <c r="AI57" s="523">
        <v>1</v>
      </c>
      <c r="AJ57" s="523"/>
      <c r="AK57" s="523"/>
      <c r="AL57" s="523"/>
      <c r="AM57" s="523"/>
      <c r="AN57" s="523"/>
      <c r="AO57" s="523"/>
      <c r="AP57" s="523"/>
      <c r="AQ57" s="523"/>
      <c r="AR57" s="523"/>
      <c r="AS57" s="523"/>
      <c r="AT57" s="523"/>
      <c r="AU57" s="523"/>
      <c r="AV57" s="523"/>
      <c r="AW57" s="523"/>
      <c r="AX57" s="523"/>
      <c r="AY57" s="523"/>
      <c r="AZ57" s="523"/>
      <c r="BA57" s="523"/>
      <c r="BB57" s="523"/>
      <c r="BC57" s="523"/>
      <c r="BD57" s="523"/>
      <c r="BE57" s="523"/>
      <c r="BF57" s="91"/>
      <c r="BG57" s="91"/>
      <c r="BH57" s="91"/>
      <c r="BI57" s="91"/>
      <c r="BJ57" s="91"/>
      <c r="BK57" s="523"/>
      <c r="BL57" s="523"/>
      <c r="BM57" s="91"/>
      <c r="BN57" s="91"/>
      <c r="BO57" s="91"/>
      <c r="BP57" s="91"/>
    </row>
    <row r="58" spans="1:68" ht="25.5" hidden="1">
      <c r="A58" s="630"/>
      <c r="B58" s="630" t="s">
        <v>7566</v>
      </c>
      <c r="C58" s="630" t="s">
        <v>7942</v>
      </c>
      <c r="D58" s="622">
        <f t="shared" si="1"/>
        <v>186553.71254742003</v>
      </c>
      <c r="E58" s="680">
        <v>680102.08</v>
      </c>
      <c r="F58" s="515">
        <v>9</v>
      </c>
      <c r="G58" s="624" t="s">
        <v>3216</v>
      </c>
      <c r="H58" s="624"/>
      <c r="I58" s="624"/>
      <c r="J58" s="752">
        <v>44229</v>
      </c>
      <c r="K58" s="760">
        <v>44259</v>
      </c>
      <c r="L58" s="557">
        <v>6</v>
      </c>
      <c r="M58" s="521" t="s">
        <v>2374</v>
      </c>
      <c r="N58" s="632" t="s">
        <v>2374</v>
      </c>
      <c r="O58" s="561"/>
      <c r="P58" s="586" t="s">
        <v>2358</v>
      </c>
      <c r="Q58" s="675" t="s">
        <v>7926</v>
      </c>
      <c r="R58" s="586" t="s">
        <v>157</v>
      </c>
      <c r="S58" s="586" t="s">
        <v>8143</v>
      </c>
      <c r="T58" s="672">
        <v>4908</v>
      </c>
      <c r="U58" s="586" t="s">
        <v>5720</v>
      </c>
      <c r="V58" s="586" t="s">
        <v>8144</v>
      </c>
      <c r="W58" s="523" t="s">
        <v>5043</v>
      </c>
      <c r="X58" s="523" t="s">
        <v>5779</v>
      </c>
      <c r="Y58" s="751">
        <v>44264</v>
      </c>
      <c r="Z58" s="670">
        <v>44271</v>
      </c>
      <c r="AA58" s="671" t="s">
        <v>8063</v>
      </c>
      <c r="AB58" s="523" t="s">
        <v>6700</v>
      </c>
      <c r="AC58" s="523" t="s">
        <v>7957</v>
      </c>
      <c r="AD58" s="523" t="s">
        <v>7559</v>
      </c>
      <c r="AE58" s="523" t="s">
        <v>7976</v>
      </c>
      <c r="AF58" s="727" t="s">
        <v>5001</v>
      </c>
      <c r="AG58" s="91" t="s">
        <v>7560</v>
      </c>
      <c r="AH58" s="91"/>
      <c r="AI58" s="91">
        <v>1</v>
      </c>
      <c r="AJ58" s="91">
        <v>7</v>
      </c>
      <c r="AK58" s="91">
        <v>1</v>
      </c>
      <c r="AL58" s="91"/>
      <c r="AM58" s="563" t="s">
        <v>8046</v>
      </c>
      <c r="AN58" s="523"/>
      <c r="AO58" s="523"/>
      <c r="AP58" s="523"/>
      <c r="AQ58" s="523"/>
      <c r="AR58" s="523"/>
      <c r="AS58" s="523">
        <v>1</v>
      </c>
      <c r="AT58" s="523"/>
      <c r="AU58" s="523"/>
      <c r="AV58" s="523"/>
      <c r="AW58" s="523"/>
      <c r="AX58" s="523">
        <v>7</v>
      </c>
      <c r="AY58" s="523">
        <v>1</v>
      </c>
      <c r="AZ58" s="523">
        <v>3</v>
      </c>
      <c r="BA58" s="523">
        <v>1</v>
      </c>
      <c r="BB58" s="523"/>
      <c r="BC58" s="523"/>
      <c r="BD58" s="523"/>
      <c r="BE58" s="523"/>
      <c r="BF58" s="91">
        <v>2</v>
      </c>
      <c r="BG58" s="91">
        <v>1</v>
      </c>
      <c r="BH58" s="91">
        <v>1</v>
      </c>
      <c r="BI58" s="91"/>
      <c r="BJ58" s="91"/>
      <c r="BK58" s="91"/>
      <c r="BL58" s="91"/>
      <c r="BM58" s="91">
        <v>1</v>
      </c>
      <c r="BN58" s="91"/>
      <c r="BO58" s="91">
        <v>1</v>
      </c>
      <c r="BP58" s="91">
        <v>1</v>
      </c>
    </row>
    <row r="59" spans="1:68" ht="28.5" hidden="1">
      <c r="A59" s="630"/>
      <c r="B59" s="630" t="s">
        <v>2317</v>
      </c>
      <c r="C59" s="630" t="s">
        <v>7942</v>
      </c>
      <c r="D59" s="622">
        <f t="shared" si="1"/>
        <v>184253.77645990657</v>
      </c>
      <c r="E59" s="680">
        <v>671717.41</v>
      </c>
      <c r="F59" s="515">
        <v>12</v>
      </c>
      <c r="G59" s="618" t="s">
        <v>3216</v>
      </c>
      <c r="H59" s="624"/>
      <c r="I59" s="624"/>
      <c r="J59" s="613"/>
      <c r="K59" s="760">
        <v>44236</v>
      </c>
      <c r="L59" s="557">
        <v>8</v>
      </c>
      <c r="M59" s="521" t="s">
        <v>2374</v>
      </c>
      <c r="N59" s="632" t="s">
        <v>2374</v>
      </c>
      <c r="O59" s="561"/>
      <c r="P59" s="586" t="s">
        <v>2335</v>
      </c>
      <c r="Q59" s="675" t="s">
        <v>8145</v>
      </c>
      <c r="R59" s="586" t="s">
        <v>157</v>
      </c>
      <c r="S59" s="586" t="s">
        <v>8146</v>
      </c>
      <c r="T59" s="672">
        <v>7211</v>
      </c>
      <c r="U59" s="586" t="s">
        <v>5720</v>
      </c>
      <c r="V59" s="586" t="s">
        <v>8147</v>
      </c>
      <c r="W59" s="523" t="s">
        <v>5043</v>
      </c>
      <c r="X59" s="523" t="s">
        <v>5833</v>
      </c>
      <c r="Y59" s="751">
        <v>44265</v>
      </c>
      <c r="Z59" s="670">
        <v>44270</v>
      </c>
      <c r="AA59" s="671"/>
      <c r="AB59" s="523" t="s">
        <v>6555</v>
      </c>
      <c r="AC59" s="523" t="s">
        <v>7975</v>
      </c>
      <c r="AD59" s="523" t="s">
        <v>7559</v>
      </c>
      <c r="AE59" s="523" t="s">
        <v>7976</v>
      </c>
      <c r="AF59" s="727" t="s">
        <v>3331</v>
      </c>
      <c r="AG59" s="91"/>
      <c r="AH59" s="91">
        <v>1</v>
      </c>
      <c r="AI59" s="91"/>
      <c r="AJ59" s="523">
        <v>6</v>
      </c>
      <c r="AK59" s="523">
        <v>6</v>
      </c>
      <c r="AL59" s="523"/>
      <c r="AM59" s="523"/>
      <c r="AN59" s="523"/>
      <c r="AO59" s="523"/>
      <c r="AP59" s="523"/>
      <c r="AQ59" s="523"/>
      <c r="AR59" s="523"/>
      <c r="AS59" s="523">
        <v>1</v>
      </c>
      <c r="AT59" s="523"/>
      <c r="AU59" s="523"/>
      <c r="AV59" s="523"/>
      <c r="AW59" s="523"/>
      <c r="AX59" s="523">
        <v>7</v>
      </c>
      <c r="AY59" s="523">
        <v>1</v>
      </c>
      <c r="AZ59" s="523">
        <v>3</v>
      </c>
      <c r="BA59" s="523">
        <v>1</v>
      </c>
      <c r="BB59" s="523"/>
      <c r="BC59" s="523"/>
      <c r="BD59" s="523"/>
      <c r="BE59" s="523"/>
      <c r="BF59" s="91"/>
      <c r="BG59" s="91"/>
      <c r="BH59" s="91"/>
      <c r="BI59" s="91"/>
      <c r="BJ59" s="91"/>
      <c r="BK59" s="91"/>
      <c r="BL59" s="523"/>
      <c r="BM59" s="91">
        <v>1</v>
      </c>
      <c r="BN59" s="91"/>
      <c r="BO59" s="91">
        <v>1</v>
      </c>
      <c r="BP59" s="91">
        <v>1</v>
      </c>
    </row>
    <row r="60" spans="1:68" ht="25.5" hidden="1">
      <c r="A60" s="630"/>
      <c r="B60" s="630" t="s">
        <v>6628</v>
      </c>
      <c r="C60" s="630" t="s">
        <v>7942</v>
      </c>
      <c r="D60" s="622">
        <f t="shared" si="1"/>
        <v>186525.71174645668</v>
      </c>
      <c r="E60" s="680">
        <v>680000</v>
      </c>
      <c r="F60" s="515">
        <v>11</v>
      </c>
      <c r="G60" s="624" t="s">
        <v>3216</v>
      </c>
      <c r="H60" s="624"/>
      <c r="I60" s="624"/>
      <c r="J60" s="752">
        <v>44306</v>
      </c>
      <c r="K60" s="760">
        <v>44352</v>
      </c>
      <c r="L60" s="557">
        <v>7</v>
      </c>
      <c r="M60" s="521" t="s">
        <v>2471</v>
      </c>
      <c r="N60" s="632" t="s">
        <v>2471</v>
      </c>
      <c r="O60" s="632"/>
      <c r="P60" s="507" t="s">
        <v>2358</v>
      </c>
      <c r="Q60" s="675" t="s">
        <v>8148</v>
      </c>
      <c r="R60" s="507" t="s">
        <v>157</v>
      </c>
      <c r="S60" s="507" t="s">
        <v>8149</v>
      </c>
      <c r="T60" s="672">
        <v>4942</v>
      </c>
      <c r="U60" s="507" t="s">
        <v>5720</v>
      </c>
      <c r="V60" s="507" t="s">
        <v>8150</v>
      </c>
      <c r="W60" s="523" t="s">
        <v>5043</v>
      </c>
      <c r="X60" s="523" t="s">
        <v>5833</v>
      </c>
      <c r="Y60" s="682">
        <v>44359</v>
      </c>
      <c r="Z60" s="670">
        <v>44364</v>
      </c>
      <c r="AA60" s="671"/>
      <c r="AB60" s="711" t="s">
        <v>6689</v>
      </c>
      <c r="AC60" s="711" t="s">
        <v>7957</v>
      </c>
      <c r="AD60" s="523" t="s">
        <v>7559</v>
      </c>
      <c r="AE60" s="523" t="s">
        <v>7976</v>
      </c>
      <c r="AF60" s="727" t="s">
        <v>5001</v>
      </c>
      <c r="AG60" s="91" t="s">
        <v>7560</v>
      </c>
      <c r="AH60" s="91"/>
      <c r="AI60" s="91"/>
      <c r="AJ60" s="91">
        <v>8</v>
      </c>
      <c r="AK60" s="91">
        <v>3</v>
      </c>
      <c r="AL60" s="91"/>
      <c r="AM60" s="91"/>
      <c r="AN60" s="523"/>
      <c r="AO60" s="523"/>
      <c r="AP60" s="523"/>
      <c r="AQ60" s="523"/>
      <c r="AR60" s="523"/>
      <c r="AS60" s="523">
        <v>1</v>
      </c>
      <c r="AT60" s="523"/>
      <c r="AU60" s="523"/>
      <c r="AV60" s="523"/>
      <c r="AW60" s="523"/>
      <c r="AX60" s="523"/>
      <c r="AY60" s="523"/>
      <c r="AZ60" s="523"/>
      <c r="BA60" s="523"/>
      <c r="BB60" s="523"/>
      <c r="BC60" s="523"/>
      <c r="BD60" s="523"/>
      <c r="BE60" s="523"/>
      <c r="BF60" s="91">
        <v>2</v>
      </c>
      <c r="BG60" s="91">
        <v>1</v>
      </c>
      <c r="BH60" s="91">
        <v>1</v>
      </c>
      <c r="BI60" s="91"/>
      <c r="BJ60" s="91"/>
      <c r="BK60" s="91"/>
      <c r="BL60" s="91"/>
      <c r="BM60" s="91">
        <v>1</v>
      </c>
      <c r="BN60" s="91"/>
      <c r="BO60" s="91">
        <v>1</v>
      </c>
      <c r="BP60" s="91">
        <v>1</v>
      </c>
    </row>
    <row r="61" spans="1:68" ht="28.5" hidden="1">
      <c r="A61" s="630"/>
      <c r="B61" s="630" t="s">
        <v>7566</v>
      </c>
      <c r="C61" s="630" t="s">
        <v>7942</v>
      </c>
      <c r="D61" s="622">
        <f t="shared" si="1"/>
        <v>186525.71174645668</v>
      </c>
      <c r="E61" s="680">
        <v>680000</v>
      </c>
      <c r="F61" s="515">
        <v>13</v>
      </c>
      <c r="G61" s="624" t="s">
        <v>3216</v>
      </c>
      <c r="H61" s="624"/>
      <c r="I61" s="624"/>
      <c r="J61" s="752">
        <v>44439</v>
      </c>
      <c r="K61" s="764" t="s">
        <v>8151</v>
      </c>
      <c r="L61" s="557">
        <v>18</v>
      </c>
      <c r="M61" s="521" t="s">
        <v>2707</v>
      </c>
      <c r="N61" s="632" t="s">
        <v>2707</v>
      </c>
      <c r="O61" s="632"/>
      <c r="P61" s="507" t="s">
        <v>2358</v>
      </c>
      <c r="Q61" s="675" t="s">
        <v>8152</v>
      </c>
      <c r="R61" s="507" t="s">
        <v>157</v>
      </c>
      <c r="S61" s="507" t="s">
        <v>8153</v>
      </c>
      <c r="T61" s="672">
        <v>4619</v>
      </c>
      <c r="U61" s="507" t="s">
        <v>5720</v>
      </c>
      <c r="V61" s="507" t="s">
        <v>8154</v>
      </c>
      <c r="W61" s="523" t="s">
        <v>5043</v>
      </c>
      <c r="X61" s="757" t="s">
        <v>8074</v>
      </c>
      <c r="Y61" s="682" t="s">
        <v>3216</v>
      </c>
      <c r="Z61" s="670">
        <v>44497</v>
      </c>
      <c r="AA61" s="686"/>
      <c r="AB61" s="523" t="s">
        <v>6677</v>
      </c>
      <c r="AC61" s="523" t="s">
        <v>7957</v>
      </c>
      <c r="AD61" s="771" t="s">
        <v>8155</v>
      </c>
      <c r="AE61" s="523" t="s">
        <v>8156</v>
      </c>
      <c r="AF61" s="727"/>
      <c r="AG61" s="91" t="s">
        <v>7560</v>
      </c>
      <c r="AH61" s="91"/>
      <c r="AI61" s="91"/>
      <c r="AJ61" s="91"/>
      <c r="AK61" s="91"/>
      <c r="AL61" s="91"/>
      <c r="AM61" s="91"/>
      <c r="AN61" s="523"/>
      <c r="AO61" s="523"/>
      <c r="AP61" s="523"/>
      <c r="AQ61" s="523"/>
      <c r="AR61" s="523"/>
      <c r="AS61" s="523">
        <v>1</v>
      </c>
      <c r="AT61" s="523"/>
      <c r="AU61" s="523"/>
      <c r="AV61" s="523"/>
      <c r="AW61" s="523"/>
      <c r="AX61" s="523"/>
      <c r="AY61" s="523"/>
      <c r="AZ61" s="523"/>
      <c r="BA61" s="523"/>
      <c r="BB61" s="523"/>
      <c r="BC61" s="523"/>
      <c r="BD61" s="523"/>
      <c r="BE61" s="523"/>
      <c r="BF61" s="91">
        <v>2</v>
      </c>
      <c r="BG61" s="91">
        <v>1</v>
      </c>
      <c r="BH61" s="91">
        <v>1</v>
      </c>
      <c r="BI61" s="91"/>
      <c r="BJ61" s="91"/>
      <c r="BK61" s="91"/>
      <c r="BL61" s="91"/>
      <c r="BM61" s="91">
        <v>1</v>
      </c>
      <c r="BN61" s="91"/>
      <c r="BO61" s="91">
        <v>1</v>
      </c>
      <c r="BP61" s="91">
        <v>1</v>
      </c>
    </row>
    <row r="62" spans="1:68" ht="25.5" hidden="1">
      <c r="A62" s="630"/>
      <c r="B62" s="630" t="s">
        <v>7566</v>
      </c>
      <c r="C62" s="630" t="s">
        <v>7942</v>
      </c>
      <c r="D62" s="622">
        <f t="shared" si="1"/>
        <v>186525.71174645668</v>
      </c>
      <c r="E62" s="680">
        <v>680000</v>
      </c>
      <c r="F62" s="515">
        <v>11</v>
      </c>
      <c r="G62" s="624" t="s">
        <v>3216</v>
      </c>
      <c r="H62" s="624"/>
      <c r="I62" s="624"/>
      <c r="J62" s="752">
        <v>44474</v>
      </c>
      <c r="K62" s="765" t="s">
        <v>7984</v>
      </c>
      <c r="L62" s="557">
        <v>8</v>
      </c>
      <c r="M62" s="521" t="s">
        <v>2746</v>
      </c>
      <c r="N62" s="632" t="s">
        <v>2746</v>
      </c>
      <c r="O62" s="632"/>
      <c r="P62" s="507" t="s">
        <v>2358</v>
      </c>
      <c r="Q62" s="675" t="s">
        <v>8157</v>
      </c>
      <c r="R62" s="507" t="s">
        <v>157</v>
      </c>
      <c r="S62" s="507" t="s">
        <v>2762</v>
      </c>
      <c r="T62" s="672">
        <v>4878</v>
      </c>
      <c r="U62" s="507" t="s">
        <v>5720</v>
      </c>
      <c r="V62" s="507" t="s">
        <v>1180</v>
      </c>
      <c r="W62" s="523" t="s">
        <v>5043</v>
      </c>
      <c r="X62" s="757" t="s">
        <v>7946</v>
      </c>
      <c r="Y62" s="682">
        <v>44512</v>
      </c>
      <c r="Z62" s="670">
        <v>44518</v>
      </c>
      <c r="AA62" s="686"/>
      <c r="AB62" s="523" t="s">
        <v>6677</v>
      </c>
      <c r="AC62" s="523" t="s">
        <v>7957</v>
      </c>
      <c r="AD62" s="771" t="s">
        <v>7986</v>
      </c>
      <c r="AE62" s="523" t="s">
        <v>7976</v>
      </c>
      <c r="AF62" s="727" t="s">
        <v>4952</v>
      </c>
      <c r="AG62" s="91" t="s">
        <v>7560</v>
      </c>
      <c r="AH62" s="91"/>
      <c r="AI62" s="91">
        <v>1</v>
      </c>
      <c r="AJ62" s="91"/>
      <c r="AK62" s="91"/>
      <c r="AL62" s="91"/>
      <c r="AM62" s="91"/>
      <c r="AN62" s="523"/>
      <c r="AO62" s="523"/>
      <c r="AP62" s="523"/>
      <c r="AQ62" s="523"/>
      <c r="AR62" s="523"/>
      <c r="AS62" s="523"/>
      <c r="AT62" s="523"/>
      <c r="AU62" s="523"/>
      <c r="AV62" s="523"/>
      <c r="AW62" s="523"/>
      <c r="AX62" s="523"/>
      <c r="AY62" s="523"/>
      <c r="AZ62" s="523"/>
      <c r="BA62" s="523"/>
      <c r="BB62" s="523"/>
      <c r="BC62" s="523"/>
      <c r="BD62" s="523"/>
      <c r="BE62" s="523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</row>
    <row r="63" spans="1:68" ht="25.5" hidden="1">
      <c r="A63" s="630"/>
      <c r="B63" s="630" t="s">
        <v>4893</v>
      </c>
      <c r="C63" s="630" t="s">
        <v>7942</v>
      </c>
      <c r="D63" s="596">
        <f t="shared" si="1"/>
        <v>186525.71174645668</v>
      </c>
      <c r="E63" s="618">
        <v>680000</v>
      </c>
      <c r="F63" s="704">
        <v>10</v>
      </c>
      <c r="G63" s="624" t="s">
        <v>3216</v>
      </c>
      <c r="H63" s="624"/>
      <c r="I63" s="624"/>
      <c r="J63" s="752">
        <v>44474</v>
      </c>
      <c r="K63" s="765">
        <v>44529</v>
      </c>
      <c r="L63" s="557">
        <v>30</v>
      </c>
      <c r="M63" s="521" t="s">
        <v>2746</v>
      </c>
      <c r="N63" s="632" t="s">
        <v>2815</v>
      </c>
      <c r="O63" s="632"/>
      <c r="P63" s="507" t="s">
        <v>2358</v>
      </c>
      <c r="Q63" s="675" t="s">
        <v>8158</v>
      </c>
      <c r="R63" s="507" t="s">
        <v>157</v>
      </c>
      <c r="S63" s="507" t="s">
        <v>6058</v>
      </c>
      <c r="T63" s="672">
        <v>1364</v>
      </c>
      <c r="U63" s="507" t="s">
        <v>5720</v>
      </c>
      <c r="V63" s="507" t="s">
        <v>1180</v>
      </c>
      <c r="W63" s="523" t="s">
        <v>5043</v>
      </c>
      <c r="X63" s="757" t="s">
        <v>7946</v>
      </c>
      <c r="Y63" s="682">
        <v>44533</v>
      </c>
      <c r="Z63" s="670">
        <v>44539</v>
      </c>
      <c r="AA63" s="671"/>
      <c r="AB63" s="523" t="s">
        <v>6652</v>
      </c>
      <c r="AC63" s="523" t="s">
        <v>7957</v>
      </c>
      <c r="AD63" s="771" t="s">
        <v>7986</v>
      </c>
      <c r="AE63" s="523" t="s">
        <v>8159</v>
      </c>
      <c r="AF63" s="727" t="s">
        <v>6944</v>
      </c>
      <c r="AG63" s="773" t="s">
        <v>7560</v>
      </c>
      <c r="AH63" s="91"/>
      <c r="AI63" s="91">
        <v>1</v>
      </c>
      <c r="AJ63" s="91"/>
      <c r="AK63" s="91"/>
      <c r="AL63" s="91"/>
      <c r="AM63" s="91"/>
      <c r="AN63" s="523"/>
      <c r="AO63" s="523"/>
      <c r="AP63" s="523"/>
      <c r="AQ63" s="523"/>
      <c r="AR63" s="523"/>
      <c r="AS63" s="523"/>
      <c r="AT63" s="523"/>
      <c r="AU63" s="523"/>
      <c r="AV63" s="523"/>
      <c r="AW63" s="523"/>
      <c r="AX63" s="523"/>
      <c r="AY63" s="523"/>
      <c r="AZ63" s="523"/>
      <c r="BA63" s="523"/>
      <c r="BB63" s="523"/>
      <c r="BC63" s="523"/>
      <c r="BD63" s="523"/>
      <c r="BE63" s="523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</row>
    <row r="64" spans="1:68" ht="25.5" hidden="1">
      <c r="A64" s="630"/>
      <c r="B64" s="630" t="s">
        <v>7485</v>
      </c>
      <c r="C64" s="630" t="s">
        <v>7942</v>
      </c>
      <c r="D64" s="622">
        <f t="shared" si="1"/>
        <v>186525.71174645668</v>
      </c>
      <c r="E64" s="680">
        <v>680000</v>
      </c>
      <c r="F64" s="704">
        <v>11</v>
      </c>
      <c r="G64" s="624" t="s">
        <v>3216</v>
      </c>
      <c r="H64" s="755"/>
      <c r="I64" s="624"/>
      <c r="J64" s="613"/>
      <c r="K64" s="765" t="s">
        <v>8151</v>
      </c>
      <c r="L64" s="758">
        <v>18</v>
      </c>
      <c r="M64" s="759" t="s">
        <v>2707</v>
      </c>
      <c r="N64" s="632" t="s">
        <v>2707</v>
      </c>
      <c r="O64" s="561"/>
      <c r="P64" s="577" t="s">
        <v>2335</v>
      </c>
      <c r="Q64" s="675" t="s">
        <v>8160</v>
      </c>
      <c r="R64" s="577" t="s">
        <v>8161</v>
      </c>
      <c r="S64" s="577" t="s">
        <v>8162</v>
      </c>
      <c r="T64" s="672">
        <v>7165</v>
      </c>
      <c r="U64" s="577" t="s">
        <v>4887</v>
      </c>
      <c r="V64" s="577" t="s">
        <v>1513</v>
      </c>
      <c r="W64" s="523" t="s">
        <v>5043</v>
      </c>
      <c r="X64" s="757" t="s">
        <v>8074</v>
      </c>
      <c r="Y64" s="682" t="s">
        <v>3216</v>
      </c>
      <c r="Z64" s="670">
        <v>44518</v>
      </c>
      <c r="AA64" s="686"/>
      <c r="AB64" s="523" t="s">
        <v>6689</v>
      </c>
      <c r="AC64" s="523" t="s">
        <v>7975</v>
      </c>
      <c r="AD64" s="771" t="s">
        <v>7559</v>
      </c>
      <c r="AE64" s="523" t="s">
        <v>7976</v>
      </c>
      <c r="AF64" s="727" t="s">
        <v>6814</v>
      </c>
      <c r="AG64" s="523"/>
      <c r="AH64" s="523">
        <v>1</v>
      </c>
      <c r="AI64" s="523"/>
      <c r="AJ64" s="523"/>
      <c r="AK64" s="523"/>
      <c r="AL64" s="523"/>
      <c r="AM64" s="523"/>
      <c r="AN64" s="523"/>
      <c r="AO64" s="523"/>
      <c r="AP64" s="523"/>
      <c r="AQ64" s="523"/>
      <c r="AR64" s="523"/>
      <c r="AS64" s="523">
        <v>1</v>
      </c>
      <c r="AT64" s="523"/>
      <c r="AU64" s="523"/>
      <c r="AV64" s="523"/>
      <c r="AW64" s="523"/>
      <c r="AX64" s="523"/>
      <c r="AY64" s="523"/>
      <c r="AZ64" s="523"/>
      <c r="BA64" s="523"/>
      <c r="BB64" s="523"/>
      <c r="BC64" s="523"/>
      <c r="BD64" s="523"/>
      <c r="BE64" s="523"/>
      <c r="BF64" s="91"/>
      <c r="BG64" s="91"/>
      <c r="BH64" s="91"/>
      <c r="BI64" s="91"/>
      <c r="BJ64" s="91"/>
      <c r="BK64" s="523"/>
      <c r="BL64" s="523"/>
      <c r="BM64" s="91">
        <v>1</v>
      </c>
      <c r="BN64" s="91"/>
      <c r="BO64" s="91">
        <v>1</v>
      </c>
      <c r="BP64" s="91">
        <v>1</v>
      </c>
    </row>
    <row r="65" spans="1:68" ht="28.5" hidden="1">
      <c r="A65" s="630"/>
      <c r="B65" s="630" t="s">
        <v>2317</v>
      </c>
      <c r="C65" s="630" t="s">
        <v>7942</v>
      </c>
      <c r="D65" s="622">
        <f t="shared" si="1"/>
        <v>110269.61194422882</v>
      </c>
      <c r="E65" s="680">
        <v>402000</v>
      </c>
      <c r="F65" s="515">
        <v>6</v>
      </c>
      <c r="G65" s="624" t="s">
        <v>3216</v>
      </c>
      <c r="H65" s="624"/>
      <c r="I65" s="624"/>
      <c r="J65" s="613"/>
      <c r="K65" s="762" t="s">
        <v>8163</v>
      </c>
      <c r="L65" s="557">
        <v>31</v>
      </c>
      <c r="M65" s="521" t="s">
        <v>2432</v>
      </c>
      <c r="N65" s="632" t="s">
        <v>2471</v>
      </c>
      <c r="O65" s="632"/>
      <c r="P65" s="525" t="s">
        <v>7241</v>
      </c>
      <c r="Q65" s="675" t="s">
        <v>8164</v>
      </c>
      <c r="R65" s="576" t="s">
        <v>8165</v>
      </c>
      <c r="S65" s="576"/>
      <c r="T65" s="672">
        <v>6794</v>
      </c>
      <c r="U65" s="576" t="s">
        <v>4921</v>
      </c>
      <c r="V65" s="576" t="s">
        <v>8166</v>
      </c>
      <c r="W65" s="523" t="s">
        <v>5043</v>
      </c>
      <c r="X65" s="523" t="s">
        <v>5833</v>
      </c>
      <c r="Y65" s="682">
        <v>44354</v>
      </c>
      <c r="Z65" s="670">
        <v>44371</v>
      </c>
      <c r="AA65" s="671"/>
      <c r="AB65" s="711">
        <v>6</v>
      </c>
      <c r="AC65" s="711"/>
      <c r="AD65" s="523" t="s">
        <v>7559</v>
      </c>
      <c r="AE65" s="523" t="s">
        <v>7948</v>
      </c>
      <c r="AF65" s="727">
        <v>4</v>
      </c>
      <c r="AG65" s="91" t="s">
        <v>7560</v>
      </c>
      <c r="AH65" s="91"/>
      <c r="AI65" s="91">
        <v>1</v>
      </c>
      <c r="AJ65" s="91">
        <v>6</v>
      </c>
      <c r="AK65" s="91"/>
      <c r="AL65" s="523"/>
      <c r="AM65" s="523"/>
      <c r="AN65" s="523"/>
      <c r="AO65" s="523"/>
      <c r="AP65" s="523"/>
      <c r="AQ65" s="523"/>
      <c r="AR65" s="523"/>
      <c r="AS65" s="523">
        <v>1</v>
      </c>
      <c r="AT65" s="523">
        <v>6</v>
      </c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91">
        <v>2</v>
      </c>
      <c r="BG65" s="91">
        <v>1</v>
      </c>
      <c r="BH65" s="91">
        <v>1</v>
      </c>
      <c r="BI65" s="91">
        <v>2</v>
      </c>
      <c r="BJ65" s="91">
        <v>4</v>
      </c>
      <c r="BK65" s="91"/>
      <c r="BL65" s="523"/>
      <c r="BM65" s="91"/>
      <c r="BN65" s="91">
        <v>2</v>
      </c>
      <c r="BO65" s="91">
        <v>1</v>
      </c>
      <c r="BP65" s="91">
        <v>1</v>
      </c>
    </row>
    <row r="66" spans="1:68" ht="25.5" hidden="1">
      <c r="A66" s="630"/>
      <c r="B66" s="630" t="s">
        <v>2317</v>
      </c>
      <c r="C66" s="630" t="s">
        <v>7942</v>
      </c>
      <c r="D66" s="622">
        <f t="shared" ref="D66:D97" si="2">E66/3.64561</f>
        <v>182910.15221046683</v>
      </c>
      <c r="E66" s="680">
        <v>666819.07999999996</v>
      </c>
      <c r="F66" s="515">
        <v>10</v>
      </c>
      <c r="G66" s="624" t="s">
        <v>3216</v>
      </c>
      <c r="H66" s="624"/>
      <c r="I66" s="624"/>
      <c r="J66" s="752">
        <v>44236</v>
      </c>
      <c r="K66" s="760">
        <v>44263</v>
      </c>
      <c r="L66" s="557">
        <v>15</v>
      </c>
      <c r="M66" s="521" t="s">
        <v>2374</v>
      </c>
      <c r="N66" s="632" t="s">
        <v>2374</v>
      </c>
      <c r="O66" s="561"/>
      <c r="P66" s="422" t="s">
        <v>2358</v>
      </c>
      <c r="Q66" s="675" t="s">
        <v>8167</v>
      </c>
      <c r="R66" s="422" t="s">
        <v>2519</v>
      </c>
      <c r="S66" s="422" t="s">
        <v>8168</v>
      </c>
      <c r="T66" s="672">
        <v>5140</v>
      </c>
      <c r="U66" s="422" t="s">
        <v>4880</v>
      </c>
      <c r="V66" s="422" t="s">
        <v>2137</v>
      </c>
      <c r="W66" s="523" t="s">
        <v>5043</v>
      </c>
      <c r="X66" s="523" t="s">
        <v>5833</v>
      </c>
      <c r="Y66" s="751">
        <v>44273</v>
      </c>
      <c r="Z66" s="670">
        <v>44280</v>
      </c>
      <c r="AA66" s="671"/>
      <c r="AB66" s="523" t="s">
        <v>6898</v>
      </c>
      <c r="AC66" s="523" t="s">
        <v>7957</v>
      </c>
      <c r="AD66" s="523" t="s">
        <v>7559</v>
      </c>
      <c r="AE66" s="523" t="s">
        <v>7976</v>
      </c>
      <c r="AF66" s="727" t="s">
        <v>4910</v>
      </c>
      <c r="AG66" s="91" t="s">
        <v>7560</v>
      </c>
      <c r="AH66" s="91"/>
      <c r="AI66" s="91">
        <v>1</v>
      </c>
      <c r="AJ66" s="91">
        <v>5</v>
      </c>
      <c r="AK66" s="91">
        <v>5</v>
      </c>
      <c r="AL66" s="91"/>
      <c r="AM66" s="91"/>
      <c r="AN66" s="523"/>
      <c r="AO66" s="523"/>
      <c r="AP66" s="523"/>
      <c r="AQ66" s="523"/>
      <c r="AR66" s="523"/>
      <c r="AS66" s="523">
        <v>1</v>
      </c>
      <c r="AT66" s="523"/>
      <c r="AU66" s="523"/>
      <c r="AV66" s="523"/>
      <c r="AW66" s="523"/>
      <c r="AX66" s="523">
        <v>7</v>
      </c>
      <c r="AY66" s="523">
        <v>1</v>
      </c>
      <c r="AZ66" s="523">
        <v>3</v>
      </c>
      <c r="BA66" s="523">
        <v>1</v>
      </c>
      <c r="BB66" s="523"/>
      <c r="BC66" s="523"/>
      <c r="BD66" s="523"/>
      <c r="BE66" s="523"/>
      <c r="BF66" s="91">
        <v>2</v>
      </c>
      <c r="BG66" s="91">
        <v>1</v>
      </c>
      <c r="BH66" s="91">
        <v>1</v>
      </c>
      <c r="BI66" s="91"/>
      <c r="BJ66" s="91"/>
      <c r="BK66" s="91"/>
      <c r="BL66" s="91"/>
      <c r="BM66" s="91">
        <v>1</v>
      </c>
      <c r="BN66" s="91"/>
      <c r="BO66" s="91">
        <v>1</v>
      </c>
      <c r="BP66" s="91">
        <v>1</v>
      </c>
    </row>
    <row r="67" spans="1:68" ht="25.5" hidden="1">
      <c r="A67" s="630"/>
      <c r="B67" s="630" t="s">
        <v>7566</v>
      </c>
      <c r="C67" s="630" t="s">
        <v>7942</v>
      </c>
      <c r="D67" s="622">
        <f t="shared" si="2"/>
        <v>186525.71174645668</v>
      </c>
      <c r="E67" s="680">
        <v>680000</v>
      </c>
      <c r="F67" s="515">
        <v>11</v>
      </c>
      <c r="G67" s="624" t="s">
        <v>3216</v>
      </c>
      <c r="H67" s="624"/>
      <c r="I67" s="624"/>
      <c r="J67" s="752">
        <v>44398</v>
      </c>
      <c r="K67" s="760"/>
      <c r="L67" s="557">
        <v>23</v>
      </c>
      <c r="M67" s="521" t="s">
        <v>2614</v>
      </c>
      <c r="N67" s="632" t="s">
        <v>2654</v>
      </c>
      <c r="O67" s="561"/>
      <c r="P67" s="586" t="s">
        <v>2358</v>
      </c>
      <c r="Q67" s="675" t="s">
        <v>8169</v>
      </c>
      <c r="R67" s="586" t="s">
        <v>8170</v>
      </c>
      <c r="S67" s="586" t="s">
        <v>8171</v>
      </c>
      <c r="T67" s="672">
        <v>2013</v>
      </c>
      <c r="U67" s="586" t="s">
        <v>5720</v>
      </c>
      <c r="V67" s="586" t="s">
        <v>2157</v>
      </c>
      <c r="W67" s="523" t="s">
        <v>5043</v>
      </c>
      <c r="X67" s="523" t="s">
        <v>5833</v>
      </c>
      <c r="Y67" s="682">
        <v>44436</v>
      </c>
      <c r="Z67" s="670">
        <v>44441</v>
      </c>
      <c r="AA67" s="671"/>
      <c r="AB67" s="523" t="s">
        <v>6677</v>
      </c>
      <c r="AC67" s="523" t="s">
        <v>7957</v>
      </c>
      <c r="AD67" s="523" t="s">
        <v>7559</v>
      </c>
      <c r="AE67" s="523" t="s">
        <v>8172</v>
      </c>
      <c r="AF67" s="727" t="s">
        <v>6814</v>
      </c>
      <c r="AG67" s="91" t="s">
        <v>7560</v>
      </c>
      <c r="AH67" s="91"/>
      <c r="AI67" s="91">
        <v>1</v>
      </c>
      <c r="AJ67" s="91">
        <v>7</v>
      </c>
      <c r="AK67" s="91">
        <v>4</v>
      </c>
      <c r="AL67" s="91"/>
      <c r="AM67" s="91"/>
      <c r="AN67" s="523"/>
      <c r="AO67" s="523"/>
      <c r="AP67" s="523"/>
      <c r="AQ67" s="523"/>
      <c r="AR67" s="523"/>
      <c r="AS67" s="523">
        <v>1</v>
      </c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91">
        <v>2</v>
      </c>
      <c r="BG67" s="91">
        <v>1</v>
      </c>
      <c r="BH67" s="91">
        <v>1</v>
      </c>
      <c r="BI67" s="91"/>
      <c r="BJ67" s="91"/>
      <c r="BK67" s="91"/>
      <c r="BL67" s="91"/>
      <c r="BM67" s="91">
        <v>1</v>
      </c>
      <c r="BN67" s="91"/>
      <c r="BO67" s="91">
        <v>1</v>
      </c>
      <c r="BP67" s="91">
        <v>1</v>
      </c>
    </row>
    <row r="68" spans="1:68" ht="25.5" hidden="1">
      <c r="A68" s="630"/>
      <c r="B68" s="630" t="s">
        <v>2317</v>
      </c>
      <c r="C68" s="630" t="s">
        <v>7942</v>
      </c>
      <c r="D68" s="622">
        <f t="shared" si="2"/>
        <v>119047.29249700325</v>
      </c>
      <c r="E68" s="680">
        <v>434000</v>
      </c>
      <c r="F68" s="515">
        <v>12</v>
      </c>
      <c r="G68" s="624" t="s">
        <v>3216</v>
      </c>
      <c r="H68" s="624"/>
      <c r="I68" s="624"/>
      <c r="J68" s="752">
        <v>44439</v>
      </c>
      <c r="K68" s="764" t="s">
        <v>8151</v>
      </c>
      <c r="L68" s="557">
        <v>18</v>
      </c>
      <c r="M68" s="521" t="s">
        <v>2707</v>
      </c>
      <c r="N68" s="632" t="s">
        <v>2707</v>
      </c>
      <c r="O68" s="632"/>
      <c r="P68" s="417" t="s">
        <v>2358</v>
      </c>
      <c r="Q68" s="675" t="s">
        <v>8173</v>
      </c>
      <c r="R68" s="417" t="s">
        <v>2413</v>
      </c>
      <c r="S68" s="417" t="s">
        <v>2414</v>
      </c>
      <c r="T68" s="672">
        <v>4073</v>
      </c>
      <c r="U68" s="417" t="s">
        <v>4880</v>
      </c>
      <c r="V68" s="417" t="s">
        <v>8174</v>
      </c>
      <c r="W68" s="523" t="s">
        <v>5043</v>
      </c>
      <c r="X68" s="757" t="s">
        <v>8074</v>
      </c>
      <c r="Y68" s="682" t="s">
        <v>3216</v>
      </c>
      <c r="Z68" s="670">
        <v>44497</v>
      </c>
      <c r="AA68" s="671"/>
      <c r="AB68" s="523" t="s">
        <v>8175</v>
      </c>
      <c r="AC68" s="523" t="s">
        <v>7957</v>
      </c>
      <c r="AD68" s="771" t="s">
        <v>7559</v>
      </c>
      <c r="AE68" s="523" t="s">
        <v>8172</v>
      </c>
      <c r="AF68" s="727"/>
      <c r="AG68" s="91" t="s">
        <v>7560</v>
      </c>
      <c r="AH68" s="91"/>
      <c r="AI68" s="91"/>
      <c r="AJ68" s="91"/>
      <c r="AK68" s="91"/>
      <c r="AL68" s="91"/>
      <c r="AM68" s="91"/>
      <c r="AN68" s="523"/>
      <c r="AO68" s="523"/>
      <c r="AP68" s="523"/>
      <c r="AQ68" s="523"/>
      <c r="AR68" s="523"/>
      <c r="AS68" s="523">
        <v>1</v>
      </c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91">
        <v>2</v>
      </c>
      <c r="BG68" s="91">
        <v>1</v>
      </c>
      <c r="BH68" s="91">
        <v>1</v>
      </c>
      <c r="BI68" s="91"/>
      <c r="BJ68" s="91"/>
      <c r="BK68" s="91"/>
      <c r="BL68" s="91"/>
      <c r="BM68" s="91">
        <v>1</v>
      </c>
      <c r="BN68" s="91"/>
      <c r="BO68" s="91">
        <v>1</v>
      </c>
      <c r="BP68" s="91">
        <v>1</v>
      </c>
    </row>
    <row r="69" spans="1:68" ht="25.5" hidden="1">
      <c r="A69" s="630"/>
      <c r="B69" s="630" t="s">
        <v>2317</v>
      </c>
      <c r="C69" s="630" t="s">
        <v>7942</v>
      </c>
      <c r="D69" s="622">
        <f t="shared" si="2"/>
        <v>186525.71174645668</v>
      </c>
      <c r="E69" s="680">
        <v>680000</v>
      </c>
      <c r="F69" s="515">
        <v>11</v>
      </c>
      <c r="G69" s="624" t="s">
        <v>3216</v>
      </c>
      <c r="H69" s="624"/>
      <c r="I69" s="624"/>
      <c r="J69" s="752">
        <v>44362</v>
      </c>
      <c r="K69" s="760"/>
      <c r="L69" s="557">
        <v>2</v>
      </c>
      <c r="M69" s="521" t="s">
        <v>2614</v>
      </c>
      <c r="N69" s="632" t="s">
        <v>2614</v>
      </c>
      <c r="O69" s="632"/>
      <c r="P69" s="528" t="s">
        <v>2358</v>
      </c>
      <c r="Q69" s="675" t="s">
        <v>8176</v>
      </c>
      <c r="R69" s="528" t="s">
        <v>8177</v>
      </c>
      <c r="S69" s="528" t="s">
        <v>8178</v>
      </c>
      <c r="T69" s="672">
        <v>4820</v>
      </c>
      <c r="U69" s="528" t="s">
        <v>4887</v>
      </c>
      <c r="V69" s="528" t="s">
        <v>8179</v>
      </c>
      <c r="W69" s="523" t="s">
        <v>5043</v>
      </c>
      <c r="X69" s="523" t="s">
        <v>5833</v>
      </c>
      <c r="Y69" s="682">
        <v>44414</v>
      </c>
      <c r="Z69" s="670">
        <v>44420</v>
      </c>
      <c r="AA69" s="671"/>
      <c r="AB69" s="523" t="s">
        <v>6689</v>
      </c>
      <c r="AC69" s="523" t="s">
        <v>7957</v>
      </c>
      <c r="AD69" s="523" t="s">
        <v>7559</v>
      </c>
      <c r="AE69" s="523" t="s">
        <v>8121</v>
      </c>
      <c r="AF69" s="727" t="s">
        <v>6748</v>
      </c>
      <c r="AG69" s="91" t="s">
        <v>7560</v>
      </c>
      <c r="AH69" s="523">
        <v>1</v>
      </c>
      <c r="AI69" s="523"/>
      <c r="AJ69" s="523">
        <v>8</v>
      </c>
      <c r="AK69" s="523">
        <v>3</v>
      </c>
      <c r="AL69" s="523"/>
      <c r="AM69" s="523"/>
      <c r="AN69" s="523"/>
      <c r="AO69" s="523"/>
      <c r="AP69" s="523"/>
      <c r="AQ69" s="523"/>
      <c r="AR69" s="523"/>
      <c r="AS69" s="523">
        <v>1</v>
      </c>
      <c r="AT69" s="523"/>
      <c r="AU69" s="523"/>
      <c r="AV69" s="523"/>
      <c r="AW69" s="523"/>
      <c r="AX69" s="523"/>
      <c r="AY69" s="523"/>
      <c r="AZ69" s="523"/>
      <c r="BA69" s="523"/>
      <c r="BB69" s="523"/>
      <c r="BC69" s="523"/>
      <c r="BD69" s="523"/>
      <c r="BE69" s="523"/>
      <c r="BF69" s="91">
        <v>2</v>
      </c>
      <c r="BG69" s="91">
        <v>1</v>
      </c>
      <c r="BH69" s="91">
        <v>1</v>
      </c>
      <c r="BI69" s="91"/>
      <c r="BJ69" s="91"/>
      <c r="BK69" s="523"/>
      <c r="BL69" s="523"/>
      <c r="BM69" s="91">
        <v>1</v>
      </c>
      <c r="BN69" s="91"/>
      <c r="BO69" s="91">
        <v>1</v>
      </c>
      <c r="BP69" s="91">
        <v>1</v>
      </c>
    </row>
    <row r="70" spans="1:68" ht="25.5" hidden="1">
      <c r="A70" s="630"/>
      <c r="B70" s="630" t="s">
        <v>2333</v>
      </c>
      <c r="C70" s="630" t="s">
        <v>7942</v>
      </c>
      <c r="D70" s="622">
        <f t="shared" si="2"/>
        <v>186525.71174645668</v>
      </c>
      <c r="E70" s="680">
        <v>680000</v>
      </c>
      <c r="F70" s="515">
        <v>12</v>
      </c>
      <c r="G70" s="624" t="s">
        <v>3216</v>
      </c>
      <c r="H70" s="624"/>
      <c r="I70" s="624"/>
      <c r="J70" s="752">
        <v>44321</v>
      </c>
      <c r="K70" s="760"/>
      <c r="L70" s="557">
        <v>14</v>
      </c>
      <c r="M70" s="521" t="s">
        <v>2471</v>
      </c>
      <c r="N70" s="632" t="s">
        <v>2471</v>
      </c>
      <c r="O70" s="561"/>
      <c r="P70" s="577" t="s">
        <v>2358</v>
      </c>
      <c r="Q70" s="675" t="s">
        <v>8180</v>
      </c>
      <c r="R70" s="577" t="s">
        <v>8181</v>
      </c>
      <c r="S70" s="577" t="s">
        <v>8182</v>
      </c>
      <c r="T70" s="672">
        <v>2365</v>
      </c>
      <c r="U70" s="577" t="s">
        <v>4887</v>
      </c>
      <c r="V70" s="577" t="s">
        <v>1543</v>
      </c>
      <c r="W70" s="523" t="s">
        <v>5043</v>
      </c>
      <c r="X70" s="523" t="s">
        <v>5833</v>
      </c>
      <c r="Y70" s="682">
        <v>44365</v>
      </c>
      <c r="Z70" s="670">
        <v>44371</v>
      </c>
      <c r="AA70" s="671"/>
      <c r="AB70" s="523" t="s">
        <v>6689</v>
      </c>
      <c r="AC70" s="523" t="s">
        <v>7975</v>
      </c>
      <c r="AD70" s="523" t="s">
        <v>7559</v>
      </c>
      <c r="AE70" s="523" t="s">
        <v>7976</v>
      </c>
      <c r="AF70" s="727" t="s">
        <v>3258</v>
      </c>
      <c r="AG70" s="523"/>
      <c r="AH70" s="523">
        <v>1</v>
      </c>
      <c r="AI70" s="523"/>
      <c r="AJ70" s="523">
        <v>8</v>
      </c>
      <c r="AK70" s="523">
        <v>4</v>
      </c>
      <c r="AL70" s="523"/>
      <c r="AM70" s="523"/>
      <c r="AN70" s="523"/>
      <c r="AO70" s="523"/>
      <c r="AP70" s="523"/>
      <c r="AQ70" s="523"/>
      <c r="AR70" s="523"/>
      <c r="AS70" s="523">
        <v>1</v>
      </c>
      <c r="AT70" s="523"/>
      <c r="AU70" s="523"/>
      <c r="AV70" s="523"/>
      <c r="AW70" s="523"/>
      <c r="AX70" s="523"/>
      <c r="AY70" s="523"/>
      <c r="AZ70" s="523"/>
      <c r="BA70" s="523"/>
      <c r="BB70" s="523"/>
      <c r="BC70" s="523"/>
      <c r="BD70" s="523"/>
      <c r="BE70" s="523"/>
      <c r="BF70" s="91"/>
      <c r="BG70" s="91"/>
      <c r="BH70" s="91"/>
      <c r="BI70" s="91"/>
      <c r="BJ70" s="91"/>
      <c r="BK70" s="523"/>
      <c r="BL70" s="523"/>
      <c r="BM70" s="91">
        <v>1</v>
      </c>
      <c r="BN70" s="91"/>
      <c r="BO70" s="91">
        <v>1</v>
      </c>
      <c r="BP70" s="91">
        <v>1</v>
      </c>
    </row>
    <row r="71" spans="1:68" ht="25.5" hidden="1">
      <c r="A71" s="630"/>
      <c r="B71" s="630" t="s">
        <v>7714</v>
      </c>
      <c r="C71" s="630" t="s">
        <v>7942</v>
      </c>
      <c r="D71" s="622">
        <f t="shared" si="2"/>
        <v>186525.71174645668</v>
      </c>
      <c r="E71" s="680">
        <v>680000</v>
      </c>
      <c r="F71" s="515">
        <v>9</v>
      </c>
      <c r="G71" s="624" t="s">
        <v>3216</v>
      </c>
      <c r="H71" s="624"/>
      <c r="I71" s="624"/>
      <c r="J71" s="752">
        <v>44473</v>
      </c>
      <c r="K71" s="765" t="s">
        <v>7984</v>
      </c>
      <c r="L71" s="557">
        <v>8</v>
      </c>
      <c r="M71" s="521" t="s">
        <v>2746</v>
      </c>
      <c r="N71" s="632" t="s">
        <v>2746</v>
      </c>
      <c r="O71" s="561"/>
      <c r="P71" s="432" t="s">
        <v>2358</v>
      </c>
      <c r="Q71" s="675" t="s">
        <v>8183</v>
      </c>
      <c r="R71" s="432" t="s">
        <v>173</v>
      </c>
      <c r="S71" s="432" t="s">
        <v>7856</v>
      </c>
      <c r="T71" s="672">
        <v>1896</v>
      </c>
      <c r="U71" s="432" t="s">
        <v>4870</v>
      </c>
      <c r="V71" s="432" t="s">
        <v>8184</v>
      </c>
      <c r="W71" s="523" t="s">
        <v>5043</v>
      </c>
      <c r="X71" s="757" t="s">
        <v>7946</v>
      </c>
      <c r="Y71" s="682">
        <v>44513</v>
      </c>
      <c r="Z71" s="670">
        <v>44518</v>
      </c>
      <c r="AA71" s="671"/>
      <c r="AB71" s="523" t="s">
        <v>8185</v>
      </c>
      <c r="AC71" s="523" t="s">
        <v>7957</v>
      </c>
      <c r="AD71" s="771" t="s">
        <v>7986</v>
      </c>
      <c r="AE71" s="523" t="s">
        <v>7976</v>
      </c>
      <c r="AF71" s="727" t="s">
        <v>8186</v>
      </c>
      <c r="AG71" s="91" t="s">
        <v>7560</v>
      </c>
      <c r="AH71" s="523">
        <v>1</v>
      </c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>
        <v>1</v>
      </c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91"/>
      <c r="BG71" s="91"/>
      <c r="BH71" s="91"/>
      <c r="BI71" s="91"/>
      <c r="BJ71" s="91"/>
      <c r="BK71" s="523"/>
      <c r="BL71" s="523"/>
      <c r="BM71" s="91">
        <v>1</v>
      </c>
      <c r="BN71" s="91"/>
      <c r="BO71" s="91">
        <v>1</v>
      </c>
      <c r="BP71" s="91">
        <v>1</v>
      </c>
    </row>
    <row r="72" spans="1:68" ht="25.5" hidden="1">
      <c r="A72" s="630"/>
      <c r="B72" s="630" t="s">
        <v>2317</v>
      </c>
      <c r="C72" s="630" t="s">
        <v>7942</v>
      </c>
      <c r="D72" s="622">
        <f t="shared" si="2"/>
        <v>185154.1991600857</v>
      </c>
      <c r="E72" s="680">
        <v>675000</v>
      </c>
      <c r="F72" s="515">
        <v>11</v>
      </c>
      <c r="G72" s="624" t="s">
        <v>3216</v>
      </c>
      <c r="H72" s="624"/>
      <c r="I72" s="624"/>
      <c r="J72" s="613"/>
      <c r="K72" s="764" t="s">
        <v>8017</v>
      </c>
      <c r="L72" s="557">
        <v>20</v>
      </c>
      <c r="M72" s="521" t="s">
        <v>2654</v>
      </c>
      <c r="N72" s="632" t="s">
        <v>2707</v>
      </c>
      <c r="O72" s="632"/>
      <c r="P72" s="417" t="s">
        <v>2335</v>
      </c>
      <c r="Q72" s="675" t="s">
        <v>8187</v>
      </c>
      <c r="R72" s="422" t="s">
        <v>194</v>
      </c>
      <c r="S72" s="422" t="s">
        <v>8188</v>
      </c>
      <c r="T72" s="672">
        <v>6218</v>
      </c>
      <c r="U72" s="422" t="s">
        <v>4880</v>
      </c>
      <c r="V72" s="422" t="s">
        <v>8189</v>
      </c>
      <c r="W72" s="523" t="s">
        <v>5043</v>
      </c>
      <c r="X72" s="757" t="s">
        <v>5779</v>
      </c>
      <c r="Y72" s="682">
        <v>44464</v>
      </c>
      <c r="Z72" s="670">
        <v>44469</v>
      </c>
      <c r="AA72" s="686" t="s">
        <v>7963</v>
      </c>
      <c r="AB72" s="523" t="s">
        <v>6677</v>
      </c>
      <c r="AC72" s="523" t="s">
        <v>7975</v>
      </c>
      <c r="AD72" s="523" t="s">
        <v>7559</v>
      </c>
      <c r="AE72" s="523" t="s">
        <v>7976</v>
      </c>
      <c r="AF72" s="727"/>
      <c r="AG72" s="91"/>
      <c r="AH72" s="91"/>
      <c r="AI72" s="91"/>
      <c r="AJ72" s="91">
        <v>8</v>
      </c>
      <c r="AK72" s="91"/>
      <c r="AL72" s="91"/>
      <c r="AM72" s="91"/>
      <c r="AN72" s="523"/>
      <c r="AO72" s="523"/>
      <c r="AP72" s="523"/>
      <c r="AQ72" s="523"/>
      <c r="AR72" s="523"/>
      <c r="AS72" s="523">
        <v>1</v>
      </c>
      <c r="AT72" s="523">
        <v>6</v>
      </c>
      <c r="AU72" s="523"/>
      <c r="AV72" s="523"/>
      <c r="AW72" s="523"/>
      <c r="AX72" s="523"/>
      <c r="AY72" s="523"/>
      <c r="AZ72" s="523"/>
      <c r="BA72" s="523"/>
      <c r="BB72" s="523"/>
      <c r="BC72" s="523"/>
      <c r="BD72" s="523"/>
      <c r="BE72" s="523"/>
      <c r="BF72" s="91">
        <v>2</v>
      </c>
      <c r="BG72" s="91">
        <v>1</v>
      </c>
      <c r="BH72" s="91">
        <v>1</v>
      </c>
      <c r="BI72" s="91">
        <v>2</v>
      </c>
      <c r="BJ72" s="91">
        <v>4</v>
      </c>
      <c r="BK72" s="91"/>
      <c r="BL72" s="91"/>
      <c r="BM72" s="91"/>
      <c r="BN72" s="91">
        <v>2</v>
      </c>
      <c r="BO72" s="91">
        <v>1</v>
      </c>
      <c r="BP72" s="91">
        <v>1</v>
      </c>
    </row>
    <row r="73" spans="1:68" ht="25.5" hidden="1">
      <c r="A73" s="630"/>
      <c r="B73" s="630" t="s">
        <v>2317</v>
      </c>
      <c r="C73" s="630" t="s">
        <v>7942</v>
      </c>
      <c r="D73" s="622">
        <f t="shared" si="2"/>
        <v>190804.05473981035</v>
      </c>
      <c r="E73" s="680">
        <v>695597.17</v>
      </c>
      <c r="F73" s="515">
        <v>12</v>
      </c>
      <c r="G73" s="624" t="s">
        <v>3216</v>
      </c>
      <c r="H73" s="624"/>
      <c r="I73" s="624"/>
      <c r="J73" s="613"/>
      <c r="K73" s="760">
        <v>44244</v>
      </c>
      <c r="L73" s="557">
        <v>1</v>
      </c>
      <c r="M73" s="521" t="s">
        <v>2374</v>
      </c>
      <c r="N73" s="632" t="s">
        <v>2374</v>
      </c>
      <c r="O73" s="561"/>
      <c r="P73" s="422" t="s">
        <v>2335</v>
      </c>
      <c r="Q73" s="675" t="s">
        <v>7934</v>
      </c>
      <c r="R73" s="422" t="s">
        <v>2386</v>
      </c>
      <c r="S73" s="422" t="s">
        <v>8190</v>
      </c>
      <c r="T73" s="672">
        <v>6477</v>
      </c>
      <c r="U73" s="422" t="s">
        <v>4880</v>
      </c>
      <c r="V73" s="422" t="s">
        <v>8191</v>
      </c>
      <c r="W73" s="523" t="s">
        <v>5043</v>
      </c>
      <c r="X73" s="523" t="s">
        <v>5779</v>
      </c>
      <c r="Y73" s="751">
        <v>44259</v>
      </c>
      <c r="Z73" s="670">
        <v>44266</v>
      </c>
      <c r="AA73" s="671"/>
      <c r="AB73" s="523" t="s">
        <v>6976</v>
      </c>
      <c r="AC73" s="523" t="s">
        <v>7975</v>
      </c>
      <c r="AD73" s="523" t="s">
        <v>7559</v>
      </c>
      <c r="AE73" s="523" t="s">
        <v>7976</v>
      </c>
      <c r="AF73" s="727" t="s">
        <v>8192</v>
      </c>
      <c r="AG73" s="91"/>
      <c r="AH73" s="91"/>
      <c r="AI73" s="91">
        <v>1</v>
      </c>
      <c r="AJ73" s="523">
        <v>6</v>
      </c>
      <c r="AK73" s="523">
        <v>7</v>
      </c>
      <c r="AL73" s="523"/>
      <c r="AM73" s="523"/>
      <c r="AN73" s="523"/>
      <c r="AO73" s="523"/>
      <c r="AP73" s="523"/>
      <c r="AQ73" s="523"/>
      <c r="AR73" s="523"/>
      <c r="AS73" s="523">
        <v>1</v>
      </c>
      <c r="AT73" s="523"/>
      <c r="AU73" s="523"/>
      <c r="AV73" s="523"/>
      <c r="AW73" s="523"/>
      <c r="AX73" s="523">
        <v>7</v>
      </c>
      <c r="AY73" s="523">
        <v>1</v>
      </c>
      <c r="AZ73" s="523">
        <v>3</v>
      </c>
      <c r="BA73" s="523">
        <v>1</v>
      </c>
      <c r="BB73" s="523"/>
      <c r="BC73" s="523"/>
      <c r="BD73" s="523"/>
      <c r="BE73" s="523"/>
      <c r="BF73" s="91"/>
      <c r="BG73" s="91"/>
      <c r="BH73" s="91"/>
      <c r="BI73" s="91"/>
      <c r="BJ73" s="91"/>
      <c r="BK73" s="91"/>
      <c r="BL73" s="523"/>
      <c r="BM73" s="91">
        <v>1</v>
      </c>
      <c r="BN73" s="91"/>
      <c r="BO73" s="91">
        <v>1</v>
      </c>
      <c r="BP73" s="91">
        <v>1</v>
      </c>
    </row>
    <row r="74" spans="1:68" ht="25.5" hidden="1">
      <c r="A74" s="630"/>
      <c r="B74" s="630" t="s">
        <v>2317</v>
      </c>
      <c r="C74" s="630" t="s">
        <v>7942</v>
      </c>
      <c r="D74" s="622">
        <f t="shared" si="2"/>
        <v>185099.33865663086</v>
      </c>
      <c r="E74" s="680">
        <v>674800</v>
      </c>
      <c r="F74" s="515">
        <v>10</v>
      </c>
      <c r="G74" s="624" t="s">
        <v>3216</v>
      </c>
      <c r="H74" s="624"/>
      <c r="I74" s="624"/>
      <c r="J74" s="752">
        <v>44298</v>
      </c>
      <c r="K74" s="760"/>
      <c r="L74" s="557">
        <v>17</v>
      </c>
      <c r="M74" s="521" t="s">
        <v>2432</v>
      </c>
      <c r="N74" s="632" t="s">
        <v>2432</v>
      </c>
      <c r="O74" s="632"/>
      <c r="P74" s="417" t="s">
        <v>2358</v>
      </c>
      <c r="Q74" s="675" t="s">
        <v>8193</v>
      </c>
      <c r="R74" s="417" t="s">
        <v>2386</v>
      </c>
      <c r="S74" s="417" t="s">
        <v>8194</v>
      </c>
      <c r="T74" s="672">
        <v>1136</v>
      </c>
      <c r="U74" s="417" t="s">
        <v>4880</v>
      </c>
      <c r="V74" s="417" t="s">
        <v>8195</v>
      </c>
      <c r="W74" s="523" t="s">
        <v>5043</v>
      </c>
      <c r="X74" s="523" t="s">
        <v>5833</v>
      </c>
      <c r="Y74" s="682">
        <v>44338</v>
      </c>
      <c r="Z74" s="670">
        <v>44343</v>
      </c>
      <c r="AA74" s="671"/>
      <c r="AB74" s="711" t="s">
        <v>6652</v>
      </c>
      <c r="AC74" s="711" t="s">
        <v>7957</v>
      </c>
      <c r="AD74" s="523" t="s">
        <v>7559</v>
      </c>
      <c r="AE74" s="523" t="s">
        <v>7976</v>
      </c>
      <c r="AF74" s="727" t="s">
        <v>6548</v>
      </c>
      <c r="AG74" s="91" t="s">
        <v>7560</v>
      </c>
      <c r="AH74" s="91"/>
      <c r="AI74" s="91">
        <v>1</v>
      </c>
      <c r="AJ74" s="91">
        <v>5</v>
      </c>
      <c r="AK74" s="91">
        <v>7</v>
      </c>
      <c r="AL74" s="91"/>
      <c r="AM74" s="91"/>
      <c r="AN74" s="523"/>
      <c r="AO74" s="523"/>
      <c r="AP74" s="523"/>
      <c r="AQ74" s="523"/>
      <c r="AR74" s="523"/>
      <c r="AS74" s="523">
        <v>1</v>
      </c>
      <c r="AT74" s="523"/>
      <c r="AU74" s="523"/>
      <c r="AV74" s="523"/>
      <c r="AW74" s="523"/>
      <c r="AX74" s="523">
        <v>7</v>
      </c>
      <c r="AY74" s="523">
        <v>1</v>
      </c>
      <c r="AZ74" s="523">
        <v>3</v>
      </c>
      <c r="BA74" s="523">
        <v>1</v>
      </c>
      <c r="BB74" s="523"/>
      <c r="BC74" s="523"/>
      <c r="BD74" s="523"/>
      <c r="BE74" s="523"/>
      <c r="BF74" s="91">
        <v>2</v>
      </c>
      <c r="BG74" s="91">
        <v>1</v>
      </c>
      <c r="BH74" s="91">
        <v>1</v>
      </c>
      <c r="BI74" s="91"/>
      <c r="BJ74" s="91"/>
      <c r="BK74" s="91"/>
      <c r="BL74" s="91"/>
      <c r="BM74" s="91">
        <v>1</v>
      </c>
      <c r="BN74" s="91"/>
      <c r="BO74" s="91">
        <v>1</v>
      </c>
      <c r="BP74" s="91">
        <v>1</v>
      </c>
    </row>
    <row r="75" spans="1:68" ht="25.5" hidden="1">
      <c r="A75" s="630"/>
      <c r="B75" s="630" t="s">
        <v>7714</v>
      </c>
      <c r="C75" s="630" t="s">
        <v>7942</v>
      </c>
      <c r="D75" s="622">
        <f t="shared" si="2"/>
        <v>193151.7633537323</v>
      </c>
      <c r="E75" s="680">
        <v>704156</v>
      </c>
      <c r="F75" s="515">
        <v>11</v>
      </c>
      <c r="G75" s="624" t="s">
        <v>3216</v>
      </c>
      <c r="H75" s="624"/>
      <c r="I75" s="624"/>
      <c r="J75" s="752">
        <v>44298</v>
      </c>
      <c r="K75" s="760">
        <v>44343</v>
      </c>
      <c r="L75" s="557">
        <v>31</v>
      </c>
      <c r="M75" s="521" t="s">
        <v>2432</v>
      </c>
      <c r="N75" s="632" t="s">
        <v>2471</v>
      </c>
      <c r="O75" s="632"/>
      <c r="P75" s="417" t="s">
        <v>2358</v>
      </c>
      <c r="Q75" s="675" t="s">
        <v>8196</v>
      </c>
      <c r="R75" s="422" t="s">
        <v>2386</v>
      </c>
      <c r="S75" s="422" t="s">
        <v>8197</v>
      </c>
      <c r="T75" s="672">
        <v>4426</v>
      </c>
      <c r="U75" s="422" t="s">
        <v>4880</v>
      </c>
      <c r="V75" s="422" t="s">
        <v>8198</v>
      </c>
      <c r="W75" s="523" t="s">
        <v>5043</v>
      </c>
      <c r="X75" s="523" t="s">
        <v>5833</v>
      </c>
      <c r="Y75" s="682">
        <v>44351</v>
      </c>
      <c r="Z75" s="670">
        <v>44362</v>
      </c>
      <c r="AA75" s="671"/>
      <c r="AB75" s="711" t="s">
        <v>4930</v>
      </c>
      <c r="AC75" s="711" t="s">
        <v>7964</v>
      </c>
      <c r="AD75" s="523" t="s">
        <v>7559</v>
      </c>
      <c r="AE75" s="523" t="s">
        <v>8199</v>
      </c>
      <c r="AF75" s="727" t="s">
        <v>4910</v>
      </c>
      <c r="AG75" s="91" t="s">
        <v>7560</v>
      </c>
      <c r="AH75" s="91"/>
      <c r="AI75" s="91">
        <v>1</v>
      </c>
      <c r="AJ75" s="91">
        <v>6</v>
      </c>
      <c r="AK75" s="91">
        <v>5</v>
      </c>
      <c r="AL75" s="91"/>
      <c r="AM75" s="91"/>
      <c r="AN75" s="523"/>
      <c r="AO75" s="523"/>
      <c r="AP75" s="523"/>
      <c r="AQ75" s="523"/>
      <c r="AR75" s="523"/>
      <c r="AS75" s="523">
        <v>1</v>
      </c>
      <c r="AT75" s="523"/>
      <c r="AU75" s="523"/>
      <c r="AV75" s="523"/>
      <c r="AW75" s="523"/>
      <c r="AX75" s="523"/>
      <c r="AY75" s="523"/>
      <c r="AZ75" s="523"/>
      <c r="BA75" s="523"/>
      <c r="BB75" s="523"/>
      <c r="BC75" s="523"/>
      <c r="BD75" s="523"/>
      <c r="BE75" s="523"/>
      <c r="BF75" s="91">
        <v>2</v>
      </c>
      <c r="BG75" s="91">
        <v>1</v>
      </c>
      <c r="BH75" s="91">
        <v>1</v>
      </c>
      <c r="BI75" s="91"/>
      <c r="BJ75" s="91"/>
      <c r="BK75" s="91"/>
      <c r="BL75" s="91"/>
      <c r="BM75" s="91">
        <v>1</v>
      </c>
      <c r="BN75" s="91"/>
      <c r="BO75" s="91">
        <v>1</v>
      </c>
      <c r="BP75" s="91">
        <v>1</v>
      </c>
    </row>
    <row r="76" spans="1:68" ht="25.5" hidden="1">
      <c r="A76" s="630"/>
      <c r="B76" s="630" t="s">
        <v>6587</v>
      </c>
      <c r="C76" s="630" t="s">
        <v>7942</v>
      </c>
      <c r="D76" s="622">
        <f t="shared" si="2"/>
        <v>186525.71174645668</v>
      </c>
      <c r="E76" s="680">
        <v>680000</v>
      </c>
      <c r="F76" s="515">
        <v>10</v>
      </c>
      <c r="G76" s="624" t="s">
        <v>3216</v>
      </c>
      <c r="H76" s="624"/>
      <c r="I76" s="624"/>
      <c r="J76" s="752">
        <v>44368</v>
      </c>
      <c r="K76" s="760"/>
      <c r="L76" s="557">
        <v>19</v>
      </c>
      <c r="M76" s="521" t="s">
        <v>2556</v>
      </c>
      <c r="N76" s="632" t="s">
        <v>2556</v>
      </c>
      <c r="O76" s="632"/>
      <c r="P76" s="417" t="s">
        <v>2358</v>
      </c>
      <c r="Q76" s="675" t="s">
        <v>8200</v>
      </c>
      <c r="R76" s="422" t="s">
        <v>2386</v>
      </c>
      <c r="S76" s="422" t="s">
        <v>8201</v>
      </c>
      <c r="T76" s="672">
        <v>4165</v>
      </c>
      <c r="U76" s="422" t="s">
        <v>4880</v>
      </c>
      <c r="V76" s="422" t="s">
        <v>1874</v>
      </c>
      <c r="W76" s="523" t="s">
        <v>5043</v>
      </c>
      <c r="X76" s="523" t="s">
        <v>5779</v>
      </c>
      <c r="Y76" s="682">
        <v>44400</v>
      </c>
      <c r="Z76" s="670">
        <v>44406</v>
      </c>
      <c r="AA76" s="671"/>
      <c r="AB76" s="523" t="s">
        <v>6652</v>
      </c>
      <c r="AC76" s="523" t="s">
        <v>7957</v>
      </c>
      <c r="AD76" s="523" t="s">
        <v>7559</v>
      </c>
      <c r="AE76" s="523" t="s">
        <v>7966</v>
      </c>
      <c r="AF76" s="727" t="s">
        <v>8202</v>
      </c>
      <c r="AG76" s="91" t="s">
        <v>7560</v>
      </c>
      <c r="AH76" s="91">
        <v>1</v>
      </c>
      <c r="AI76" s="91"/>
      <c r="AJ76" s="91">
        <v>6</v>
      </c>
      <c r="AK76" s="91">
        <v>4</v>
      </c>
      <c r="AL76" s="91"/>
      <c r="AM76" s="91"/>
      <c r="AN76" s="523"/>
      <c r="AO76" s="523"/>
      <c r="AP76" s="523"/>
      <c r="AQ76" s="523"/>
      <c r="AR76" s="523"/>
      <c r="AS76" s="523">
        <v>1</v>
      </c>
      <c r="AT76" s="523"/>
      <c r="AU76" s="523"/>
      <c r="AV76" s="523"/>
      <c r="AW76" s="523"/>
      <c r="AX76" s="523"/>
      <c r="AY76" s="523"/>
      <c r="AZ76" s="523"/>
      <c r="BA76" s="523"/>
      <c r="BB76" s="523"/>
      <c r="BC76" s="523"/>
      <c r="BD76" s="523"/>
      <c r="BE76" s="523"/>
      <c r="BF76" s="91">
        <v>2</v>
      </c>
      <c r="BG76" s="91">
        <v>1</v>
      </c>
      <c r="BH76" s="91">
        <v>1</v>
      </c>
      <c r="BI76" s="91"/>
      <c r="BJ76" s="91"/>
      <c r="BK76" s="91"/>
      <c r="BL76" s="91"/>
      <c r="BM76" s="91">
        <v>1</v>
      </c>
      <c r="BN76" s="91"/>
      <c r="BO76" s="91">
        <v>1</v>
      </c>
      <c r="BP76" s="91">
        <v>1</v>
      </c>
    </row>
    <row r="77" spans="1:68" ht="25.5" hidden="1">
      <c r="A77" s="630"/>
      <c r="B77" s="630" t="s">
        <v>7566</v>
      </c>
      <c r="C77" s="630" t="s">
        <v>7942</v>
      </c>
      <c r="D77" s="622">
        <f t="shared" si="2"/>
        <v>186525.71174645668</v>
      </c>
      <c r="E77" s="680">
        <v>680000</v>
      </c>
      <c r="F77" s="515">
        <v>13</v>
      </c>
      <c r="G77" s="624" t="s">
        <v>3216</v>
      </c>
      <c r="H77" s="624"/>
      <c r="I77" s="624"/>
      <c r="J77" s="752">
        <v>44390</v>
      </c>
      <c r="K77" s="760"/>
      <c r="L77" s="557">
        <v>16</v>
      </c>
      <c r="M77" s="521" t="s">
        <v>2614</v>
      </c>
      <c r="N77" s="632" t="s">
        <v>2614</v>
      </c>
      <c r="O77" s="561"/>
      <c r="P77" s="422" t="s">
        <v>2358</v>
      </c>
      <c r="Q77" s="675" t="s">
        <v>8203</v>
      </c>
      <c r="R77" s="422" t="s">
        <v>2386</v>
      </c>
      <c r="S77" s="422" t="s">
        <v>8204</v>
      </c>
      <c r="T77" s="672">
        <v>4643</v>
      </c>
      <c r="U77" s="422" t="s">
        <v>4880</v>
      </c>
      <c r="V77" s="422" t="s">
        <v>8205</v>
      </c>
      <c r="W77" s="523" t="s">
        <v>5043</v>
      </c>
      <c r="X77" s="523" t="s">
        <v>5833</v>
      </c>
      <c r="Y77" s="682">
        <v>44429</v>
      </c>
      <c r="Z77" s="670">
        <v>44434</v>
      </c>
      <c r="AA77" s="671"/>
      <c r="AB77" s="523" t="s">
        <v>6976</v>
      </c>
      <c r="AC77" s="523" t="s">
        <v>7975</v>
      </c>
      <c r="AD77" s="523" t="s">
        <v>7559</v>
      </c>
      <c r="AE77" s="523" t="s">
        <v>8121</v>
      </c>
      <c r="AF77" s="727" t="s">
        <v>4910</v>
      </c>
      <c r="AG77" s="91"/>
      <c r="AH77" s="91"/>
      <c r="AI77" s="91">
        <v>1</v>
      </c>
      <c r="AJ77" s="91">
        <v>6</v>
      </c>
      <c r="AK77" s="91">
        <v>7</v>
      </c>
      <c r="AL77" s="91"/>
      <c r="AM77" s="91"/>
      <c r="AN77" s="523"/>
      <c r="AO77" s="523"/>
      <c r="AP77" s="523"/>
      <c r="AQ77" s="523"/>
      <c r="AR77" s="523"/>
      <c r="AS77" s="523">
        <v>1</v>
      </c>
      <c r="AT77" s="523"/>
      <c r="AU77" s="523"/>
      <c r="AV77" s="523"/>
      <c r="AW77" s="523"/>
      <c r="AX77" s="523"/>
      <c r="AY77" s="523"/>
      <c r="AZ77" s="523"/>
      <c r="BA77" s="523"/>
      <c r="BB77" s="523"/>
      <c r="BC77" s="523"/>
      <c r="BD77" s="523"/>
      <c r="BE77" s="523"/>
      <c r="BF77" s="91"/>
      <c r="BG77" s="91"/>
      <c r="BH77" s="91"/>
      <c r="BI77" s="91"/>
      <c r="BJ77" s="91"/>
      <c r="BK77" s="91"/>
      <c r="BL77" s="91"/>
      <c r="BM77" s="91">
        <v>1</v>
      </c>
      <c r="BN77" s="91"/>
      <c r="BO77" s="91">
        <v>1</v>
      </c>
      <c r="BP77" s="91">
        <v>1</v>
      </c>
    </row>
    <row r="78" spans="1:68" ht="25.5" hidden="1">
      <c r="A78" s="630"/>
      <c r="B78" s="630" t="s">
        <v>6628</v>
      </c>
      <c r="C78" s="630" t="s">
        <v>7942</v>
      </c>
      <c r="D78" s="596">
        <f t="shared" si="2"/>
        <v>186525.71174645668</v>
      </c>
      <c r="E78" s="618">
        <v>680000</v>
      </c>
      <c r="F78" s="515">
        <v>11</v>
      </c>
      <c r="G78" s="624" t="s">
        <v>3216</v>
      </c>
      <c r="H78" s="624"/>
      <c r="I78" s="624"/>
      <c r="J78" s="752">
        <v>44488</v>
      </c>
      <c r="K78" s="764" t="s">
        <v>8206</v>
      </c>
      <c r="L78" s="557">
        <v>6</v>
      </c>
      <c r="M78" s="521" t="s">
        <v>2815</v>
      </c>
      <c r="N78" s="632" t="s">
        <v>2815</v>
      </c>
      <c r="O78" s="632"/>
      <c r="P78" s="417" t="s">
        <v>2358</v>
      </c>
      <c r="Q78" s="675" t="s">
        <v>8207</v>
      </c>
      <c r="R78" s="417" t="s">
        <v>2386</v>
      </c>
      <c r="S78" s="417" t="s">
        <v>8208</v>
      </c>
      <c r="T78" s="672">
        <v>4986</v>
      </c>
      <c r="U78" s="417" t="s">
        <v>4880</v>
      </c>
      <c r="V78" s="417" t="s">
        <v>8209</v>
      </c>
      <c r="W78" s="711" t="s">
        <v>5043</v>
      </c>
      <c r="X78" s="757" t="s">
        <v>7946</v>
      </c>
      <c r="Y78" s="682">
        <v>44543</v>
      </c>
      <c r="Z78" s="670">
        <v>44546</v>
      </c>
      <c r="AA78" s="671"/>
      <c r="AB78" s="523" t="s">
        <v>6677</v>
      </c>
      <c r="AC78" s="523" t="s">
        <v>7957</v>
      </c>
      <c r="AD78" s="523"/>
      <c r="AE78" s="523" t="s">
        <v>8210</v>
      </c>
      <c r="AF78" s="727"/>
      <c r="AG78" s="563" t="s">
        <v>7560</v>
      </c>
      <c r="AH78" s="91">
        <v>1</v>
      </c>
      <c r="AI78" s="91"/>
      <c r="AJ78" s="91"/>
      <c r="AK78" s="91"/>
      <c r="AL78" s="91"/>
      <c r="AM78" s="91"/>
      <c r="AN78" s="523"/>
      <c r="AO78" s="523"/>
      <c r="AP78" s="523"/>
      <c r="AQ78" s="523"/>
      <c r="AR78" s="523"/>
      <c r="AS78" s="523">
        <v>1</v>
      </c>
      <c r="AT78" s="523"/>
      <c r="AU78" s="523"/>
      <c r="AV78" s="523"/>
      <c r="AW78" s="523"/>
      <c r="AX78" s="523"/>
      <c r="AY78" s="523"/>
      <c r="AZ78" s="523"/>
      <c r="BA78" s="523"/>
      <c r="BB78" s="523"/>
      <c r="BC78" s="523"/>
      <c r="BD78" s="523"/>
      <c r="BE78" s="523"/>
      <c r="BF78" s="91"/>
      <c r="BG78" s="91"/>
      <c r="BH78" s="91"/>
      <c r="BI78" s="91"/>
      <c r="BJ78" s="91"/>
      <c r="BK78" s="91"/>
      <c r="BL78" s="91"/>
      <c r="BM78" s="91">
        <v>1</v>
      </c>
      <c r="BN78" s="91"/>
      <c r="BO78" s="91">
        <v>1</v>
      </c>
      <c r="BP78" s="91">
        <v>1</v>
      </c>
    </row>
    <row r="79" spans="1:68" ht="25.5" hidden="1">
      <c r="A79" s="630"/>
      <c r="B79" s="630" t="s">
        <v>6628</v>
      </c>
      <c r="C79" s="630" t="s">
        <v>7942</v>
      </c>
      <c r="D79" s="596">
        <f t="shared" si="2"/>
        <v>186525.71174645668</v>
      </c>
      <c r="E79" s="618">
        <v>680000</v>
      </c>
      <c r="F79" s="515">
        <v>11</v>
      </c>
      <c r="G79" s="624" t="s">
        <v>3216</v>
      </c>
      <c r="H79" s="624"/>
      <c r="I79" s="624"/>
      <c r="J79" s="613"/>
      <c r="K79" s="764" t="s">
        <v>8211</v>
      </c>
      <c r="L79" s="557">
        <v>17</v>
      </c>
      <c r="M79" s="521" t="s">
        <v>2815</v>
      </c>
      <c r="N79" s="632" t="s">
        <v>2815</v>
      </c>
      <c r="O79" s="632"/>
      <c r="P79" s="528" t="s">
        <v>2335</v>
      </c>
      <c r="Q79" s="675" t="s">
        <v>8212</v>
      </c>
      <c r="R79" s="577" t="s">
        <v>8213</v>
      </c>
      <c r="S79" s="577"/>
      <c r="T79" s="672">
        <v>6479</v>
      </c>
      <c r="U79" s="577" t="s">
        <v>4887</v>
      </c>
      <c r="V79" s="577" t="s">
        <v>8214</v>
      </c>
      <c r="W79" s="523" t="s">
        <v>5043</v>
      </c>
      <c r="X79" s="757" t="s">
        <v>5779</v>
      </c>
      <c r="Y79" s="682">
        <v>44552</v>
      </c>
      <c r="Z79" s="670">
        <v>44560</v>
      </c>
      <c r="AA79" s="710"/>
      <c r="AB79" s="523" t="s">
        <v>6689</v>
      </c>
      <c r="AC79" s="523" t="s">
        <v>7975</v>
      </c>
      <c r="AD79" s="523"/>
      <c r="AE79" s="523" t="s">
        <v>7976</v>
      </c>
      <c r="AF79" s="727"/>
      <c r="AG79" s="91"/>
      <c r="AH79" s="523"/>
      <c r="AI79" s="523">
        <v>1</v>
      </c>
      <c r="AJ79" s="91"/>
      <c r="AK79" s="523"/>
      <c r="AL79" s="523"/>
      <c r="AM79" s="523"/>
      <c r="AN79" s="523"/>
      <c r="AO79" s="523"/>
      <c r="AP79" s="523"/>
      <c r="AQ79" s="523"/>
      <c r="AR79" s="523"/>
      <c r="AS79" s="523"/>
      <c r="AT79" s="523"/>
      <c r="AU79" s="523"/>
      <c r="AV79" s="523"/>
      <c r="AW79" s="523"/>
      <c r="AX79" s="523"/>
      <c r="AY79" s="523"/>
      <c r="AZ79" s="523"/>
      <c r="BA79" s="523"/>
      <c r="BB79" s="523"/>
      <c r="BC79" s="523"/>
      <c r="BD79" s="523"/>
      <c r="BE79" s="523"/>
      <c r="BF79" s="91"/>
      <c r="BG79" s="91"/>
      <c r="BH79" s="91"/>
      <c r="BI79" s="91"/>
      <c r="BJ79" s="91"/>
      <c r="BK79" s="523"/>
      <c r="BL79" s="523"/>
      <c r="BM79" s="91"/>
      <c r="BN79" s="91"/>
      <c r="BO79" s="91"/>
      <c r="BP79" s="91"/>
    </row>
    <row r="80" spans="1:68" ht="25.5" hidden="1">
      <c r="A80" s="630"/>
      <c r="B80" s="630" t="s">
        <v>7714</v>
      </c>
      <c r="C80" s="630" t="s">
        <v>7942</v>
      </c>
      <c r="D80" s="622">
        <f t="shared" si="2"/>
        <v>127002.06549795507</v>
      </c>
      <c r="E80" s="680">
        <v>463000</v>
      </c>
      <c r="F80" s="515">
        <v>10</v>
      </c>
      <c r="G80" s="624" t="s">
        <v>3216</v>
      </c>
      <c r="H80" s="624"/>
      <c r="I80" s="624"/>
      <c r="J80" s="752">
        <v>44432</v>
      </c>
      <c r="K80" s="764" t="s">
        <v>8151</v>
      </c>
      <c r="L80" s="557">
        <v>11</v>
      </c>
      <c r="M80" s="521" t="s">
        <v>2707</v>
      </c>
      <c r="N80" s="632" t="s">
        <v>2707</v>
      </c>
      <c r="O80" s="632"/>
      <c r="P80" s="525" t="s">
        <v>2358</v>
      </c>
      <c r="Q80" s="675" t="s">
        <v>8215</v>
      </c>
      <c r="R80" s="525" t="s">
        <v>2704</v>
      </c>
      <c r="S80" s="525" t="s">
        <v>8216</v>
      </c>
      <c r="T80" s="672">
        <v>4814</v>
      </c>
      <c r="U80" s="525" t="s">
        <v>4921</v>
      </c>
      <c r="V80" s="525" t="s">
        <v>8217</v>
      </c>
      <c r="W80" s="523" t="s">
        <v>5043</v>
      </c>
      <c r="X80" s="757" t="s">
        <v>8074</v>
      </c>
      <c r="Y80" s="682" t="s">
        <v>3216</v>
      </c>
      <c r="Z80" s="670">
        <v>44490</v>
      </c>
      <c r="AA80" s="686"/>
      <c r="AB80" s="523" t="s">
        <v>6689</v>
      </c>
      <c r="AC80" s="523" t="s">
        <v>7957</v>
      </c>
      <c r="AD80" s="771" t="s">
        <v>7559</v>
      </c>
      <c r="AE80" s="523" t="s">
        <v>7976</v>
      </c>
      <c r="AF80" s="727"/>
      <c r="AG80" s="91" t="s">
        <v>7560</v>
      </c>
      <c r="AH80" s="91"/>
      <c r="AI80" s="91"/>
      <c r="AJ80" s="91"/>
      <c r="AK80" s="91"/>
      <c r="AL80" s="523"/>
      <c r="AM80" s="523"/>
      <c r="AN80" s="523"/>
      <c r="AO80" s="523"/>
      <c r="AP80" s="523"/>
      <c r="AQ80" s="523"/>
      <c r="AR80" s="523"/>
      <c r="AS80" s="523">
        <v>1</v>
      </c>
      <c r="AT80" s="523"/>
      <c r="AU80" s="523"/>
      <c r="AV80" s="523"/>
      <c r="AW80" s="523"/>
      <c r="AX80" s="523"/>
      <c r="AY80" s="523"/>
      <c r="AZ80" s="523"/>
      <c r="BA80" s="523"/>
      <c r="BB80" s="523"/>
      <c r="BC80" s="523"/>
      <c r="BD80" s="523"/>
      <c r="BE80" s="523"/>
      <c r="BF80" s="91"/>
      <c r="BG80" s="91"/>
      <c r="BH80" s="91"/>
      <c r="BI80" s="91"/>
      <c r="BJ80" s="91"/>
      <c r="BK80" s="91"/>
      <c r="BL80" s="523"/>
      <c r="BM80" s="91">
        <v>1</v>
      </c>
      <c r="BN80" s="91"/>
      <c r="BO80" s="91">
        <v>1</v>
      </c>
      <c r="BP80" s="91">
        <v>1</v>
      </c>
    </row>
    <row r="81" spans="1:68" ht="25.5" hidden="1">
      <c r="A81" s="630"/>
      <c r="B81" s="630" t="s">
        <v>2317</v>
      </c>
      <c r="C81" s="630" t="s">
        <v>7942</v>
      </c>
      <c r="D81" s="622">
        <f t="shared" si="2"/>
        <v>182747.35640948976</v>
      </c>
      <c r="E81" s="680">
        <v>666225.59</v>
      </c>
      <c r="F81" s="515">
        <v>10</v>
      </c>
      <c r="G81" s="624" t="s">
        <v>3216</v>
      </c>
      <c r="H81" s="624"/>
      <c r="I81" s="624"/>
      <c r="J81" s="613"/>
      <c r="K81" s="760"/>
      <c r="L81" s="557">
        <v>15</v>
      </c>
      <c r="M81" s="521" t="s">
        <v>2374</v>
      </c>
      <c r="N81" s="632" t="s">
        <v>2374</v>
      </c>
      <c r="O81" s="561"/>
      <c r="P81" s="576" t="s">
        <v>2335</v>
      </c>
      <c r="Q81" s="675" t="s">
        <v>8218</v>
      </c>
      <c r="R81" s="576" t="s">
        <v>7902</v>
      </c>
      <c r="S81" s="576" t="s">
        <v>7903</v>
      </c>
      <c r="T81" s="672">
        <v>7160</v>
      </c>
      <c r="U81" s="576" t="s">
        <v>4921</v>
      </c>
      <c r="V81" s="576" t="s">
        <v>7904</v>
      </c>
      <c r="W81" s="523" t="s">
        <v>5043</v>
      </c>
      <c r="X81" s="523" t="s">
        <v>5779</v>
      </c>
      <c r="Y81" s="751">
        <v>44278</v>
      </c>
      <c r="Z81" s="670">
        <v>44285</v>
      </c>
      <c r="AA81" s="686"/>
      <c r="AB81" s="523" t="s">
        <v>6700</v>
      </c>
      <c r="AC81" s="523" t="s">
        <v>7957</v>
      </c>
      <c r="AD81" s="523" t="s">
        <v>7559</v>
      </c>
      <c r="AE81" s="523" t="s">
        <v>7976</v>
      </c>
      <c r="AF81" s="727" t="s">
        <v>5001</v>
      </c>
      <c r="AG81" s="91" t="s">
        <v>7560</v>
      </c>
      <c r="AH81" s="91"/>
      <c r="AI81" s="91">
        <v>1</v>
      </c>
      <c r="AJ81" s="91">
        <v>7</v>
      </c>
      <c r="AK81" s="91">
        <v>3</v>
      </c>
      <c r="AL81" s="523"/>
      <c r="AM81" s="523"/>
      <c r="AN81" s="523"/>
      <c r="AO81" s="523"/>
      <c r="AP81" s="523"/>
      <c r="AQ81" s="523"/>
      <c r="AR81" s="523"/>
      <c r="AS81" s="523">
        <v>1</v>
      </c>
      <c r="AT81" s="523"/>
      <c r="AU81" s="523"/>
      <c r="AV81" s="523"/>
      <c r="AW81" s="523"/>
      <c r="AX81" s="523">
        <v>7</v>
      </c>
      <c r="AY81" s="523">
        <v>1</v>
      </c>
      <c r="AZ81" s="523">
        <v>3</v>
      </c>
      <c r="BA81" s="523">
        <v>1</v>
      </c>
      <c r="BB81" s="523"/>
      <c r="BC81" s="523"/>
      <c r="BD81" s="523"/>
      <c r="BE81" s="523"/>
      <c r="BF81" s="91">
        <v>2</v>
      </c>
      <c r="BG81" s="91">
        <v>1</v>
      </c>
      <c r="BH81" s="91">
        <v>1</v>
      </c>
      <c r="BI81" s="91"/>
      <c r="BJ81" s="91"/>
      <c r="BK81" s="91"/>
      <c r="BL81" s="523"/>
      <c r="BM81" s="91">
        <v>1</v>
      </c>
      <c r="BN81" s="91"/>
      <c r="BO81" s="91">
        <v>1</v>
      </c>
      <c r="BP81" s="91">
        <v>1</v>
      </c>
    </row>
    <row r="82" spans="1:68" ht="25.5" hidden="1">
      <c r="A82" s="630"/>
      <c r="B82" s="630" t="s">
        <v>2317</v>
      </c>
      <c r="C82" s="630" t="s">
        <v>7942</v>
      </c>
      <c r="D82" s="622">
        <f t="shared" si="2"/>
        <v>186525.71174645668</v>
      </c>
      <c r="E82" s="680">
        <v>680000</v>
      </c>
      <c r="F82" s="515">
        <v>11</v>
      </c>
      <c r="G82" s="624" t="s">
        <v>3216</v>
      </c>
      <c r="H82" s="624"/>
      <c r="I82" s="624"/>
      <c r="J82" s="752">
        <v>44341</v>
      </c>
      <c r="K82" s="760"/>
      <c r="L82" s="557">
        <v>12</v>
      </c>
      <c r="M82" s="521" t="s">
        <v>2556</v>
      </c>
      <c r="N82" s="632" t="s">
        <v>2556</v>
      </c>
      <c r="O82" s="632"/>
      <c r="P82" s="417" t="s">
        <v>2358</v>
      </c>
      <c r="Q82" s="675" t="s">
        <v>8219</v>
      </c>
      <c r="R82" s="417" t="s">
        <v>8220</v>
      </c>
      <c r="S82" s="417" t="s">
        <v>8221</v>
      </c>
      <c r="T82" s="672">
        <v>2003</v>
      </c>
      <c r="U82" s="417" t="s">
        <v>4880</v>
      </c>
      <c r="V82" s="417" t="s">
        <v>8222</v>
      </c>
      <c r="W82" s="523" t="s">
        <v>5043</v>
      </c>
      <c r="X82" s="523" t="s">
        <v>5833</v>
      </c>
      <c r="Y82" s="682">
        <v>44394</v>
      </c>
      <c r="Z82" s="670">
        <v>44399</v>
      </c>
      <c r="AA82" s="671"/>
      <c r="AB82" s="523" t="s">
        <v>6689</v>
      </c>
      <c r="AC82" s="523" t="s">
        <v>7975</v>
      </c>
      <c r="AD82" s="523" t="s">
        <v>7559</v>
      </c>
      <c r="AE82" s="523" t="s">
        <v>8121</v>
      </c>
      <c r="AF82" s="727" t="s">
        <v>6548</v>
      </c>
      <c r="AG82" s="91"/>
      <c r="AH82" s="91">
        <v>1</v>
      </c>
      <c r="AI82" s="91"/>
      <c r="AJ82" s="91">
        <v>8</v>
      </c>
      <c r="AK82" s="91">
        <v>4</v>
      </c>
      <c r="AL82" s="91"/>
      <c r="AM82" s="91"/>
      <c r="AN82" s="523"/>
      <c r="AO82" s="523"/>
      <c r="AP82" s="523"/>
      <c r="AQ82" s="523"/>
      <c r="AR82" s="523"/>
      <c r="AS82" s="523">
        <v>1</v>
      </c>
      <c r="AT82" s="523"/>
      <c r="AU82" s="523"/>
      <c r="AV82" s="523"/>
      <c r="AW82" s="523"/>
      <c r="AX82" s="523"/>
      <c r="AY82" s="523"/>
      <c r="AZ82" s="523"/>
      <c r="BA82" s="523"/>
      <c r="BB82" s="523"/>
      <c r="BC82" s="523"/>
      <c r="BD82" s="523"/>
      <c r="BE82" s="523"/>
      <c r="BF82" s="91"/>
      <c r="BG82" s="91"/>
      <c r="BH82" s="91"/>
      <c r="BI82" s="91"/>
      <c r="BJ82" s="91"/>
      <c r="BK82" s="91"/>
      <c r="BL82" s="91"/>
      <c r="BM82" s="91">
        <v>1</v>
      </c>
      <c r="BN82" s="91"/>
      <c r="BO82" s="91">
        <v>1</v>
      </c>
      <c r="BP82" s="91">
        <v>1</v>
      </c>
    </row>
    <row r="83" spans="1:68" ht="25.5" hidden="1">
      <c r="A83" s="630"/>
      <c r="B83" s="630" t="s">
        <v>7714</v>
      </c>
      <c r="C83" s="630" t="s">
        <v>7942</v>
      </c>
      <c r="D83" s="596">
        <f t="shared" si="2"/>
        <v>186525.71174645668</v>
      </c>
      <c r="E83" s="618">
        <v>680000</v>
      </c>
      <c r="F83" s="515">
        <v>12</v>
      </c>
      <c r="G83" s="624" t="s">
        <v>3216</v>
      </c>
      <c r="H83" s="624"/>
      <c r="I83" s="624"/>
      <c r="J83" s="613"/>
      <c r="K83" s="764"/>
      <c r="L83" s="557">
        <v>6</v>
      </c>
      <c r="M83" s="521" t="s">
        <v>2815</v>
      </c>
      <c r="N83" s="632" t="s">
        <v>2815</v>
      </c>
      <c r="O83" s="561"/>
      <c r="P83" s="576" t="s">
        <v>2335</v>
      </c>
      <c r="Q83" s="675" t="s">
        <v>8223</v>
      </c>
      <c r="R83" s="576" t="s">
        <v>8224</v>
      </c>
      <c r="S83" s="576" t="s">
        <v>50</v>
      </c>
      <c r="T83" s="672">
        <v>7240</v>
      </c>
      <c r="U83" s="576" t="s">
        <v>4921</v>
      </c>
      <c r="V83" s="576" t="s">
        <v>8225</v>
      </c>
      <c r="W83" s="711" t="s">
        <v>5043</v>
      </c>
      <c r="X83" s="757" t="s">
        <v>5833</v>
      </c>
      <c r="Y83" s="682">
        <v>44541</v>
      </c>
      <c r="Z83" s="670">
        <v>44546</v>
      </c>
      <c r="AA83" s="671"/>
      <c r="AB83" s="523" t="s">
        <v>6689</v>
      </c>
      <c r="AC83" s="523" t="s">
        <v>7975</v>
      </c>
      <c r="AD83" s="523"/>
      <c r="AE83" s="771" t="s">
        <v>7976</v>
      </c>
      <c r="AF83" s="727" t="s">
        <v>5001</v>
      </c>
      <c r="AG83" s="91"/>
      <c r="AH83" s="91">
        <v>1</v>
      </c>
      <c r="AI83" s="91">
        <v>1</v>
      </c>
      <c r="AJ83" s="91"/>
      <c r="AK83" s="91"/>
      <c r="AL83" s="523"/>
      <c r="AM83" s="523"/>
      <c r="AN83" s="523"/>
      <c r="AO83" s="523"/>
      <c r="AP83" s="523"/>
      <c r="AQ83" s="523"/>
      <c r="AR83" s="523"/>
      <c r="AS83" s="523">
        <v>1</v>
      </c>
      <c r="AT83" s="523"/>
      <c r="AU83" s="523"/>
      <c r="AV83" s="523"/>
      <c r="AW83" s="523"/>
      <c r="AX83" s="523"/>
      <c r="AY83" s="523"/>
      <c r="AZ83" s="523"/>
      <c r="BA83" s="523"/>
      <c r="BB83" s="523"/>
      <c r="BC83" s="523"/>
      <c r="BD83" s="523"/>
      <c r="BE83" s="523"/>
      <c r="BF83" s="91"/>
      <c r="BG83" s="91"/>
      <c r="BH83" s="91"/>
      <c r="BI83" s="91"/>
      <c r="BJ83" s="91"/>
      <c r="BK83" s="91"/>
      <c r="BL83" s="523"/>
      <c r="BM83" s="91">
        <v>1</v>
      </c>
      <c r="BN83" s="91"/>
      <c r="BO83" s="91">
        <v>1</v>
      </c>
      <c r="BP83" s="91">
        <v>1</v>
      </c>
    </row>
    <row r="84" spans="1:68" ht="28.5" hidden="1">
      <c r="A84" s="630"/>
      <c r="B84" s="630" t="s">
        <v>7959</v>
      </c>
      <c r="C84" s="630" t="s">
        <v>7942</v>
      </c>
      <c r="D84" s="596">
        <f t="shared" si="2"/>
        <v>110269.61194422882</v>
      </c>
      <c r="E84" s="618">
        <v>402000</v>
      </c>
      <c r="F84" s="515">
        <v>6</v>
      </c>
      <c r="G84" s="624" t="s">
        <v>3216</v>
      </c>
      <c r="H84" s="624"/>
      <c r="I84" s="624"/>
      <c r="J84" s="613"/>
      <c r="K84" s="765" t="s">
        <v>8226</v>
      </c>
      <c r="L84" s="557">
        <v>10</v>
      </c>
      <c r="M84" s="521" t="s">
        <v>2815</v>
      </c>
      <c r="N84" s="632" t="s">
        <v>2815</v>
      </c>
      <c r="O84" s="561"/>
      <c r="P84" s="586" t="s">
        <v>7241</v>
      </c>
      <c r="Q84" s="675" t="s">
        <v>8227</v>
      </c>
      <c r="R84" s="586" t="s">
        <v>8228</v>
      </c>
      <c r="S84" s="586" t="s">
        <v>2343</v>
      </c>
      <c r="T84" s="672">
        <v>6833</v>
      </c>
      <c r="U84" s="586" t="s">
        <v>5720</v>
      </c>
      <c r="V84" s="586"/>
      <c r="W84" s="711" t="s">
        <v>5043</v>
      </c>
      <c r="X84" s="757" t="s">
        <v>7946</v>
      </c>
      <c r="Y84" s="682">
        <v>44546</v>
      </c>
      <c r="Z84" s="670">
        <v>44551</v>
      </c>
      <c r="AA84" s="671"/>
      <c r="AB84" s="523">
        <v>6</v>
      </c>
      <c r="AC84" s="523"/>
      <c r="AD84" s="771" t="s">
        <v>7947</v>
      </c>
      <c r="AE84" s="523" t="s">
        <v>7948</v>
      </c>
      <c r="AF84" s="727">
        <v>4</v>
      </c>
      <c r="AG84" s="91" t="s">
        <v>7560</v>
      </c>
      <c r="AH84" s="91">
        <v>1</v>
      </c>
      <c r="AI84" s="91"/>
      <c r="AJ84" s="91">
        <v>6</v>
      </c>
      <c r="AK84" s="91"/>
      <c r="AL84" s="91"/>
      <c r="AM84" s="91"/>
      <c r="AN84" s="523"/>
      <c r="AO84" s="523"/>
      <c r="AP84" s="523"/>
      <c r="AQ84" s="523"/>
      <c r="AR84" s="523"/>
      <c r="AS84" s="523">
        <v>1</v>
      </c>
      <c r="AT84" s="523">
        <v>6</v>
      </c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23"/>
      <c r="BF84" s="91">
        <v>2</v>
      </c>
      <c r="BG84" s="91">
        <v>1</v>
      </c>
      <c r="BH84" s="91">
        <v>1</v>
      </c>
      <c r="BI84" s="91">
        <v>2</v>
      </c>
      <c r="BJ84" s="91">
        <v>4</v>
      </c>
      <c r="BK84" s="91"/>
      <c r="BL84" s="91"/>
      <c r="BM84" s="91"/>
      <c r="BN84" s="91">
        <v>2</v>
      </c>
      <c r="BO84" s="91">
        <v>1</v>
      </c>
      <c r="BP84" s="91">
        <v>1</v>
      </c>
    </row>
    <row r="85" spans="1:68" ht="25.5" hidden="1">
      <c r="A85" s="630"/>
      <c r="B85" s="630" t="s">
        <v>2317</v>
      </c>
      <c r="C85" s="630" t="s">
        <v>7942</v>
      </c>
      <c r="D85" s="622">
        <f t="shared" si="2"/>
        <v>199210.55735528484</v>
      </c>
      <c r="E85" s="680">
        <v>726244</v>
      </c>
      <c r="F85" s="515">
        <v>11</v>
      </c>
      <c r="G85" s="624" t="s">
        <v>3216</v>
      </c>
      <c r="H85" s="624"/>
      <c r="I85" s="624"/>
      <c r="J85" s="752">
        <v>44222</v>
      </c>
      <c r="K85" s="760">
        <v>44250</v>
      </c>
      <c r="L85" s="557">
        <v>26</v>
      </c>
      <c r="M85" s="521" t="s">
        <v>2351</v>
      </c>
      <c r="N85" s="632" t="s">
        <v>2374</v>
      </c>
      <c r="O85" s="632"/>
      <c r="P85" s="507" t="s">
        <v>2358</v>
      </c>
      <c r="Q85" s="675" t="s">
        <v>7925</v>
      </c>
      <c r="R85" s="507" t="s">
        <v>365</v>
      </c>
      <c r="S85" s="507" t="s">
        <v>8229</v>
      </c>
      <c r="T85" s="672">
        <v>5209</v>
      </c>
      <c r="U85" s="507" t="s">
        <v>5720</v>
      </c>
      <c r="V85" s="507" t="s">
        <v>930</v>
      </c>
      <c r="W85" s="523" t="s">
        <v>5043</v>
      </c>
      <c r="X85" s="523" t="s">
        <v>5779</v>
      </c>
      <c r="Y85" s="751">
        <v>44258</v>
      </c>
      <c r="Z85" s="670">
        <v>44266</v>
      </c>
      <c r="AA85" s="671"/>
      <c r="AB85" s="523" t="s">
        <v>6555</v>
      </c>
      <c r="AC85" s="523" t="s">
        <v>7957</v>
      </c>
      <c r="AD85" s="523" t="s">
        <v>7559</v>
      </c>
      <c r="AE85" s="523" t="s">
        <v>7958</v>
      </c>
      <c r="AF85" s="727" t="s">
        <v>3258</v>
      </c>
      <c r="AG85" s="91" t="s">
        <v>7560</v>
      </c>
      <c r="AH85" s="91">
        <v>1</v>
      </c>
      <c r="AI85" s="91"/>
      <c r="AJ85" s="91">
        <v>6</v>
      </c>
      <c r="AK85" s="91">
        <v>5</v>
      </c>
      <c r="AL85" s="91"/>
      <c r="AM85" s="91"/>
      <c r="AN85" s="523"/>
      <c r="AO85" s="523"/>
      <c r="AP85" s="523"/>
      <c r="AQ85" s="523"/>
      <c r="AR85" s="523"/>
      <c r="AS85" s="523">
        <v>1</v>
      </c>
      <c r="AT85" s="523"/>
      <c r="AU85" s="523"/>
      <c r="AV85" s="523"/>
      <c r="AW85" s="523"/>
      <c r="AX85" s="523">
        <v>9</v>
      </c>
      <c r="AY85" s="523">
        <v>1</v>
      </c>
      <c r="AZ85" s="523">
        <v>4</v>
      </c>
      <c r="BA85" s="523">
        <v>1</v>
      </c>
      <c r="BB85" s="523"/>
      <c r="BC85" s="523"/>
      <c r="BD85" s="523"/>
      <c r="BE85" s="523"/>
      <c r="BF85" s="91">
        <v>2</v>
      </c>
      <c r="BG85" s="91">
        <v>1</v>
      </c>
      <c r="BH85" s="91">
        <v>1</v>
      </c>
      <c r="BI85" s="91"/>
      <c r="BJ85" s="91"/>
      <c r="BK85" s="91"/>
      <c r="BL85" s="91"/>
      <c r="BM85" s="91">
        <v>1</v>
      </c>
      <c r="BN85" s="91"/>
      <c r="BO85" s="91">
        <v>1</v>
      </c>
      <c r="BP85" s="91">
        <v>1</v>
      </c>
    </row>
    <row r="86" spans="1:68" ht="25.5" hidden="1">
      <c r="A86" s="630"/>
      <c r="B86" s="630" t="s">
        <v>6587</v>
      </c>
      <c r="C86" s="630" t="s">
        <v>7942</v>
      </c>
      <c r="D86" s="622">
        <f t="shared" si="2"/>
        <v>110543.91446150301</v>
      </c>
      <c r="E86" s="680">
        <v>403000</v>
      </c>
      <c r="F86" s="515">
        <v>6</v>
      </c>
      <c r="G86" s="624" t="s">
        <v>3216</v>
      </c>
      <c r="H86" s="624"/>
      <c r="I86" s="624"/>
      <c r="J86" s="613"/>
      <c r="K86" s="760"/>
      <c r="L86" s="557">
        <v>15</v>
      </c>
      <c r="M86" s="521" t="s">
        <v>2374</v>
      </c>
      <c r="N86" s="632" t="s">
        <v>2374</v>
      </c>
      <c r="O86" s="632"/>
      <c r="P86" s="417" t="s">
        <v>7241</v>
      </c>
      <c r="Q86" s="675" t="s">
        <v>8230</v>
      </c>
      <c r="R86" s="417" t="s">
        <v>8231</v>
      </c>
      <c r="S86" s="417" t="s">
        <v>8232</v>
      </c>
      <c r="T86" s="672">
        <v>6636</v>
      </c>
      <c r="U86" s="417" t="s">
        <v>4880</v>
      </c>
      <c r="V86" s="417" t="s">
        <v>8233</v>
      </c>
      <c r="W86" s="523" t="s">
        <v>5043</v>
      </c>
      <c r="X86" s="523" t="s">
        <v>5833</v>
      </c>
      <c r="Y86" s="751">
        <v>44278</v>
      </c>
      <c r="Z86" s="670">
        <v>44285</v>
      </c>
      <c r="AA86" s="671" t="s">
        <v>7811</v>
      </c>
      <c r="AB86" s="523">
        <v>6</v>
      </c>
      <c r="AC86" s="523">
        <v>0</v>
      </c>
      <c r="AD86" s="523" t="s">
        <v>7559</v>
      </c>
      <c r="AE86" s="523" t="s">
        <v>8234</v>
      </c>
      <c r="AF86" s="727">
        <v>4</v>
      </c>
      <c r="AG86" s="91" t="s">
        <v>7560</v>
      </c>
      <c r="AH86" s="91"/>
      <c r="AI86" s="91">
        <v>1</v>
      </c>
      <c r="AJ86" s="523">
        <v>6</v>
      </c>
      <c r="AK86" s="523"/>
      <c r="AL86" s="523"/>
      <c r="AM86" s="523"/>
      <c r="AN86" s="523"/>
      <c r="AO86" s="523"/>
      <c r="AP86" s="523"/>
      <c r="AQ86" s="523"/>
      <c r="AR86" s="523"/>
      <c r="AS86" s="523">
        <v>1</v>
      </c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91">
        <v>2</v>
      </c>
      <c r="BG86" s="91">
        <v>1</v>
      </c>
      <c r="BH86" s="91">
        <v>1</v>
      </c>
      <c r="BI86" s="91">
        <v>2</v>
      </c>
      <c r="BJ86" s="91">
        <v>4</v>
      </c>
      <c r="BK86" s="91"/>
      <c r="BL86" s="523"/>
      <c r="BM86" s="91"/>
      <c r="BN86" s="91">
        <v>2</v>
      </c>
      <c r="BO86" s="91">
        <v>1</v>
      </c>
      <c r="BP86" s="91">
        <v>1</v>
      </c>
    </row>
    <row r="87" spans="1:68" ht="25.5">
      <c r="A87" s="630"/>
      <c r="B87" s="630" t="s">
        <v>2317</v>
      </c>
      <c r="C87" s="630" t="s">
        <v>7942</v>
      </c>
      <c r="D87" s="622">
        <f t="shared" si="2"/>
        <v>186525.71174645668</v>
      </c>
      <c r="E87" s="680">
        <v>680000</v>
      </c>
      <c r="F87" s="704">
        <v>12</v>
      </c>
      <c r="G87" s="624" t="s">
        <v>3216</v>
      </c>
      <c r="H87" s="624"/>
      <c r="I87" s="624"/>
      <c r="J87" s="613"/>
      <c r="K87" s="764"/>
      <c r="L87" s="557">
        <v>18</v>
      </c>
      <c r="M87" s="521" t="s">
        <v>2746</v>
      </c>
      <c r="N87" s="632" t="s">
        <v>2815</v>
      </c>
      <c r="O87" s="561"/>
      <c r="P87" s="586" t="s">
        <v>2335</v>
      </c>
      <c r="Q87" s="675" t="s">
        <v>8235</v>
      </c>
      <c r="R87" s="586" t="s">
        <v>4680</v>
      </c>
      <c r="S87" s="586" t="s">
        <v>4681</v>
      </c>
      <c r="T87" s="672">
        <v>7176</v>
      </c>
      <c r="U87" s="586" t="s">
        <v>5720</v>
      </c>
      <c r="V87" s="586" t="s">
        <v>8236</v>
      </c>
      <c r="W87" s="523" t="s">
        <v>5043</v>
      </c>
      <c r="X87" s="757" t="s">
        <v>5833</v>
      </c>
      <c r="Y87" s="682">
        <v>44525</v>
      </c>
      <c r="Z87" s="670">
        <v>44530</v>
      </c>
      <c r="AA87" s="671"/>
      <c r="AB87" s="523" t="s">
        <v>6677</v>
      </c>
      <c r="AC87" s="523" t="s">
        <v>7975</v>
      </c>
      <c r="AD87" s="771" t="s">
        <v>7986</v>
      </c>
      <c r="AE87" s="523" t="s">
        <v>7976</v>
      </c>
      <c r="AF87" s="727" t="s">
        <v>6648</v>
      </c>
      <c r="AG87" s="91"/>
      <c r="AH87" s="91">
        <v>1</v>
      </c>
      <c r="AI87" s="91"/>
      <c r="AJ87" s="91"/>
      <c r="AK87" s="91"/>
      <c r="AL87" s="91"/>
      <c r="AM87" s="91"/>
      <c r="AN87" s="523"/>
      <c r="AO87" s="523"/>
      <c r="AP87" s="523"/>
      <c r="AQ87" s="523"/>
      <c r="AR87" s="523"/>
      <c r="AS87" s="523">
        <v>1</v>
      </c>
      <c r="AT87" s="523">
        <v>6</v>
      </c>
      <c r="AU87" s="523"/>
      <c r="AV87" s="523"/>
      <c r="AW87" s="523"/>
      <c r="AX87" s="523"/>
      <c r="AY87" s="523"/>
      <c r="AZ87" s="523"/>
      <c r="BA87" s="523"/>
      <c r="BB87" s="523"/>
      <c r="BC87" s="523"/>
      <c r="BD87" s="523"/>
      <c r="BE87" s="523"/>
      <c r="BF87" s="91">
        <v>2</v>
      </c>
      <c r="BG87" s="91">
        <v>1</v>
      </c>
      <c r="BH87" s="91">
        <v>1</v>
      </c>
      <c r="BI87" s="91">
        <v>2</v>
      </c>
      <c r="BJ87" s="91">
        <v>4</v>
      </c>
      <c r="BK87" s="91"/>
      <c r="BL87" s="91"/>
      <c r="BM87" s="91"/>
      <c r="BN87" s="91">
        <v>2</v>
      </c>
      <c r="BO87" s="91">
        <v>1</v>
      </c>
      <c r="BP87" s="91">
        <v>1</v>
      </c>
    </row>
    <row r="88" spans="1:68" ht="28.5" hidden="1">
      <c r="A88" s="630"/>
      <c r="B88" s="630" t="s">
        <v>7714</v>
      </c>
      <c r="C88" s="630" t="s">
        <v>7942</v>
      </c>
      <c r="D88" s="622">
        <f t="shared" si="2"/>
        <v>110269.61194422882</v>
      </c>
      <c r="E88" s="680">
        <v>402000</v>
      </c>
      <c r="F88" s="515">
        <v>6</v>
      </c>
      <c r="G88" s="624" t="s">
        <v>3216</v>
      </c>
      <c r="H88" s="624"/>
      <c r="I88" s="624"/>
      <c r="J88" s="613"/>
      <c r="K88" s="766" t="s">
        <v>7984</v>
      </c>
      <c r="L88" s="557">
        <v>20</v>
      </c>
      <c r="M88" s="521" t="s">
        <v>2654</v>
      </c>
      <c r="N88" s="632" t="s">
        <v>2707</v>
      </c>
      <c r="O88" s="561"/>
      <c r="P88" s="586" t="s">
        <v>7241</v>
      </c>
      <c r="Q88" s="675" t="s">
        <v>8237</v>
      </c>
      <c r="R88" s="586" t="s">
        <v>8238</v>
      </c>
      <c r="S88" s="586" t="s">
        <v>74</v>
      </c>
      <c r="T88" s="672">
        <v>6700</v>
      </c>
      <c r="U88" s="586" t="s">
        <v>5720</v>
      </c>
      <c r="V88" s="586" t="s">
        <v>8239</v>
      </c>
      <c r="W88" s="523" t="s">
        <v>5043</v>
      </c>
      <c r="X88" s="757" t="s">
        <v>5833</v>
      </c>
      <c r="Y88" s="682">
        <v>44463</v>
      </c>
      <c r="Z88" s="670">
        <v>44469</v>
      </c>
      <c r="AA88" s="686" t="s">
        <v>7970</v>
      </c>
      <c r="AB88" s="523">
        <v>6</v>
      </c>
      <c r="AC88" s="523"/>
      <c r="AD88" s="771" t="s">
        <v>8240</v>
      </c>
      <c r="AE88" s="523" t="s">
        <v>7948</v>
      </c>
      <c r="AF88" s="727">
        <v>4</v>
      </c>
      <c r="AG88" s="91" t="s">
        <v>7560</v>
      </c>
      <c r="AH88" s="91"/>
      <c r="AI88" s="91"/>
      <c r="AJ88" s="91">
        <v>6</v>
      </c>
      <c r="AK88" s="91"/>
      <c r="AL88" s="91"/>
      <c r="AM88" s="91"/>
      <c r="AN88" s="523"/>
      <c r="AO88" s="523"/>
      <c r="AP88" s="523"/>
      <c r="AQ88" s="523"/>
      <c r="AR88" s="523"/>
      <c r="AS88" s="523">
        <v>1</v>
      </c>
      <c r="AT88" s="523">
        <v>6</v>
      </c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91">
        <v>2</v>
      </c>
      <c r="BG88" s="91">
        <v>1</v>
      </c>
      <c r="BH88" s="91">
        <v>1</v>
      </c>
      <c r="BI88" s="91">
        <v>2</v>
      </c>
      <c r="BJ88" s="91">
        <v>4</v>
      </c>
      <c r="BK88" s="91"/>
      <c r="BL88" s="91"/>
      <c r="BM88" s="91"/>
      <c r="BN88" s="91">
        <v>2</v>
      </c>
      <c r="BO88" s="91">
        <v>1</v>
      </c>
      <c r="BP88" s="91">
        <v>1</v>
      </c>
    </row>
    <row r="89" spans="1:68" ht="25.5" hidden="1">
      <c r="A89" s="630"/>
      <c r="B89" s="630" t="s">
        <v>7714</v>
      </c>
      <c r="C89" s="630" t="s">
        <v>7942</v>
      </c>
      <c r="D89" s="622">
        <f t="shared" si="2"/>
        <v>175553.61105548867</v>
      </c>
      <c r="E89" s="680">
        <v>640000</v>
      </c>
      <c r="F89" s="515">
        <v>10</v>
      </c>
      <c r="G89" s="624" t="s">
        <v>3216</v>
      </c>
      <c r="H89" s="624"/>
      <c r="I89" s="624"/>
      <c r="J89" s="752">
        <v>44298</v>
      </c>
      <c r="K89" s="760"/>
      <c r="L89" s="557">
        <v>17</v>
      </c>
      <c r="M89" s="521" t="s">
        <v>2432</v>
      </c>
      <c r="N89" s="632" t="s">
        <v>2432</v>
      </c>
      <c r="O89" s="632"/>
      <c r="P89" s="112" t="s">
        <v>2358</v>
      </c>
      <c r="Q89" s="675" t="s">
        <v>8241</v>
      </c>
      <c r="R89" s="112" t="s">
        <v>2857</v>
      </c>
      <c r="S89" s="112" t="s">
        <v>8242</v>
      </c>
      <c r="T89" s="672">
        <v>4992</v>
      </c>
      <c r="U89" s="112" t="s">
        <v>4870</v>
      </c>
      <c r="V89" s="112" t="s">
        <v>8243</v>
      </c>
      <c r="W89" s="523" t="s">
        <v>5043</v>
      </c>
      <c r="X89" s="523" t="s">
        <v>5779</v>
      </c>
      <c r="Y89" s="682">
        <v>44336</v>
      </c>
      <c r="Z89" s="670">
        <v>44343</v>
      </c>
      <c r="AA89" s="671"/>
      <c r="AB89" s="711" t="s">
        <v>6652</v>
      </c>
      <c r="AC89" s="711" t="s">
        <v>7957</v>
      </c>
      <c r="AD89" s="523" t="s">
        <v>7559</v>
      </c>
      <c r="AE89" s="523" t="s">
        <v>8007</v>
      </c>
      <c r="AF89" s="727" t="s">
        <v>8244</v>
      </c>
      <c r="AG89" s="91" t="s">
        <v>7560</v>
      </c>
      <c r="AH89" s="523">
        <v>1</v>
      </c>
      <c r="AI89" s="523"/>
      <c r="AJ89" s="523">
        <v>6</v>
      </c>
      <c r="AK89" s="523">
        <v>4</v>
      </c>
      <c r="AL89" s="523"/>
      <c r="AM89" s="523"/>
      <c r="AN89" s="523"/>
      <c r="AO89" s="523"/>
      <c r="AP89" s="523"/>
      <c r="AQ89" s="523"/>
      <c r="AR89" s="523"/>
      <c r="AS89" s="523">
        <v>1</v>
      </c>
      <c r="AT89" s="523"/>
      <c r="AU89" s="523"/>
      <c r="AV89" s="523"/>
      <c r="AW89" s="523"/>
      <c r="AX89" s="523"/>
      <c r="AY89" s="523"/>
      <c r="AZ89" s="523">
        <v>3</v>
      </c>
      <c r="BA89" s="523">
        <v>1</v>
      </c>
      <c r="BB89" s="523">
        <v>7</v>
      </c>
      <c r="BC89" s="523">
        <v>1</v>
      </c>
      <c r="BD89" s="523"/>
      <c r="BE89" s="523"/>
      <c r="BF89" s="91">
        <v>2</v>
      </c>
      <c r="BG89" s="91">
        <v>1</v>
      </c>
      <c r="BH89" s="91">
        <v>1</v>
      </c>
      <c r="BI89" s="91"/>
      <c r="BJ89" s="91"/>
      <c r="BK89" s="523"/>
      <c r="BL89" s="523"/>
      <c r="BM89" s="91">
        <v>1</v>
      </c>
      <c r="BN89" s="91"/>
      <c r="BO89" s="91">
        <v>1</v>
      </c>
      <c r="BP89" s="91">
        <v>1</v>
      </c>
    </row>
    <row r="90" spans="1:68" ht="25.5" hidden="1">
      <c r="A90" s="630"/>
      <c r="B90" s="630" t="s">
        <v>7714</v>
      </c>
      <c r="C90" s="630" t="s">
        <v>7942</v>
      </c>
      <c r="D90" s="622">
        <f t="shared" si="2"/>
        <v>186525.71174645668</v>
      </c>
      <c r="E90" s="680">
        <v>680000</v>
      </c>
      <c r="F90" s="515">
        <v>11</v>
      </c>
      <c r="G90" s="624" t="s">
        <v>3216</v>
      </c>
      <c r="H90" s="624"/>
      <c r="I90" s="624"/>
      <c r="J90" s="613"/>
      <c r="K90" s="760"/>
      <c r="L90" s="557">
        <v>2</v>
      </c>
      <c r="M90" s="521" t="s">
        <v>2614</v>
      </c>
      <c r="N90" s="632" t="s">
        <v>2614</v>
      </c>
      <c r="O90" s="561"/>
      <c r="P90" s="432" t="s">
        <v>2335</v>
      </c>
      <c r="Q90" s="675" t="s">
        <v>8245</v>
      </c>
      <c r="R90" s="432" t="s">
        <v>8246</v>
      </c>
      <c r="S90" s="432" t="s">
        <v>2457</v>
      </c>
      <c r="T90" s="672">
        <v>6421</v>
      </c>
      <c r="U90" s="432" t="s">
        <v>4870</v>
      </c>
      <c r="V90" s="432" t="s">
        <v>8247</v>
      </c>
      <c r="W90" s="523" t="s">
        <v>5043</v>
      </c>
      <c r="X90" s="523" t="s">
        <v>5779</v>
      </c>
      <c r="Y90" s="682">
        <v>44418</v>
      </c>
      <c r="Z90" s="712">
        <v>44462</v>
      </c>
      <c r="AA90" s="671" t="s">
        <v>8248</v>
      </c>
      <c r="AB90" s="523" t="s">
        <v>4930</v>
      </c>
      <c r="AC90" s="523" t="s">
        <v>7957</v>
      </c>
      <c r="AD90" s="523" t="s">
        <v>7559</v>
      </c>
      <c r="AE90" s="523" t="s">
        <v>7976</v>
      </c>
      <c r="AF90" s="727" t="s">
        <v>6814</v>
      </c>
      <c r="AG90" s="91" t="s">
        <v>7560</v>
      </c>
      <c r="AH90" s="523"/>
      <c r="AI90" s="523">
        <v>1</v>
      </c>
      <c r="AJ90" s="523">
        <v>5</v>
      </c>
      <c r="AK90" s="523">
        <v>6</v>
      </c>
      <c r="AL90" s="523"/>
      <c r="AM90" s="523"/>
      <c r="AN90" s="523"/>
      <c r="AO90" s="523"/>
      <c r="AP90" s="523"/>
      <c r="AQ90" s="523"/>
      <c r="AR90" s="523"/>
      <c r="AS90" s="523">
        <v>1</v>
      </c>
      <c r="AT90" s="523"/>
      <c r="AU90" s="523"/>
      <c r="AV90" s="523"/>
      <c r="AW90" s="523"/>
      <c r="AX90" s="523"/>
      <c r="AY90" s="523"/>
      <c r="AZ90" s="523"/>
      <c r="BA90" s="523"/>
      <c r="BB90" s="523"/>
      <c r="BC90" s="523"/>
      <c r="BD90" s="523"/>
      <c r="BE90" s="523"/>
      <c r="BF90" s="91">
        <v>2</v>
      </c>
      <c r="BG90" s="91">
        <v>1</v>
      </c>
      <c r="BH90" s="91">
        <v>1</v>
      </c>
      <c r="BI90" s="91"/>
      <c r="BJ90" s="91"/>
      <c r="BK90" s="523"/>
      <c r="BL90" s="523"/>
      <c r="BM90" s="91">
        <v>1</v>
      </c>
      <c r="BN90" s="91"/>
      <c r="BO90" s="91">
        <v>1</v>
      </c>
      <c r="BP90" s="91">
        <v>1</v>
      </c>
    </row>
    <row r="91" spans="1:68" ht="25.5" hidden="1">
      <c r="A91" s="630"/>
      <c r="B91" s="630" t="s">
        <v>6628</v>
      </c>
      <c r="C91" s="630" t="s">
        <v>7942</v>
      </c>
      <c r="D91" s="622">
        <f t="shared" si="2"/>
        <v>109721.00690968041</v>
      </c>
      <c r="E91" s="680">
        <v>400000</v>
      </c>
      <c r="F91" s="704"/>
      <c r="G91" s="624" t="s">
        <v>3216</v>
      </c>
      <c r="H91" s="624" t="s">
        <v>3216</v>
      </c>
      <c r="I91" s="624"/>
      <c r="J91" s="770">
        <v>44515</v>
      </c>
      <c r="K91" s="764" t="s">
        <v>8249</v>
      </c>
      <c r="L91" s="557">
        <v>17</v>
      </c>
      <c r="M91" s="521" t="s">
        <v>7815</v>
      </c>
      <c r="N91" s="632" t="s">
        <v>2815</v>
      </c>
      <c r="O91" s="632"/>
      <c r="P91" s="525" t="s">
        <v>2358</v>
      </c>
      <c r="Q91" s="675" t="s">
        <v>8250</v>
      </c>
      <c r="R91" s="525" t="s">
        <v>6281</v>
      </c>
      <c r="S91" s="525" t="s">
        <v>2830</v>
      </c>
      <c r="T91" s="672">
        <v>4620</v>
      </c>
      <c r="U91" s="525" t="s">
        <v>4921</v>
      </c>
      <c r="V91" s="525" t="s">
        <v>1402</v>
      </c>
      <c r="W91" s="523" t="s">
        <v>7122</v>
      </c>
      <c r="X91" s="757" t="s">
        <v>7946</v>
      </c>
      <c r="Y91" s="682">
        <v>44519</v>
      </c>
      <c r="Z91" s="670">
        <v>44523</v>
      </c>
      <c r="AA91" s="670" t="s">
        <v>8251</v>
      </c>
      <c r="AB91" s="523" t="s">
        <v>6986</v>
      </c>
      <c r="AC91" s="523" t="s">
        <v>7975</v>
      </c>
      <c r="AD91" s="771" t="s">
        <v>7986</v>
      </c>
      <c r="AE91" s="523"/>
      <c r="AF91" s="727"/>
      <c r="AG91" s="91"/>
      <c r="AH91" s="91"/>
      <c r="AI91" s="91"/>
      <c r="AJ91" s="91"/>
      <c r="AK91" s="91"/>
      <c r="AL91" s="523"/>
      <c r="AM91" s="523"/>
      <c r="AN91" s="523"/>
      <c r="AO91" s="523"/>
      <c r="AP91" s="523"/>
      <c r="AQ91" s="523"/>
      <c r="AR91" s="523"/>
      <c r="AS91" s="523">
        <v>1</v>
      </c>
      <c r="AT91" s="523"/>
      <c r="AU91" s="523"/>
      <c r="AV91" s="523"/>
      <c r="AW91" s="523"/>
      <c r="AX91" s="523"/>
      <c r="AY91" s="523"/>
      <c r="AZ91" s="523"/>
      <c r="BA91" s="523"/>
      <c r="BB91" s="523"/>
      <c r="BC91" s="523"/>
      <c r="BD91" s="523"/>
      <c r="BE91" s="523"/>
      <c r="BF91" s="91"/>
      <c r="BG91" s="91"/>
      <c r="BH91" s="91"/>
      <c r="BI91" s="91"/>
      <c r="BJ91" s="91"/>
      <c r="BK91" s="91"/>
      <c r="BL91" s="523"/>
      <c r="BM91" s="91">
        <v>1</v>
      </c>
      <c r="BN91" s="91"/>
      <c r="BO91" s="91">
        <v>1</v>
      </c>
      <c r="BP91" s="91">
        <v>1</v>
      </c>
    </row>
    <row r="92" spans="1:68" ht="25.5" hidden="1">
      <c r="A92" s="630"/>
      <c r="B92" s="630" t="s">
        <v>2317</v>
      </c>
      <c r="C92" s="630" t="s">
        <v>7942</v>
      </c>
      <c r="D92" s="622">
        <f t="shared" si="2"/>
        <v>186525.71174645668</v>
      </c>
      <c r="E92" s="680">
        <v>680000</v>
      </c>
      <c r="F92" s="704">
        <v>12</v>
      </c>
      <c r="G92" s="624" t="s">
        <v>3216</v>
      </c>
      <c r="H92" s="624"/>
      <c r="I92" s="624"/>
      <c r="J92" s="613"/>
      <c r="K92" s="764">
        <v>44515</v>
      </c>
      <c r="L92" s="557">
        <v>18</v>
      </c>
      <c r="M92" s="521" t="s">
        <v>2746</v>
      </c>
      <c r="N92" s="632" t="s">
        <v>2815</v>
      </c>
      <c r="O92" s="632"/>
      <c r="P92" s="528" t="s">
        <v>2335</v>
      </c>
      <c r="Q92" s="675" t="s">
        <v>8252</v>
      </c>
      <c r="R92" s="577" t="s">
        <v>8253</v>
      </c>
      <c r="S92" s="577" t="s">
        <v>8254</v>
      </c>
      <c r="T92" s="672">
        <v>6597</v>
      </c>
      <c r="U92" s="577" t="s">
        <v>4887</v>
      </c>
      <c r="V92" s="577" t="s">
        <v>8255</v>
      </c>
      <c r="W92" s="523" t="s">
        <v>5043</v>
      </c>
      <c r="X92" s="774" t="s">
        <v>5833</v>
      </c>
      <c r="Y92" s="682">
        <v>44526</v>
      </c>
      <c r="Z92" s="712">
        <v>44544</v>
      </c>
      <c r="AA92" s="712" t="s">
        <v>8256</v>
      </c>
      <c r="AB92" s="523" t="s">
        <v>6689</v>
      </c>
      <c r="AC92" s="523" t="s">
        <v>7975</v>
      </c>
      <c r="AD92" s="771" t="s">
        <v>7986</v>
      </c>
      <c r="AE92" s="523" t="s">
        <v>7976</v>
      </c>
      <c r="AF92" s="727" t="s">
        <v>5001</v>
      </c>
      <c r="AG92" s="91"/>
      <c r="AH92" s="523">
        <v>1</v>
      </c>
      <c r="AI92" s="523"/>
      <c r="AJ92" s="523"/>
      <c r="AK92" s="523"/>
      <c r="AL92" s="523"/>
      <c r="AM92" s="523"/>
      <c r="AN92" s="523"/>
      <c r="AO92" s="523"/>
      <c r="AP92" s="523"/>
      <c r="AQ92" s="523"/>
      <c r="AR92" s="523"/>
      <c r="AS92" s="523">
        <v>1</v>
      </c>
      <c r="AT92" s="523"/>
      <c r="AU92" s="523"/>
      <c r="AV92" s="523"/>
      <c r="AW92" s="523"/>
      <c r="AX92" s="523"/>
      <c r="AY92" s="523"/>
      <c r="AZ92" s="523"/>
      <c r="BA92" s="523"/>
      <c r="BB92" s="523"/>
      <c r="BC92" s="523"/>
      <c r="BD92" s="523"/>
      <c r="BE92" s="523"/>
      <c r="BF92" s="91"/>
      <c r="BG92" s="91"/>
      <c r="BH92" s="91"/>
      <c r="BI92" s="91"/>
      <c r="BJ92" s="91"/>
      <c r="BK92" s="523"/>
      <c r="BL92" s="523"/>
      <c r="BM92" s="91">
        <v>1</v>
      </c>
      <c r="BN92" s="91"/>
      <c r="BO92" s="91">
        <v>1</v>
      </c>
      <c r="BP92" s="91">
        <v>1</v>
      </c>
    </row>
    <row r="93" spans="1:68" ht="25.5" hidden="1">
      <c r="A93" s="630"/>
      <c r="B93" s="630" t="s">
        <v>2333</v>
      </c>
      <c r="C93" s="630" t="s">
        <v>7942</v>
      </c>
      <c r="D93" s="622">
        <f t="shared" si="2"/>
        <v>186525.71174645668</v>
      </c>
      <c r="E93" s="680">
        <v>680000</v>
      </c>
      <c r="F93" s="515">
        <v>10</v>
      </c>
      <c r="G93" s="624" t="s">
        <v>3216</v>
      </c>
      <c r="H93" s="624"/>
      <c r="I93" s="624"/>
      <c r="J93" s="752">
        <v>44411</v>
      </c>
      <c r="K93" s="761" t="s">
        <v>8257</v>
      </c>
      <c r="L93" s="557">
        <v>6</v>
      </c>
      <c r="M93" s="521" t="s">
        <v>2654</v>
      </c>
      <c r="N93" s="632" t="s">
        <v>2654</v>
      </c>
      <c r="O93" s="632"/>
      <c r="P93" s="525" t="s">
        <v>2358</v>
      </c>
      <c r="Q93" s="675" t="s">
        <v>8258</v>
      </c>
      <c r="R93" s="525" t="s">
        <v>6114</v>
      </c>
      <c r="S93" s="525" t="s">
        <v>8259</v>
      </c>
      <c r="T93" s="672">
        <v>4505</v>
      </c>
      <c r="U93" s="525" t="s">
        <v>4921</v>
      </c>
      <c r="V93" s="525" t="s">
        <v>1425</v>
      </c>
      <c r="W93" s="523" t="s">
        <v>5043</v>
      </c>
      <c r="X93" s="523" t="s">
        <v>5833</v>
      </c>
      <c r="Y93" s="682">
        <v>44449</v>
      </c>
      <c r="Z93" s="670">
        <v>44462</v>
      </c>
      <c r="AA93" s="686" t="s">
        <v>8039</v>
      </c>
      <c r="AB93" s="523" t="s">
        <v>6555</v>
      </c>
      <c r="AC93" s="523" t="s">
        <v>7957</v>
      </c>
      <c r="AD93" s="523" t="s">
        <v>7559</v>
      </c>
      <c r="AE93" s="523" t="s">
        <v>7966</v>
      </c>
      <c r="AF93" s="727" t="s">
        <v>3314</v>
      </c>
      <c r="AG93" s="91" t="s">
        <v>7560</v>
      </c>
      <c r="AH93" s="91"/>
      <c r="AI93" s="91">
        <v>1</v>
      </c>
      <c r="AJ93" s="91">
        <v>6</v>
      </c>
      <c r="AK93" s="91">
        <v>5</v>
      </c>
      <c r="AL93" s="523"/>
      <c r="AM93" s="523"/>
      <c r="AN93" s="523"/>
      <c r="AO93" s="523"/>
      <c r="AP93" s="523"/>
      <c r="AQ93" s="523"/>
      <c r="AR93" s="523"/>
      <c r="AS93" s="523">
        <v>1</v>
      </c>
      <c r="AT93" s="523"/>
      <c r="AU93" s="523"/>
      <c r="AV93" s="523"/>
      <c r="AW93" s="523"/>
      <c r="AX93" s="523"/>
      <c r="AY93" s="523"/>
      <c r="AZ93" s="523"/>
      <c r="BA93" s="523"/>
      <c r="BB93" s="523"/>
      <c r="BC93" s="523"/>
      <c r="BD93" s="523"/>
      <c r="BE93" s="523"/>
      <c r="BF93" s="91">
        <v>2</v>
      </c>
      <c r="BG93" s="91">
        <v>1</v>
      </c>
      <c r="BH93" s="91">
        <v>1</v>
      </c>
      <c r="BI93" s="91"/>
      <c r="BJ93" s="91"/>
      <c r="BK93" s="91"/>
      <c r="BL93" s="523"/>
      <c r="BM93" s="91">
        <v>1</v>
      </c>
      <c r="BN93" s="91"/>
      <c r="BO93" s="91">
        <v>1</v>
      </c>
      <c r="BP93" s="91">
        <v>1</v>
      </c>
    </row>
    <row r="94" spans="1:68" ht="25.5" hidden="1">
      <c r="A94" s="630"/>
      <c r="B94" s="630" t="s">
        <v>2333</v>
      </c>
      <c r="C94" s="630" t="s">
        <v>7942</v>
      </c>
      <c r="D94" s="622">
        <f t="shared" si="2"/>
        <v>186525.71174645668</v>
      </c>
      <c r="E94" s="680">
        <v>680000</v>
      </c>
      <c r="F94" s="515">
        <v>10</v>
      </c>
      <c r="G94" s="624" t="s">
        <v>3216</v>
      </c>
      <c r="H94" s="624"/>
      <c r="I94" s="624"/>
      <c r="J94" s="752">
        <v>44404</v>
      </c>
      <c r="K94" s="760"/>
      <c r="L94" s="557">
        <v>30</v>
      </c>
      <c r="M94" s="521" t="s">
        <v>2614</v>
      </c>
      <c r="N94" s="632" t="s">
        <v>2654</v>
      </c>
      <c r="O94" s="632"/>
      <c r="P94" s="528" t="s">
        <v>2358</v>
      </c>
      <c r="Q94" s="675" t="s">
        <v>8260</v>
      </c>
      <c r="R94" s="528" t="s">
        <v>3379</v>
      </c>
      <c r="S94" s="528" t="s">
        <v>8261</v>
      </c>
      <c r="T94" s="672">
        <v>1509</v>
      </c>
      <c r="U94" s="528" t="s">
        <v>4887</v>
      </c>
      <c r="V94" s="528" t="s">
        <v>1159</v>
      </c>
      <c r="W94" s="523" t="s">
        <v>5043</v>
      </c>
      <c r="X94" s="523" t="s">
        <v>5833</v>
      </c>
      <c r="Y94" s="682">
        <v>44443</v>
      </c>
      <c r="Z94" s="670">
        <v>44448</v>
      </c>
      <c r="AA94" s="671" t="s">
        <v>8039</v>
      </c>
      <c r="AB94" s="523" t="s">
        <v>6652</v>
      </c>
      <c r="AC94" s="523" t="s">
        <v>7957</v>
      </c>
      <c r="AD94" s="523" t="s">
        <v>7559</v>
      </c>
      <c r="AE94" s="523" t="s">
        <v>8129</v>
      </c>
      <c r="AF94" s="727" t="s">
        <v>4910</v>
      </c>
      <c r="AG94" s="91" t="s">
        <v>7560</v>
      </c>
      <c r="AH94" s="523"/>
      <c r="AI94" s="523">
        <v>1</v>
      </c>
      <c r="AJ94" s="523">
        <v>6</v>
      </c>
      <c r="AK94" s="523">
        <v>4</v>
      </c>
      <c r="AL94" s="523"/>
      <c r="AM94" s="523"/>
      <c r="AN94" s="523"/>
      <c r="AO94" s="523"/>
      <c r="AP94" s="523"/>
      <c r="AQ94" s="523"/>
      <c r="AR94" s="523"/>
      <c r="AS94" s="523">
        <v>1</v>
      </c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91"/>
      <c r="BG94" s="91"/>
      <c r="BH94" s="91"/>
      <c r="BI94" s="91"/>
      <c r="BJ94" s="91"/>
      <c r="BK94" s="523"/>
      <c r="BL94" s="523"/>
      <c r="BM94" s="91">
        <v>1</v>
      </c>
      <c r="BN94" s="91"/>
      <c r="BO94" s="91">
        <v>1</v>
      </c>
      <c r="BP94" s="91">
        <v>1</v>
      </c>
    </row>
    <row r="95" spans="1:68" ht="25.5" hidden="1">
      <c r="A95" s="630"/>
      <c r="B95" s="630" t="s">
        <v>2333</v>
      </c>
      <c r="C95" s="630" t="s">
        <v>7942</v>
      </c>
      <c r="D95" s="596">
        <f t="shared" si="2"/>
        <v>186525.71174645668</v>
      </c>
      <c r="E95" s="618">
        <v>680000</v>
      </c>
      <c r="F95" s="515">
        <v>12</v>
      </c>
      <c r="G95" s="624" t="s">
        <v>3216</v>
      </c>
      <c r="H95" s="624"/>
      <c r="I95" s="624"/>
      <c r="J95" s="613"/>
      <c r="K95" s="764" t="s">
        <v>8262</v>
      </c>
      <c r="L95" s="557">
        <v>13</v>
      </c>
      <c r="M95" s="521" t="s">
        <v>2815</v>
      </c>
      <c r="N95" s="632" t="s">
        <v>2815</v>
      </c>
      <c r="O95" s="632"/>
      <c r="P95" s="528" t="s">
        <v>2335</v>
      </c>
      <c r="Q95" s="675" t="s">
        <v>8263</v>
      </c>
      <c r="R95" s="528" t="s">
        <v>3379</v>
      </c>
      <c r="S95" s="528" t="s">
        <v>8264</v>
      </c>
      <c r="T95" s="672">
        <v>7159</v>
      </c>
      <c r="U95" s="528" t="s">
        <v>4887</v>
      </c>
      <c r="V95" s="528" t="s">
        <v>1513</v>
      </c>
      <c r="W95" s="523" t="s">
        <v>5043</v>
      </c>
      <c r="X95" s="757" t="s">
        <v>5779</v>
      </c>
      <c r="Y95" s="682">
        <v>44547</v>
      </c>
      <c r="Z95" s="670">
        <v>44559</v>
      </c>
      <c r="AA95" s="710"/>
      <c r="AB95" s="523" t="s">
        <v>6689</v>
      </c>
      <c r="AC95" s="523" t="s">
        <v>7975</v>
      </c>
      <c r="AD95" s="523"/>
      <c r="AE95" s="523" t="s">
        <v>7976</v>
      </c>
      <c r="AF95" s="727" t="s">
        <v>5001</v>
      </c>
      <c r="AG95" s="523"/>
      <c r="AH95" s="523">
        <v>1</v>
      </c>
      <c r="AI95" s="523"/>
      <c r="AJ95" s="523"/>
      <c r="AK95" s="523"/>
      <c r="AL95" s="523"/>
      <c r="AM95" s="523"/>
      <c r="AN95" s="523"/>
      <c r="AO95" s="523"/>
      <c r="AP95" s="523"/>
      <c r="AQ95" s="523"/>
      <c r="AR95" s="523"/>
      <c r="AS95" s="523"/>
      <c r="AT95" s="523"/>
      <c r="AU95" s="523"/>
      <c r="AV95" s="523"/>
      <c r="AW95" s="523"/>
      <c r="AX95" s="523"/>
      <c r="AY95" s="523"/>
      <c r="AZ95" s="523"/>
      <c r="BA95" s="523"/>
      <c r="BB95" s="523"/>
      <c r="BC95" s="523"/>
      <c r="BD95" s="523"/>
      <c r="BE95" s="523"/>
      <c r="BF95" s="91"/>
      <c r="BG95" s="91"/>
      <c r="BH95" s="91"/>
      <c r="BI95" s="91"/>
      <c r="BJ95" s="91"/>
      <c r="BK95" s="523"/>
      <c r="BL95" s="523"/>
      <c r="BM95" s="91"/>
      <c r="BN95" s="91"/>
      <c r="BO95" s="91"/>
      <c r="BP95" s="91"/>
    </row>
    <row r="96" spans="1:68" ht="28.5" hidden="1">
      <c r="A96" s="630"/>
      <c r="B96" s="630" t="s">
        <v>2317</v>
      </c>
      <c r="C96" s="630" t="s">
        <v>7942</v>
      </c>
      <c r="D96" s="622">
        <f t="shared" si="2"/>
        <v>190447.209109038</v>
      </c>
      <c r="E96" s="680">
        <v>694296.25</v>
      </c>
      <c r="F96" s="515">
        <v>11</v>
      </c>
      <c r="G96" s="624" t="s">
        <v>3216</v>
      </c>
      <c r="H96" s="624"/>
      <c r="I96" s="624"/>
      <c r="J96" s="752">
        <v>44236</v>
      </c>
      <c r="K96" s="760">
        <v>44264</v>
      </c>
      <c r="L96" s="557">
        <v>15</v>
      </c>
      <c r="M96" s="521" t="s">
        <v>2374</v>
      </c>
      <c r="N96" s="632" t="s">
        <v>2374</v>
      </c>
      <c r="O96" s="561"/>
      <c r="P96" s="432" t="s">
        <v>2358</v>
      </c>
      <c r="Q96" s="675" t="s">
        <v>8265</v>
      </c>
      <c r="R96" s="432" t="s">
        <v>3362</v>
      </c>
      <c r="S96" s="432" t="s">
        <v>8266</v>
      </c>
      <c r="T96" s="672">
        <v>4248</v>
      </c>
      <c r="U96" s="432" t="s">
        <v>4870</v>
      </c>
      <c r="V96" s="432" t="s">
        <v>8267</v>
      </c>
      <c r="W96" s="523" t="s">
        <v>5043</v>
      </c>
      <c r="X96" s="523" t="s">
        <v>5779</v>
      </c>
      <c r="Y96" s="751">
        <v>44274</v>
      </c>
      <c r="Z96" s="670">
        <v>44280</v>
      </c>
      <c r="AA96" s="671"/>
      <c r="AB96" s="523" t="s">
        <v>6555</v>
      </c>
      <c r="AC96" s="523" t="s">
        <v>7957</v>
      </c>
      <c r="AD96" s="523" t="s">
        <v>7559</v>
      </c>
      <c r="AE96" s="523" t="s">
        <v>8059</v>
      </c>
      <c r="AF96" s="727" t="s">
        <v>8268</v>
      </c>
      <c r="AG96" s="91" t="s">
        <v>7560</v>
      </c>
      <c r="AH96" s="91"/>
      <c r="AI96" s="91">
        <v>1</v>
      </c>
      <c r="AJ96" s="91">
        <v>6</v>
      </c>
      <c r="AK96" s="91">
        <v>5</v>
      </c>
      <c r="AL96" s="91"/>
      <c r="AM96" s="91"/>
      <c r="AN96" s="523"/>
      <c r="AO96" s="523"/>
      <c r="AP96" s="523"/>
      <c r="AQ96" s="523"/>
      <c r="AR96" s="523"/>
      <c r="AS96" s="523">
        <v>1</v>
      </c>
      <c r="AT96" s="523"/>
      <c r="AU96" s="523"/>
      <c r="AV96" s="523"/>
      <c r="AW96" s="523"/>
      <c r="AX96" s="523"/>
      <c r="AY96" s="523"/>
      <c r="AZ96" s="523">
        <v>4</v>
      </c>
      <c r="BA96" s="523">
        <v>1</v>
      </c>
      <c r="BB96" s="523">
        <v>9</v>
      </c>
      <c r="BC96" s="523">
        <v>1</v>
      </c>
      <c r="BD96" s="523"/>
      <c r="BE96" s="523"/>
      <c r="BF96" s="91">
        <v>2</v>
      </c>
      <c r="BG96" s="91">
        <v>1</v>
      </c>
      <c r="BH96" s="91">
        <v>1</v>
      </c>
      <c r="BI96" s="91"/>
      <c r="BJ96" s="91"/>
      <c r="BK96" s="91"/>
      <c r="BL96" s="91"/>
      <c r="BM96" s="91">
        <v>1</v>
      </c>
      <c r="BN96" s="91"/>
      <c r="BO96" s="91">
        <v>1</v>
      </c>
      <c r="BP96" s="91">
        <v>1</v>
      </c>
    </row>
    <row r="97" spans="1:68" ht="25.5" hidden="1">
      <c r="A97" s="630"/>
      <c r="B97" s="630" t="s">
        <v>7341</v>
      </c>
      <c r="C97" s="630" t="s">
        <v>7942</v>
      </c>
      <c r="D97" s="596">
        <f t="shared" si="2"/>
        <v>186525.71174645668</v>
      </c>
      <c r="E97" s="618">
        <v>680000</v>
      </c>
      <c r="F97" s="704">
        <v>12</v>
      </c>
      <c r="G97" s="624" t="s">
        <v>3216</v>
      </c>
      <c r="H97" s="624"/>
      <c r="I97" s="624"/>
      <c r="J97" s="752">
        <v>44474</v>
      </c>
      <c r="K97" s="764"/>
      <c r="L97" s="557">
        <v>22</v>
      </c>
      <c r="M97" s="521" t="s">
        <v>2746</v>
      </c>
      <c r="N97" s="632" t="s">
        <v>2815</v>
      </c>
      <c r="O97" s="561"/>
      <c r="P97" s="577" t="s">
        <v>2358</v>
      </c>
      <c r="Q97" s="675" t="s">
        <v>8269</v>
      </c>
      <c r="R97" s="577" t="s">
        <v>4337</v>
      </c>
      <c r="S97" s="577" t="s">
        <v>8270</v>
      </c>
      <c r="T97" s="672">
        <v>3467</v>
      </c>
      <c r="U97" s="577" t="s">
        <v>4887</v>
      </c>
      <c r="V97" s="577" t="s">
        <v>1163</v>
      </c>
      <c r="W97" s="523" t="s">
        <v>5043</v>
      </c>
      <c r="X97" s="757" t="s">
        <v>7946</v>
      </c>
      <c r="Y97" s="682">
        <v>44529</v>
      </c>
      <c r="Z97" s="670">
        <v>44532</v>
      </c>
      <c r="AA97" s="671"/>
      <c r="AB97" s="523" t="s">
        <v>6689</v>
      </c>
      <c r="AC97" s="523" t="s">
        <v>6985</v>
      </c>
      <c r="AD97" s="771" t="s">
        <v>7986</v>
      </c>
      <c r="AE97" s="523" t="s">
        <v>7976</v>
      </c>
      <c r="AF97" s="727" t="s">
        <v>3223</v>
      </c>
      <c r="AG97" s="523"/>
      <c r="AH97" s="523"/>
      <c r="AI97" s="523">
        <v>1</v>
      </c>
      <c r="AJ97" s="523"/>
      <c r="AK97" s="523"/>
      <c r="AL97" s="523"/>
      <c r="AM97" s="523"/>
      <c r="AN97" s="523"/>
      <c r="AO97" s="523"/>
      <c r="AP97" s="523"/>
      <c r="AQ97" s="523"/>
      <c r="AR97" s="523"/>
      <c r="AS97" s="523">
        <v>1</v>
      </c>
      <c r="AT97" s="523"/>
      <c r="AU97" s="523"/>
      <c r="AV97" s="523"/>
      <c r="AW97" s="523"/>
      <c r="AX97" s="523"/>
      <c r="AY97" s="523"/>
      <c r="AZ97" s="523"/>
      <c r="BA97" s="523"/>
      <c r="BB97" s="523"/>
      <c r="BC97" s="523"/>
      <c r="BD97" s="523"/>
      <c r="BE97" s="523"/>
      <c r="BF97" s="91"/>
      <c r="BG97" s="91"/>
      <c r="BH97" s="91"/>
      <c r="BI97" s="91"/>
      <c r="BJ97" s="91"/>
      <c r="BK97" s="523"/>
      <c r="BL97" s="523"/>
      <c r="BM97" s="91">
        <v>1</v>
      </c>
      <c r="BN97" s="91"/>
      <c r="BO97" s="91">
        <v>1</v>
      </c>
      <c r="BP97" s="91">
        <v>1</v>
      </c>
    </row>
    <row r="98" spans="1:68" ht="25.5" hidden="1">
      <c r="A98" s="630"/>
      <c r="B98" s="630" t="s">
        <v>6628</v>
      </c>
      <c r="C98" s="630" t="s">
        <v>7942</v>
      </c>
      <c r="D98" s="622">
        <f t="shared" ref="D98:D129" si="3">E98/3.64561</f>
        <v>186525.71174645668</v>
      </c>
      <c r="E98" s="680">
        <v>680000</v>
      </c>
      <c r="F98" s="515">
        <v>12</v>
      </c>
      <c r="G98" s="624" t="s">
        <v>3216</v>
      </c>
      <c r="H98" s="624"/>
      <c r="I98" s="624"/>
      <c r="J98" s="613"/>
      <c r="K98" s="760"/>
      <c r="L98" s="557">
        <v>25</v>
      </c>
      <c r="M98" s="521" t="s">
        <v>2614</v>
      </c>
      <c r="N98" s="632" t="s">
        <v>2654</v>
      </c>
      <c r="O98" s="632"/>
      <c r="P98" s="112" t="s">
        <v>2335</v>
      </c>
      <c r="Q98" s="675" t="s">
        <v>8271</v>
      </c>
      <c r="R98" s="432" t="s">
        <v>3490</v>
      </c>
      <c r="S98" s="432" t="s">
        <v>7916</v>
      </c>
      <c r="T98" s="672">
        <v>6388</v>
      </c>
      <c r="U98" s="432" t="s">
        <v>4870</v>
      </c>
      <c r="V98" s="432" t="s">
        <v>1769</v>
      </c>
      <c r="W98" s="523" t="s">
        <v>5043</v>
      </c>
      <c r="X98" s="523" t="s">
        <v>5779</v>
      </c>
      <c r="Y98" s="682">
        <v>44439</v>
      </c>
      <c r="Z98" s="712">
        <v>44476</v>
      </c>
      <c r="AA98" s="671" t="s">
        <v>8248</v>
      </c>
      <c r="AB98" s="523" t="s">
        <v>6677</v>
      </c>
      <c r="AC98" s="523" t="s">
        <v>7975</v>
      </c>
      <c r="AD98" s="523" t="s">
        <v>7559</v>
      </c>
      <c r="AE98" s="523" t="s">
        <v>7976</v>
      </c>
      <c r="AF98" s="727" t="s">
        <v>8272</v>
      </c>
      <c r="AG98" s="91"/>
      <c r="AH98" s="523">
        <v>1</v>
      </c>
      <c r="AI98" s="523"/>
      <c r="AJ98" s="523">
        <v>7</v>
      </c>
      <c r="AK98" s="523">
        <v>5</v>
      </c>
      <c r="AL98" s="523"/>
      <c r="AM98" s="523"/>
      <c r="AN98" s="523"/>
      <c r="AO98" s="523"/>
      <c r="AP98" s="523"/>
      <c r="AQ98" s="523"/>
      <c r="AR98" s="523"/>
      <c r="AS98" s="523">
        <v>1</v>
      </c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91"/>
      <c r="BG98" s="91"/>
      <c r="BH98" s="91"/>
      <c r="BI98" s="91"/>
      <c r="BJ98" s="91"/>
      <c r="BK98" s="523"/>
      <c r="BL98" s="523"/>
      <c r="BM98" s="91">
        <v>1</v>
      </c>
      <c r="BN98" s="91"/>
      <c r="BO98" s="91">
        <v>1</v>
      </c>
      <c r="BP98" s="91">
        <v>1</v>
      </c>
    </row>
    <row r="99" spans="1:68" ht="25.5" hidden="1">
      <c r="A99" s="630"/>
      <c r="B99" s="630" t="s">
        <v>6628</v>
      </c>
      <c r="C99" s="630" t="s">
        <v>7942</v>
      </c>
      <c r="D99" s="596">
        <f t="shared" si="3"/>
        <v>186525.71174645668</v>
      </c>
      <c r="E99" s="618">
        <v>680000</v>
      </c>
      <c r="F99" s="515">
        <v>11</v>
      </c>
      <c r="G99" s="624" t="s">
        <v>3216</v>
      </c>
      <c r="H99" s="624"/>
      <c r="I99" s="624"/>
      <c r="J99" s="752">
        <v>44503</v>
      </c>
      <c r="K99" s="764" t="s">
        <v>8273</v>
      </c>
      <c r="L99" s="557">
        <v>6</v>
      </c>
      <c r="M99" s="521" t="s">
        <v>2815</v>
      </c>
      <c r="N99" s="632" t="s">
        <v>2815</v>
      </c>
      <c r="O99" s="632"/>
      <c r="P99" s="112" t="s">
        <v>2358</v>
      </c>
      <c r="Q99" s="675" t="s">
        <v>8274</v>
      </c>
      <c r="R99" s="112" t="s">
        <v>3490</v>
      </c>
      <c r="S99" s="112" t="s">
        <v>3491</v>
      </c>
      <c r="T99" s="672">
        <v>4317</v>
      </c>
      <c r="U99" s="112" t="s">
        <v>4870</v>
      </c>
      <c r="V99" s="112" t="s">
        <v>1769</v>
      </c>
      <c r="W99" s="711" t="s">
        <v>5043</v>
      </c>
      <c r="X99" s="757" t="s">
        <v>7946</v>
      </c>
      <c r="Y99" s="682">
        <v>44540</v>
      </c>
      <c r="Z99" s="670">
        <v>44546</v>
      </c>
      <c r="AA99" s="671"/>
      <c r="AB99" s="523" t="s">
        <v>6652</v>
      </c>
      <c r="AC99" s="523" t="s">
        <v>7957</v>
      </c>
      <c r="AD99" s="771" t="s">
        <v>7986</v>
      </c>
      <c r="AE99" s="523" t="s">
        <v>8275</v>
      </c>
      <c r="AF99" s="727"/>
      <c r="AG99" s="563" t="s">
        <v>7560</v>
      </c>
      <c r="AH99" s="523"/>
      <c r="AI99" s="523">
        <v>1</v>
      </c>
      <c r="AJ99" s="523"/>
      <c r="AK99" s="523"/>
      <c r="AL99" s="523"/>
      <c r="AM99" s="523"/>
      <c r="AN99" s="523"/>
      <c r="AO99" s="523"/>
      <c r="AP99" s="523"/>
      <c r="AQ99" s="523"/>
      <c r="AR99" s="523"/>
      <c r="AS99" s="523">
        <v>1</v>
      </c>
      <c r="AT99" s="523"/>
      <c r="AU99" s="523"/>
      <c r="AV99" s="523"/>
      <c r="AW99" s="523"/>
      <c r="AX99" s="523"/>
      <c r="AY99" s="523"/>
      <c r="AZ99" s="523"/>
      <c r="BA99" s="523"/>
      <c r="BB99" s="523"/>
      <c r="BC99" s="523"/>
      <c r="BD99" s="523"/>
      <c r="BE99" s="523"/>
      <c r="BF99" s="91">
        <v>2</v>
      </c>
      <c r="BG99" s="91">
        <v>1</v>
      </c>
      <c r="BH99" s="91">
        <v>1</v>
      </c>
      <c r="BI99" s="91"/>
      <c r="BJ99" s="91"/>
      <c r="BK99" s="523"/>
      <c r="BL99" s="523"/>
      <c r="BM99" s="91">
        <v>1</v>
      </c>
      <c r="BN99" s="91"/>
      <c r="BO99" s="91">
        <v>1</v>
      </c>
      <c r="BP99" s="91">
        <v>1</v>
      </c>
    </row>
    <row r="100" spans="1:68" ht="25.5" hidden="1">
      <c r="A100" s="630"/>
      <c r="B100" s="630" t="s">
        <v>7959</v>
      </c>
      <c r="C100" s="630" t="s">
        <v>7942</v>
      </c>
      <c r="D100" s="622">
        <f t="shared" si="3"/>
        <v>186553.71254742003</v>
      </c>
      <c r="E100" s="680">
        <v>680102.08</v>
      </c>
      <c r="F100" s="515">
        <v>10</v>
      </c>
      <c r="G100" s="624" t="s">
        <v>3216</v>
      </c>
      <c r="H100" s="624"/>
      <c r="I100" s="624"/>
      <c r="J100" s="752">
        <v>44237</v>
      </c>
      <c r="K100" s="760"/>
      <c r="L100" s="557">
        <v>15</v>
      </c>
      <c r="M100" s="521" t="s">
        <v>2374</v>
      </c>
      <c r="N100" s="632" t="s">
        <v>2374</v>
      </c>
      <c r="O100" s="561"/>
      <c r="P100" s="586" t="s">
        <v>2358</v>
      </c>
      <c r="Q100" s="675" t="s">
        <v>7927</v>
      </c>
      <c r="R100" s="586" t="s">
        <v>4958</v>
      </c>
      <c r="S100" s="586" t="s">
        <v>8276</v>
      </c>
      <c r="T100" s="672">
        <v>4941</v>
      </c>
      <c r="U100" s="586" t="s">
        <v>5720</v>
      </c>
      <c r="V100" s="586" t="s">
        <v>1930</v>
      </c>
      <c r="W100" s="523" t="s">
        <v>5043</v>
      </c>
      <c r="X100" s="523" t="s">
        <v>5779</v>
      </c>
      <c r="Y100" s="751">
        <v>44275</v>
      </c>
      <c r="Z100" s="670">
        <v>44280</v>
      </c>
      <c r="AA100" s="671"/>
      <c r="AB100" s="523" t="s">
        <v>6700</v>
      </c>
      <c r="AC100" s="523" t="s">
        <v>7957</v>
      </c>
      <c r="AD100" s="523" t="s">
        <v>7559</v>
      </c>
      <c r="AE100" s="523" t="s">
        <v>7976</v>
      </c>
      <c r="AF100" s="727" t="s">
        <v>5001</v>
      </c>
      <c r="AG100" s="91" t="s">
        <v>7560</v>
      </c>
      <c r="AH100" s="91"/>
      <c r="AI100" s="91">
        <v>1</v>
      </c>
      <c r="AJ100" s="91">
        <v>7</v>
      </c>
      <c r="AK100" s="91">
        <v>3</v>
      </c>
      <c r="AL100" s="91"/>
      <c r="AM100" s="91"/>
      <c r="AN100" s="523"/>
      <c r="AO100" s="523"/>
      <c r="AP100" s="523"/>
      <c r="AQ100" s="523"/>
      <c r="AR100" s="523"/>
      <c r="AS100" s="523">
        <v>1</v>
      </c>
      <c r="AT100" s="523"/>
      <c r="AU100" s="523"/>
      <c r="AV100" s="523"/>
      <c r="AW100" s="523"/>
      <c r="AX100" s="523">
        <v>7</v>
      </c>
      <c r="AY100" s="523">
        <v>1</v>
      </c>
      <c r="AZ100" s="523">
        <v>3</v>
      </c>
      <c r="BA100" s="523">
        <v>1</v>
      </c>
      <c r="BB100" s="523"/>
      <c r="BC100" s="523"/>
      <c r="BD100" s="523"/>
      <c r="BE100" s="523"/>
      <c r="BF100" s="91">
        <v>2</v>
      </c>
      <c r="BG100" s="91">
        <v>1</v>
      </c>
      <c r="BH100" s="91">
        <v>1</v>
      </c>
      <c r="BI100" s="91"/>
      <c r="BJ100" s="91"/>
      <c r="BK100" s="91"/>
      <c r="BL100" s="91"/>
      <c r="BM100" s="91">
        <v>1</v>
      </c>
      <c r="BN100" s="91"/>
      <c r="BO100" s="91">
        <v>1</v>
      </c>
      <c r="BP100" s="91">
        <v>1</v>
      </c>
    </row>
    <row r="101" spans="1:68" ht="28.5" hidden="1">
      <c r="A101" s="630"/>
      <c r="B101" s="630" t="s">
        <v>2317</v>
      </c>
      <c r="C101" s="630" t="s">
        <v>7942</v>
      </c>
      <c r="D101" s="622">
        <f t="shared" si="3"/>
        <v>110606.08238401804</v>
      </c>
      <c r="E101" s="680">
        <v>403226.64</v>
      </c>
      <c r="F101" s="515">
        <v>6</v>
      </c>
      <c r="G101" s="624" t="s">
        <v>3216</v>
      </c>
      <c r="H101" s="624"/>
      <c r="I101" s="624"/>
      <c r="J101" s="613"/>
      <c r="K101" s="762"/>
      <c r="L101" s="557">
        <v>14</v>
      </c>
      <c r="M101" s="521" t="s">
        <v>2471</v>
      </c>
      <c r="N101" s="632" t="s">
        <v>2471</v>
      </c>
      <c r="O101" s="632"/>
      <c r="P101" s="507" t="s">
        <v>7241</v>
      </c>
      <c r="Q101" s="675" t="s">
        <v>8277</v>
      </c>
      <c r="R101" s="507" t="s">
        <v>8278</v>
      </c>
      <c r="S101" s="507" t="s">
        <v>8279</v>
      </c>
      <c r="T101" s="672">
        <v>6836</v>
      </c>
      <c r="U101" s="507" t="s">
        <v>5720</v>
      </c>
      <c r="V101" s="507" t="s">
        <v>1923</v>
      </c>
      <c r="W101" s="523" t="s">
        <v>5043</v>
      </c>
      <c r="X101" s="523" t="s">
        <v>5833</v>
      </c>
      <c r="Y101" s="682">
        <v>44366</v>
      </c>
      <c r="Z101" s="670">
        <v>44377</v>
      </c>
      <c r="AA101" s="671"/>
      <c r="AB101" s="523">
        <v>6</v>
      </c>
      <c r="AC101" s="523"/>
      <c r="AD101" s="523" t="s">
        <v>7559</v>
      </c>
      <c r="AE101" s="523" t="s">
        <v>7948</v>
      </c>
      <c r="AF101" s="727">
        <v>4</v>
      </c>
      <c r="AG101" s="91" t="s">
        <v>7560</v>
      </c>
      <c r="AH101" s="91">
        <v>1</v>
      </c>
      <c r="AI101" s="91"/>
      <c r="AJ101" s="91">
        <v>6</v>
      </c>
      <c r="AK101" s="91"/>
      <c r="AL101" s="91"/>
      <c r="AM101" s="91"/>
      <c r="AN101" s="523"/>
      <c r="AO101" s="523"/>
      <c r="AP101" s="523"/>
      <c r="AQ101" s="523"/>
      <c r="AR101" s="523"/>
      <c r="AS101" s="523">
        <v>1</v>
      </c>
      <c r="AT101" s="523">
        <v>6</v>
      </c>
      <c r="AU101" s="523"/>
      <c r="AV101" s="523"/>
      <c r="AW101" s="523"/>
      <c r="AX101" s="523"/>
      <c r="AY101" s="523"/>
      <c r="AZ101" s="523"/>
      <c r="BA101" s="523"/>
      <c r="BB101" s="523"/>
      <c r="BC101" s="523"/>
      <c r="BD101" s="523"/>
      <c r="BE101" s="523"/>
      <c r="BF101" s="91">
        <v>2</v>
      </c>
      <c r="BG101" s="91">
        <v>1</v>
      </c>
      <c r="BH101" s="91">
        <v>1</v>
      </c>
      <c r="BI101" s="91">
        <v>2</v>
      </c>
      <c r="BJ101" s="91">
        <v>4</v>
      </c>
      <c r="BK101" s="91"/>
      <c r="BL101" s="91"/>
      <c r="BM101" s="91"/>
      <c r="BN101" s="91">
        <v>2</v>
      </c>
      <c r="BO101" s="91">
        <v>1</v>
      </c>
      <c r="BP101" s="91">
        <v>1</v>
      </c>
    </row>
    <row r="102" spans="1:68" ht="28.5" hidden="1">
      <c r="A102" s="630"/>
      <c r="B102" s="630" t="s">
        <v>2317</v>
      </c>
      <c r="C102" s="630" t="s">
        <v>7942</v>
      </c>
      <c r="D102" s="596">
        <f t="shared" si="3"/>
        <v>186525.71174645668</v>
      </c>
      <c r="E102" s="618">
        <v>680000</v>
      </c>
      <c r="F102" s="515">
        <v>10</v>
      </c>
      <c r="G102" s="624" t="s">
        <v>3216</v>
      </c>
      <c r="H102" s="624"/>
      <c r="I102" s="624"/>
      <c r="J102" s="613"/>
      <c r="K102" s="765" t="s">
        <v>8280</v>
      </c>
      <c r="L102" s="557">
        <v>17</v>
      </c>
      <c r="M102" s="521" t="s">
        <v>2815</v>
      </c>
      <c r="N102" s="632" t="s">
        <v>2815</v>
      </c>
      <c r="O102" s="632"/>
      <c r="P102" s="507" t="s">
        <v>2335</v>
      </c>
      <c r="Q102" s="675" t="s">
        <v>8281</v>
      </c>
      <c r="R102" s="586" t="s">
        <v>3286</v>
      </c>
      <c r="S102" s="586" t="s">
        <v>8282</v>
      </c>
      <c r="T102" s="672">
        <v>6231</v>
      </c>
      <c r="U102" s="586" t="s">
        <v>5720</v>
      </c>
      <c r="V102" s="586" t="s">
        <v>1923</v>
      </c>
      <c r="W102" s="711" t="s">
        <v>5043</v>
      </c>
      <c r="X102" s="523" t="s">
        <v>5833</v>
      </c>
      <c r="Y102" s="751">
        <v>44550</v>
      </c>
      <c r="Z102" s="670">
        <v>44560</v>
      </c>
      <c r="AA102" s="710"/>
      <c r="AB102" s="523" t="s">
        <v>6677</v>
      </c>
      <c r="AC102" s="523" t="s">
        <v>7957</v>
      </c>
      <c r="AD102" s="523"/>
      <c r="AE102" s="523" t="s">
        <v>7976</v>
      </c>
      <c r="AF102" s="727" t="s">
        <v>5001</v>
      </c>
      <c r="AG102" s="91" t="s">
        <v>7560</v>
      </c>
      <c r="AH102" s="91">
        <v>1</v>
      </c>
      <c r="AI102" s="91"/>
      <c r="AJ102" s="91"/>
      <c r="AK102" s="91"/>
      <c r="AL102" s="91"/>
      <c r="AM102" s="91"/>
      <c r="AN102" s="523"/>
      <c r="AO102" s="523"/>
      <c r="AP102" s="523"/>
      <c r="AQ102" s="523"/>
      <c r="AR102" s="523"/>
      <c r="AS102" s="523">
        <v>1</v>
      </c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91">
        <v>2</v>
      </c>
      <c r="BG102" s="91">
        <v>1</v>
      </c>
      <c r="BH102" s="91">
        <v>1</v>
      </c>
      <c r="BI102" s="91"/>
      <c r="BJ102" s="91"/>
      <c r="BK102" s="91"/>
      <c r="BL102" s="91"/>
      <c r="BM102" s="91">
        <v>1</v>
      </c>
      <c r="BN102" s="91"/>
      <c r="BO102" s="91">
        <v>1</v>
      </c>
      <c r="BP102" s="91">
        <v>1</v>
      </c>
    </row>
    <row r="103" spans="1:68" ht="25.5" hidden="1">
      <c r="A103" s="630"/>
      <c r="B103" s="630" t="s">
        <v>6628</v>
      </c>
      <c r="C103" s="630" t="s">
        <v>7942</v>
      </c>
      <c r="D103" s="622">
        <f t="shared" si="3"/>
        <v>195849.2433365061</v>
      </c>
      <c r="E103" s="680">
        <v>713989.96</v>
      </c>
      <c r="F103" s="515">
        <v>12</v>
      </c>
      <c r="G103" s="624" t="s">
        <v>3216</v>
      </c>
      <c r="H103" s="624"/>
      <c r="I103" s="624"/>
      <c r="J103" s="752">
        <v>44236</v>
      </c>
      <c r="K103" s="760"/>
      <c r="L103" s="557">
        <v>15</v>
      </c>
      <c r="M103" s="521" t="s">
        <v>2374</v>
      </c>
      <c r="N103" s="632" t="s">
        <v>2374</v>
      </c>
      <c r="O103" s="632"/>
      <c r="P103" s="112" t="s">
        <v>2358</v>
      </c>
      <c r="Q103" s="675" t="s">
        <v>8283</v>
      </c>
      <c r="R103" s="432" t="s">
        <v>2612</v>
      </c>
      <c r="S103" s="432" t="s">
        <v>8284</v>
      </c>
      <c r="T103" s="672">
        <v>1943</v>
      </c>
      <c r="U103" s="432" t="s">
        <v>4870</v>
      </c>
      <c r="V103" s="432" t="s">
        <v>8285</v>
      </c>
      <c r="W103" s="523" t="s">
        <v>5043</v>
      </c>
      <c r="X103" s="523" t="s">
        <v>5833</v>
      </c>
      <c r="Y103" s="751">
        <v>44275</v>
      </c>
      <c r="Z103" s="670">
        <v>44280</v>
      </c>
      <c r="AA103" s="671" t="s">
        <v>8063</v>
      </c>
      <c r="AB103" s="523" t="s">
        <v>6677</v>
      </c>
      <c r="AC103" s="523" t="s">
        <v>7975</v>
      </c>
      <c r="AD103" s="523" t="s">
        <v>7559</v>
      </c>
      <c r="AE103" s="523" t="s">
        <v>7958</v>
      </c>
      <c r="AF103" s="727" t="s">
        <v>7657</v>
      </c>
      <c r="AG103" s="91"/>
      <c r="AH103" s="91">
        <v>1</v>
      </c>
      <c r="AI103" s="91"/>
      <c r="AJ103" s="91">
        <v>7</v>
      </c>
      <c r="AK103" s="91">
        <v>3</v>
      </c>
      <c r="AL103" s="91"/>
      <c r="AM103" s="563" t="s">
        <v>8046</v>
      </c>
      <c r="AN103" s="523"/>
      <c r="AO103" s="523"/>
      <c r="AP103" s="523"/>
      <c r="AQ103" s="523"/>
      <c r="AR103" s="523"/>
      <c r="AS103" s="523">
        <v>1</v>
      </c>
      <c r="AT103" s="523"/>
      <c r="AU103" s="523"/>
      <c r="AV103" s="523"/>
      <c r="AW103" s="523"/>
      <c r="AX103" s="523">
        <v>9</v>
      </c>
      <c r="AY103" s="523">
        <v>1</v>
      </c>
      <c r="AZ103" s="523">
        <v>4</v>
      </c>
      <c r="BA103" s="523">
        <v>1</v>
      </c>
      <c r="BB103" s="523"/>
      <c r="BC103" s="523"/>
      <c r="BD103" s="523"/>
      <c r="BE103" s="523"/>
      <c r="BF103" s="91"/>
      <c r="BG103" s="91"/>
      <c r="BH103" s="91"/>
      <c r="BI103" s="91"/>
      <c r="BJ103" s="91"/>
      <c r="BK103" s="91"/>
      <c r="BL103" s="91"/>
      <c r="BM103" s="91">
        <v>1</v>
      </c>
      <c r="BN103" s="91"/>
      <c r="BO103" s="91">
        <v>1</v>
      </c>
      <c r="BP103" s="91">
        <v>1</v>
      </c>
    </row>
    <row r="104" spans="1:68" ht="25.5" hidden="1">
      <c r="A104" s="630"/>
      <c r="B104" s="630" t="s">
        <v>2317</v>
      </c>
      <c r="C104" s="630" t="s">
        <v>7942</v>
      </c>
      <c r="D104" s="622">
        <f t="shared" si="3"/>
        <v>186764.64021110322</v>
      </c>
      <c r="E104" s="680">
        <v>680871.04</v>
      </c>
      <c r="F104" s="515">
        <v>12</v>
      </c>
      <c r="G104" s="624" t="s">
        <v>3216</v>
      </c>
      <c r="H104" s="624"/>
      <c r="I104" s="624"/>
      <c r="J104" s="752">
        <v>44215</v>
      </c>
      <c r="K104" s="760">
        <v>44242</v>
      </c>
      <c r="L104" s="557">
        <v>17</v>
      </c>
      <c r="M104" s="521" t="s">
        <v>2351</v>
      </c>
      <c r="N104" s="632" t="s">
        <v>2351</v>
      </c>
      <c r="O104" s="632"/>
      <c r="P104" s="417" t="s">
        <v>2358</v>
      </c>
      <c r="Q104" s="675" t="s">
        <v>7935</v>
      </c>
      <c r="R104" s="422" t="s">
        <v>2477</v>
      </c>
      <c r="S104" s="422" t="s">
        <v>8286</v>
      </c>
      <c r="T104" s="672">
        <v>4167</v>
      </c>
      <c r="U104" s="422" t="s">
        <v>4880</v>
      </c>
      <c r="V104" s="422" t="s">
        <v>8287</v>
      </c>
      <c r="W104" s="523" t="s">
        <v>5043</v>
      </c>
      <c r="X104" s="523" t="s">
        <v>5779</v>
      </c>
      <c r="Y104" s="751">
        <v>44247</v>
      </c>
      <c r="Z104" s="670">
        <v>44256</v>
      </c>
      <c r="AA104" s="671"/>
      <c r="AB104" s="523" t="s">
        <v>6677</v>
      </c>
      <c r="AC104" s="523" t="s">
        <v>7975</v>
      </c>
      <c r="AD104" s="523" t="s">
        <v>7559</v>
      </c>
      <c r="AE104" s="523" t="s">
        <v>7976</v>
      </c>
      <c r="AF104" s="727" t="s">
        <v>6944</v>
      </c>
      <c r="AG104" s="91"/>
      <c r="AH104" s="91"/>
      <c r="AI104" s="91">
        <v>1</v>
      </c>
      <c r="AJ104" s="91">
        <v>7</v>
      </c>
      <c r="AK104" s="91">
        <v>5</v>
      </c>
      <c r="AL104" s="91"/>
      <c r="AM104" s="91"/>
      <c r="AN104" s="523"/>
      <c r="AO104" s="523"/>
      <c r="AP104" s="523"/>
      <c r="AQ104" s="523"/>
      <c r="AR104" s="523"/>
      <c r="AS104" s="523">
        <v>1</v>
      </c>
      <c r="AT104" s="523"/>
      <c r="AU104" s="523"/>
      <c r="AV104" s="523"/>
      <c r="AW104" s="523"/>
      <c r="AX104" s="523">
        <v>7</v>
      </c>
      <c r="AY104" s="523">
        <v>1</v>
      </c>
      <c r="AZ104" s="523">
        <v>3</v>
      </c>
      <c r="BA104" s="523">
        <v>1</v>
      </c>
      <c r="BB104" s="523"/>
      <c r="BC104" s="523"/>
      <c r="BD104" s="523"/>
      <c r="BE104" s="523"/>
      <c r="BF104" s="91"/>
      <c r="BG104" s="91"/>
      <c r="BH104" s="91"/>
      <c r="BI104" s="91"/>
      <c r="BJ104" s="91"/>
      <c r="BK104" s="91"/>
      <c r="BL104" s="91"/>
      <c r="BM104" s="91">
        <v>1</v>
      </c>
      <c r="BN104" s="91"/>
      <c r="BO104" s="91">
        <v>1</v>
      </c>
      <c r="BP104" s="91">
        <v>1</v>
      </c>
    </row>
    <row r="105" spans="1:68" ht="25.5" hidden="1">
      <c r="A105" s="630"/>
      <c r="B105" s="630" t="s">
        <v>6628</v>
      </c>
      <c r="C105" s="630" t="s">
        <v>7942</v>
      </c>
      <c r="D105" s="622">
        <f t="shared" si="3"/>
        <v>186525.71174645668</v>
      </c>
      <c r="E105" s="680">
        <v>680000</v>
      </c>
      <c r="F105" s="515">
        <v>10</v>
      </c>
      <c r="G105" s="624" t="s">
        <v>3216</v>
      </c>
      <c r="H105" s="624"/>
      <c r="I105" s="624"/>
      <c r="J105" s="752">
        <v>44377</v>
      </c>
      <c r="K105" s="760">
        <v>44427</v>
      </c>
      <c r="L105" s="557">
        <v>23</v>
      </c>
      <c r="M105" s="521" t="s">
        <v>2614</v>
      </c>
      <c r="N105" s="632" t="s">
        <v>2654</v>
      </c>
      <c r="O105" s="632"/>
      <c r="P105" s="112" t="s">
        <v>2358</v>
      </c>
      <c r="Q105" s="675" t="s">
        <v>8288</v>
      </c>
      <c r="R105" s="112" t="s">
        <v>2637</v>
      </c>
      <c r="S105" s="112" t="s">
        <v>8289</v>
      </c>
      <c r="T105" s="672">
        <v>3836</v>
      </c>
      <c r="U105" s="112" t="s">
        <v>4870</v>
      </c>
      <c r="V105" s="112" t="s">
        <v>1700</v>
      </c>
      <c r="W105" s="523" t="s">
        <v>5043</v>
      </c>
      <c r="X105" s="523" t="s">
        <v>5779</v>
      </c>
      <c r="Y105" s="682">
        <v>44435</v>
      </c>
      <c r="Z105" s="670">
        <v>44448</v>
      </c>
      <c r="AA105" s="671"/>
      <c r="AB105" s="523" t="s">
        <v>6652</v>
      </c>
      <c r="AC105" s="523" t="s">
        <v>7957</v>
      </c>
      <c r="AD105" s="523" t="s">
        <v>7559</v>
      </c>
      <c r="AE105" s="523" t="s">
        <v>8290</v>
      </c>
      <c r="AF105" s="727" t="s">
        <v>6594</v>
      </c>
      <c r="AG105" s="91" t="s">
        <v>7560</v>
      </c>
      <c r="AH105" s="523"/>
      <c r="AI105" s="523">
        <v>1</v>
      </c>
      <c r="AJ105" s="523">
        <v>6</v>
      </c>
      <c r="AK105" s="523">
        <v>4</v>
      </c>
      <c r="AL105" s="523"/>
      <c r="AM105" s="523"/>
      <c r="AN105" s="523"/>
      <c r="AO105" s="523"/>
      <c r="AP105" s="523"/>
      <c r="AQ105" s="523"/>
      <c r="AR105" s="523"/>
      <c r="AS105" s="523">
        <v>1</v>
      </c>
      <c r="AT105" s="523"/>
      <c r="AU105" s="523"/>
      <c r="AV105" s="523"/>
      <c r="AW105" s="523"/>
      <c r="AX105" s="523"/>
      <c r="AY105" s="523"/>
      <c r="AZ105" s="523"/>
      <c r="BA105" s="523"/>
      <c r="BB105" s="523"/>
      <c r="BC105" s="523"/>
      <c r="BD105" s="523"/>
      <c r="BE105" s="523"/>
      <c r="BF105" s="91">
        <v>2</v>
      </c>
      <c r="BG105" s="91">
        <v>1</v>
      </c>
      <c r="BH105" s="91">
        <v>1</v>
      </c>
      <c r="BI105" s="91"/>
      <c r="BJ105" s="91"/>
      <c r="BK105" s="523"/>
      <c r="BL105" s="523"/>
      <c r="BM105" s="91">
        <v>1</v>
      </c>
      <c r="BN105" s="91"/>
      <c r="BO105" s="91">
        <v>1</v>
      </c>
      <c r="BP105" s="91">
        <v>1</v>
      </c>
    </row>
    <row r="106" spans="1:68" ht="25.5" hidden="1">
      <c r="A106" s="630"/>
      <c r="B106" s="630" t="s">
        <v>2317</v>
      </c>
      <c r="C106" s="630" t="s">
        <v>7942</v>
      </c>
      <c r="D106" s="622">
        <f t="shared" si="3"/>
        <v>186437.6688674872</v>
      </c>
      <c r="E106" s="680">
        <v>679679.03</v>
      </c>
      <c r="F106" s="515">
        <v>10</v>
      </c>
      <c r="G106" s="624" t="s">
        <v>3216</v>
      </c>
      <c r="H106" s="624"/>
      <c r="I106" s="624"/>
      <c r="J106" s="752">
        <v>44222</v>
      </c>
      <c r="K106" s="760">
        <v>44251</v>
      </c>
      <c r="L106" s="557">
        <v>1</v>
      </c>
      <c r="M106" s="521" t="s">
        <v>2374</v>
      </c>
      <c r="N106" s="632" t="s">
        <v>2374</v>
      </c>
      <c r="O106" s="632"/>
      <c r="P106" s="525" t="s">
        <v>2358</v>
      </c>
      <c r="Q106" s="675" t="s">
        <v>7930</v>
      </c>
      <c r="R106" s="576" t="s">
        <v>8291</v>
      </c>
      <c r="S106" s="576" t="s">
        <v>8292</v>
      </c>
      <c r="T106" s="672">
        <v>4442</v>
      </c>
      <c r="U106" s="576" t="s">
        <v>4921</v>
      </c>
      <c r="V106" s="576" t="s">
        <v>8293</v>
      </c>
      <c r="W106" s="523" t="s">
        <v>5043</v>
      </c>
      <c r="X106" s="523" t="s">
        <v>5779</v>
      </c>
      <c r="Y106" s="751">
        <v>44261</v>
      </c>
      <c r="Z106" s="670">
        <v>44266</v>
      </c>
      <c r="AA106" s="671"/>
      <c r="AB106" s="523" t="s">
        <v>6652</v>
      </c>
      <c r="AC106" s="523" t="s">
        <v>7957</v>
      </c>
      <c r="AD106" s="523" t="s">
        <v>7559</v>
      </c>
      <c r="AE106" s="523" t="s">
        <v>7976</v>
      </c>
      <c r="AF106" s="727" t="s">
        <v>6502</v>
      </c>
      <c r="AG106" s="91" t="s">
        <v>7560</v>
      </c>
      <c r="AH106" s="91"/>
      <c r="AI106" s="91">
        <v>1</v>
      </c>
      <c r="AJ106" s="91">
        <v>6</v>
      </c>
      <c r="AK106" s="91">
        <v>4</v>
      </c>
      <c r="AL106" s="523"/>
      <c r="AM106" s="523"/>
      <c r="AN106" s="523"/>
      <c r="AO106" s="523"/>
      <c r="AP106" s="523"/>
      <c r="AQ106" s="523"/>
      <c r="AR106" s="523"/>
      <c r="AS106" s="523">
        <v>1</v>
      </c>
      <c r="AT106" s="523"/>
      <c r="AU106" s="523"/>
      <c r="AV106" s="523"/>
      <c r="AW106" s="523"/>
      <c r="AX106" s="523">
        <v>7</v>
      </c>
      <c r="AY106" s="523">
        <v>1</v>
      </c>
      <c r="AZ106" s="523">
        <v>3</v>
      </c>
      <c r="BA106" s="523">
        <v>1</v>
      </c>
      <c r="BB106" s="523"/>
      <c r="BC106" s="523"/>
      <c r="BD106" s="523"/>
      <c r="BE106" s="523"/>
      <c r="BF106" s="91">
        <v>2</v>
      </c>
      <c r="BG106" s="91">
        <v>1</v>
      </c>
      <c r="BH106" s="91">
        <v>1</v>
      </c>
      <c r="BI106" s="91"/>
      <c r="BJ106" s="91"/>
      <c r="BK106" s="91"/>
      <c r="BL106" s="523"/>
      <c r="BM106" s="91">
        <v>1</v>
      </c>
      <c r="BN106" s="91"/>
      <c r="BO106" s="91">
        <v>1</v>
      </c>
      <c r="BP106" s="91">
        <v>1</v>
      </c>
    </row>
    <row r="107" spans="1:68" ht="25.5" hidden="1">
      <c r="A107" s="630"/>
      <c r="B107" s="630" t="s">
        <v>6587</v>
      </c>
      <c r="C107" s="630" t="s">
        <v>7942</v>
      </c>
      <c r="D107" s="622">
        <f t="shared" si="3"/>
        <v>176122.24017379808</v>
      </c>
      <c r="E107" s="680">
        <v>642073</v>
      </c>
      <c r="F107" s="515">
        <v>9</v>
      </c>
      <c r="G107" s="624" t="s">
        <v>3216</v>
      </c>
      <c r="H107" s="624"/>
      <c r="I107" s="624"/>
      <c r="J107" s="752">
        <v>44298</v>
      </c>
      <c r="K107" s="760"/>
      <c r="L107" s="557">
        <v>17</v>
      </c>
      <c r="M107" s="521" t="s">
        <v>2432</v>
      </c>
      <c r="N107" s="632" t="s">
        <v>2432</v>
      </c>
      <c r="O107" s="561"/>
      <c r="P107" s="432" t="s">
        <v>2358</v>
      </c>
      <c r="Q107" s="675" t="s">
        <v>8294</v>
      </c>
      <c r="R107" s="432" t="s">
        <v>2794</v>
      </c>
      <c r="S107" s="432" t="s">
        <v>8295</v>
      </c>
      <c r="T107" s="672">
        <v>4762</v>
      </c>
      <c r="U107" s="432" t="s">
        <v>4870</v>
      </c>
      <c r="V107" s="432" t="s">
        <v>8296</v>
      </c>
      <c r="W107" s="523" t="s">
        <v>5043</v>
      </c>
      <c r="X107" s="523" t="s">
        <v>5833</v>
      </c>
      <c r="Y107" s="682">
        <v>44336</v>
      </c>
      <c r="Z107" s="670">
        <v>44343</v>
      </c>
      <c r="AA107" s="671"/>
      <c r="AB107" s="711" t="s">
        <v>6778</v>
      </c>
      <c r="AC107" s="711" t="s">
        <v>7957</v>
      </c>
      <c r="AD107" s="523" t="s">
        <v>7559</v>
      </c>
      <c r="AE107" s="523" t="s">
        <v>8297</v>
      </c>
      <c r="AF107" s="727" t="s">
        <v>4963</v>
      </c>
      <c r="AG107" s="91" t="s">
        <v>7560</v>
      </c>
      <c r="AH107" s="523"/>
      <c r="AI107" s="523">
        <v>1</v>
      </c>
      <c r="AJ107" s="523">
        <v>5</v>
      </c>
      <c r="AK107" s="523">
        <v>4</v>
      </c>
      <c r="AL107" s="523"/>
      <c r="AM107" s="523"/>
      <c r="AN107" s="523"/>
      <c r="AO107" s="523"/>
      <c r="AP107" s="523"/>
      <c r="AQ107" s="523"/>
      <c r="AR107" s="523"/>
      <c r="AS107" s="523">
        <v>1</v>
      </c>
      <c r="AT107" s="523"/>
      <c r="AU107" s="523"/>
      <c r="AV107" s="523"/>
      <c r="AW107" s="523"/>
      <c r="AX107" s="523"/>
      <c r="AY107" s="523"/>
      <c r="AZ107" s="523">
        <v>2</v>
      </c>
      <c r="BA107" s="523">
        <v>1</v>
      </c>
      <c r="BB107" s="523">
        <v>5</v>
      </c>
      <c r="BC107" s="523">
        <v>1</v>
      </c>
      <c r="BD107" s="523"/>
      <c r="BE107" s="523"/>
      <c r="BF107" s="91">
        <v>2</v>
      </c>
      <c r="BG107" s="91">
        <v>1</v>
      </c>
      <c r="BH107" s="91">
        <v>1</v>
      </c>
      <c r="BI107" s="91"/>
      <c r="BJ107" s="91"/>
      <c r="BK107" s="523"/>
      <c r="BL107" s="523"/>
      <c r="BM107" s="91">
        <v>1</v>
      </c>
      <c r="BN107" s="91"/>
      <c r="BO107" s="91">
        <v>1</v>
      </c>
      <c r="BP107" s="91">
        <v>1</v>
      </c>
    </row>
    <row r="108" spans="1:68" ht="28.5" hidden="1">
      <c r="A108" s="630"/>
      <c r="B108" s="630" t="s">
        <v>2317</v>
      </c>
      <c r="C108" s="630" t="s">
        <v>7942</v>
      </c>
      <c r="D108" s="622">
        <f t="shared" si="3"/>
        <v>110269.61194422882</v>
      </c>
      <c r="E108" s="680">
        <v>402000</v>
      </c>
      <c r="F108" s="515">
        <v>6</v>
      </c>
      <c r="G108" s="624" t="s">
        <v>3216</v>
      </c>
      <c r="H108" s="624"/>
      <c r="I108" s="624"/>
      <c r="J108" s="613"/>
      <c r="K108" s="765" t="s">
        <v>7967</v>
      </c>
      <c r="L108" s="557">
        <v>22</v>
      </c>
      <c r="M108" s="521" t="s">
        <v>2654</v>
      </c>
      <c r="N108" s="632" t="s">
        <v>2707</v>
      </c>
      <c r="O108" s="632"/>
      <c r="P108" s="507" t="s">
        <v>7241</v>
      </c>
      <c r="Q108" s="675" t="s">
        <v>8298</v>
      </c>
      <c r="R108" s="507" t="s">
        <v>8299</v>
      </c>
      <c r="S108" s="507" t="s">
        <v>8300</v>
      </c>
      <c r="T108" s="672">
        <v>6779</v>
      </c>
      <c r="U108" s="507" t="s">
        <v>5720</v>
      </c>
      <c r="V108" s="507" t="s">
        <v>8301</v>
      </c>
      <c r="W108" s="523" t="s">
        <v>5043</v>
      </c>
      <c r="X108" s="757" t="s">
        <v>5779</v>
      </c>
      <c r="Y108" s="682">
        <v>44466</v>
      </c>
      <c r="Z108" s="670">
        <v>44469</v>
      </c>
      <c r="AA108" s="686"/>
      <c r="AB108" s="523" t="s">
        <v>7971</v>
      </c>
      <c r="AC108" s="523"/>
      <c r="AD108" s="771" t="s">
        <v>7947</v>
      </c>
      <c r="AE108" s="523" t="s">
        <v>7948</v>
      </c>
      <c r="AF108" s="727">
        <v>4</v>
      </c>
      <c r="AG108" s="91" t="s">
        <v>7560</v>
      </c>
      <c r="AH108" s="91"/>
      <c r="AI108" s="91"/>
      <c r="AJ108" s="91">
        <v>6</v>
      </c>
      <c r="AK108" s="91"/>
      <c r="AL108" s="91"/>
      <c r="AM108" s="91"/>
      <c r="AN108" s="523"/>
      <c r="AO108" s="523"/>
      <c r="AP108" s="523"/>
      <c r="AQ108" s="523"/>
      <c r="AR108" s="523"/>
      <c r="AS108" s="523">
        <v>1</v>
      </c>
      <c r="AT108" s="523">
        <v>6</v>
      </c>
      <c r="AU108" s="523"/>
      <c r="AV108" s="523"/>
      <c r="AW108" s="523"/>
      <c r="AX108" s="523"/>
      <c r="AY108" s="523"/>
      <c r="AZ108" s="523"/>
      <c r="BA108" s="523"/>
      <c r="BB108" s="523"/>
      <c r="BC108" s="523"/>
      <c r="BD108" s="523"/>
      <c r="BE108" s="523"/>
      <c r="BF108" s="91">
        <v>2</v>
      </c>
      <c r="BG108" s="91">
        <v>1</v>
      </c>
      <c r="BH108" s="91">
        <v>1</v>
      </c>
      <c r="BI108" s="91">
        <v>2</v>
      </c>
      <c r="BJ108" s="91">
        <v>4</v>
      </c>
      <c r="BK108" s="91"/>
      <c r="BL108" s="91"/>
      <c r="BM108" s="91"/>
      <c r="BN108" s="91">
        <v>2</v>
      </c>
      <c r="BO108" s="91">
        <v>1</v>
      </c>
      <c r="BP108" s="91">
        <v>1</v>
      </c>
    </row>
    <row r="109" spans="1:68" ht="28.5" hidden="1">
      <c r="A109" s="630"/>
      <c r="B109" s="630" t="s">
        <v>6628</v>
      </c>
      <c r="C109" s="630" t="s">
        <v>7942</v>
      </c>
      <c r="D109" s="622">
        <f t="shared" si="3"/>
        <v>190640.24950556972</v>
      </c>
      <c r="E109" s="680">
        <v>695000</v>
      </c>
      <c r="F109" s="515">
        <v>10</v>
      </c>
      <c r="G109" s="624" t="s">
        <v>3216</v>
      </c>
      <c r="H109" s="624"/>
      <c r="I109" s="624"/>
      <c r="J109" s="752">
        <v>44453</v>
      </c>
      <c r="K109" s="765" t="s">
        <v>7984</v>
      </c>
      <c r="L109" s="557">
        <v>18</v>
      </c>
      <c r="M109" s="521" t="s">
        <v>2707</v>
      </c>
      <c r="N109" s="632" t="s">
        <v>2707</v>
      </c>
      <c r="O109" s="561"/>
      <c r="P109" s="422" t="s">
        <v>2358</v>
      </c>
      <c r="Q109" s="675" t="s">
        <v>8302</v>
      </c>
      <c r="R109" s="422" t="s">
        <v>3040</v>
      </c>
      <c r="S109" s="422" t="s">
        <v>8303</v>
      </c>
      <c r="T109" s="672">
        <v>4736</v>
      </c>
      <c r="U109" s="422" t="s">
        <v>4880</v>
      </c>
      <c r="V109" s="422" t="s">
        <v>7844</v>
      </c>
      <c r="W109" s="523" t="s">
        <v>5043</v>
      </c>
      <c r="X109" s="757" t="s">
        <v>5833</v>
      </c>
      <c r="Y109" s="682">
        <v>44495</v>
      </c>
      <c r="Z109" s="670">
        <v>44497</v>
      </c>
      <c r="AA109" s="686"/>
      <c r="AB109" s="523" t="s">
        <v>6677</v>
      </c>
      <c r="AC109" s="523" t="s">
        <v>7975</v>
      </c>
      <c r="AD109" s="771" t="s">
        <v>8155</v>
      </c>
      <c r="AE109" s="523" t="s">
        <v>7976</v>
      </c>
      <c r="AF109" s="727"/>
      <c r="AG109" s="91"/>
      <c r="AH109" s="91"/>
      <c r="AI109" s="91"/>
      <c r="AJ109" s="91"/>
      <c r="AK109" s="91"/>
      <c r="AL109" s="91"/>
      <c r="AM109" s="91"/>
      <c r="AN109" s="523"/>
      <c r="AO109" s="523"/>
      <c r="AP109" s="523"/>
      <c r="AQ109" s="523"/>
      <c r="AR109" s="523"/>
      <c r="AS109" s="523">
        <v>1</v>
      </c>
      <c r="AT109" s="523"/>
      <c r="AU109" s="523"/>
      <c r="AV109" s="523"/>
      <c r="AW109" s="523"/>
      <c r="AX109" s="523"/>
      <c r="AY109" s="523"/>
      <c r="AZ109" s="523"/>
      <c r="BA109" s="523"/>
      <c r="BB109" s="523"/>
      <c r="BC109" s="523"/>
      <c r="BD109" s="523"/>
      <c r="BE109" s="523"/>
      <c r="BF109" s="91"/>
      <c r="BG109" s="91"/>
      <c r="BH109" s="91"/>
      <c r="BI109" s="91"/>
      <c r="BJ109" s="91"/>
      <c r="BK109" s="91"/>
      <c r="BL109" s="91"/>
      <c r="BM109" s="91">
        <v>1</v>
      </c>
      <c r="BN109" s="91"/>
      <c r="BO109" s="91">
        <v>1</v>
      </c>
      <c r="BP109" s="91">
        <v>1</v>
      </c>
    </row>
    <row r="110" spans="1:68" ht="28.5" hidden="1">
      <c r="A110" s="630"/>
      <c r="B110" s="630" t="s">
        <v>2317</v>
      </c>
      <c r="C110" s="630"/>
      <c r="D110" s="622">
        <f t="shared" si="3"/>
        <v>73787.377146760075</v>
      </c>
      <c r="E110" s="680">
        <v>269000</v>
      </c>
      <c r="F110" s="515">
        <v>6</v>
      </c>
      <c r="G110" s="624" t="s">
        <v>3216</v>
      </c>
      <c r="H110" s="624"/>
      <c r="I110" s="624"/>
      <c r="J110" s="613"/>
      <c r="K110" s="764" t="s">
        <v>8304</v>
      </c>
      <c r="L110" s="557">
        <v>6</v>
      </c>
      <c r="M110" s="521" t="s">
        <v>2707</v>
      </c>
      <c r="N110" s="632" t="s">
        <v>2746</v>
      </c>
      <c r="O110" s="561"/>
      <c r="P110" s="422" t="s">
        <v>7241</v>
      </c>
      <c r="Q110" s="675" t="s">
        <v>8305</v>
      </c>
      <c r="R110" s="422" t="s">
        <v>8306</v>
      </c>
      <c r="S110" s="422" t="s">
        <v>8307</v>
      </c>
      <c r="T110" s="672">
        <v>6718</v>
      </c>
      <c r="U110" s="422" t="s">
        <v>4880</v>
      </c>
      <c r="V110" s="422"/>
      <c r="W110" s="523" t="s">
        <v>5043</v>
      </c>
      <c r="X110" s="757" t="s">
        <v>8074</v>
      </c>
      <c r="Y110" s="682" t="s">
        <v>3216</v>
      </c>
      <c r="Z110" s="670">
        <v>44483</v>
      </c>
      <c r="AA110" s="686" t="s">
        <v>7970</v>
      </c>
      <c r="AB110" s="523">
        <v>6</v>
      </c>
      <c r="AC110" s="523"/>
      <c r="AD110" s="771" t="s">
        <v>8240</v>
      </c>
      <c r="AE110" s="523" t="s">
        <v>7948</v>
      </c>
      <c r="AF110" s="727">
        <v>4</v>
      </c>
      <c r="AG110" s="91" t="s">
        <v>7560</v>
      </c>
      <c r="AH110" s="91"/>
      <c r="AI110" s="91"/>
      <c r="AJ110" s="91"/>
      <c r="AK110" s="91"/>
      <c r="AL110" s="91"/>
      <c r="AM110" s="91"/>
      <c r="AN110" s="523"/>
      <c r="AO110" s="523"/>
      <c r="AP110" s="523"/>
      <c r="AQ110" s="523"/>
      <c r="AR110" s="523"/>
      <c r="AS110" s="523"/>
      <c r="AT110" s="523"/>
      <c r="AU110" s="523"/>
      <c r="AV110" s="523"/>
      <c r="AW110" s="523"/>
      <c r="AX110" s="523"/>
      <c r="AY110" s="523"/>
      <c r="AZ110" s="523"/>
      <c r="BA110" s="523"/>
      <c r="BB110" s="523"/>
      <c r="BC110" s="523"/>
      <c r="BD110" s="523"/>
      <c r="BE110" s="523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</row>
    <row r="111" spans="1:68" ht="25.5" hidden="1">
      <c r="A111" s="630"/>
      <c r="B111" s="630" t="s">
        <v>7566</v>
      </c>
      <c r="C111" s="630" t="s">
        <v>7942</v>
      </c>
      <c r="D111" s="622">
        <f t="shared" si="3"/>
        <v>182069.15440763001</v>
      </c>
      <c r="E111" s="680">
        <v>663753.13</v>
      </c>
      <c r="F111" s="515">
        <v>9</v>
      </c>
      <c r="G111" s="624" t="s">
        <v>3216</v>
      </c>
      <c r="H111" s="624"/>
      <c r="I111" s="624"/>
      <c r="J111" s="752">
        <v>44214</v>
      </c>
      <c r="K111" s="760"/>
      <c r="L111" s="557">
        <v>15</v>
      </c>
      <c r="M111" s="521" t="s">
        <v>2351</v>
      </c>
      <c r="N111" s="632" t="s">
        <v>2351</v>
      </c>
      <c r="O111" s="561"/>
      <c r="P111" s="432" t="s">
        <v>2358</v>
      </c>
      <c r="Q111" s="675" t="s">
        <v>8308</v>
      </c>
      <c r="R111" s="432" t="s">
        <v>239</v>
      </c>
      <c r="S111" s="432" t="s">
        <v>8309</v>
      </c>
      <c r="T111" s="672">
        <v>3492</v>
      </c>
      <c r="U111" s="432" t="s">
        <v>4870</v>
      </c>
      <c r="V111" s="432" t="s">
        <v>8310</v>
      </c>
      <c r="W111" s="523" t="s">
        <v>5043</v>
      </c>
      <c r="X111" s="523" t="s">
        <v>5833</v>
      </c>
      <c r="Y111" s="751">
        <v>44247</v>
      </c>
      <c r="Z111" s="670">
        <v>44256</v>
      </c>
      <c r="AA111" s="671" t="s">
        <v>8311</v>
      </c>
      <c r="AB111" s="523" t="s">
        <v>8312</v>
      </c>
      <c r="AC111" s="523" t="s">
        <v>7957</v>
      </c>
      <c r="AD111" s="523" t="s">
        <v>7559</v>
      </c>
      <c r="AE111" s="523" t="s">
        <v>8007</v>
      </c>
      <c r="AF111" s="727" t="s">
        <v>7086</v>
      </c>
      <c r="AG111" s="91" t="s">
        <v>7560</v>
      </c>
      <c r="AH111" s="91"/>
      <c r="AI111" s="91">
        <v>1</v>
      </c>
      <c r="AJ111" s="523">
        <v>4</v>
      </c>
      <c r="AK111" s="523">
        <v>4</v>
      </c>
      <c r="AL111" s="91"/>
      <c r="AM111" s="711" t="s">
        <v>8313</v>
      </c>
      <c r="AN111" s="523"/>
      <c r="AO111" s="523"/>
      <c r="AP111" s="523"/>
      <c r="AQ111" s="523"/>
      <c r="AR111" s="523"/>
      <c r="AS111" s="523">
        <v>1</v>
      </c>
      <c r="AT111" s="523"/>
      <c r="AU111" s="523"/>
      <c r="AV111" s="523"/>
      <c r="AW111" s="523"/>
      <c r="AX111" s="523"/>
      <c r="AY111" s="523"/>
      <c r="AZ111" s="523">
        <v>3</v>
      </c>
      <c r="BA111" s="523">
        <v>1</v>
      </c>
      <c r="BB111" s="523">
        <v>7</v>
      </c>
      <c r="BC111" s="523">
        <v>1</v>
      </c>
      <c r="BD111" s="523"/>
      <c r="BE111" s="523"/>
      <c r="BF111" s="91">
        <v>2</v>
      </c>
      <c r="BG111" s="91">
        <v>1</v>
      </c>
      <c r="BH111" s="91">
        <v>1</v>
      </c>
      <c r="BI111" s="91"/>
      <c r="BJ111" s="91"/>
      <c r="BK111" s="91"/>
      <c r="BL111" s="523"/>
      <c r="BM111" s="91">
        <v>1</v>
      </c>
      <c r="BN111" s="91"/>
      <c r="BO111" s="91">
        <v>1</v>
      </c>
      <c r="BP111" s="91">
        <v>1</v>
      </c>
    </row>
    <row r="112" spans="1:68" ht="25.5" hidden="1">
      <c r="A112" s="630"/>
      <c r="B112" s="630" t="s">
        <v>6628</v>
      </c>
      <c r="C112" s="630" t="s">
        <v>7942</v>
      </c>
      <c r="D112" s="622">
        <f t="shared" si="3"/>
        <v>182433.11818872561</v>
      </c>
      <c r="E112" s="680">
        <v>665080</v>
      </c>
      <c r="F112" s="515">
        <v>12</v>
      </c>
      <c r="G112" s="624" t="s">
        <v>3216</v>
      </c>
      <c r="H112" s="624"/>
      <c r="I112" s="624"/>
      <c r="J112" s="613"/>
      <c r="K112" s="760"/>
      <c r="L112" s="557">
        <v>5</v>
      </c>
      <c r="M112" s="521" t="s">
        <v>2432</v>
      </c>
      <c r="N112" s="632" t="s">
        <v>2432</v>
      </c>
      <c r="O112" s="561"/>
      <c r="P112" s="432" t="s">
        <v>2335</v>
      </c>
      <c r="Q112" s="675" t="s">
        <v>8314</v>
      </c>
      <c r="R112" s="432" t="s">
        <v>8315</v>
      </c>
      <c r="S112" s="432" t="s">
        <v>32</v>
      </c>
      <c r="T112" s="672">
        <v>7106</v>
      </c>
      <c r="U112" s="432" t="s">
        <v>4870</v>
      </c>
      <c r="V112" s="432" t="s">
        <v>8316</v>
      </c>
      <c r="W112" s="523" t="s">
        <v>5043</v>
      </c>
      <c r="X112" s="523" t="s">
        <v>5833</v>
      </c>
      <c r="Y112" s="682">
        <v>44327</v>
      </c>
      <c r="Z112" s="670">
        <v>44336</v>
      </c>
      <c r="AA112" s="671"/>
      <c r="AB112" s="711" t="s">
        <v>6677</v>
      </c>
      <c r="AC112" s="711" t="s">
        <v>7975</v>
      </c>
      <c r="AD112" s="523" t="s">
        <v>7559</v>
      </c>
      <c r="AE112" s="523" t="s">
        <v>7976</v>
      </c>
      <c r="AF112" s="727" t="s">
        <v>5001</v>
      </c>
      <c r="AG112" s="91"/>
      <c r="AH112" s="523"/>
      <c r="AI112" s="523">
        <v>1</v>
      </c>
      <c r="AJ112" s="523">
        <v>7</v>
      </c>
      <c r="AK112" s="523">
        <v>5</v>
      </c>
      <c r="AL112" s="523"/>
      <c r="AM112" s="523"/>
      <c r="AN112" s="523"/>
      <c r="AO112" s="523"/>
      <c r="AP112" s="523"/>
      <c r="AQ112" s="523"/>
      <c r="AR112" s="523"/>
      <c r="AS112" s="523">
        <v>1</v>
      </c>
      <c r="AT112" s="523"/>
      <c r="AU112" s="523"/>
      <c r="AV112" s="523"/>
      <c r="AW112" s="523"/>
      <c r="AX112" s="523">
        <v>7</v>
      </c>
      <c r="AY112" s="523">
        <v>1</v>
      </c>
      <c r="AZ112" s="523">
        <v>3</v>
      </c>
      <c r="BA112" s="523">
        <v>1</v>
      </c>
      <c r="BB112" s="523"/>
      <c r="BC112" s="523"/>
      <c r="BD112" s="523"/>
      <c r="BE112" s="523"/>
      <c r="BF112" s="91"/>
      <c r="BG112" s="91"/>
      <c r="BH112" s="91"/>
      <c r="BI112" s="91"/>
      <c r="BJ112" s="91"/>
      <c r="BK112" s="523"/>
      <c r="BL112" s="523"/>
      <c r="BM112" s="91">
        <v>1</v>
      </c>
      <c r="BN112" s="91"/>
      <c r="BO112" s="91">
        <v>1</v>
      </c>
      <c r="BP112" s="91">
        <v>1</v>
      </c>
    </row>
    <row r="113" spans="1:68" ht="25.5" hidden="1">
      <c r="A113" s="630"/>
      <c r="B113" s="630" t="s">
        <v>7566</v>
      </c>
      <c r="C113" s="630" t="s">
        <v>7942</v>
      </c>
      <c r="D113" s="622">
        <f t="shared" si="3"/>
        <v>186525.71174645668</v>
      </c>
      <c r="E113" s="680">
        <v>680000</v>
      </c>
      <c r="F113" s="515">
        <v>12</v>
      </c>
      <c r="G113" s="624" t="s">
        <v>3216</v>
      </c>
      <c r="H113" s="624"/>
      <c r="I113" s="624"/>
      <c r="J113" s="752">
        <v>44467</v>
      </c>
      <c r="K113" s="765" t="s">
        <v>7984</v>
      </c>
      <c r="L113" s="557">
        <v>29</v>
      </c>
      <c r="M113" s="521" t="s">
        <v>2707</v>
      </c>
      <c r="N113" s="632" t="s">
        <v>2746</v>
      </c>
      <c r="O113" s="632"/>
      <c r="P113" s="507" t="s">
        <v>2358</v>
      </c>
      <c r="Q113" s="675" t="s">
        <v>8317</v>
      </c>
      <c r="R113" s="507" t="s">
        <v>5242</v>
      </c>
      <c r="S113" s="507" t="s">
        <v>8318</v>
      </c>
      <c r="T113" s="672">
        <v>4909</v>
      </c>
      <c r="U113" s="507" t="s">
        <v>5720</v>
      </c>
      <c r="V113" s="507"/>
      <c r="W113" s="523" t="s">
        <v>5043</v>
      </c>
      <c r="X113" s="757" t="s">
        <v>5833</v>
      </c>
      <c r="Y113" s="682">
        <v>44503</v>
      </c>
      <c r="Z113" s="670">
        <v>44510</v>
      </c>
      <c r="AA113" s="671"/>
      <c r="AB113" s="523" t="s">
        <v>6713</v>
      </c>
      <c r="AC113" s="523" t="s">
        <v>7957</v>
      </c>
      <c r="AD113" s="771" t="s">
        <v>7986</v>
      </c>
      <c r="AE113" s="523" t="s">
        <v>8319</v>
      </c>
      <c r="AF113" s="727" t="s">
        <v>4910</v>
      </c>
      <c r="AG113" s="91" t="s">
        <v>7560</v>
      </c>
      <c r="AH113" s="91">
        <v>1</v>
      </c>
      <c r="AI113" s="91"/>
      <c r="AJ113" s="91"/>
      <c r="AK113" s="91"/>
      <c r="AL113" s="91"/>
      <c r="AM113" s="91"/>
      <c r="AN113" s="523"/>
      <c r="AO113" s="523"/>
      <c r="AP113" s="523"/>
      <c r="AQ113" s="523"/>
      <c r="AR113" s="523"/>
      <c r="AS113" s="523">
        <v>1</v>
      </c>
      <c r="AT113" s="523"/>
      <c r="AU113" s="523"/>
      <c r="AV113" s="523"/>
      <c r="AW113" s="523"/>
      <c r="AX113" s="523"/>
      <c r="AY113" s="523"/>
      <c r="AZ113" s="523"/>
      <c r="BA113" s="523"/>
      <c r="BB113" s="523"/>
      <c r="BC113" s="523"/>
      <c r="BD113" s="523"/>
      <c r="BE113" s="523"/>
      <c r="BF113" s="91">
        <v>2</v>
      </c>
      <c r="BG113" s="91">
        <v>1</v>
      </c>
      <c r="BH113" s="91">
        <v>1</v>
      </c>
      <c r="BI113" s="91"/>
      <c r="BJ113" s="91"/>
      <c r="BK113" s="91"/>
      <c r="BL113" s="91"/>
      <c r="BM113" s="91">
        <v>1</v>
      </c>
      <c r="BN113" s="91"/>
      <c r="BO113" s="91">
        <v>1</v>
      </c>
      <c r="BP113" s="91">
        <v>1</v>
      </c>
    </row>
    <row r="114" spans="1:68" ht="25.5" hidden="1">
      <c r="A114" s="630"/>
      <c r="B114" s="630" t="s">
        <v>7954</v>
      </c>
      <c r="C114" s="630" t="s">
        <v>7942</v>
      </c>
      <c r="D114" s="596">
        <f t="shared" si="3"/>
        <v>186525.71174645668</v>
      </c>
      <c r="E114" s="618">
        <v>680000</v>
      </c>
      <c r="F114" s="515">
        <v>11</v>
      </c>
      <c r="G114" s="624" t="s">
        <v>3216</v>
      </c>
      <c r="H114" s="624"/>
      <c r="I114" s="624"/>
      <c r="J114" s="752">
        <v>44503</v>
      </c>
      <c r="K114" s="764" t="s">
        <v>8055</v>
      </c>
      <c r="L114" s="557">
        <v>6</v>
      </c>
      <c r="M114" s="521" t="s">
        <v>2815</v>
      </c>
      <c r="N114" s="632" t="s">
        <v>2815</v>
      </c>
      <c r="O114" s="632"/>
      <c r="P114" s="112" t="s">
        <v>2358</v>
      </c>
      <c r="Q114" s="675" t="s">
        <v>8320</v>
      </c>
      <c r="R114" s="112" t="s">
        <v>330</v>
      </c>
      <c r="S114" s="112" t="s">
        <v>8321</v>
      </c>
      <c r="T114" s="672">
        <v>4838</v>
      </c>
      <c r="U114" s="432" t="s">
        <v>4870</v>
      </c>
      <c r="V114" s="432"/>
      <c r="W114" s="711" t="s">
        <v>5043</v>
      </c>
      <c r="X114" s="757" t="s">
        <v>7946</v>
      </c>
      <c r="Y114" s="682">
        <v>44540</v>
      </c>
      <c r="Z114" s="670">
        <v>44546</v>
      </c>
      <c r="AA114" s="671"/>
      <c r="AB114" s="523" t="s">
        <v>6689</v>
      </c>
      <c r="AC114" s="523" t="s">
        <v>7975</v>
      </c>
      <c r="AD114" s="523"/>
      <c r="AE114" s="523" t="s">
        <v>8121</v>
      </c>
      <c r="AF114" s="727"/>
      <c r="AG114" s="91"/>
      <c r="AH114" s="523"/>
      <c r="AI114" s="523">
        <v>1</v>
      </c>
      <c r="AJ114" s="523"/>
      <c r="AK114" s="523"/>
      <c r="AL114" s="523"/>
      <c r="AM114" s="523"/>
      <c r="AN114" s="523"/>
      <c r="AO114" s="523"/>
      <c r="AP114" s="523"/>
      <c r="AQ114" s="523"/>
      <c r="AR114" s="523"/>
      <c r="AS114" s="523">
        <v>1</v>
      </c>
      <c r="AT114" s="523"/>
      <c r="AU114" s="523"/>
      <c r="AV114" s="523"/>
      <c r="AW114" s="523"/>
      <c r="AX114" s="523"/>
      <c r="AY114" s="523"/>
      <c r="AZ114" s="523"/>
      <c r="BA114" s="523"/>
      <c r="BB114" s="523"/>
      <c r="BC114" s="523"/>
      <c r="BD114" s="523"/>
      <c r="BE114" s="523"/>
      <c r="BF114" s="91">
        <v>2</v>
      </c>
      <c r="BG114" s="91">
        <v>1</v>
      </c>
      <c r="BH114" s="91">
        <v>1</v>
      </c>
      <c r="BI114" s="91"/>
      <c r="BJ114" s="91"/>
      <c r="BK114" s="523"/>
      <c r="BL114" s="523"/>
      <c r="BM114" s="91">
        <v>1</v>
      </c>
      <c r="BN114" s="91"/>
      <c r="BO114" s="91">
        <v>1</v>
      </c>
      <c r="BP114" s="91">
        <v>1</v>
      </c>
    </row>
    <row r="115" spans="1:68" ht="25.5" hidden="1">
      <c r="A115" s="630"/>
      <c r="B115" s="630" t="s">
        <v>6587</v>
      </c>
      <c r="C115" s="630" t="s">
        <v>7942</v>
      </c>
      <c r="D115" s="622">
        <f t="shared" si="3"/>
        <v>186525.71174645668</v>
      </c>
      <c r="E115" s="680">
        <v>680000</v>
      </c>
      <c r="F115" s="515">
        <v>11</v>
      </c>
      <c r="G115" s="624" t="s">
        <v>3216</v>
      </c>
      <c r="H115" s="624"/>
      <c r="I115" s="624"/>
      <c r="J115" s="752">
        <v>44404</v>
      </c>
      <c r="K115" s="760"/>
      <c r="L115" s="557">
        <v>30</v>
      </c>
      <c r="M115" s="521" t="s">
        <v>2614</v>
      </c>
      <c r="N115" s="632" t="s">
        <v>2654</v>
      </c>
      <c r="O115" s="632"/>
      <c r="P115" s="417" t="s">
        <v>2358</v>
      </c>
      <c r="Q115" s="675" t="s">
        <v>8322</v>
      </c>
      <c r="R115" s="417" t="s">
        <v>244</v>
      </c>
      <c r="S115" s="417" t="s">
        <v>5003</v>
      </c>
      <c r="T115" s="672">
        <v>5082</v>
      </c>
      <c r="U115" s="417" t="s">
        <v>4880</v>
      </c>
      <c r="V115" s="417" t="s">
        <v>1753</v>
      </c>
      <c r="W115" s="523" t="s">
        <v>5043</v>
      </c>
      <c r="X115" s="523" t="s">
        <v>5833</v>
      </c>
      <c r="Y115" s="682">
        <v>44442</v>
      </c>
      <c r="Z115" s="670">
        <v>44448</v>
      </c>
      <c r="AA115" s="671" t="s">
        <v>8039</v>
      </c>
      <c r="AB115" s="523" t="s">
        <v>6555</v>
      </c>
      <c r="AC115" s="523" t="s">
        <v>7957</v>
      </c>
      <c r="AD115" s="523" t="s">
        <v>7559</v>
      </c>
      <c r="AE115" s="523" t="s">
        <v>8121</v>
      </c>
      <c r="AF115" s="727" t="s">
        <v>4963</v>
      </c>
      <c r="AG115" s="91" t="s">
        <v>7560</v>
      </c>
      <c r="AH115" s="91"/>
      <c r="AI115" s="91">
        <v>1</v>
      </c>
      <c r="AJ115" s="91">
        <v>6</v>
      </c>
      <c r="AK115" s="91">
        <v>5</v>
      </c>
      <c r="AL115" s="91"/>
      <c r="AM115" s="91"/>
      <c r="AN115" s="523"/>
      <c r="AO115" s="523"/>
      <c r="AP115" s="523"/>
      <c r="AQ115" s="523"/>
      <c r="AR115" s="523"/>
      <c r="AS115" s="523">
        <v>1</v>
      </c>
      <c r="AT115" s="523"/>
      <c r="AU115" s="523"/>
      <c r="AV115" s="523"/>
      <c r="AW115" s="523"/>
      <c r="AX115" s="523"/>
      <c r="AY115" s="523"/>
      <c r="AZ115" s="523"/>
      <c r="BA115" s="523"/>
      <c r="BB115" s="523"/>
      <c r="BC115" s="523"/>
      <c r="BD115" s="523"/>
      <c r="BE115" s="523"/>
      <c r="BF115" s="91">
        <v>2</v>
      </c>
      <c r="BG115" s="91">
        <v>1</v>
      </c>
      <c r="BH115" s="91">
        <v>1</v>
      </c>
      <c r="BI115" s="91"/>
      <c r="BJ115" s="91"/>
      <c r="BK115" s="91"/>
      <c r="BL115" s="91"/>
      <c r="BM115" s="91">
        <v>1</v>
      </c>
      <c r="BN115" s="91"/>
      <c r="BO115" s="91">
        <v>1</v>
      </c>
      <c r="BP115" s="91">
        <v>1</v>
      </c>
    </row>
    <row r="116" spans="1:68" ht="39" hidden="1">
      <c r="A116" s="630"/>
      <c r="B116" s="630" t="s">
        <v>2333</v>
      </c>
      <c r="C116" s="630" t="s">
        <v>7942</v>
      </c>
      <c r="D116" s="622">
        <f t="shared" si="3"/>
        <v>181039.66140097266</v>
      </c>
      <c r="E116" s="680">
        <v>660000</v>
      </c>
      <c r="F116" s="515">
        <v>12</v>
      </c>
      <c r="G116" s="624" t="s">
        <v>3216</v>
      </c>
      <c r="H116" s="624"/>
      <c r="I116" s="624"/>
      <c r="J116" s="752">
        <v>44440</v>
      </c>
      <c r="K116" s="765" t="s">
        <v>7984</v>
      </c>
      <c r="L116" s="557">
        <v>20</v>
      </c>
      <c r="M116" s="521" t="s">
        <v>2707</v>
      </c>
      <c r="N116" s="632" t="s">
        <v>2746</v>
      </c>
      <c r="O116" s="561"/>
      <c r="P116" s="432" t="s">
        <v>2358</v>
      </c>
      <c r="Q116" s="675" t="s">
        <v>8323</v>
      </c>
      <c r="R116" s="432" t="s">
        <v>3645</v>
      </c>
      <c r="S116" s="432" t="s">
        <v>8324</v>
      </c>
      <c r="T116" s="672">
        <v>3373</v>
      </c>
      <c r="U116" s="432" t="s">
        <v>4870</v>
      </c>
      <c r="V116" s="432" t="s">
        <v>8325</v>
      </c>
      <c r="W116" s="523" t="s">
        <v>5043</v>
      </c>
      <c r="X116" s="757" t="s">
        <v>7946</v>
      </c>
      <c r="Y116" s="682">
        <v>44496</v>
      </c>
      <c r="Z116" s="670">
        <v>44499</v>
      </c>
      <c r="AA116" s="686" t="s">
        <v>8326</v>
      </c>
      <c r="AB116" s="523" t="s">
        <v>8175</v>
      </c>
      <c r="AC116" s="523" t="s">
        <v>7957</v>
      </c>
      <c r="AD116" s="771" t="s">
        <v>7986</v>
      </c>
      <c r="AE116" s="523" t="s">
        <v>8327</v>
      </c>
      <c r="AF116" s="727"/>
      <c r="AG116" s="91" t="s">
        <v>7560</v>
      </c>
      <c r="AH116" s="523"/>
      <c r="AI116" s="523"/>
      <c r="AJ116" s="523"/>
      <c r="AK116" s="523"/>
      <c r="AL116" s="523"/>
      <c r="AM116" s="523"/>
      <c r="AN116" s="523"/>
      <c r="AO116" s="523"/>
      <c r="AP116" s="523"/>
      <c r="AQ116" s="523"/>
      <c r="AR116" s="523"/>
      <c r="AS116" s="523">
        <v>1</v>
      </c>
      <c r="AT116" s="523"/>
      <c r="AU116" s="523"/>
      <c r="AV116" s="523"/>
      <c r="AW116" s="523"/>
      <c r="AX116" s="523"/>
      <c r="AY116" s="523"/>
      <c r="AZ116" s="523"/>
      <c r="BA116" s="523"/>
      <c r="BB116" s="523"/>
      <c r="BC116" s="523"/>
      <c r="BD116" s="523"/>
      <c r="BE116" s="523"/>
      <c r="BF116" s="91">
        <v>2</v>
      </c>
      <c r="BG116" s="91">
        <v>1</v>
      </c>
      <c r="BH116" s="91">
        <v>1</v>
      </c>
      <c r="BI116" s="91"/>
      <c r="BJ116" s="91"/>
      <c r="BK116" s="523"/>
      <c r="BL116" s="523"/>
      <c r="BM116" s="91">
        <v>1</v>
      </c>
      <c r="BN116" s="91"/>
      <c r="BO116" s="91">
        <v>1</v>
      </c>
      <c r="BP116" s="91">
        <v>1</v>
      </c>
    </row>
    <row r="117" spans="1:68" ht="25.5" hidden="1">
      <c r="A117" s="630"/>
      <c r="B117" s="630" t="s">
        <v>6628</v>
      </c>
      <c r="C117" s="630" t="s">
        <v>7942</v>
      </c>
      <c r="D117" s="622">
        <f t="shared" si="3"/>
        <v>183094.18725535643</v>
      </c>
      <c r="E117" s="680">
        <v>667490</v>
      </c>
      <c r="F117" s="515">
        <v>10</v>
      </c>
      <c r="G117" s="624" t="s">
        <v>3216</v>
      </c>
      <c r="H117" s="624"/>
      <c r="I117" s="624"/>
      <c r="J117" s="752">
        <v>44298</v>
      </c>
      <c r="K117" s="760">
        <v>44337</v>
      </c>
      <c r="L117" s="557">
        <v>31</v>
      </c>
      <c r="M117" s="521" t="s">
        <v>2432</v>
      </c>
      <c r="N117" s="632" t="s">
        <v>2471</v>
      </c>
      <c r="O117" s="632"/>
      <c r="P117" s="112" t="s">
        <v>2358</v>
      </c>
      <c r="Q117" s="675" t="s">
        <v>8328</v>
      </c>
      <c r="R117" s="112" t="s">
        <v>2732</v>
      </c>
      <c r="S117" s="112" t="s">
        <v>8329</v>
      </c>
      <c r="T117" s="672">
        <v>1586</v>
      </c>
      <c r="U117" s="112" t="s">
        <v>4870</v>
      </c>
      <c r="V117" s="112" t="s">
        <v>1900</v>
      </c>
      <c r="W117" s="523" t="s">
        <v>5043</v>
      </c>
      <c r="X117" s="523" t="s">
        <v>5779</v>
      </c>
      <c r="Y117" s="682">
        <v>44351</v>
      </c>
      <c r="Z117" s="670">
        <v>44357</v>
      </c>
      <c r="AA117" s="671"/>
      <c r="AB117" s="711" t="s">
        <v>6652</v>
      </c>
      <c r="AC117" s="711" t="s">
        <v>7957</v>
      </c>
      <c r="AD117" s="523" t="s">
        <v>7559</v>
      </c>
      <c r="AE117" s="523" t="s">
        <v>8007</v>
      </c>
      <c r="AF117" s="727" t="s">
        <v>6981</v>
      </c>
      <c r="AG117" s="91" t="s">
        <v>7560</v>
      </c>
      <c r="AH117" s="523">
        <v>1</v>
      </c>
      <c r="AI117" s="523"/>
      <c r="AJ117" s="523">
        <v>5</v>
      </c>
      <c r="AK117" s="523">
        <v>5</v>
      </c>
      <c r="AL117" s="523"/>
      <c r="AM117" s="523"/>
      <c r="AN117" s="523"/>
      <c r="AO117" s="523"/>
      <c r="AP117" s="523"/>
      <c r="AQ117" s="523"/>
      <c r="AR117" s="523"/>
      <c r="AS117" s="523">
        <v>1</v>
      </c>
      <c r="AT117" s="523"/>
      <c r="AU117" s="523"/>
      <c r="AV117" s="523"/>
      <c r="AW117" s="523"/>
      <c r="AX117" s="523"/>
      <c r="AY117" s="523"/>
      <c r="AZ117" s="523">
        <v>3</v>
      </c>
      <c r="BA117" s="523">
        <v>1</v>
      </c>
      <c r="BB117" s="523">
        <v>7</v>
      </c>
      <c r="BC117" s="523">
        <v>1</v>
      </c>
      <c r="BD117" s="523"/>
      <c r="BE117" s="523"/>
      <c r="BF117" s="91">
        <v>2</v>
      </c>
      <c r="BG117" s="91">
        <v>1</v>
      </c>
      <c r="BH117" s="91">
        <v>1</v>
      </c>
      <c r="BI117" s="91"/>
      <c r="BJ117" s="91"/>
      <c r="BK117" s="523"/>
      <c r="BL117" s="523"/>
      <c r="BM117" s="91">
        <v>1</v>
      </c>
      <c r="BN117" s="91"/>
      <c r="BO117" s="91">
        <v>1</v>
      </c>
      <c r="BP117" s="91">
        <v>1</v>
      </c>
    </row>
    <row r="118" spans="1:68" ht="28.5" hidden="1">
      <c r="A118" s="630"/>
      <c r="B118" s="630" t="s">
        <v>2317</v>
      </c>
      <c r="C118" s="630" t="s">
        <v>7942</v>
      </c>
      <c r="D118" s="596">
        <f t="shared" si="3"/>
        <v>74553.778380024189</v>
      </c>
      <c r="E118" s="618">
        <v>271794</v>
      </c>
      <c r="F118" s="515">
        <v>6</v>
      </c>
      <c r="G118" s="624" t="s">
        <v>3216</v>
      </c>
      <c r="H118" s="624"/>
      <c r="I118" s="624"/>
      <c r="J118" s="613"/>
      <c r="K118" s="765" t="s">
        <v>8330</v>
      </c>
      <c r="L118" s="557">
        <v>1</v>
      </c>
      <c r="M118" s="521" t="s">
        <v>2815</v>
      </c>
      <c r="N118" s="632" t="s">
        <v>2815</v>
      </c>
      <c r="O118" s="632"/>
      <c r="P118" s="417" t="s">
        <v>7241</v>
      </c>
      <c r="Q118" s="675" t="s">
        <v>8331</v>
      </c>
      <c r="R118" s="417" t="s">
        <v>8332</v>
      </c>
      <c r="S118" s="417" t="s">
        <v>7717</v>
      </c>
      <c r="T118" s="672">
        <v>6988</v>
      </c>
      <c r="U118" s="417" t="s">
        <v>4880</v>
      </c>
      <c r="V118" s="417"/>
      <c r="W118" s="523" t="s">
        <v>5043</v>
      </c>
      <c r="X118" s="774" t="s">
        <v>7946</v>
      </c>
      <c r="Y118" s="682">
        <v>44536</v>
      </c>
      <c r="Z118" s="670">
        <v>44546</v>
      </c>
      <c r="AA118" s="671"/>
      <c r="AB118" s="523" t="s">
        <v>6488</v>
      </c>
      <c r="AC118" s="523"/>
      <c r="AD118" s="771" t="s">
        <v>7947</v>
      </c>
      <c r="AE118" s="523" t="s">
        <v>7948</v>
      </c>
      <c r="AF118" s="727"/>
      <c r="AG118" s="773" t="s">
        <v>7560</v>
      </c>
      <c r="AH118" s="91">
        <v>1</v>
      </c>
      <c r="AI118" s="91"/>
      <c r="AJ118" s="91"/>
      <c r="AK118" s="91"/>
      <c r="AL118" s="91"/>
      <c r="AM118" s="91"/>
      <c r="AN118" s="523"/>
      <c r="AO118" s="523"/>
      <c r="AP118" s="523"/>
      <c r="AQ118" s="523"/>
      <c r="AR118" s="523"/>
      <c r="AS118" s="523"/>
      <c r="AT118" s="523"/>
      <c r="AU118" s="523"/>
      <c r="AV118" s="523"/>
      <c r="AW118" s="523"/>
      <c r="AX118" s="523"/>
      <c r="AY118" s="523"/>
      <c r="AZ118" s="523"/>
      <c r="BA118" s="523"/>
      <c r="BB118" s="523"/>
      <c r="BC118" s="523"/>
      <c r="BD118" s="523"/>
      <c r="BE118" s="523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</row>
    <row r="119" spans="1:68" ht="25.5" hidden="1">
      <c r="A119" s="630"/>
      <c r="B119" s="630" t="s">
        <v>6628</v>
      </c>
      <c r="C119" s="630" t="s">
        <v>7942</v>
      </c>
      <c r="D119" s="622">
        <f t="shared" si="3"/>
        <v>192011.76209194071</v>
      </c>
      <c r="E119" s="680">
        <v>700000</v>
      </c>
      <c r="F119" s="515">
        <v>11</v>
      </c>
      <c r="G119" s="624" t="s">
        <v>3216</v>
      </c>
      <c r="H119" s="624"/>
      <c r="I119" s="624"/>
      <c r="J119" s="752">
        <v>44439</v>
      </c>
      <c r="K119" s="764" t="s">
        <v>7984</v>
      </c>
      <c r="L119" s="557">
        <v>18</v>
      </c>
      <c r="M119" s="521" t="s">
        <v>2707</v>
      </c>
      <c r="N119" s="632" t="s">
        <v>2707</v>
      </c>
      <c r="O119" s="561"/>
      <c r="P119" s="422" t="s">
        <v>2358</v>
      </c>
      <c r="Q119" s="675" t="s">
        <v>8333</v>
      </c>
      <c r="R119" s="422" t="s">
        <v>2684</v>
      </c>
      <c r="S119" s="422" t="s">
        <v>8334</v>
      </c>
      <c r="T119" s="672">
        <v>4701</v>
      </c>
      <c r="U119" s="422" t="s">
        <v>4880</v>
      </c>
      <c r="V119" s="422" t="s">
        <v>1993</v>
      </c>
      <c r="W119" s="523" t="s">
        <v>5043</v>
      </c>
      <c r="X119" s="757" t="s">
        <v>5833</v>
      </c>
      <c r="Y119" s="682">
        <v>44495</v>
      </c>
      <c r="Z119" s="670">
        <v>44497</v>
      </c>
      <c r="AA119" s="686"/>
      <c r="AB119" s="523" t="s">
        <v>6689</v>
      </c>
      <c r="AC119" s="523" t="s">
        <v>6985</v>
      </c>
      <c r="AD119" s="771" t="s">
        <v>7947</v>
      </c>
      <c r="AE119" s="523" t="s">
        <v>8327</v>
      </c>
      <c r="AF119" s="727"/>
      <c r="AG119" s="91"/>
      <c r="AH119" s="91"/>
      <c r="AI119" s="91"/>
      <c r="AJ119" s="91"/>
      <c r="AK119" s="91"/>
      <c r="AL119" s="91"/>
      <c r="AM119" s="91"/>
      <c r="AN119" s="523"/>
      <c r="AO119" s="523"/>
      <c r="AP119" s="523"/>
      <c r="AQ119" s="523"/>
      <c r="AR119" s="523"/>
      <c r="AS119" s="523">
        <v>1</v>
      </c>
      <c r="AT119" s="523"/>
      <c r="AU119" s="523"/>
      <c r="AV119" s="523"/>
      <c r="AW119" s="523"/>
      <c r="AX119" s="523"/>
      <c r="AY119" s="523"/>
      <c r="AZ119" s="523"/>
      <c r="BA119" s="523"/>
      <c r="BB119" s="523"/>
      <c r="BC119" s="523"/>
      <c r="BD119" s="523"/>
      <c r="BE119" s="523"/>
      <c r="BF119" s="91"/>
      <c r="BG119" s="91"/>
      <c r="BH119" s="91"/>
      <c r="BI119" s="91"/>
      <c r="BJ119" s="91"/>
      <c r="BK119" s="91"/>
      <c r="BL119" s="91"/>
      <c r="BM119" s="91">
        <v>1</v>
      </c>
      <c r="BN119" s="91"/>
      <c r="BO119" s="91">
        <v>1</v>
      </c>
      <c r="BP119" s="91">
        <v>1</v>
      </c>
    </row>
    <row r="120" spans="1:68" ht="42.75" hidden="1">
      <c r="A120" s="630"/>
      <c r="B120" s="630" t="s">
        <v>7714</v>
      </c>
      <c r="C120" s="630" t="s">
        <v>7942</v>
      </c>
      <c r="D120" s="622">
        <f t="shared" si="3"/>
        <v>186525.71174645668</v>
      </c>
      <c r="E120" s="680">
        <v>680000</v>
      </c>
      <c r="F120" s="704">
        <v>9</v>
      </c>
      <c r="G120" s="756" t="s">
        <v>3216</v>
      </c>
      <c r="H120" s="624"/>
      <c r="I120" s="624"/>
      <c r="J120" s="752">
        <v>44391</v>
      </c>
      <c r="K120" s="760"/>
      <c r="L120" s="557">
        <v>16</v>
      </c>
      <c r="M120" s="521" t="s">
        <v>2614</v>
      </c>
      <c r="N120" s="632" t="s">
        <v>2614</v>
      </c>
      <c r="O120" s="561"/>
      <c r="P120" s="586" t="s">
        <v>2358</v>
      </c>
      <c r="Q120" s="675" t="s">
        <v>8335</v>
      </c>
      <c r="R120" s="586" t="s">
        <v>2674</v>
      </c>
      <c r="S120" s="586" t="s">
        <v>8336</v>
      </c>
      <c r="T120" s="672">
        <v>1698</v>
      </c>
      <c r="U120" s="586" t="s">
        <v>5720</v>
      </c>
      <c r="V120" s="586" t="s">
        <v>2219</v>
      </c>
      <c r="W120" s="523" t="s">
        <v>5043</v>
      </c>
      <c r="X120" s="523" t="s">
        <v>5779</v>
      </c>
      <c r="Y120" s="682">
        <v>44429</v>
      </c>
      <c r="Z120" s="670">
        <v>44434</v>
      </c>
      <c r="AA120" s="671"/>
      <c r="AB120" s="523" t="s">
        <v>6773</v>
      </c>
      <c r="AC120" s="523" t="s">
        <v>7964</v>
      </c>
      <c r="AD120" s="523" t="s">
        <v>7559</v>
      </c>
      <c r="AE120" s="523" t="s">
        <v>8337</v>
      </c>
      <c r="AF120" s="727" t="s">
        <v>6516</v>
      </c>
      <c r="AG120" s="91" t="s">
        <v>7560</v>
      </c>
      <c r="AH120" s="91"/>
      <c r="AI120" s="91">
        <v>1</v>
      </c>
      <c r="AJ120" s="91">
        <v>7</v>
      </c>
      <c r="AK120" s="91">
        <v>2</v>
      </c>
      <c r="AL120" s="91"/>
      <c r="AM120" s="91"/>
      <c r="AN120" s="523"/>
      <c r="AO120" s="523"/>
      <c r="AP120" s="523"/>
      <c r="AQ120" s="523"/>
      <c r="AR120" s="523"/>
      <c r="AS120" s="523">
        <v>1</v>
      </c>
      <c r="AT120" s="523"/>
      <c r="AU120" s="523"/>
      <c r="AV120" s="523"/>
      <c r="AW120" s="523"/>
      <c r="AX120" s="523"/>
      <c r="AY120" s="523"/>
      <c r="AZ120" s="523"/>
      <c r="BA120" s="523"/>
      <c r="BB120" s="523"/>
      <c r="BC120" s="523"/>
      <c r="BD120" s="523"/>
      <c r="BE120" s="523"/>
      <c r="BF120" s="91">
        <v>2</v>
      </c>
      <c r="BG120" s="91">
        <v>1</v>
      </c>
      <c r="BH120" s="91">
        <v>1</v>
      </c>
      <c r="BI120" s="91"/>
      <c r="BJ120" s="91"/>
      <c r="BK120" s="91"/>
      <c r="BL120" s="91"/>
      <c r="BM120" s="91">
        <v>1</v>
      </c>
      <c r="BN120" s="91"/>
      <c r="BO120" s="91">
        <v>1</v>
      </c>
      <c r="BP120" s="91">
        <v>1</v>
      </c>
    </row>
    <row r="121" spans="1:68" ht="25.5" hidden="1">
      <c r="A121" s="630"/>
      <c r="B121" s="630" t="s">
        <v>7714</v>
      </c>
      <c r="C121" s="630" t="s">
        <v>7942</v>
      </c>
      <c r="D121" s="596">
        <f t="shared" si="3"/>
        <v>186525.71174645668</v>
      </c>
      <c r="E121" s="618">
        <v>680000</v>
      </c>
      <c r="F121" s="704">
        <v>11</v>
      </c>
      <c r="G121" s="624" t="s">
        <v>3216</v>
      </c>
      <c r="H121" s="624"/>
      <c r="I121" s="624"/>
      <c r="J121" s="752">
        <v>44474</v>
      </c>
      <c r="K121" s="764"/>
      <c r="L121" s="557">
        <v>23</v>
      </c>
      <c r="M121" s="521" t="s">
        <v>2746</v>
      </c>
      <c r="N121" s="632" t="s">
        <v>2815</v>
      </c>
      <c r="O121" s="561"/>
      <c r="P121" s="586" t="s">
        <v>2358</v>
      </c>
      <c r="Q121" s="675" t="s">
        <v>8338</v>
      </c>
      <c r="R121" s="586" t="s">
        <v>2674</v>
      </c>
      <c r="S121" s="586" t="s">
        <v>8339</v>
      </c>
      <c r="T121" s="672">
        <v>4631</v>
      </c>
      <c r="U121" s="586" t="s">
        <v>5720</v>
      </c>
      <c r="V121" s="586" t="s">
        <v>2219</v>
      </c>
      <c r="W121" s="523" t="s">
        <v>5043</v>
      </c>
      <c r="X121" s="757" t="s">
        <v>7946</v>
      </c>
      <c r="Y121" s="682">
        <v>44529</v>
      </c>
      <c r="Z121" s="670">
        <v>44532</v>
      </c>
      <c r="AA121" s="686"/>
      <c r="AB121" s="523" t="s">
        <v>6689</v>
      </c>
      <c r="AC121" s="523" t="s">
        <v>7957</v>
      </c>
      <c r="AD121" s="771" t="s">
        <v>7986</v>
      </c>
      <c r="AE121" s="523" t="s">
        <v>7976</v>
      </c>
      <c r="AF121" s="727" t="s">
        <v>6944</v>
      </c>
      <c r="AG121" s="91" t="s">
        <v>7560</v>
      </c>
      <c r="AH121" s="91"/>
      <c r="AI121" s="91">
        <v>1</v>
      </c>
      <c r="AJ121" s="91"/>
      <c r="AK121" s="91"/>
      <c r="AL121" s="91"/>
      <c r="AM121" s="91"/>
      <c r="AN121" s="523"/>
      <c r="AO121" s="523"/>
      <c r="AP121" s="523"/>
      <c r="AQ121" s="523"/>
      <c r="AR121" s="523"/>
      <c r="AS121" s="523">
        <v>1</v>
      </c>
      <c r="AT121" s="523"/>
      <c r="AU121" s="523"/>
      <c r="AV121" s="523"/>
      <c r="AW121" s="523"/>
      <c r="AX121" s="523"/>
      <c r="AY121" s="523"/>
      <c r="AZ121" s="523"/>
      <c r="BA121" s="523"/>
      <c r="BB121" s="523"/>
      <c r="BC121" s="523"/>
      <c r="BD121" s="523"/>
      <c r="BE121" s="523"/>
      <c r="BF121" s="91">
        <v>2</v>
      </c>
      <c r="BG121" s="91">
        <v>1</v>
      </c>
      <c r="BH121" s="91">
        <v>1</v>
      </c>
      <c r="BI121" s="91"/>
      <c r="BJ121" s="91"/>
      <c r="BK121" s="91"/>
      <c r="BL121" s="91"/>
      <c r="BM121" s="91">
        <v>1</v>
      </c>
      <c r="BN121" s="91"/>
      <c r="BO121" s="91">
        <v>1</v>
      </c>
      <c r="BP121" s="91">
        <v>1</v>
      </c>
    </row>
    <row r="122" spans="1:68" ht="25.5" hidden="1">
      <c r="A122" s="630"/>
      <c r="B122" s="630" t="s">
        <v>2317</v>
      </c>
      <c r="C122" s="630" t="s">
        <v>7942</v>
      </c>
      <c r="D122" s="596">
        <f t="shared" si="3"/>
        <v>186525.98604897398</v>
      </c>
      <c r="E122" s="618">
        <v>680001</v>
      </c>
      <c r="F122" s="704">
        <v>12</v>
      </c>
      <c r="G122" s="624" t="s">
        <v>3216</v>
      </c>
      <c r="H122" s="624"/>
      <c r="I122" s="624"/>
      <c r="J122" s="752">
        <v>44488</v>
      </c>
      <c r="K122" s="764"/>
      <c r="L122" s="557">
        <v>22</v>
      </c>
      <c r="M122" s="521" t="s">
        <v>2746</v>
      </c>
      <c r="N122" s="632" t="s">
        <v>2815</v>
      </c>
      <c r="O122" s="561"/>
      <c r="P122" s="577" t="s">
        <v>2358</v>
      </c>
      <c r="Q122" s="675" t="s">
        <v>8340</v>
      </c>
      <c r="R122" s="577" t="s">
        <v>140</v>
      </c>
      <c r="S122" s="577" t="s">
        <v>8341</v>
      </c>
      <c r="T122" s="672">
        <v>1517</v>
      </c>
      <c r="U122" s="577" t="s">
        <v>4887</v>
      </c>
      <c r="V122" s="577"/>
      <c r="W122" s="523" t="s">
        <v>5043</v>
      </c>
      <c r="X122" s="757" t="s">
        <v>7946</v>
      </c>
      <c r="Y122" s="682">
        <v>44529</v>
      </c>
      <c r="Z122" s="670">
        <v>44531</v>
      </c>
      <c r="AA122" s="671"/>
      <c r="AB122" s="523" t="s">
        <v>6689</v>
      </c>
      <c r="AC122" s="523" t="s">
        <v>7975</v>
      </c>
      <c r="AD122" s="771" t="s">
        <v>7986</v>
      </c>
      <c r="AE122" s="523" t="s">
        <v>8342</v>
      </c>
      <c r="AF122" s="727"/>
      <c r="AG122" s="523"/>
      <c r="AH122" s="523">
        <v>1</v>
      </c>
      <c r="AI122" s="523"/>
      <c r="AJ122" s="523"/>
      <c r="AK122" s="523"/>
      <c r="AL122" s="523"/>
      <c r="AM122" s="523"/>
      <c r="AN122" s="523"/>
      <c r="AO122" s="523"/>
      <c r="AP122" s="523"/>
      <c r="AQ122" s="523"/>
      <c r="AR122" s="523"/>
      <c r="AS122" s="523"/>
      <c r="AT122" s="523"/>
      <c r="AU122" s="523"/>
      <c r="AV122" s="523"/>
      <c r="AW122" s="523"/>
      <c r="AX122" s="523"/>
      <c r="AY122" s="523"/>
      <c r="AZ122" s="523"/>
      <c r="BA122" s="523"/>
      <c r="BB122" s="523"/>
      <c r="BC122" s="523"/>
      <c r="BD122" s="523"/>
      <c r="BE122" s="523"/>
      <c r="BF122" s="91"/>
      <c r="BG122" s="91"/>
      <c r="BH122" s="91"/>
      <c r="BI122" s="91"/>
      <c r="BJ122" s="91"/>
      <c r="BK122" s="523"/>
      <c r="BL122" s="523"/>
      <c r="BM122" s="91"/>
      <c r="BN122" s="91"/>
      <c r="BO122" s="91"/>
      <c r="BP122" s="91"/>
    </row>
    <row r="123" spans="1:68" ht="28.5" hidden="1">
      <c r="A123" s="630"/>
      <c r="B123" s="630" t="s">
        <v>2317</v>
      </c>
      <c r="C123" s="630" t="s">
        <v>7942</v>
      </c>
      <c r="D123" s="596">
        <f t="shared" si="3"/>
        <v>186525.71174645668</v>
      </c>
      <c r="E123" s="618">
        <v>680000</v>
      </c>
      <c r="F123" s="515">
        <v>9</v>
      </c>
      <c r="G123" s="624" t="s">
        <v>3216</v>
      </c>
      <c r="H123" s="624"/>
      <c r="I123" s="624"/>
      <c r="J123" s="752">
        <v>44495</v>
      </c>
      <c r="K123" s="764"/>
      <c r="L123" s="557">
        <v>6</v>
      </c>
      <c r="M123" s="521" t="s">
        <v>2815</v>
      </c>
      <c r="N123" s="632" t="s">
        <v>2815</v>
      </c>
      <c r="O123" s="632"/>
      <c r="P123" s="528" t="s">
        <v>2358</v>
      </c>
      <c r="Q123" s="675" t="s">
        <v>8343</v>
      </c>
      <c r="R123" s="528" t="s">
        <v>140</v>
      </c>
      <c r="S123" s="528" t="s">
        <v>3777</v>
      </c>
      <c r="T123" s="672">
        <v>1404</v>
      </c>
      <c r="U123" s="528" t="s">
        <v>4887</v>
      </c>
      <c r="V123" s="528" t="s">
        <v>1288</v>
      </c>
      <c r="W123" s="711" t="s">
        <v>5043</v>
      </c>
      <c r="X123" s="757" t="s">
        <v>7946</v>
      </c>
      <c r="Y123" s="682">
        <v>44540</v>
      </c>
      <c r="Z123" s="670">
        <v>44546</v>
      </c>
      <c r="AA123" s="671"/>
      <c r="AB123" s="523" t="s">
        <v>6778</v>
      </c>
      <c r="AC123" s="523" t="s">
        <v>7964</v>
      </c>
      <c r="AD123" s="523"/>
      <c r="AE123" s="523" t="s">
        <v>8344</v>
      </c>
      <c r="AF123" s="727" t="s">
        <v>6555</v>
      </c>
      <c r="AG123" s="91"/>
      <c r="AH123" s="523">
        <v>1</v>
      </c>
      <c r="AI123" s="523"/>
      <c r="AJ123" s="523"/>
      <c r="AK123" s="523"/>
      <c r="AL123" s="523"/>
      <c r="AM123" s="523"/>
      <c r="AN123" s="523"/>
      <c r="AO123" s="523"/>
      <c r="AP123" s="523"/>
      <c r="AQ123" s="523"/>
      <c r="AR123" s="523"/>
      <c r="AS123" s="523">
        <v>1</v>
      </c>
      <c r="AT123" s="523"/>
      <c r="AU123" s="523"/>
      <c r="AV123" s="523"/>
      <c r="AW123" s="523"/>
      <c r="AX123" s="523"/>
      <c r="AY123" s="523"/>
      <c r="AZ123" s="523"/>
      <c r="BA123" s="523"/>
      <c r="BB123" s="523"/>
      <c r="BC123" s="523"/>
      <c r="BD123" s="523"/>
      <c r="BE123" s="523"/>
      <c r="BF123" s="91"/>
      <c r="BG123" s="91"/>
      <c r="BH123" s="91"/>
      <c r="BI123" s="91"/>
      <c r="BJ123" s="91"/>
      <c r="BK123" s="523"/>
      <c r="BL123" s="523"/>
      <c r="BM123" s="91">
        <v>1</v>
      </c>
      <c r="BN123" s="91"/>
      <c r="BO123" s="91">
        <v>1</v>
      </c>
      <c r="BP123" s="91">
        <v>1</v>
      </c>
    </row>
    <row r="124" spans="1:68" ht="25.5" hidden="1">
      <c r="A124" s="630"/>
      <c r="B124" s="630" t="s">
        <v>2333</v>
      </c>
      <c r="C124" s="630" t="s">
        <v>7942</v>
      </c>
      <c r="D124" s="622">
        <f t="shared" si="3"/>
        <v>186525.71174645668</v>
      </c>
      <c r="E124" s="680">
        <v>680000</v>
      </c>
      <c r="F124" s="515">
        <v>13</v>
      </c>
      <c r="G124" s="624" t="s">
        <v>3216</v>
      </c>
      <c r="H124" s="624"/>
      <c r="I124" s="624"/>
      <c r="J124" s="752">
        <v>44390</v>
      </c>
      <c r="K124" s="760"/>
      <c r="L124" s="557">
        <v>16</v>
      </c>
      <c r="M124" s="521" t="s">
        <v>2614</v>
      </c>
      <c r="N124" s="632" t="s">
        <v>2614</v>
      </c>
      <c r="O124" s="632"/>
      <c r="P124" s="528" t="s">
        <v>2358</v>
      </c>
      <c r="Q124" s="675" t="s">
        <v>8345</v>
      </c>
      <c r="R124" s="577" t="s">
        <v>3473</v>
      </c>
      <c r="S124" s="577" t="s">
        <v>8346</v>
      </c>
      <c r="T124" s="672">
        <v>1880</v>
      </c>
      <c r="U124" s="577" t="s">
        <v>4887</v>
      </c>
      <c r="V124" s="577" t="s">
        <v>1436</v>
      </c>
      <c r="W124" s="523" t="s">
        <v>5043</v>
      </c>
      <c r="X124" s="523" t="s">
        <v>5833</v>
      </c>
      <c r="Y124" s="682">
        <v>44428</v>
      </c>
      <c r="Z124" s="670">
        <v>44434</v>
      </c>
      <c r="AA124" s="671"/>
      <c r="AB124" s="523" t="s">
        <v>6986</v>
      </c>
      <c r="AC124" s="523" t="s">
        <v>6985</v>
      </c>
      <c r="AD124" s="523" t="s">
        <v>7559</v>
      </c>
      <c r="AE124" s="523" t="s">
        <v>8129</v>
      </c>
      <c r="AF124" s="727" t="s">
        <v>3331</v>
      </c>
      <c r="AG124" s="523"/>
      <c r="AH124" s="523">
        <v>1</v>
      </c>
      <c r="AI124" s="523"/>
      <c r="AJ124" s="523">
        <v>8</v>
      </c>
      <c r="AK124" s="523">
        <v>5</v>
      </c>
      <c r="AL124" s="523"/>
      <c r="AM124" s="523"/>
      <c r="AN124" s="523"/>
      <c r="AO124" s="523"/>
      <c r="AP124" s="523"/>
      <c r="AQ124" s="523"/>
      <c r="AR124" s="523"/>
      <c r="AS124" s="523">
        <v>1</v>
      </c>
      <c r="AT124" s="523"/>
      <c r="AU124" s="523"/>
      <c r="AV124" s="523"/>
      <c r="AW124" s="523"/>
      <c r="AX124" s="523"/>
      <c r="AY124" s="523"/>
      <c r="AZ124" s="523"/>
      <c r="BA124" s="523"/>
      <c r="BB124" s="523"/>
      <c r="BC124" s="523"/>
      <c r="BD124" s="523"/>
      <c r="BE124" s="523"/>
      <c r="BF124" s="91"/>
      <c r="BG124" s="91"/>
      <c r="BH124" s="91"/>
      <c r="BI124" s="91"/>
      <c r="BJ124" s="91"/>
      <c r="BK124" s="523"/>
      <c r="BL124" s="523"/>
      <c r="BM124" s="91">
        <v>1</v>
      </c>
      <c r="BN124" s="91"/>
      <c r="BO124" s="91">
        <v>1</v>
      </c>
      <c r="BP124" s="91">
        <v>1</v>
      </c>
    </row>
    <row r="125" spans="1:68" ht="28.5" hidden="1">
      <c r="A125" s="630"/>
      <c r="B125" s="630" t="s">
        <v>2317</v>
      </c>
      <c r="C125" s="630" t="s">
        <v>7942</v>
      </c>
      <c r="D125" s="622">
        <f t="shared" si="3"/>
        <v>110269.61194422882</v>
      </c>
      <c r="E125" s="680">
        <v>402000</v>
      </c>
      <c r="F125" s="515">
        <v>6</v>
      </c>
      <c r="G125" s="624" t="s">
        <v>3216</v>
      </c>
      <c r="H125" s="756"/>
      <c r="I125" s="624"/>
      <c r="J125" s="613"/>
      <c r="K125" s="765" t="s">
        <v>8347</v>
      </c>
      <c r="L125" s="557">
        <v>6</v>
      </c>
      <c r="M125" s="521" t="s">
        <v>2815</v>
      </c>
      <c r="N125" s="632" t="s">
        <v>2815</v>
      </c>
      <c r="O125" s="632"/>
      <c r="P125" s="112" t="s">
        <v>7241</v>
      </c>
      <c r="Q125" s="675" t="s">
        <v>8348</v>
      </c>
      <c r="R125" s="432" t="s">
        <v>8349</v>
      </c>
      <c r="S125" s="432"/>
      <c r="T125" s="672">
        <v>6784</v>
      </c>
      <c r="U125" s="432" t="s">
        <v>4870</v>
      </c>
      <c r="V125" s="432" t="s">
        <v>8350</v>
      </c>
      <c r="W125" s="711" t="s">
        <v>5043</v>
      </c>
      <c r="X125" s="757" t="s">
        <v>7946</v>
      </c>
      <c r="Y125" s="682">
        <v>44539</v>
      </c>
      <c r="Z125" s="670">
        <v>44546</v>
      </c>
      <c r="AA125" s="686"/>
      <c r="AB125" s="523">
        <v>6</v>
      </c>
      <c r="AC125" s="523"/>
      <c r="AD125" s="711" t="s">
        <v>8240</v>
      </c>
      <c r="AE125" s="523" t="s">
        <v>7948</v>
      </c>
      <c r="AF125" s="727">
        <v>4</v>
      </c>
      <c r="AG125" s="773" t="s">
        <v>7560</v>
      </c>
      <c r="AH125" s="523"/>
      <c r="AI125" s="523">
        <v>1</v>
      </c>
      <c r="AJ125" s="91">
        <v>6</v>
      </c>
      <c r="AK125" s="523"/>
      <c r="AL125" s="523"/>
      <c r="AM125" s="523"/>
      <c r="AN125" s="523"/>
      <c r="AO125" s="523"/>
      <c r="AP125" s="523"/>
      <c r="AQ125" s="523"/>
      <c r="AR125" s="523"/>
      <c r="AS125" s="523">
        <v>1</v>
      </c>
      <c r="AT125" s="523">
        <v>6</v>
      </c>
      <c r="AU125" s="523"/>
      <c r="AV125" s="523"/>
      <c r="AW125" s="523"/>
      <c r="AX125" s="523"/>
      <c r="AY125" s="523"/>
      <c r="AZ125" s="523"/>
      <c r="BA125" s="523"/>
      <c r="BB125" s="523"/>
      <c r="BC125" s="523"/>
      <c r="BD125" s="523"/>
      <c r="BE125" s="523"/>
      <c r="BF125" s="91">
        <v>2</v>
      </c>
      <c r="BG125" s="91">
        <v>1</v>
      </c>
      <c r="BH125" s="91">
        <v>1</v>
      </c>
      <c r="BI125" s="91">
        <v>2</v>
      </c>
      <c r="BJ125" s="91">
        <v>4</v>
      </c>
      <c r="BK125" s="523"/>
      <c r="BL125" s="523"/>
      <c r="BM125" s="91"/>
      <c r="BN125" s="91">
        <v>2</v>
      </c>
      <c r="BO125" s="91">
        <v>1</v>
      </c>
      <c r="BP125" s="91">
        <v>1</v>
      </c>
    </row>
    <row r="126" spans="1:68" ht="28.5" hidden="1">
      <c r="A126" s="630"/>
      <c r="B126" s="630" t="s">
        <v>6628</v>
      </c>
      <c r="C126" s="630" t="s">
        <v>7942</v>
      </c>
      <c r="D126" s="622">
        <f t="shared" si="3"/>
        <v>110269.61194422882</v>
      </c>
      <c r="E126" s="680">
        <v>402000</v>
      </c>
      <c r="F126" s="515">
        <v>6</v>
      </c>
      <c r="G126" s="624" t="s">
        <v>3216</v>
      </c>
      <c r="H126" s="624"/>
      <c r="I126" s="624"/>
      <c r="J126" s="613"/>
      <c r="K126" s="765" t="s">
        <v>8351</v>
      </c>
      <c r="L126" s="557">
        <v>20</v>
      </c>
      <c r="M126" s="521" t="s">
        <v>2654</v>
      </c>
      <c r="N126" s="632" t="s">
        <v>2707</v>
      </c>
      <c r="O126" s="561"/>
      <c r="P126" s="422" t="s">
        <v>7241</v>
      </c>
      <c r="Q126" s="675" t="s">
        <v>8352</v>
      </c>
      <c r="R126" s="422" t="s">
        <v>8353</v>
      </c>
      <c r="S126" s="422" t="s">
        <v>8354</v>
      </c>
      <c r="T126" s="672">
        <v>6473</v>
      </c>
      <c r="U126" s="422" t="s">
        <v>4880</v>
      </c>
      <c r="V126" s="422" t="s">
        <v>8355</v>
      </c>
      <c r="W126" s="523" t="s">
        <v>5043</v>
      </c>
      <c r="X126" s="757" t="s">
        <v>5779</v>
      </c>
      <c r="Y126" s="682">
        <v>44464</v>
      </c>
      <c r="Z126" s="670">
        <v>44469</v>
      </c>
      <c r="AA126" s="686"/>
      <c r="AB126" s="523" t="s">
        <v>7971</v>
      </c>
      <c r="AC126" s="523"/>
      <c r="AD126" s="771" t="s">
        <v>7947</v>
      </c>
      <c r="AE126" s="523" t="s">
        <v>7948</v>
      </c>
      <c r="AF126" s="727">
        <v>4</v>
      </c>
      <c r="AG126" s="91" t="s">
        <v>7560</v>
      </c>
      <c r="AH126" s="91"/>
      <c r="AI126" s="91"/>
      <c r="AJ126" s="91">
        <v>6</v>
      </c>
      <c r="AK126" s="91"/>
      <c r="AL126" s="91"/>
      <c r="AM126" s="91"/>
      <c r="AN126" s="523"/>
      <c r="AO126" s="523"/>
      <c r="AP126" s="523"/>
      <c r="AQ126" s="523"/>
      <c r="AR126" s="523"/>
      <c r="AS126" s="523">
        <v>1</v>
      </c>
      <c r="AT126" s="523">
        <v>6</v>
      </c>
      <c r="AU126" s="523"/>
      <c r="AV126" s="523"/>
      <c r="AW126" s="523"/>
      <c r="AX126" s="523"/>
      <c r="AY126" s="523"/>
      <c r="AZ126" s="523"/>
      <c r="BA126" s="523"/>
      <c r="BB126" s="523"/>
      <c r="BC126" s="523"/>
      <c r="BD126" s="523"/>
      <c r="BE126" s="523"/>
      <c r="BF126" s="91">
        <v>2</v>
      </c>
      <c r="BG126" s="91">
        <v>1</v>
      </c>
      <c r="BH126" s="91">
        <v>1</v>
      </c>
      <c r="BI126" s="91">
        <v>2</v>
      </c>
      <c r="BJ126" s="91">
        <v>4</v>
      </c>
      <c r="BK126" s="91"/>
      <c r="BL126" s="91"/>
      <c r="BM126" s="91"/>
      <c r="BN126" s="91">
        <v>2</v>
      </c>
      <c r="BO126" s="91">
        <v>1</v>
      </c>
      <c r="BP126" s="91">
        <v>1</v>
      </c>
    </row>
    <row r="127" spans="1:68" ht="25.5" hidden="1">
      <c r="A127" s="630"/>
      <c r="B127" s="630" t="s">
        <v>6587</v>
      </c>
      <c r="C127" s="630" t="s">
        <v>7942</v>
      </c>
      <c r="D127" s="622">
        <f t="shared" si="3"/>
        <v>185154.1991600857</v>
      </c>
      <c r="E127" s="680">
        <v>675000</v>
      </c>
      <c r="F127" s="515">
        <v>11</v>
      </c>
      <c r="G127" s="624" t="s">
        <v>3216</v>
      </c>
      <c r="H127" s="755"/>
      <c r="I127" s="624"/>
      <c r="J127" s="752">
        <v>44452</v>
      </c>
      <c r="K127" s="765" t="s">
        <v>7984</v>
      </c>
      <c r="L127" s="557">
        <v>18</v>
      </c>
      <c r="M127" s="521" t="s">
        <v>2707</v>
      </c>
      <c r="N127" s="632" t="s">
        <v>2707</v>
      </c>
      <c r="O127" s="561"/>
      <c r="P127" s="432" t="s">
        <v>2358</v>
      </c>
      <c r="Q127" s="675" t="s">
        <v>8356</v>
      </c>
      <c r="R127" s="432" t="s">
        <v>2829</v>
      </c>
      <c r="S127" s="432" t="s">
        <v>7100</v>
      </c>
      <c r="T127" s="672">
        <v>2898</v>
      </c>
      <c r="U127" s="432" t="s">
        <v>4870</v>
      </c>
      <c r="V127" s="432" t="s">
        <v>8357</v>
      </c>
      <c r="W127" s="523" t="s">
        <v>5043</v>
      </c>
      <c r="X127" s="757" t="s">
        <v>7946</v>
      </c>
      <c r="Y127" s="682">
        <v>44494</v>
      </c>
      <c r="Z127" s="670">
        <v>44497</v>
      </c>
      <c r="AA127" s="671"/>
      <c r="AB127" s="523" t="s">
        <v>6700</v>
      </c>
      <c r="AC127" s="523" t="s">
        <v>7957</v>
      </c>
      <c r="AD127" s="771" t="s">
        <v>7559</v>
      </c>
      <c r="AE127" s="523" t="s">
        <v>8358</v>
      </c>
      <c r="AF127" s="727"/>
      <c r="AG127" s="91" t="s">
        <v>7560</v>
      </c>
      <c r="AH127" s="523"/>
      <c r="AI127" s="523"/>
      <c r="AJ127" s="523"/>
      <c r="AK127" s="523"/>
      <c r="AL127" s="523"/>
      <c r="AM127" s="523"/>
      <c r="AN127" s="523"/>
      <c r="AO127" s="523"/>
      <c r="AP127" s="523"/>
      <c r="AQ127" s="523"/>
      <c r="AR127" s="523"/>
      <c r="AS127" s="523">
        <v>1</v>
      </c>
      <c r="AT127" s="523"/>
      <c r="AU127" s="523"/>
      <c r="AV127" s="523"/>
      <c r="AW127" s="523"/>
      <c r="AX127" s="523"/>
      <c r="AY127" s="523"/>
      <c r="AZ127" s="523"/>
      <c r="BA127" s="523"/>
      <c r="BB127" s="523"/>
      <c r="BC127" s="523"/>
      <c r="BD127" s="523"/>
      <c r="BE127" s="523"/>
      <c r="BF127" s="91">
        <v>2</v>
      </c>
      <c r="BG127" s="91">
        <v>1</v>
      </c>
      <c r="BH127" s="91">
        <v>1</v>
      </c>
      <c r="BI127" s="91"/>
      <c r="BJ127" s="91"/>
      <c r="BK127" s="523"/>
      <c r="BL127" s="523"/>
      <c r="BM127" s="91">
        <v>1</v>
      </c>
      <c r="BN127" s="91"/>
      <c r="BO127" s="91">
        <v>1</v>
      </c>
      <c r="BP127" s="91">
        <v>1</v>
      </c>
    </row>
    <row r="128" spans="1:68" ht="25.5" hidden="1">
      <c r="A128" s="630"/>
      <c r="B128" s="630" t="s">
        <v>7485</v>
      </c>
      <c r="C128" s="630" t="s">
        <v>7942</v>
      </c>
      <c r="D128" s="622">
        <f t="shared" si="3"/>
        <v>109721.00690968041</v>
      </c>
      <c r="E128" s="680">
        <v>400000</v>
      </c>
      <c r="F128" s="704">
        <v>10</v>
      </c>
      <c r="G128" s="624" t="s">
        <v>3216</v>
      </c>
      <c r="H128" s="624"/>
      <c r="I128" s="624"/>
      <c r="J128" s="752">
        <v>44459</v>
      </c>
      <c r="K128" s="765" t="s">
        <v>8076</v>
      </c>
      <c r="L128" s="557">
        <v>15</v>
      </c>
      <c r="M128" s="521" t="s">
        <v>2746</v>
      </c>
      <c r="N128" s="632" t="s">
        <v>2815</v>
      </c>
      <c r="O128" s="561"/>
      <c r="P128" s="577" t="s">
        <v>2358</v>
      </c>
      <c r="Q128" s="675" t="s">
        <v>8359</v>
      </c>
      <c r="R128" s="577" t="s">
        <v>8360</v>
      </c>
      <c r="S128" s="577" t="s">
        <v>8361</v>
      </c>
      <c r="T128" s="672">
        <v>3246</v>
      </c>
      <c r="U128" s="577" t="s">
        <v>4887</v>
      </c>
      <c r="V128" s="577" t="s">
        <v>1513</v>
      </c>
      <c r="W128" s="523" t="s">
        <v>5043</v>
      </c>
      <c r="X128" s="682" t="s">
        <v>8076</v>
      </c>
      <c r="Y128" s="682" t="s">
        <v>8076</v>
      </c>
      <c r="Z128" s="670">
        <v>44525</v>
      </c>
      <c r="AA128" s="671"/>
      <c r="AB128" s="523" t="s">
        <v>6652</v>
      </c>
      <c r="AC128" s="523" t="s">
        <v>7957</v>
      </c>
      <c r="AD128" s="771" t="s">
        <v>7986</v>
      </c>
      <c r="AE128" s="523" t="s">
        <v>7976</v>
      </c>
      <c r="AF128" s="727" t="s">
        <v>3314</v>
      </c>
      <c r="AG128" s="91" t="s">
        <v>7560</v>
      </c>
      <c r="AH128" s="523">
        <v>1</v>
      </c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3"/>
      <c r="AS128" s="523">
        <v>1</v>
      </c>
      <c r="AT128" s="523"/>
      <c r="AU128" s="523"/>
      <c r="AV128" s="523"/>
      <c r="AW128" s="523"/>
      <c r="AX128" s="523"/>
      <c r="AY128" s="523"/>
      <c r="AZ128" s="523"/>
      <c r="BA128" s="523"/>
      <c r="BB128" s="523"/>
      <c r="BC128" s="523"/>
      <c r="BD128" s="523"/>
      <c r="BE128" s="523"/>
      <c r="BF128" s="91">
        <v>2</v>
      </c>
      <c r="BG128" s="91">
        <v>1</v>
      </c>
      <c r="BH128" s="91">
        <v>1</v>
      </c>
      <c r="BI128" s="91"/>
      <c r="BJ128" s="91"/>
      <c r="BK128" s="523"/>
      <c r="BL128" s="523"/>
      <c r="BM128" s="91">
        <v>1</v>
      </c>
      <c r="BN128" s="91"/>
      <c r="BO128" s="91">
        <v>1</v>
      </c>
      <c r="BP128" s="91">
        <v>1</v>
      </c>
    </row>
    <row r="129" spans="1:68" ht="25.5" hidden="1">
      <c r="A129" s="630"/>
      <c r="B129" s="630" t="s">
        <v>7959</v>
      </c>
      <c r="C129" s="630" t="s">
        <v>7942</v>
      </c>
      <c r="D129" s="622">
        <f t="shared" si="3"/>
        <v>182988.33391394033</v>
      </c>
      <c r="E129" s="680">
        <v>667104.1</v>
      </c>
      <c r="F129" s="515">
        <v>9</v>
      </c>
      <c r="G129" s="624" t="s">
        <v>3216</v>
      </c>
      <c r="H129" s="624"/>
      <c r="I129" s="624"/>
      <c r="J129" s="613"/>
      <c r="K129" s="760">
        <v>44379</v>
      </c>
      <c r="L129" s="557">
        <v>14</v>
      </c>
      <c r="M129" s="521" t="s">
        <v>2471</v>
      </c>
      <c r="N129" s="632" t="s">
        <v>2471</v>
      </c>
      <c r="O129" s="561"/>
      <c r="P129" s="586" t="s">
        <v>2335</v>
      </c>
      <c r="Q129" s="675" t="s">
        <v>8362</v>
      </c>
      <c r="R129" s="586" t="s">
        <v>8363</v>
      </c>
      <c r="S129" s="586" t="s">
        <v>8364</v>
      </c>
      <c r="T129" s="672">
        <v>7343</v>
      </c>
      <c r="U129" s="586" t="s">
        <v>5720</v>
      </c>
      <c r="V129" s="586" t="s">
        <v>8365</v>
      </c>
      <c r="W129" s="523" t="s">
        <v>5043</v>
      </c>
      <c r="X129" s="523" t="s">
        <v>5779</v>
      </c>
      <c r="Y129" s="682">
        <v>44366</v>
      </c>
      <c r="Z129" s="670">
        <v>44371</v>
      </c>
      <c r="AA129" s="671"/>
      <c r="AB129" s="523" t="s">
        <v>6700</v>
      </c>
      <c r="AC129" s="523" t="s">
        <v>7957</v>
      </c>
      <c r="AD129" s="523" t="s">
        <v>7559</v>
      </c>
      <c r="AE129" s="523" t="s">
        <v>7976</v>
      </c>
      <c r="AF129" s="727" t="s">
        <v>5001</v>
      </c>
      <c r="AG129" s="91" t="s">
        <v>7560</v>
      </c>
      <c r="AH129" s="91"/>
      <c r="AI129" s="91"/>
      <c r="AJ129" s="91">
        <v>7</v>
      </c>
      <c r="AK129" s="91">
        <v>3</v>
      </c>
      <c r="AL129" s="91"/>
      <c r="AM129" s="91"/>
      <c r="AN129" s="523"/>
      <c r="AO129" s="523"/>
      <c r="AP129" s="523"/>
      <c r="AQ129" s="523"/>
      <c r="AR129" s="523"/>
      <c r="AS129" s="523">
        <v>1</v>
      </c>
      <c r="AT129" s="523"/>
      <c r="AU129" s="523"/>
      <c r="AV129" s="523"/>
      <c r="AW129" s="523"/>
      <c r="AX129" s="523"/>
      <c r="AY129" s="523"/>
      <c r="AZ129" s="523"/>
      <c r="BA129" s="523"/>
      <c r="BB129" s="523"/>
      <c r="BC129" s="523"/>
      <c r="BD129" s="523"/>
      <c r="BE129" s="523"/>
      <c r="BF129" s="91">
        <v>2</v>
      </c>
      <c r="BG129" s="91">
        <v>1</v>
      </c>
      <c r="BH129" s="91">
        <v>1</v>
      </c>
      <c r="BI129" s="91"/>
      <c r="BJ129" s="91"/>
      <c r="BK129" s="91"/>
      <c r="BL129" s="91"/>
      <c r="BM129" s="91"/>
      <c r="BN129" s="91">
        <v>2</v>
      </c>
      <c r="BO129" s="91">
        <v>1</v>
      </c>
      <c r="BP129" s="91">
        <v>1</v>
      </c>
    </row>
    <row r="130" spans="1:68" ht="28.5" hidden="1">
      <c r="A130" s="630"/>
      <c r="B130" s="630" t="s">
        <v>2317</v>
      </c>
      <c r="C130" s="630" t="s">
        <v>7942</v>
      </c>
      <c r="D130" s="622">
        <f t="shared" ref="D130:D161" si="4">E130/3.64561</f>
        <v>113286.93963424502</v>
      </c>
      <c r="E130" s="680">
        <v>413000</v>
      </c>
      <c r="F130" s="515">
        <v>6</v>
      </c>
      <c r="G130" s="624" t="s">
        <v>3216</v>
      </c>
      <c r="H130" s="624"/>
      <c r="I130" s="624"/>
      <c r="J130" s="613"/>
      <c r="K130" s="765" t="s">
        <v>8366</v>
      </c>
      <c r="L130" s="557">
        <v>20</v>
      </c>
      <c r="M130" s="521" t="s">
        <v>2707</v>
      </c>
      <c r="N130" s="632" t="s">
        <v>2746</v>
      </c>
      <c r="O130" s="561"/>
      <c r="P130" s="432" t="s">
        <v>7241</v>
      </c>
      <c r="Q130" s="675" t="s">
        <v>8367</v>
      </c>
      <c r="R130" s="432" t="s">
        <v>8368</v>
      </c>
      <c r="S130" s="432" t="s">
        <v>8369</v>
      </c>
      <c r="T130" s="672">
        <v>6705</v>
      </c>
      <c r="U130" s="432" t="s">
        <v>4870</v>
      </c>
      <c r="V130" s="432" t="s">
        <v>8370</v>
      </c>
      <c r="W130" s="523" t="s">
        <v>5043</v>
      </c>
      <c r="X130" s="757" t="s">
        <v>5833</v>
      </c>
      <c r="Y130" s="682">
        <v>44496</v>
      </c>
      <c r="Z130" s="670">
        <v>44520</v>
      </c>
      <c r="AA130" s="686"/>
      <c r="AB130" s="523">
        <v>6</v>
      </c>
      <c r="AC130" s="523"/>
      <c r="AD130" s="771" t="s">
        <v>7947</v>
      </c>
      <c r="AE130" s="523" t="s">
        <v>7948</v>
      </c>
      <c r="AF130" s="727">
        <v>4</v>
      </c>
      <c r="AG130" s="91" t="s">
        <v>7560</v>
      </c>
      <c r="AH130" s="523"/>
      <c r="AI130" s="523"/>
      <c r="AJ130" s="91">
        <v>6</v>
      </c>
      <c r="AK130" s="523"/>
      <c r="AL130" s="523"/>
      <c r="AM130" s="523"/>
      <c r="AN130" s="523"/>
      <c r="AO130" s="523"/>
      <c r="AP130" s="523"/>
      <c r="AQ130" s="523"/>
      <c r="AR130" s="523"/>
      <c r="AS130" s="523">
        <v>1</v>
      </c>
      <c r="AT130" s="523">
        <v>6</v>
      </c>
      <c r="AU130" s="523"/>
      <c r="AV130" s="523"/>
      <c r="AW130" s="523"/>
      <c r="AX130" s="523"/>
      <c r="AY130" s="523"/>
      <c r="AZ130" s="523"/>
      <c r="BA130" s="523"/>
      <c r="BB130" s="523"/>
      <c r="BC130" s="523"/>
      <c r="BD130" s="523"/>
      <c r="BE130" s="523"/>
      <c r="BF130" s="91">
        <v>2</v>
      </c>
      <c r="BG130" s="91">
        <v>1</v>
      </c>
      <c r="BH130" s="91">
        <v>1</v>
      </c>
      <c r="BI130" s="91">
        <v>2</v>
      </c>
      <c r="BJ130" s="91">
        <v>4</v>
      </c>
      <c r="BK130" s="523"/>
      <c r="BL130" s="523"/>
      <c r="BM130" s="91"/>
      <c r="BN130" s="91">
        <v>2</v>
      </c>
      <c r="BO130" s="91">
        <v>1</v>
      </c>
      <c r="BP130" s="91">
        <v>1</v>
      </c>
    </row>
    <row r="131" spans="1:68" ht="25.5" hidden="1">
      <c r="A131" s="630"/>
      <c r="B131" s="630" t="s">
        <v>7959</v>
      </c>
      <c r="C131" s="630" t="s">
        <v>7942</v>
      </c>
      <c r="D131" s="622">
        <f t="shared" si="4"/>
        <v>186525.71174645668</v>
      </c>
      <c r="E131" s="680">
        <v>680000</v>
      </c>
      <c r="F131" s="515">
        <v>13</v>
      </c>
      <c r="G131" s="624" t="s">
        <v>3216</v>
      </c>
      <c r="H131" s="624"/>
      <c r="I131" s="624"/>
      <c r="J131" s="752">
        <v>44453</v>
      </c>
      <c r="K131" s="765" t="s">
        <v>7984</v>
      </c>
      <c r="L131" s="557">
        <v>5</v>
      </c>
      <c r="M131" s="521" t="s">
        <v>2746</v>
      </c>
      <c r="N131" s="632" t="s">
        <v>2746</v>
      </c>
      <c r="O131" s="561"/>
      <c r="P131" s="586" t="s">
        <v>2358</v>
      </c>
      <c r="Q131" s="675" t="s">
        <v>8371</v>
      </c>
      <c r="R131" s="586" t="s">
        <v>2515</v>
      </c>
      <c r="S131" s="586" t="s">
        <v>8372</v>
      </c>
      <c r="T131" s="672">
        <v>2014</v>
      </c>
      <c r="U131" s="586" t="s">
        <v>5720</v>
      </c>
      <c r="V131" s="586" t="s">
        <v>876</v>
      </c>
      <c r="W131" s="523" t="s">
        <v>5043</v>
      </c>
      <c r="X131" s="757" t="s">
        <v>7946</v>
      </c>
      <c r="Y131" s="682">
        <v>44510</v>
      </c>
      <c r="Z131" s="670">
        <v>44519</v>
      </c>
      <c r="AA131" s="671"/>
      <c r="AB131" s="523" t="s">
        <v>8373</v>
      </c>
      <c r="AC131" s="523" t="s">
        <v>7957</v>
      </c>
      <c r="AD131" s="771" t="s">
        <v>7986</v>
      </c>
      <c r="AE131" s="523" t="s">
        <v>7976</v>
      </c>
      <c r="AF131" s="727" t="s">
        <v>6502</v>
      </c>
      <c r="AG131" s="91" t="s">
        <v>7560</v>
      </c>
      <c r="AH131" s="91">
        <v>1</v>
      </c>
      <c r="AI131" s="91"/>
      <c r="AJ131" s="91"/>
      <c r="AK131" s="91"/>
      <c r="AL131" s="91"/>
      <c r="AM131" s="91"/>
      <c r="AN131" s="523"/>
      <c r="AO131" s="523"/>
      <c r="AP131" s="523"/>
      <c r="AQ131" s="523"/>
      <c r="AR131" s="523"/>
      <c r="AS131" s="523">
        <v>1</v>
      </c>
      <c r="AT131" s="523"/>
      <c r="AU131" s="523"/>
      <c r="AV131" s="523"/>
      <c r="AW131" s="523"/>
      <c r="AX131" s="523"/>
      <c r="AY131" s="523"/>
      <c r="AZ131" s="523"/>
      <c r="BA131" s="523"/>
      <c r="BB131" s="523"/>
      <c r="BC131" s="523"/>
      <c r="BD131" s="523"/>
      <c r="BE131" s="523"/>
      <c r="BF131" s="91">
        <v>2</v>
      </c>
      <c r="BG131" s="91">
        <v>1</v>
      </c>
      <c r="BH131" s="91">
        <v>1</v>
      </c>
      <c r="BI131" s="91"/>
      <c r="BJ131" s="91"/>
      <c r="BK131" s="91"/>
      <c r="BL131" s="91"/>
      <c r="BM131" s="91">
        <v>1</v>
      </c>
      <c r="BN131" s="91"/>
      <c r="BO131" s="91">
        <v>1</v>
      </c>
      <c r="BP131" s="91">
        <v>1</v>
      </c>
    </row>
    <row r="132" spans="1:68" ht="25.5" hidden="1">
      <c r="A132" s="630"/>
      <c r="B132" s="630" t="s">
        <v>6628</v>
      </c>
      <c r="C132" s="630" t="s">
        <v>7942</v>
      </c>
      <c r="D132" s="622">
        <f t="shared" si="4"/>
        <v>186525.71174645668</v>
      </c>
      <c r="E132" s="680">
        <v>680000</v>
      </c>
      <c r="F132" s="515">
        <v>12</v>
      </c>
      <c r="G132" s="624" t="s">
        <v>3216</v>
      </c>
      <c r="H132" s="624"/>
      <c r="I132" s="624"/>
      <c r="J132" s="613"/>
      <c r="K132" s="760"/>
      <c r="L132" s="557">
        <v>18</v>
      </c>
      <c r="M132" s="521" t="s">
        <v>2471</v>
      </c>
      <c r="N132" s="632" t="s">
        <v>2556</v>
      </c>
      <c r="O132" s="632"/>
      <c r="P132" s="528" t="s">
        <v>2335</v>
      </c>
      <c r="Q132" s="675" t="s">
        <v>8374</v>
      </c>
      <c r="R132" s="528" t="s">
        <v>8375</v>
      </c>
      <c r="S132" s="528"/>
      <c r="T132" s="672">
        <v>7173</v>
      </c>
      <c r="U132" s="528" t="s">
        <v>4887</v>
      </c>
      <c r="V132" s="528" t="s">
        <v>8376</v>
      </c>
      <c r="W132" s="523" t="s">
        <v>5043</v>
      </c>
      <c r="X132" s="523" t="s">
        <v>5779</v>
      </c>
      <c r="Y132" s="682">
        <v>44370</v>
      </c>
      <c r="Z132" s="670">
        <v>44377</v>
      </c>
      <c r="AA132" s="671"/>
      <c r="AB132" s="523" t="s">
        <v>6689</v>
      </c>
      <c r="AC132" s="523" t="s">
        <v>7975</v>
      </c>
      <c r="AD132" s="523" t="s">
        <v>7559</v>
      </c>
      <c r="AE132" s="523" t="s">
        <v>7976</v>
      </c>
      <c r="AF132" s="727" t="s">
        <v>5001</v>
      </c>
      <c r="AG132" s="91"/>
      <c r="AH132" s="523">
        <v>1</v>
      </c>
      <c r="AI132" s="523"/>
      <c r="AJ132" s="523">
        <v>8</v>
      </c>
      <c r="AK132" s="523">
        <v>4</v>
      </c>
      <c r="AL132" s="523"/>
      <c r="AM132" s="523"/>
      <c r="AN132" s="523"/>
      <c r="AO132" s="523"/>
      <c r="AP132" s="523"/>
      <c r="AQ132" s="523"/>
      <c r="AR132" s="523"/>
      <c r="AS132" s="523">
        <v>1</v>
      </c>
      <c r="AT132" s="523"/>
      <c r="AU132" s="523"/>
      <c r="AV132" s="523"/>
      <c r="AW132" s="523"/>
      <c r="AX132" s="523"/>
      <c r="AY132" s="523"/>
      <c r="AZ132" s="523"/>
      <c r="BA132" s="523"/>
      <c r="BB132" s="523"/>
      <c r="BC132" s="523"/>
      <c r="BD132" s="523"/>
      <c r="BE132" s="523"/>
      <c r="BF132" s="91"/>
      <c r="BG132" s="91"/>
      <c r="BH132" s="91"/>
      <c r="BI132" s="91"/>
      <c r="BJ132" s="91"/>
      <c r="BK132" s="523"/>
      <c r="BL132" s="523"/>
      <c r="BM132" s="91">
        <v>1</v>
      </c>
      <c r="BN132" s="91"/>
      <c r="BO132" s="91">
        <v>1</v>
      </c>
      <c r="BP132" s="91">
        <v>1</v>
      </c>
    </row>
    <row r="133" spans="1:68" ht="28.5" hidden="1">
      <c r="A133" s="630"/>
      <c r="B133" s="630" t="s">
        <v>2317</v>
      </c>
      <c r="C133" s="630" t="s">
        <v>7942</v>
      </c>
      <c r="D133" s="596">
        <f t="shared" si="4"/>
        <v>110269.61194422882</v>
      </c>
      <c r="E133" s="618">
        <v>402000</v>
      </c>
      <c r="F133" s="515">
        <v>6</v>
      </c>
      <c r="G133" s="624" t="s">
        <v>3216</v>
      </c>
      <c r="H133" s="624"/>
      <c r="I133" s="624"/>
      <c r="J133" s="613"/>
      <c r="K133" s="764" t="s">
        <v>8347</v>
      </c>
      <c r="L133" s="557">
        <v>3</v>
      </c>
      <c r="M133" s="521" t="s">
        <v>2815</v>
      </c>
      <c r="N133" s="632" t="s">
        <v>2815</v>
      </c>
      <c r="O133" s="561"/>
      <c r="P133" s="422" t="s">
        <v>7241</v>
      </c>
      <c r="Q133" s="675" t="s">
        <v>8377</v>
      </c>
      <c r="R133" s="422" t="s">
        <v>8378</v>
      </c>
      <c r="S133" s="422" t="s">
        <v>2377</v>
      </c>
      <c r="T133" s="672">
        <v>6882</v>
      </c>
      <c r="U133" s="422" t="s">
        <v>4880</v>
      </c>
      <c r="V133" s="422" t="s">
        <v>8379</v>
      </c>
      <c r="W133" s="711" t="s">
        <v>5043</v>
      </c>
      <c r="X133" s="774" t="s">
        <v>7946</v>
      </c>
      <c r="Y133" s="682">
        <v>44539</v>
      </c>
      <c r="Z133" s="670">
        <v>44545</v>
      </c>
      <c r="AA133" s="671"/>
      <c r="AB133" s="523">
        <v>6</v>
      </c>
      <c r="AC133" s="523"/>
      <c r="AD133" s="771" t="s">
        <v>7947</v>
      </c>
      <c r="AE133" s="523" t="s">
        <v>7948</v>
      </c>
      <c r="AF133" s="727">
        <v>4</v>
      </c>
      <c r="AG133" s="563" t="s">
        <v>7560</v>
      </c>
      <c r="AH133" s="91">
        <v>1</v>
      </c>
      <c r="AI133" s="91"/>
      <c r="AJ133" s="91">
        <v>6</v>
      </c>
      <c r="AK133" s="91"/>
      <c r="AL133" s="91"/>
      <c r="AM133" s="91"/>
      <c r="AN133" s="523"/>
      <c r="AO133" s="523"/>
      <c r="AP133" s="523"/>
      <c r="AQ133" s="523"/>
      <c r="AR133" s="523"/>
      <c r="AS133" s="523">
        <v>1</v>
      </c>
      <c r="AT133" s="523">
        <v>6</v>
      </c>
      <c r="AU133" s="523"/>
      <c r="AV133" s="523"/>
      <c r="AW133" s="523"/>
      <c r="AX133" s="523"/>
      <c r="AY133" s="523"/>
      <c r="AZ133" s="523"/>
      <c r="BA133" s="523"/>
      <c r="BB133" s="523"/>
      <c r="BC133" s="523"/>
      <c r="BD133" s="523"/>
      <c r="BE133" s="523"/>
      <c r="BF133" s="91">
        <v>2</v>
      </c>
      <c r="BG133" s="91">
        <v>1</v>
      </c>
      <c r="BH133" s="91">
        <v>1</v>
      </c>
      <c r="BI133" s="91">
        <v>2</v>
      </c>
      <c r="BJ133" s="91">
        <v>4</v>
      </c>
      <c r="BK133" s="91"/>
      <c r="BL133" s="91"/>
      <c r="BM133" s="91"/>
      <c r="BN133" s="91">
        <v>2</v>
      </c>
      <c r="BO133" s="91">
        <v>1</v>
      </c>
      <c r="BP133" s="91">
        <v>1</v>
      </c>
    </row>
    <row r="134" spans="1:68" ht="25.5" hidden="1">
      <c r="A134" s="630"/>
      <c r="B134" s="630" t="s">
        <v>7399</v>
      </c>
      <c r="C134" s="630" t="s">
        <v>7942</v>
      </c>
      <c r="D134" s="622">
        <f t="shared" si="4"/>
        <v>185019.15180175609</v>
      </c>
      <c r="E134" s="680">
        <v>674507.67</v>
      </c>
      <c r="F134" s="515">
        <v>9</v>
      </c>
      <c r="G134" s="624" t="s">
        <v>3216</v>
      </c>
      <c r="H134" s="624"/>
      <c r="I134" s="624"/>
      <c r="J134" s="752">
        <v>44229</v>
      </c>
      <c r="K134" s="760"/>
      <c r="L134" s="557">
        <v>8</v>
      </c>
      <c r="M134" s="521" t="s">
        <v>2374</v>
      </c>
      <c r="N134" s="632" t="s">
        <v>2374</v>
      </c>
      <c r="O134" s="632"/>
      <c r="P134" s="528" t="s">
        <v>2358</v>
      </c>
      <c r="Q134" s="675" t="s">
        <v>8380</v>
      </c>
      <c r="R134" s="577" t="s">
        <v>3814</v>
      </c>
      <c r="S134" s="577" t="s">
        <v>8381</v>
      </c>
      <c r="T134" s="672">
        <v>4611</v>
      </c>
      <c r="U134" s="577" t="s">
        <v>4887</v>
      </c>
      <c r="V134" s="577" t="s">
        <v>8382</v>
      </c>
      <c r="W134" s="523" t="s">
        <v>5043</v>
      </c>
      <c r="X134" s="523" t="s">
        <v>5779</v>
      </c>
      <c r="Y134" s="751">
        <v>44268</v>
      </c>
      <c r="Z134" s="670">
        <v>44273</v>
      </c>
      <c r="AA134" s="671" t="s">
        <v>8383</v>
      </c>
      <c r="AB134" s="523" t="s">
        <v>6773</v>
      </c>
      <c r="AC134" s="523" t="s">
        <v>7957</v>
      </c>
      <c r="AD134" s="523" t="s">
        <v>7559</v>
      </c>
      <c r="AE134" s="523" t="s">
        <v>8059</v>
      </c>
      <c r="AF134" s="727" t="s">
        <v>5001</v>
      </c>
      <c r="AG134" s="91" t="s">
        <v>8384</v>
      </c>
      <c r="AH134" s="91">
        <v>1</v>
      </c>
      <c r="AI134" s="91"/>
      <c r="AJ134" s="91">
        <v>8</v>
      </c>
      <c r="AK134" s="91">
        <v>2</v>
      </c>
      <c r="AL134" s="91"/>
      <c r="AM134" s="91"/>
      <c r="AN134" s="523"/>
      <c r="AO134" s="523"/>
      <c r="AP134" s="523"/>
      <c r="AQ134" s="523"/>
      <c r="AR134" s="523"/>
      <c r="AS134" s="523">
        <v>1</v>
      </c>
      <c r="AT134" s="523"/>
      <c r="AU134" s="523"/>
      <c r="AV134" s="523"/>
      <c r="AW134" s="523"/>
      <c r="AX134" s="523"/>
      <c r="AY134" s="523"/>
      <c r="AZ134" s="523">
        <v>4</v>
      </c>
      <c r="BA134" s="523">
        <v>1</v>
      </c>
      <c r="BB134" s="523">
        <v>9</v>
      </c>
      <c r="BC134" s="523">
        <v>1</v>
      </c>
      <c r="BD134" s="523"/>
      <c r="BE134" s="523"/>
      <c r="BF134" s="91">
        <v>2</v>
      </c>
      <c r="BG134" s="91">
        <v>1</v>
      </c>
      <c r="BH134" s="91">
        <v>1</v>
      </c>
      <c r="BI134" s="91"/>
      <c r="BJ134" s="91"/>
      <c r="BK134" s="91"/>
      <c r="BL134" s="91"/>
      <c r="BM134" s="91">
        <v>1</v>
      </c>
      <c r="BN134" s="91"/>
      <c r="BO134" s="91">
        <v>1</v>
      </c>
      <c r="BP134" s="91">
        <v>1</v>
      </c>
    </row>
    <row r="135" spans="1:68" ht="25.5" hidden="1">
      <c r="A135" s="630"/>
      <c r="B135" s="630" t="s">
        <v>6628</v>
      </c>
      <c r="C135" s="630" t="s">
        <v>7942</v>
      </c>
      <c r="D135" s="596">
        <f t="shared" si="4"/>
        <v>186525.71174645668</v>
      </c>
      <c r="E135" s="618">
        <v>680000</v>
      </c>
      <c r="F135" s="704">
        <v>10</v>
      </c>
      <c r="G135" s="624" t="s">
        <v>3216</v>
      </c>
      <c r="H135" s="624"/>
      <c r="I135" s="624"/>
      <c r="J135" s="613"/>
      <c r="K135" s="764"/>
      <c r="L135" s="557">
        <v>22</v>
      </c>
      <c r="M135" s="521" t="s">
        <v>2746</v>
      </c>
      <c r="N135" s="632" t="s">
        <v>2815</v>
      </c>
      <c r="O135" s="632"/>
      <c r="P135" s="112" t="s">
        <v>2335</v>
      </c>
      <c r="Q135" s="675" t="s">
        <v>8385</v>
      </c>
      <c r="R135" s="112" t="s">
        <v>2381</v>
      </c>
      <c r="S135" s="112"/>
      <c r="T135" s="672">
        <v>7181</v>
      </c>
      <c r="U135" s="112" t="s">
        <v>4870</v>
      </c>
      <c r="V135" s="112" t="s">
        <v>2247</v>
      </c>
      <c r="W135" s="523" t="s">
        <v>5043</v>
      </c>
      <c r="X135" s="757" t="s">
        <v>5833</v>
      </c>
      <c r="Y135" s="682">
        <v>44527</v>
      </c>
      <c r="Z135" s="670">
        <v>44539</v>
      </c>
      <c r="AA135" s="671"/>
      <c r="AB135" s="523" t="s">
        <v>6652</v>
      </c>
      <c r="AC135" s="523" t="s">
        <v>7957</v>
      </c>
      <c r="AD135" s="771" t="s">
        <v>7986</v>
      </c>
      <c r="AE135" s="523" t="s">
        <v>7976</v>
      </c>
      <c r="AF135" s="727"/>
      <c r="AG135" s="523" t="s">
        <v>7560</v>
      </c>
      <c r="AH135" s="523">
        <v>1</v>
      </c>
      <c r="AI135" s="523"/>
      <c r="AJ135" s="523"/>
      <c r="AK135" s="523"/>
      <c r="AL135" s="523"/>
      <c r="AM135" s="523"/>
      <c r="AN135" s="523"/>
      <c r="AO135" s="523"/>
      <c r="AP135" s="523"/>
      <c r="AQ135" s="523"/>
      <c r="AR135" s="523"/>
      <c r="AS135" s="523">
        <v>1</v>
      </c>
      <c r="AT135" s="523"/>
      <c r="AU135" s="523"/>
      <c r="AV135" s="523"/>
      <c r="AW135" s="523"/>
      <c r="AX135" s="523"/>
      <c r="AY135" s="523"/>
      <c r="AZ135" s="523"/>
      <c r="BA135" s="523"/>
      <c r="BB135" s="523"/>
      <c r="BC135" s="523"/>
      <c r="BD135" s="523"/>
      <c r="BE135" s="523"/>
      <c r="BF135" s="91"/>
      <c r="BG135" s="91"/>
      <c r="BH135" s="91"/>
      <c r="BI135" s="91"/>
      <c r="BJ135" s="91"/>
      <c r="BK135" s="523"/>
      <c r="BL135" s="523"/>
      <c r="BM135" s="91">
        <v>1</v>
      </c>
      <c r="BN135" s="91"/>
      <c r="BO135" s="91">
        <v>1</v>
      </c>
      <c r="BP135" s="91">
        <v>1</v>
      </c>
    </row>
    <row r="136" spans="1:68" ht="28.5" hidden="1">
      <c r="A136" s="630"/>
      <c r="B136" s="630" t="s">
        <v>7566</v>
      </c>
      <c r="C136" s="630" t="s">
        <v>7942</v>
      </c>
      <c r="D136" s="596">
        <f t="shared" si="4"/>
        <v>110269.61194422882</v>
      </c>
      <c r="E136" s="618">
        <v>402000</v>
      </c>
      <c r="F136" s="515">
        <v>6</v>
      </c>
      <c r="G136" s="624" t="s">
        <v>3216</v>
      </c>
      <c r="H136" s="624"/>
      <c r="I136" s="624"/>
      <c r="J136" s="613"/>
      <c r="K136" s="764"/>
      <c r="L136" s="557">
        <v>15</v>
      </c>
      <c r="M136" s="521" t="s">
        <v>2815</v>
      </c>
      <c r="N136" s="632" t="s">
        <v>2815</v>
      </c>
      <c r="O136" s="632"/>
      <c r="P136" s="417" t="s">
        <v>7241</v>
      </c>
      <c r="Q136" s="675" t="s">
        <v>8386</v>
      </c>
      <c r="R136" s="417" t="s">
        <v>7105</v>
      </c>
      <c r="S136" s="417" t="s">
        <v>4508</v>
      </c>
      <c r="T136" s="672">
        <v>6947</v>
      </c>
      <c r="U136" s="417" t="s">
        <v>4880</v>
      </c>
      <c r="V136" s="417" t="s">
        <v>8387</v>
      </c>
      <c r="W136" s="523" t="s">
        <v>5043</v>
      </c>
      <c r="X136" s="757" t="s">
        <v>7946</v>
      </c>
      <c r="Y136" s="682">
        <v>44551</v>
      </c>
      <c r="Z136" s="670">
        <v>44553</v>
      </c>
      <c r="AA136" s="671" t="s">
        <v>7963</v>
      </c>
      <c r="AB136" s="523">
        <v>6</v>
      </c>
      <c r="AC136" s="523"/>
      <c r="AD136" s="771" t="s">
        <v>7947</v>
      </c>
      <c r="AE136" s="523" t="s">
        <v>7948</v>
      </c>
      <c r="AF136" s="727">
        <v>4</v>
      </c>
      <c r="AG136" s="91" t="s">
        <v>7560</v>
      </c>
      <c r="AH136" s="91">
        <v>1</v>
      </c>
      <c r="AI136" s="91"/>
      <c r="AJ136" s="91"/>
      <c r="AK136" s="91"/>
      <c r="AL136" s="91"/>
      <c r="AM136" s="91"/>
      <c r="AN136" s="523"/>
      <c r="AO136" s="523"/>
      <c r="AP136" s="523"/>
      <c r="AQ136" s="523"/>
      <c r="AR136" s="523"/>
      <c r="AS136" s="523">
        <v>1</v>
      </c>
      <c r="AT136" s="523"/>
      <c r="AU136" s="523"/>
      <c r="AV136" s="523"/>
      <c r="AW136" s="523"/>
      <c r="AX136" s="523"/>
      <c r="AY136" s="523"/>
      <c r="AZ136" s="523"/>
      <c r="BA136" s="523"/>
      <c r="BB136" s="523"/>
      <c r="BC136" s="523"/>
      <c r="BD136" s="523"/>
      <c r="BE136" s="523"/>
      <c r="BF136" s="91">
        <v>2</v>
      </c>
      <c r="BG136" s="91">
        <v>1</v>
      </c>
      <c r="BH136" s="91">
        <v>1</v>
      </c>
      <c r="BI136" s="91"/>
      <c r="BJ136" s="91"/>
      <c r="BK136" s="91"/>
      <c r="BL136" s="91"/>
      <c r="BM136" s="91">
        <v>1</v>
      </c>
      <c r="BN136" s="91"/>
      <c r="BO136" s="91">
        <v>1</v>
      </c>
      <c r="BP136" s="91">
        <v>1</v>
      </c>
    </row>
    <row r="137" spans="1:68" ht="28.5" hidden="1">
      <c r="A137" s="630"/>
      <c r="B137" s="630" t="s">
        <v>2333</v>
      </c>
      <c r="C137" s="630" t="s">
        <v>7942</v>
      </c>
      <c r="D137" s="622">
        <f t="shared" si="4"/>
        <v>159116.68006177293</v>
      </c>
      <c r="E137" s="680">
        <v>580077.36</v>
      </c>
      <c r="F137" s="515">
        <v>9</v>
      </c>
      <c r="G137" s="624" t="s">
        <v>3216</v>
      </c>
      <c r="H137" s="624"/>
      <c r="I137" s="624"/>
      <c r="J137" s="752">
        <v>44236</v>
      </c>
      <c r="K137" s="760"/>
      <c r="L137" s="557">
        <v>8</v>
      </c>
      <c r="M137" s="521" t="s">
        <v>2374</v>
      </c>
      <c r="N137" s="632" t="s">
        <v>2374</v>
      </c>
      <c r="O137" s="632"/>
      <c r="P137" s="525" t="s">
        <v>2358</v>
      </c>
      <c r="Q137" s="675" t="s">
        <v>7931</v>
      </c>
      <c r="R137" s="576" t="s">
        <v>6365</v>
      </c>
      <c r="S137" s="576" t="s">
        <v>8388</v>
      </c>
      <c r="T137" s="672">
        <v>2938</v>
      </c>
      <c r="U137" s="576" t="s">
        <v>4921</v>
      </c>
      <c r="V137" s="576" t="s">
        <v>8389</v>
      </c>
      <c r="W137" s="523" t="s">
        <v>5043</v>
      </c>
      <c r="X137" s="523" t="s">
        <v>5833</v>
      </c>
      <c r="Y137" s="751">
        <v>44267</v>
      </c>
      <c r="Z137" s="670">
        <v>44273</v>
      </c>
      <c r="AA137" s="671"/>
      <c r="AB137" s="523" t="s">
        <v>8390</v>
      </c>
      <c r="AC137" s="523" t="s">
        <v>7975</v>
      </c>
      <c r="AD137" s="523" t="s">
        <v>7559</v>
      </c>
      <c r="AE137" s="523" t="s">
        <v>8391</v>
      </c>
      <c r="AF137" s="727" t="s">
        <v>6763</v>
      </c>
      <c r="AG137" s="91"/>
      <c r="AH137" s="91">
        <v>1</v>
      </c>
      <c r="AI137" s="91"/>
      <c r="AJ137" s="91">
        <v>7</v>
      </c>
      <c r="AK137" s="91">
        <v>2</v>
      </c>
      <c r="AL137" s="523"/>
      <c r="AM137" s="523"/>
      <c r="AN137" s="523"/>
      <c r="AO137" s="523"/>
      <c r="AP137" s="523"/>
      <c r="AQ137" s="523"/>
      <c r="AR137" s="523"/>
      <c r="AS137" s="523">
        <v>1</v>
      </c>
      <c r="AT137" s="523"/>
      <c r="AU137" s="523"/>
      <c r="AV137" s="523"/>
      <c r="AW137" s="523"/>
      <c r="AX137" s="523">
        <v>3</v>
      </c>
      <c r="AY137" s="523"/>
      <c r="AZ137" s="523">
        <v>3</v>
      </c>
      <c r="BA137" s="523"/>
      <c r="BB137" s="523">
        <v>3</v>
      </c>
      <c r="BC137" s="523"/>
      <c r="BD137" s="523"/>
      <c r="BE137" s="523"/>
      <c r="BF137" s="91"/>
      <c r="BG137" s="91"/>
      <c r="BH137" s="91"/>
      <c r="BI137" s="91"/>
      <c r="BJ137" s="91"/>
      <c r="BK137" s="91"/>
      <c r="BL137" s="523"/>
      <c r="BM137" s="91">
        <v>1</v>
      </c>
      <c r="BN137" s="91"/>
      <c r="BO137" s="91">
        <v>1</v>
      </c>
      <c r="BP137" s="91">
        <v>1</v>
      </c>
    </row>
    <row r="138" spans="1:68" ht="28.5" hidden="1">
      <c r="A138" s="630"/>
      <c r="B138" s="630" t="s">
        <v>7566</v>
      </c>
      <c r="C138" s="630" t="s">
        <v>7942</v>
      </c>
      <c r="D138" s="596">
        <f t="shared" si="4"/>
        <v>110269.61194422882</v>
      </c>
      <c r="E138" s="618">
        <v>402000</v>
      </c>
      <c r="F138" s="515">
        <v>6</v>
      </c>
      <c r="G138" s="624" t="s">
        <v>3216</v>
      </c>
      <c r="H138" s="624"/>
      <c r="I138" s="624"/>
      <c r="J138" s="613"/>
      <c r="K138" s="764"/>
      <c r="L138" s="557">
        <v>20</v>
      </c>
      <c r="M138" s="521" t="s">
        <v>2815</v>
      </c>
      <c r="N138" s="632" t="s">
        <v>2815</v>
      </c>
      <c r="O138" s="632"/>
      <c r="P138" s="528" t="s">
        <v>7241</v>
      </c>
      <c r="Q138" s="675" t="s">
        <v>8392</v>
      </c>
      <c r="R138" s="577" t="s">
        <v>8393</v>
      </c>
      <c r="S138" s="577" t="s">
        <v>8394</v>
      </c>
      <c r="T138" s="672">
        <v>6808</v>
      </c>
      <c r="U138" s="577" t="s">
        <v>4887</v>
      </c>
      <c r="V138" s="577" t="s">
        <v>8395</v>
      </c>
      <c r="W138" s="523" t="s">
        <v>5043</v>
      </c>
      <c r="X138" s="757" t="s">
        <v>7946</v>
      </c>
      <c r="Y138" s="682">
        <v>44558</v>
      </c>
      <c r="Z138" s="670">
        <v>44560</v>
      </c>
      <c r="AA138" s="671"/>
      <c r="AB138" s="523">
        <v>6</v>
      </c>
      <c r="AC138" s="523"/>
      <c r="AD138" s="771" t="s">
        <v>7947</v>
      </c>
      <c r="AE138" s="523" t="s">
        <v>7948</v>
      </c>
      <c r="AF138" s="727">
        <v>4</v>
      </c>
      <c r="AG138" s="91" t="s">
        <v>7560</v>
      </c>
      <c r="AH138" s="523">
        <v>1</v>
      </c>
      <c r="AI138" s="523"/>
      <c r="AJ138" s="91">
        <v>6</v>
      </c>
      <c r="AK138" s="523"/>
      <c r="AL138" s="523"/>
      <c r="AM138" s="523"/>
      <c r="AN138" s="523"/>
      <c r="AO138" s="523"/>
      <c r="AP138" s="523"/>
      <c r="AQ138" s="523"/>
      <c r="AR138" s="523"/>
      <c r="AS138" s="523">
        <v>1</v>
      </c>
      <c r="AT138" s="523">
        <v>6</v>
      </c>
      <c r="AU138" s="523"/>
      <c r="AV138" s="523"/>
      <c r="AW138" s="523"/>
      <c r="AX138" s="523"/>
      <c r="AY138" s="523"/>
      <c r="AZ138" s="523"/>
      <c r="BA138" s="523"/>
      <c r="BB138" s="523"/>
      <c r="BC138" s="523"/>
      <c r="BD138" s="523"/>
      <c r="BE138" s="523"/>
      <c r="BF138" s="91">
        <v>2</v>
      </c>
      <c r="BG138" s="91">
        <v>1</v>
      </c>
      <c r="BH138" s="91">
        <v>1</v>
      </c>
      <c r="BI138" s="91">
        <v>2</v>
      </c>
      <c r="BJ138" s="91">
        <v>4</v>
      </c>
      <c r="BK138" s="523"/>
      <c r="BL138" s="523"/>
      <c r="BM138" s="91"/>
      <c r="BN138" s="91">
        <v>2</v>
      </c>
      <c r="BO138" s="91">
        <v>1</v>
      </c>
      <c r="BP138" s="91">
        <v>1</v>
      </c>
    </row>
    <row r="139" spans="1:68" ht="28.5" hidden="1">
      <c r="A139" s="630"/>
      <c r="B139" s="630" t="s">
        <v>7485</v>
      </c>
      <c r="C139" s="630" t="s">
        <v>7942</v>
      </c>
      <c r="D139" s="596">
        <f t="shared" si="4"/>
        <v>110269.61194422882</v>
      </c>
      <c r="E139" s="618">
        <v>402000</v>
      </c>
      <c r="F139" s="515">
        <v>6</v>
      </c>
      <c r="G139" s="624" t="s">
        <v>3216</v>
      </c>
      <c r="H139" s="624"/>
      <c r="I139" s="624"/>
      <c r="J139" s="613"/>
      <c r="K139" s="764"/>
      <c r="L139" s="557">
        <v>20</v>
      </c>
      <c r="M139" s="521" t="s">
        <v>2815</v>
      </c>
      <c r="N139" s="632" t="s">
        <v>2815</v>
      </c>
      <c r="O139" s="561">
        <v>6011</v>
      </c>
      <c r="P139" s="577" t="s">
        <v>7241</v>
      </c>
      <c r="Q139" s="713" t="s">
        <v>8396</v>
      </c>
      <c r="R139" s="577" t="s">
        <v>8397</v>
      </c>
      <c r="S139" s="577" t="s">
        <v>8398</v>
      </c>
      <c r="T139" s="672">
        <v>6935</v>
      </c>
      <c r="U139" s="577" t="s">
        <v>4887</v>
      </c>
      <c r="V139" s="577" t="s">
        <v>8399</v>
      </c>
      <c r="W139" s="523" t="s">
        <v>5043</v>
      </c>
      <c r="X139" s="757" t="s">
        <v>7946</v>
      </c>
      <c r="Y139" s="682">
        <v>44558</v>
      </c>
      <c r="Z139" s="670">
        <v>44560</v>
      </c>
      <c r="AA139" s="671"/>
      <c r="AB139" s="523">
        <v>6</v>
      </c>
      <c r="AC139" s="523"/>
      <c r="AD139" s="711" t="s">
        <v>8240</v>
      </c>
      <c r="AE139" s="523" t="s">
        <v>7948</v>
      </c>
      <c r="AF139" s="727">
        <v>4</v>
      </c>
      <c r="AG139" s="91" t="s">
        <v>7560</v>
      </c>
      <c r="AH139" s="523">
        <v>1</v>
      </c>
      <c r="AI139" s="523"/>
      <c r="AJ139" s="523"/>
      <c r="AK139" s="523"/>
      <c r="AL139" s="523"/>
      <c r="AM139" s="523"/>
      <c r="AN139" s="523"/>
      <c r="AO139" s="523"/>
      <c r="AP139" s="523"/>
      <c r="AQ139" s="523"/>
      <c r="AR139" s="523"/>
      <c r="AS139" s="523">
        <v>1</v>
      </c>
      <c r="AT139" s="523">
        <v>6</v>
      </c>
      <c r="AU139" s="523"/>
      <c r="AV139" s="523"/>
      <c r="AW139" s="523"/>
      <c r="AX139" s="523"/>
      <c r="AY139" s="523"/>
      <c r="AZ139" s="523"/>
      <c r="BA139" s="523"/>
      <c r="BB139" s="523"/>
      <c r="BC139" s="523"/>
      <c r="BD139" s="523"/>
      <c r="BE139" s="523"/>
      <c r="BF139" s="91">
        <v>2</v>
      </c>
      <c r="BG139" s="91">
        <v>1</v>
      </c>
      <c r="BH139" s="91">
        <v>1</v>
      </c>
      <c r="BI139" s="91">
        <v>2</v>
      </c>
      <c r="BJ139" s="91">
        <v>4</v>
      </c>
      <c r="BK139" s="523"/>
      <c r="BL139" s="523"/>
      <c r="BM139" s="91"/>
      <c r="BN139" s="91">
        <v>2</v>
      </c>
      <c r="BO139" s="91">
        <v>1</v>
      </c>
      <c r="BP139" s="91">
        <v>1</v>
      </c>
    </row>
    <row r="140" spans="1:68" ht="25.5" hidden="1">
      <c r="A140" s="630"/>
      <c r="B140" s="630" t="s">
        <v>7566</v>
      </c>
      <c r="C140" s="630" t="s">
        <v>7942</v>
      </c>
      <c r="D140" s="596">
        <f t="shared" si="4"/>
        <v>186525.71174645668</v>
      </c>
      <c r="E140" s="618">
        <v>680000</v>
      </c>
      <c r="F140" s="515">
        <v>9</v>
      </c>
      <c r="G140" s="624" t="s">
        <v>3216</v>
      </c>
      <c r="H140" s="624"/>
      <c r="I140" s="624"/>
      <c r="J140" s="613"/>
      <c r="K140" s="765" t="s">
        <v>8280</v>
      </c>
      <c r="L140" s="557">
        <v>6</v>
      </c>
      <c r="M140" s="521" t="s">
        <v>2815</v>
      </c>
      <c r="N140" s="632" t="s">
        <v>2815</v>
      </c>
      <c r="O140" s="561"/>
      <c r="P140" s="586" t="s">
        <v>2335</v>
      </c>
      <c r="Q140" s="675" t="s">
        <v>8400</v>
      </c>
      <c r="R140" s="586" t="s">
        <v>3207</v>
      </c>
      <c r="S140" s="586" t="s">
        <v>8401</v>
      </c>
      <c r="T140" s="672">
        <v>7178</v>
      </c>
      <c r="U140" s="586" t="s">
        <v>5720</v>
      </c>
      <c r="V140" s="586" t="s">
        <v>2001</v>
      </c>
      <c r="W140" s="711" t="s">
        <v>5043</v>
      </c>
      <c r="X140" s="757" t="s">
        <v>5779</v>
      </c>
      <c r="Y140" s="682">
        <v>44543</v>
      </c>
      <c r="Z140" s="670">
        <v>44553</v>
      </c>
      <c r="AA140" s="710"/>
      <c r="AB140" s="523" t="s">
        <v>6700</v>
      </c>
      <c r="AC140" s="523" t="s">
        <v>7957</v>
      </c>
      <c r="AD140" s="523"/>
      <c r="AE140" s="523" t="s">
        <v>7976</v>
      </c>
      <c r="AF140" s="727" t="s">
        <v>5001</v>
      </c>
      <c r="AG140" s="91" t="s">
        <v>7560</v>
      </c>
      <c r="AH140" s="91">
        <v>1</v>
      </c>
      <c r="AI140" s="91"/>
      <c r="AJ140" s="91"/>
      <c r="AK140" s="91"/>
      <c r="AL140" s="91"/>
      <c r="AM140" s="91"/>
      <c r="AN140" s="523"/>
      <c r="AO140" s="523"/>
      <c r="AP140" s="523"/>
      <c r="AQ140" s="523"/>
      <c r="AR140" s="523"/>
      <c r="AS140" s="523">
        <v>1</v>
      </c>
      <c r="AT140" s="523"/>
      <c r="AU140" s="523"/>
      <c r="AV140" s="523"/>
      <c r="AW140" s="523"/>
      <c r="AX140" s="523"/>
      <c r="AY140" s="523"/>
      <c r="AZ140" s="523"/>
      <c r="BA140" s="523"/>
      <c r="BB140" s="523"/>
      <c r="BC140" s="523"/>
      <c r="BD140" s="523"/>
      <c r="BE140" s="523"/>
      <c r="BF140" s="91">
        <v>2</v>
      </c>
      <c r="BG140" s="91">
        <v>1</v>
      </c>
      <c r="BH140" s="91">
        <v>1</v>
      </c>
      <c r="BI140" s="91"/>
      <c r="BJ140" s="91"/>
      <c r="BK140" s="91"/>
      <c r="BL140" s="91"/>
      <c r="BM140" s="91">
        <v>1</v>
      </c>
      <c r="BN140" s="91"/>
      <c r="BO140" s="91">
        <v>1</v>
      </c>
      <c r="BP140" s="91">
        <v>1</v>
      </c>
    </row>
    <row r="141" spans="1:68" ht="25.5" hidden="1">
      <c r="A141" s="630"/>
      <c r="B141" s="630" t="s">
        <v>6628</v>
      </c>
      <c r="C141" s="630" t="s">
        <v>7942</v>
      </c>
      <c r="D141" s="622">
        <f t="shared" si="4"/>
        <v>197352.30866713665</v>
      </c>
      <c r="E141" s="680">
        <v>719469.55</v>
      </c>
      <c r="F141" s="515">
        <v>11</v>
      </c>
      <c r="G141" s="624" t="s">
        <v>3216</v>
      </c>
      <c r="H141" s="624"/>
      <c r="I141" s="624"/>
      <c r="J141" s="752">
        <v>44326</v>
      </c>
      <c r="K141" s="760">
        <v>44373</v>
      </c>
      <c r="L141" s="557">
        <v>28</v>
      </c>
      <c r="M141" s="521" t="s">
        <v>2471</v>
      </c>
      <c r="N141" s="632" t="s">
        <v>2556</v>
      </c>
      <c r="O141" s="632"/>
      <c r="P141" s="112" t="s">
        <v>2358</v>
      </c>
      <c r="Q141" s="675" t="s">
        <v>8402</v>
      </c>
      <c r="R141" s="432" t="s">
        <v>5232</v>
      </c>
      <c r="S141" s="432" t="s">
        <v>8403</v>
      </c>
      <c r="T141" s="672">
        <v>4641</v>
      </c>
      <c r="U141" s="432" t="s">
        <v>4870</v>
      </c>
      <c r="V141" s="432" t="s">
        <v>8404</v>
      </c>
      <c r="W141" s="523" t="s">
        <v>5043</v>
      </c>
      <c r="X141" s="523" t="s">
        <v>5779</v>
      </c>
      <c r="Y141" s="682">
        <v>44379</v>
      </c>
      <c r="Z141" s="670">
        <v>44385</v>
      </c>
      <c r="AA141" s="671"/>
      <c r="AB141" s="523" t="s">
        <v>6677</v>
      </c>
      <c r="AC141" s="523" t="s">
        <v>7964</v>
      </c>
      <c r="AD141" s="523" t="s">
        <v>7559</v>
      </c>
      <c r="AE141" s="523" t="s">
        <v>7976</v>
      </c>
      <c r="AF141" s="727" t="s">
        <v>3314</v>
      </c>
      <c r="AG141" s="91" t="s">
        <v>7560</v>
      </c>
      <c r="AH141" s="523"/>
      <c r="AI141" s="523"/>
      <c r="AJ141" s="523">
        <v>7</v>
      </c>
      <c r="AK141" s="523">
        <v>4</v>
      </c>
      <c r="AL141" s="523"/>
      <c r="AM141" s="523"/>
      <c r="AN141" s="523"/>
      <c r="AO141" s="523"/>
      <c r="AP141" s="523"/>
      <c r="AQ141" s="523"/>
      <c r="AR141" s="523"/>
      <c r="AS141" s="523">
        <v>1</v>
      </c>
      <c r="AT141" s="523"/>
      <c r="AU141" s="523"/>
      <c r="AV141" s="523"/>
      <c r="AW141" s="523"/>
      <c r="AX141" s="523"/>
      <c r="AY141" s="523"/>
      <c r="AZ141" s="523"/>
      <c r="BA141" s="523"/>
      <c r="BB141" s="523"/>
      <c r="BC141" s="523"/>
      <c r="BD141" s="523"/>
      <c r="BE141" s="523"/>
      <c r="BF141" s="91">
        <v>2</v>
      </c>
      <c r="BG141" s="91">
        <v>1</v>
      </c>
      <c r="BH141" s="91">
        <v>1</v>
      </c>
      <c r="BI141" s="91"/>
      <c r="BJ141" s="91"/>
      <c r="BK141" s="523"/>
      <c r="BL141" s="523"/>
      <c r="BM141" s="91">
        <v>1</v>
      </c>
      <c r="BN141" s="91"/>
      <c r="BO141" s="91">
        <v>1</v>
      </c>
      <c r="BP141" s="91">
        <v>1</v>
      </c>
    </row>
    <row r="142" spans="1:68" ht="28.5" hidden="1">
      <c r="A142" s="630"/>
      <c r="B142" s="630" t="s">
        <v>6628</v>
      </c>
      <c r="C142" s="630" t="s">
        <v>7942</v>
      </c>
      <c r="D142" s="622">
        <f t="shared" si="4"/>
        <v>186525.71174645668</v>
      </c>
      <c r="E142" s="680">
        <v>680000</v>
      </c>
      <c r="F142" s="515">
        <v>12</v>
      </c>
      <c r="G142" s="624" t="s">
        <v>3216</v>
      </c>
      <c r="H142" s="624"/>
      <c r="I142" s="624"/>
      <c r="J142" s="752">
        <v>44334</v>
      </c>
      <c r="K142" s="760">
        <v>44380</v>
      </c>
      <c r="L142" s="557">
        <v>5</v>
      </c>
      <c r="M142" s="521" t="s">
        <v>2556</v>
      </c>
      <c r="N142" s="632" t="s">
        <v>2556</v>
      </c>
      <c r="O142" s="632"/>
      <c r="P142" s="528" t="s">
        <v>2358</v>
      </c>
      <c r="Q142" s="675" t="s">
        <v>8405</v>
      </c>
      <c r="R142" s="577" t="s">
        <v>81</v>
      </c>
      <c r="S142" s="577" t="s">
        <v>8406</v>
      </c>
      <c r="T142" s="672">
        <v>4352</v>
      </c>
      <c r="U142" s="577" t="s">
        <v>4887</v>
      </c>
      <c r="V142" s="577" t="s">
        <v>8407</v>
      </c>
      <c r="W142" s="523" t="s">
        <v>5043</v>
      </c>
      <c r="X142" s="523" t="s">
        <v>5779</v>
      </c>
      <c r="Y142" s="682">
        <v>44386</v>
      </c>
      <c r="Z142" s="670">
        <v>44392</v>
      </c>
      <c r="AA142" s="671"/>
      <c r="AB142" s="523" t="s">
        <v>6555</v>
      </c>
      <c r="AC142" s="523" t="s">
        <v>7975</v>
      </c>
      <c r="AD142" s="523" t="s">
        <v>7559</v>
      </c>
      <c r="AE142" s="523" t="s">
        <v>7966</v>
      </c>
      <c r="AF142" s="727" t="s">
        <v>4910</v>
      </c>
      <c r="AG142" s="523"/>
      <c r="AH142" s="523"/>
      <c r="AI142" s="523">
        <v>1</v>
      </c>
      <c r="AJ142" s="523">
        <v>6</v>
      </c>
      <c r="AK142" s="523">
        <v>6</v>
      </c>
      <c r="AL142" s="523"/>
      <c r="AM142" s="523"/>
      <c r="AN142" s="523"/>
      <c r="AO142" s="523"/>
      <c r="AP142" s="523"/>
      <c r="AQ142" s="523"/>
      <c r="AR142" s="523"/>
      <c r="AS142" s="523">
        <v>1</v>
      </c>
      <c r="AT142" s="523"/>
      <c r="AU142" s="523"/>
      <c r="AV142" s="523"/>
      <c r="AW142" s="523"/>
      <c r="AX142" s="523"/>
      <c r="AY142" s="523"/>
      <c r="AZ142" s="523"/>
      <c r="BA142" s="523"/>
      <c r="BB142" s="523"/>
      <c r="BC142" s="523"/>
      <c r="BD142" s="523"/>
      <c r="BE142" s="523"/>
      <c r="BF142" s="91"/>
      <c r="BG142" s="91"/>
      <c r="BH142" s="91"/>
      <c r="BI142" s="91"/>
      <c r="BJ142" s="91"/>
      <c r="BK142" s="523"/>
      <c r="BL142" s="523"/>
      <c r="BM142" s="91">
        <v>1</v>
      </c>
      <c r="BN142" s="91"/>
      <c r="BO142" s="91">
        <v>1</v>
      </c>
      <c r="BP142" s="91">
        <v>1</v>
      </c>
    </row>
    <row r="143" spans="1:68" ht="25.5" hidden="1">
      <c r="A143" s="630"/>
      <c r="B143" s="630" t="s">
        <v>7566</v>
      </c>
      <c r="C143" s="630" t="s">
        <v>7942</v>
      </c>
      <c r="D143" s="622">
        <f t="shared" si="4"/>
        <v>186525.71174645668</v>
      </c>
      <c r="E143" s="680">
        <v>680000</v>
      </c>
      <c r="F143" s="515">
        <v>11</v>
      </c>
      <c r="G143" s="624" t="s">
        <v>3216</v>
      </c>
      <c r="H143" s="624"/>
      <c r="I143" s="624"/>
      <c r="J143" s="752">
        <v>44432</v>
      </c>
      <c r="K143" s="764" t="s">
        <v>8017</v>
      </c>
      <c r="L143" s="557">
        <v>27</v>
      </c>
      <c r="M143" s="521" t="s">
        <v>2654</v>
      </c>
      <c r="N143" s="632" t="s">
        <v>2707</v>
      </c>
      <c r="O143" s="632"/>
      <c r="P143" s="528" t="s">
        <v>2358</v>
      </c>
      <c r="Q143" s="713" t="s">
        <v>8408</v>
      </c>
      <c r="R143" s="528" t="s">
        <v>81</v>
      </c>
      <c r="S143" s="528" t="s">
        <v>8409</v>
      </c>
      <c r="T143" s="672">
        <v>4603</v>
      </c>
      <c r="U143" s="528" t="s">
        <v>4887</v>
      </c>
      <c r="V143" s="528" t="s">
        <v>8410</v>
      </c>
      <c r="W143" s="523" t="s">
        <v>5043</v>
      </c>
      <c r="X143" s="757" t="s">
        <v>5779</v>
      </c>
      <c r="Y143" s="682">
        <v>44476</v>
      </c>
      <c r="Z143" s="670">
        <v>44476</v>
      </c>
      <c r="AA143" s="686"/>
      <c r="AB143" s="523" t="s">
        <v>8411</v>
      </c>
      <c r="AC143" s="523" t="s">
        <v>7975</v>
      </c>
      <c r="AD143" s="771" t="s">
        <v>7559</v>
      </c>
      <c r="AE143" s="523" t="s">
        <v>8412</v>
      </c>
      <c r="AF143" s="727"/>
      <c r="AG143" s="91"/>
      <c r="AH143" s="523"/>
      <c r="AI143" s="523"/>
      <c r="AJ143" s="523"/>
      <c r="AK143" s="523"/>
      <c r="AL143" s="523"/>
      <c r="AM143" s="523"/>
      <c r="AN143" s="523"/>
      <c r="AO143" s="523"/>
      <c r="AP143" s="523"/>
      <c r="AQ143" s="523"/>
      <c r="AR143" s="523"/>
      <c r="AS143" s="523">
        <v>1</v>
      </c>
      <c r="AT143" s="523"/>
      <c r="AU143" s="523"/>
      <c r="AV143" s="523"/>
      <c r="AW143" s="523"/>
      <c r="AX143" s="523"/>
      <c r="AY143" s="523"/>
      <c r="AZ143" s="523"/>
      <c r="BA143" s="523"/>
      <c r="BB143" s="523"/>
      <c r="BC143" s="523"/>
      <c r="BD143" s="523"/>
      <c r="BE143" s="523"/>
      <c r="BF143" s="91">
        <v>2</v>
      </c>
      <c r="BG143" s="91">
        <v>1</v>
      </c>
      <c r="BH143" s="91">
        <v>1</v>
      </c>
      <c r="BI143" s="91"/>
      <c r="BJ143" s="91"/>
      <c r="BK143" s="523"/>
      <c r="BL143" s="523"/>
      <c r="BM143" s="91">
        <v>1</v>
      </c>
      <c r="BN143" s="91"/>
      <c r="BO143" s="91">
        <v>1</v>
      </c>
      <c r="BP143" s="91">
        <v>1</v>
      </c>
    </row>
    <row r="144" spans="1:68" ht="25.5" hidden="1">
      <c r="A144" s="630"/>
      <c r="B144" s="630" t="s">
        <v>7714</v>
      </c>
      <c r="C144" s="630" t="s">
        <v>7942</v>
      </c>
      <c r="D144" s="622">
        <f t="shared" si="4"/>
        <v>186525.71174645668</v>
      </c>
      <c r="E144" s="680">
        <v>680000</v>
      </c>
      <c r="F144" s="515">
        <v>12</v>
      </c>
      <c r="G144" s="624" t="s">
        <v>3216</v>
      </c>
      <c r="H144" s="624"/>
      <c r="I144" s="624"/>
      <c r="J144" s="613"/>
      <c r="K144" s="760"/>
      <c r="L144" s="557">
        <v>14</v>
      </c>
      <c r="M144" s="521" t="s">
        <v>2471</v>
      </c>
      <c r="N144" s="632" t="s">
        <v>2471</v>
      </c>
      <c r="O144" s="632"/>
      <c r="P144" s="528" t="s">
        <v>2335</v>
      </c>
      <c r="Q144" s="675" t="s">
        <v>8413</v>
      </c>
      <c r="R144" s="528" t="s">
        <v>3724</v>
      </c>
      <c r="S144" s="528" t="s">
        <v>8414</v>
      </c>
      <c r="T144" s="672">
        <v>6588</v>
      </c>
      <c r="U144" s="528" t="s">
        <v>4887</v>
      </c>
      <c r="V144" s="528" t="s">
        <v>1159</v>
      </c>
      <c r="W144" s="523" t="s">
        <v>5043</v>
      </c>
      <c r="X144" s="523" t="s">
        <v>5779</v>
      </c>
      <c r="Y144" s="682">
        <v>44364</v>
      </c>
      <c r="Z144" s="670">
        <v>44371</v>
      </c>
      <c r="AA144" s="671"/>
      <c r="AB144" s="523" t="s">
        <v>6689</v>
      </c>
      <c r="AC144" s="523" t="s">
        <v>7975</v>
      </c>
      <c r="AD144" s="523" t="s">
        <v>7559</v>
      </c>
      <c r="AE144" s="523" t="s">
        <v>7976</v>
      </c>
      <c r="AF144" s="727" t="s">
        <v>5001</v>
      </c>
      <c r="AG144" s="523"/>
      <c r="AH144" s="523">
        <v>1</v>
      </c>
      <c r="AI144" s="523"/>
      <c r="AJ144" s="523">
        <v>8</v>
      </c>
      <c r="AK144" s="523">
        <v>4</v>
      </c>
      <c r="AL144" s="523"/>
      <c r="AM144" s="523"/>
      <c r="AN144" s="523"/>
      <c r="AO144" s="523"/>
      <c r="AP144" s="523"/>
      <c r="AQ144" s="523"/>
      <c r="AR144" s="523"/>
      <c r="AS144" s="523">
        <v>1</v>
      </c>
      <c r="AT144" s="523"/>
      <c r="AU144" s="523"/>
      <c r="AV144" s="523"/>
      <c r="AW144" s="523"/>
      <c r="AX144" s="523">
        <v>7</v>
      </c>
      <c r="AY144" s="523">
        <v>1</v>
      </c>
      <c r="AZ144" s="523">
        <v>3</v>
      </c>
      <c r="BA144" s="523">
        <v>1</v>
      </c>
      <c r="BB144" s="523"/>
      <c r="BC144" s="523"/>
      <c r="BD144" s="523"/>
      <c r="BE144" s="523"/>
      <c r="BF144" s="91"/>
      <c r="BG144" s="91"/>
      <c r="BH144" s="91"/>
      <c r="BI144" s="91"/>
      <c r="BJ144" s="91"/>
      <c r="BK144" s="523"/>
      <c r="BL144" s="523"/>
      <c r="BM144" s="91">
        <v>1</v>
      </c>
      <c r="BN144" s="91"/>
      <c r="BO144" s="91">
        <v>1</v>
      </c>
      <c r="BP144" s="91">
        <v>1</v>
      </c>
    </row>
    <row r="145" spans="1:68" ht="28.5" hidden="1">
      <c r="A145" s="630"/>
      <c r="B145" s="630" t="s">
        <v>6587</v>
      </c>
      <c r="C145" s="630" t="s">
        <v>7942</v>
      </c>
      <c r="D145" s="596">
        <f t="shared" si="4"/>
        <v>186525.71174645668</v>
      </c>
      <c r="E145" s="618">
        <v>680000</v>
      </c>
      <c r="F145" s="515">
        <v>11</v>
      </c>
      <c r="G145" s="624" t="s">
        <v>3216</v>
      </c>
      <c r="H145" s="624"/>
      <c r="I145" s="624"/>
      <c r="J145" s="752">
        <v>44503</v>
      </c>
      <c r="K145" s="764"/>
      <c r="L145" s="557">
        <v>6</v>
      </c>
      <c r="M145" s="521" t="s">
        <v>2815</v>
      </c>
      <c r="N145" s="632" t="s">
        <v>2815</v>
      </c>
      <c r="O145" s="561"/>
      <c r="P145" s="432" t="s">
        <v>2358</v>
      </c>
      <c r="Q145" s="675" t="s">
        <v>8415</v>
      </c>
      <c r="R145" s="432" t="s">
        <v>2874</v>
      </c>
      <c r="S145" s="432" t="s">
        <v>8416</v>
      </c>
      <c r="T145" s="672">
        <v>4960</v>
      </c>
      <c r="U145" s="432" t="s">
        <v>4870</v>
      </c>
      <c r="V145" s="432"/>
      <c r="W145" s="711" t="s">
        <v>5043</v>
      </c>
      <c r="X145" s="757" t="s">
        <v>7946</v>
      </c>
      <c r="Y145" s="682">
        <v>44540</v>
      </c>
      <c r="Z145" s="670">
        <v>44546</v>
      </c>
      <c r="AA145" s="671"/>
      <c r="AB145" s="523" t="s">
        <v>6689</v>
      </c>
      <c r="AC145" s="523" t="s">
        <v>7975</v>
      </c>
      <c r="AD145" s="523"/>
      <c r="AE145" s="523" t="s">
        <v>8417</v>
      </c>
      <c r="AF145" s="727"/>
      <c r="AG145" s="91"/>
      <c r="AH145" s="523">
        <v>1</v>
      </c>
      <c r="AI145" s="523"/>
      <c r="AJ145" s="523"/>
      <c r="AK145" s="523"/>
      <c r="AL145" s="523"/>
      <c r="AM145" s="523"/>
      <c r="AN145" s="523"/>
      <c r="AO145" s="523"/>
      <c r="AP145" s="523"/>
      <c r="AQ145" s="523"/>
      <c r="AR145" s="523"/>
      <c r="AS145" s="523">
        <v>1</v>
      </c>
      <c r="AT145" s="523"/>
      <c r="AU145" s="523"/>
      <c r="AV145" s="523"/>
      <c r="AW145" s="523"/>
      <c r="AX145" s="523"/>
      <c r="AY145" s="523"/>
      <c r="AZ145" s="523"/>
      <c r="BA145" s="523"/>
      <c r="BB145" s="523"/>
      <c r="BC145" s="523"/>
      <c r="BD145" s="523"/>
      <c r="BE145" s="523"/>
      <c r="BF145" s="91">
        <v>2</v>
      </c>
      <c r="BG145" s="91">
        <v>1</v>
      </c>
      <c r="BH145" s="91">
        <v>1</v>
      </c>
      <c r="BI145" s="91"/>
      <c r="BJ145" s="91"/>
      <c r="BK145" s="523"/>
      <c r="BL145" s="523"/>
      <c r="BM145" s="91">
        <v>1</v>
      </c>
      <c r="BN145" s="91"/>
      <c r="BO145" s="91">
        <v>1</v>
      </c>
      <c r="BP145" s="91">
        <v>1</v>
      </c>
    </row>
    <row r="146" spans="1:68" ht="25.5" hidden="1">
      <c r="A146" s="630"/>
      <c r="B146" s="630" t="s">
        <v>7566</v>
      </c>
      <c r="C146" s="630" t="s">
        <v>7942</v>
      </c>
      <c r="D146" s="622">
        <f t="shared" si="4"/>
        <v>163155.13727469477</v>
      </c>
      <c r="E146" s="680">
        <v>594800</v>
      </c>
      <c r="F146" s="515">
        <v>9</v>
      </c>
      <c r="G146" s="624" t="s">
        <v>3216</v>
      </c>
      <c r="H146" s="624"/>
      <c r="I146" s="624"/>
      <c r="J146" s="752">
        <v>44299</v>
      </c>
      <c r="K146" s="760"/>
      <c r="L146" s="557">
        <v>17</v>
      </c>
      <c r="M146" s="521" t="s">
        <v>2432</v>
      </c>
      <c r="N146" s="632" t="s">
        <v>2432</v>
      </c>
      <c r="O146" s="632"/>
      <c r="P146" s="507" t="s">
        <v>2358</v>
      </c>
      <c r="Q146" s="675" t="s">
        <v>8418</v>
      </c>
      <c r="R146" s="507" t="s">
        <v>2773</v>
      </c>
      <c r="S146" s="507" t="s">
        <v>8419</v>
      </c>
      <c r="T146" s="672">
        <v>4639</v>
      </c>
      <c r="U146" s="507" t="s">
        <v>5720</v>
      </c>
      <c r="V146" s="507" t="s">
        <v>8420</v>
      </c>
      <c r="W146" s="523" t="s">
        <v>5043</v>
      </c>
      <c r="X146" s="523" t="s">
        <v>5779</v>
      </c>
      <c r="Y146" s="682">
        <v>44338</v>
      </c>
      <c r="Z146" s="670">
        <v>44343</v>
      </c>
      <c r="AA146" s="671"/>
      <c r="AB146" s="711" t="s">
        <v>6773</v>
      </c>
      <c r="AC146" s="711" t="s">
        <v>7957</v>
      </c>
      <c r="AD146" s="523" t="s">
        <v>7559</v>
      </c>
      <c r="AE146" s="523" t="s">
        <v>8421</v>
      </c>
      <c r="AF146" s="727" t="s">
        <v>6512</v>
      </c>
      <c r="AG146" s="523"/>
      <c r="AH146" s="91"/>
      <c r="AI146" s="91">
        <v>1</v>
      </c>
      <c r="AJ146" s="91">
        <v>6</v>
      </c>
      <c r="AK146" s="91">
        <v>3</v>
      </c>
      <c r="AL146" s="91"/>
      <c r="AM146" s="91"/>
      <c r="AN146" s="523"/>
      <c r="AO146" s="523"/>
      <c r="AP146" s="523"/>
      <c r="AQ146" s="523"/>
      <c r="AR146" s="523"/>
      <c r="AS146" s="523">
        <v>1</v>
      </c>
      <c r="AT146" s="523"/>
      <c r="AU146" s="523"/>
      <c r="AV146" s="523"/>
      <c r="AW146" s="523"/>
      <c r="AX146" s="523">
        <v>8</v>
      </c>
      <c r="AY146" s="523"/>
      <c r="AZ146" s="523">
        <v>2</v>
      </c>
      <c r="BA146" s="523"/>
      <c r="BB146" s="523"/>
      <c r="BC146" s="523"/>
      <c r="BD146" s="523"/>
      <c r="BE146" s="523"/>
      <c r="BF146" s="91"/>
      <c r="BG146" s="91"/>
      <c r="BH146" s="91"/>
      <c r="BI146" s="91"/>
      <c r="BJ146" s="91"/>
      <c r="BK146" s="91"/>
      <c r="BL146" s="91"/>
      <c r="BM146" s="91">
        <v>1</v>
      </c>
      <c r="BN146" s="91"/>
      <c r="BO146" s="91">
        <v>1</v>
      </c>
      <c r="BP146" s="91">
        <v>1</v>
      </c>
    </row>
    <row r="147" spans="1:68" ht="25.5" hidden="1">
      <c r="A147" s="630"/>
      <c r="B147" s="630" t="s">
        <v>2333</v>
      </c>
      <c r="C147" s="630" t="s">
        <v>7942</v>
      </c>
      <c r="D147" s="622">
        <f t="shared" si="4"/>
        <v>186096.10188692703</v>
      </c>
      <c r="E147" s="680">
        <v>678433.81</v>
      </c>
      <c r="F147" s="515">
        <v>11</v>
      </c>
      <c r="G147" s="624" t="s">
        <v>3216</v>
      </c>
      <c r="H147" s="624"/>
      <c r="I147" s="624"/>
      <c r="J147" s="752">
        <v>44222</v>
      </c>
      <c r="K147" s="760"/>
      <c r="L147" s="557">
        <v>15</v>
      </c>
      <c r="M147" s="521" t="s">
        <v>2374</v>
      </c>
      <c r="N147" s="632" t="s">
        <v>2374</v>
      </c>
      <c r="O147" s="632"/>
      <c r="P147" s="528" t="s">
        <v>2358</v>
      </c>
      <c r="Q147" s="675" t="s">
        <v>8422</v>
      </c>
      <c r="R147" s="528" t="s">
        <v>8423</v>
      </c>
      <c r="S147" s="528" t="s">
        <v>8424</v>
      </c>
      <c r="T147" s="672">
        <v>4508</v>
      </c>
      <c r="U147" s="528" t="s">
        <v>4887</v>
      </c>
      <c r="V147" s="528" t="s">
        <v>8425</v>
      </c>
      <c r="W147" s="523" t="s">
        <v>5043</v>
      </c>
      <c r="X147" s="523" t="s">
        <v>5779</v>
      </c>
      <c r="Y147" s="751">
        <v>44273</v>
      </c>
      <c r="Z147" s="670">
        <v>44281</v>
      </c>
      <c r="AA147" s="671" t="s">
        <v>8311</v>
      </c>
      <c r="AB147" s="523" t="s">
        <v>6677</v>
      </c>
      <c r="AC147" s="523" t="s">
        <v>7957</v>
      </c>
      <c r="AD147" s="523" t="s">
        <v>7559</v>
      </c>
      <c r="AE147" s="523" t="s">
        <v>8007</v>
      </c>
      <c r="AF147" s="727" t="s">
        <v>6648</v>
      </c>
      <c r="AG147" s="91" t="s">
        <v>8384</v>
      </c>
      <c r="AH147" s="91"/>
      <c r="AI147" s="91">
        <v>1</v>
      </c>
      <c r="AJ147" s="91">
        <v>7</v>
      </c>
      <c r="AK147" s="91">
        <v>4</v>
      </c>
      <c r="AL147" s="91"/>
      <c r="AM147" s="91"/>
      <c r="AN147" s="523"/>
      <c r="AO147" s="523"/>
      <c r="AP147" s="523"/>
      <c r="AQ147" s="523"/>
      <c r="AR147" s="523"/>
      <c r="AS147" s="523">
        <v>1</v>
      </c>
      <c r="AT147" s="523"/>
      <c r="AU147" s="523"/>
      <c r="AV147" s="523"/>
      <c r="AW147" s="523"/>
      <c r="AX147" s="523"/>
      <c r="AY147" s="523"/>
      <c r="AZ147" s="523">
        <v>3</v>
      </c>
      <c r="BA147" s="523">
        <v>1</v>
      </c>
      <c r="BB147" s="523">
        <v>7</v>
      </c>
      <c r="BC147" s="523">
        <v>1</v>
      </c>
      <c r="BD147" s="523"/>
      <c r="BE147" s="523"/>
      <c r="BF147" s="91">
        <v>2</v>
      </c>
      <c r="BG147" s="91">
        <v>1</v>
      </c>
      <c r="BH147" s="91">
        <v>1</v>
      </c>
      <c r="BI147" s="91"/>
      <c r="BJ147" s="91"/>
      <c r="BK147" s="91"/>
      <c r="BL147" s="91"/>
      <c r="BM147" s="91">
        <v>1</v>
      </c>
      <c r="BN147" s="91"/>
      <c r="BO147" s="91">
        <v>1</v>
      </c>
      <c r="BP147" s="91">
        <v>1</v>
      </c>
    </row>
    <row r="148" spans="1:68" ht="28.5" hidden="1">
      <c r="A148" s="630"/>
      <c r="B148" s="630" t="s">
        <v>7714</v>
      </c>
      <c r="C148" s="630" t="s">
        <v>7942</v>
      </c>
      <c r="D148" s="622">
        <f t="shared" si="4"/>
        <v>110269.61194422882</v>
      </c>
      <c r="E148" s="680">
        <v>402000</v>
      </c>
      <c r="F148" s="515">
        <v>6</v>
      </c>
      <c r="G148" s="624" t="s">
        <v>3216</v>
      </c>
      <c r="H148" s="624"/>
      <c r="I148" s="624"/>
      <c r="J148" s="613"/>
      <c r="K148" s="764" t="s">
        <v>8151</v>
      </c>
      <c r="L148" s="557">
        <v>18</v>
      </c>
      <c r="M148" s="521" t="s">
        <v>2707</v>
      </c>
      <c r="N148" s="632" t="s">
        <v>2707</v>
      </c>
      <c r="O148" s="561"/>
      <c r="P148" s="586" t="s">
        <v>7241</v>
      </c>
      <c r="Q148" s="675" t="s">
        <v>8426</v>
      </c>
      <c r="R148" s="586" t="s">
        <v>8427</v>
      </c>
      <c r="S148" s="586"/>
      <c r="T148" s="672">
        <v>6917</v>
      </c>
      <c r="U148" s="586" t="s">
        <v>5720</v>
      </c>
      <c r="V148" s="586" t="s">
        <v>8428</v>
      </c>
      <c r="W148" s="523" t="s">
        <v>5043</v>
      </c>
      <c r="X148" s="757" t="s">
        <v>8074</v>
      </c>
      <c r="Y148" s="682" t="s">
        <v>3216</v>
      </c>
      <c r="Z148" s="670">
        <v>44497</v>
      </c>
      <c r="AA148" s="686"/>
      <c r="AB148" s="523">
        <v>6</v>
      </c>
      <c r="AC148" s="523"/>
      <c r="AD148" s="771" t="s">
        <v>7947</v>
      </c>
      <c r="AE148" s="523" t="s">
        <v>7948</v>
      </c>
      <c r="AF148" s="727">
        <v>4</v>
      </c>
      <c r="AG148" s="91" t="s">
        <v>7560</v>
      </c>
      <c r="AH148" s="91"/>
      <c r="AI148" s="91"/>
      <c r="AJ148" s="91">
        <v>6</v>
      </c>
      <c r="AK148" s="91"/>
      <c r="AL148" s="91"/>
      <c r="AM148" s="91"/>
      <c r="AN148" s="523"/>
      <c r="AO148" s="523"/>
      <c r="AP148" s="523"/>
      <c r="AQ148" s="523"/>
      <c r="AR148" s="523"/>
      <c r="AS148" s="523">
        <v>1</v>
      </c>
      <c r="AT148" s="523">
        <v>6</v>
      </c>
      <c r="AU148" s="523"/>
      <c r="AV148" s="523"/>
      <c r="AW148" s="523"/>
      <c r="AX148" s="523"/>
      <c r="AY148" s="523"/>
      <c r="AZ148" s="523"/>
      <c r="BA148" s="523"/>
      <c r="BB148" s="523"/>
      <c r="BC148" s="523"/>
      <c r="BD148" s="523"/>
      <c r="BE148" s="523"/>
      <c r="BF148" s="91">
        <v>2</v>
      </c>
      <c r="BG148" s="91">
        <v>1</v>
      </c>
      <c r="BH148" s="91">
        <v>1</v>
      </c>
      <c r="BI148" s="91">
        <v>2</v>
      </c>
      <c r="BJ148" s="91">
        <v>4</v>
      </c>
      <c r="BK148" s="91"/>
      <c r="BL148" s="91"/>
      <c r="BM148" s="91"/>
      <c r="BN148" s="91">
        <v>2</v>
      </c>
      <c r="BO148" s="91">
        <v>1</v>
      </c>
      <c r="BP148" s="91">
        <v>1</v>
      </c>
    </row>
    <row r="149" spans="1:68" ht="28.5" hidden="1">
      <c r="A149" s="630"/>
      <c r="B149" s="630" t="s">
        <v>7485</v>
      </c>
      <c r="C149" s="630" t="s">
        <v>7942</v>
      </c>
      <c r="D149" s="622">
        <f t="shared" si="4"/>
        <v>110269.61194422882</v>
      </c>
      <c r="E149" s="680">
        <v>402000</v>
      </c>
      <c r="F149" s="515">
        <v>6</v>
      </c>
      <c r="G149" s="624" t="s">
        <v>3216</v>
      </c>
      <c r="H149" s="624"/>
      <c r="I149" s="624"/>
      <c r="J149" s="613"/>
      <c r="K149" s="760"/>
      <c r="L149" s="557">
        <v>30</v>
      </c>
      <c r="M149" s="521" t="s">
        <v>2614</v>
      </c>
      <c r="N149" s="632" t="s">
        <v>2654</v>
      </c>
      <c r="O149" s="632"/>
      <c r="P149" s="507" t="s">
        <v>7241</v>
      </c>
      <c r="Q149" s="675" t="s">
        <v>8429</v>
      </c>
      <c r="R149" s="507" t="s">
        <v>8430</v>
      </c>
      <c r="S149" s="507" t="s">
        <v>8431</v>
      </c>
      <c r="T149" s="672">
        <v>6982</v>
      </c>
      <c r="U149" s="507" t="s">
        <v>5720</v>
      </c>
      <c r="V149" s="507" t="s">
        <v>8432</v>
      </c>
      <c r="W149" s="523" t="s">
        <v>5043</v>
      </c>
      <c r="X149" s="523" t="s">
        <v>5779</v>
      </c>
      <c r="Y149" s="682">
        <v>44443</v>
      </c>
      <c r="Z149" s="670">
        <v>44448</v>
      </c>
      <c r="AA149" s="671" t="s">
        <v>8039</v>
      </c>
      <c r="AB149" s="523" t="s">
        <v>6763</v>
      </c>
      <c r="AC149" s="523"/>
      <c r="AD149" s="523" t="s">
        <v>7972</v>
      </c>
      <c r="AE149" s="523" t="s">
        <v>7948</v>
      </c>
      <c r="AF149" s="727">
        <v>4</v>
      </c>
      <c r="AG149" s="91" t="s">
        <v>7560</v>
      </c>
      <c r="AH149" s="91">
        <v>1</v>
      </c>
      <c r="AI149" s="91"/>
      <c r="AJ149" s="91">
        <v>4</v>
      </c>
      <c r="AK149" s="91">
        <v>3</v>
      </c>
      <c r="AL149" s="91"/>
      <c r="AM149" s="91"/>
      <c r="AN149" s="523"/>
      <c r="AO149" s="523"/>
      <c r="AP149" s="523"/>
      <c r="AQ149" s="523"/>
      <c r="AR149" s="523"/>
      <c r="AS149" s="523">
        <v>1</v>
      </c>
      <c r="AT149" s="523"/>
      <c r="AU149" s="523"/>
      <c r="AV149" s="523"/>
      <c r="AW149" s="523"/>
      <c r="AX149" s="523"/>
      <c r="AY149" s="523"/>
      <c r="AZ149" s="523"/>
      <c r="BA149" s="523"/>
      <c r="BB149" s="523"/>
      <c r="BC149" s="523"/>
      <c r="BD149" s="523"/>
      <c r="BE149" s="523"/>
      <c r="BF149" s="91"/>
      <c r="BG149" s="91"/>
      <c r="BH149" s="91"/>
      <c r="BI149" s="91"/>
      <c r="BJ149" s="91"/>
      <c r="BK149" s="91"/>
      <c r="BL149" s="91"/>
      <c r="BM149" s="91"/>
      <c r="BN149" s="91">
        <v>2</v>
      </c>
      <c r="BO149" s="91">
        <v>1</v>
      </c>
      <c r="BP149" s="91">
        <v>1</v>
      </c>
    </row>
    <row r="150" spans="1:68" ht="25.5" hidden="1">
      <c r="A150" s="630"/>
      <c r="B150" s="630" t="s">
        <v>2333</v>
      </c>
      <c r="C150" s="630" t="s">
        <v>7942</v>
      </c>
      <c r="D150" s="622">
        <f t="shared" si="4"/>
        <v>109721.00690968041</v>
      </c>
      <c r="E150" s="680">
        <v>400000</v>
      </c>
      <c r="F150" s="704">
        <v>12</v>
      </c>
      <c r="G150" s="624" t="s">
        <v>3216</v>
      </c>
      <c r="H150" s="624"/>
      <c r="I150" s="624"/>
      <c r="J150" s="752">
        <v>44481</v>
      </c>
      <c r="K150" s="765" t="s">
        <v>8433</v>
      </c>
      <c r="L150" s="557">
        <v>22</v>
      </c>
      <c r="M150" s="521" t="s">
        <v>7815</v>
      </c>
      <c r="N150" s="632" t="s">
        <v>2815</v>
      </c>
      <c r="O150" s="561"/>
      <c r="P150" s="576" t="s">
        <v>2358</v>
      </c>
      <c r="Q150" s="675" t="s">
        <v>8434</v>
      </c>
      <c r="R150" s="576" t="s">
        <v>3912</v>
      </c>
      <c r="S150" s="576" t="s">
        <v>8435</v>
      </c>
      <c r="T150" s="672">
        <v>5212</v>
      </c>
      <c r="U150" s="576" t="s">
        <v>4921</v>
      </c>
      <c r="V150" s="576" t="s">
        <v>1402</v>
      </c>
      <c r="W150" s="523" t="s">
        <v>5043</v>
      </c>
      <c r="X150" s="682" t="s">
        <v>8076</v>
      </c>
      <c r="Y150" s="682" t="s">
        <v>8076</v>
      </c>
      <c r="Z150" s="670">
        <v>44537</v>
      </c>
      <c r="AA150" s="671"/>
      <c r="AB150" s="523" t="s">
        <v>6677</v>
      </c>
      <c r="AC150" s="523" t="s">
        <v>7975</v>
      </c>
      <c r="AD150" s="771" t="s">
        <v>7986</v>
      </c>
      <c r="AE150" s="523" t="s">
        <v>8342</v>
      </c>
      <c r="AF150" s="727" t="s">
        <v>6512</v>
      </c>
      <c r="AG150" s="91"/>
      <c r="AH150" s="91"/>
      <c r="AI150" s="91">
        <v>1</v>
      </c>
      <c r="AJ150" s="91"/>
      <c r="AK150" s="91"/>
      <c r="AL150" s="523"/>
      <c r="AM150" s="523"/>
      <c r="AN150" s="523"/>
      <c r="AO150" s="523"/>
      <c r="AP150" s="523"/>
      <c r="AQ150" s="523"/>
      <c r="AR150" s="523"/>
      <c r="AS150" s="523">
        <v>1</v>
      </c>
      <c r="AT150" s="523"/>
      <c r="AU150" s="523"/>
      <c r="AV150" s="523"/>
      <c r="AW150" s="523"/>
      <c r="AX150" s="523"/>
      <c r="AY150" s="523"/>
      <c r="AZ150" s="523"/>
      <c r="BA150" s="523"/>
      <c r="BB150" s="523"/>
      <c r="BC150" s="523"/>
      <c r="BD150" s="523"/>
      <c r="BE150" s="523"/>
      <c r="BF150" s="91"/>
      <c r="BG150" s="91"/>
      <c r="BH150" s="91"/>
      <c r="BI150" s="91"/>
      <c r="BJ150" s="91"/>
      <c r="BK150" s="91"/>
      <c r="BL150" s="523"/>
      <c r="BM150" s="91">
        <v>1</v>
      </c>
      <c r="BN150" s="91"/>
      <c r="BO150" s="91">
        <v>1</v>
      </c>
      <c r="BP150" s="91">
        <v>1</v>
      </c>
    </row>
    <row r="151" spans="1:68" ht="25.5" hidden="1">
      <c r="A151" s="630"/>
      <c r="B151" s="630" t="s">
        <v>2333</v>
      </c>
      <c r="C151" s="630" t="s">
        <v>7942</v>
      </c>
      <c r="D151" s="622">
        <f t="shared" si="4"/>
        <v>186525.71174645668</v>
      </c>
      <c r="E151" s="680">
        <v>680000</v>
      </c>
      <c r="F151" s="515">
        <v>13</v>
      </c>
      <c r="G151" s="624" t="s">
        <v>3216</v>
      </c>
      <c r="H151" s="624"/>
      <c r="I151" s="624"/>
      <c r="J151" s="752">
        <v>44341</v>
      </c>
      <c r="K151" s="760"/>
      <c r="L151" s="557">
        <v>12</v>
      </c>
      <c r="M151" s="521" t="s">
        <v>2556</v>
      </c>
      <c r="N151" s="632" t="s">
        <v>2556</v>
      </c>
      <c r="O151" s="632"/>
      <c r="P151" s="417" t="s">
        <v>2358</v>
      </c>
      <c r="Q151" s="675" t="s">
        <v>8436</v>
      </c>
      <c r="R151" s="417" t="s">
        <v>7352</v>
      </c>
      <c r="S151" s="417" t="s">
        <v>8437</v>
      </c>
      <c r="T151" s="672">
        <v>3633</v>
      </c>
      <c r="U151" s="417" t="s">
        <v>4880</v>
      </c>
      <c r="V151" s="417" t="s">
        <v>8438</v>
      </c>
      <c r="W151" s="523" t="s">
        <v>5043</v>
      </c>
      <c r="X151" s="523" t="s">
        <v>5833</v>
      </c>
      <c r="Y151" s="682">
        <v>44394</v>
      </c>
      <c r="Z151" s="670">
        <v>44399</v>
      </c>
      <c r="AA151" s="671"/>
      <c r="AB151" s="523" t="s">
        <v>6976</v>
      </c>
      <c r="AC151" s="523" t="s">
        <v>7975</v>
      </c>
      <c r="AD151" s="523" t="s">
        <v>7559</v>
      </c>
      <c r="AE151" s="523" t="s">
        <v>8439</v>
      </c>
      <c r="AF151" s="727" t="s">
        <v>4963</v>
      </c>
      <c r="AG151" s="91"/>
      <c r="AH151" s="91">
        <v>1</v>
      </c>
      <c r="AI151" s="91"/>
      <c r="AJ151" s="91">
        <v>6</v>
      </c>
      <c r="AK151" s="91">
        <v>7</v>
      </c>
      <c r="AL151" s="91"/>
      <c r="AM151" s="91"/>
      <c r="AN151" s="523"/>
      <c r="AO151" s="523"/>
      <c r="AP151" s="523"/>
      <c r="AQ151" s="523"/>
      <c r="AR151" s="523"/>
      <c r="AS151" s="523">
        <v>1</v>
      </c>
      <c r="AT151" s="523"/>
      <c r="AU151" s="523"/>
      <c r="AV151" s="523"/>
      <c r="AW151" s="523"/>
      <c r="AX151" s="523"/>
      <c r="AY151" s="523"/>
      <c r="AZ151" s="523"/>
      <c r="BA151" s="523"/>
      <c r="BB151" s="523"/>
      <c r="BC151" s="523"/>
      <c r="BD151" s="523"/>
      <c r="BE151" s="523"/>
      <c r="BF151" s="91"/>
      <c r="BG151" s="91"/>
      <c r="BH151" s="91"/>
      <c r="BI151" s="91"/>
      <c r="BJ151" s="91"/>
      <c r="BK151" s="91"/>
      <c r="BL151" s="91"/>
      <c r="BM151" s="91">
        <v>1</v>
      </c>
      <c r="BN151" s="91"/>
      <c r="BO151" s="91">
        <v>1</v>
      </c>
      <c r="BP151" s="91">
        <v>1</v>
      </c>
    </row>
    <row r="152" spans="1:68" ht="28.5" hidden="1">
      <c r="A152" s="630"/>
      <c r="B152" s="630" t="s">
        <v>7485</v>
      </c>
      <c r="C152" s="630" t="s">
        <v>7942</v>
      </c>
      <c r="D152" s="596">
        <f t="shared" si="4"/>
        <v>110269.61194422882</v>
      </c>
      <c r="E152" s="618">
        <v>402000</v>
      </c>
      <c r="F152" s="515">
        <v>6</v>
      </c>
      <c r="G152" s="624" t="s">
        <v>3216</v>
      </c>
      <c r="H152" s="624"/>
      <c r="I152" s="624"/>
      <c r="J152" s="613"/>
      <c r="K152" s="765"/>
      <c r="L152" s="557">
        <v>6</v>
      </c>
      <c r="M152" s="521" t="s">
        <v>2815</v>
      </c>
      <c r="N152" s="632" t="s">
        <v>2815</v>
      </c>
      <c r="O152" s="632"/>
      <c r="P152" s="528" t="s">
        <v>7241</v>
      </c>
      <c r="Q152" s="675" t="s">
        <v>8440</v>
      </c>
      <c r="R152" s="528" t="s">
        <v>8441</v>
      </c>
      <c r="S152" s="528" t="s">
        <v>8442</v>
      </c>
      <c r="T152" s="672">
        <v>6911</v>
      </c>
      <c r="U152" s="528" t="s">
        <v>4887</v>
      </c>
      <c r="V152" s="528" t="s">
        <v>8443</v>
      </c>
      <c r="W152" s="711" t="s">
        <v>5043</v>
      </c>
      <c r="X152" s="757" t="s">
        <v>7946</v>
      </c>
      <c r="Y152" s="682">
        <v>44540</v>
      </c>
      <c r="Z152" s="670">
        <v>44546</v>
      </c>
      <c r="AA152" s="686"/>
      <c r="AB152" s="523">
        <v>6</v>
      </c>
      <c r="AC152" s="523"/>
      <c r="AD152" s="771" t="s">
        <v>7947</v>
      </c>
      <c r="AE152" s="523" t="s">
        <v>7948</v>
      </c>
      <c r="AF152" s="727">
        <v>4</v>
      </c>
      <c r="AG152" s="563" t="s">
        <v>7560</v>
      </c>
      <c r="AH152" s="523">
        <v>1</v>
      </c>
      <c r="AI152" s="523"/>
      <c r="AJ152" s="91">
        <v>6</v>
      </c>
      <c r="AK152" s="523"/>
      <c r="AL152" s="523"/>
      <c r="AM152" s="523"/>
      <c r="AN152" s="523"/>
      <c r="AO152" s="523"/>
      <c r="AP152" s="523"/>
      <c r="AQ152" s="523"/>
      <c r="AR152" s="523"/>
      <c r="AS152" s="523">
        <v>1</v>
      </c>
      <c r="AT152" s="523">
        <v>6</v>
      </c>
      <c r="AU152" s="523"/>
      <c r="AV152" s="523"/>
      <c r="AW152" s="523"/>
      <c r="AX152" s="523"/>
      <c r="AY152" s="523"/>
      <c r="AZ152" s="523"/>
      <c r="BA152" s="523"/>
      <c r="BB152" s="523"/>
      <c r="BC152" s="523"/>
      <c r="BD152" s="523"/>
      <c r="BE152" s="523"/>
      <c r="BF152" s="91">
        <v>2</v>
      </c>
      <c r="BG152" s="91">
        <v>1</v>
      </c>
      <c r="BH152" s="91">
        <v>1</v>
      </c>
      <c r="BI152" s="91">
        <v>2</v>
      </c>
      <c r="BJ152" s="91">
        <v>4</v>
      </c>
      <c r="BK152" s="523"/>
      <c r="BL152" s="523"/>
      <c r="BM152" s="91"/>
      <c r="BN152" s="91">
        <v>2</v>
      </c>
      <c r="BO152" s="91">
        <v>1</v>
      </c>
      <c r="BP152" s="91">
        <v>1</v>
      </c>
    </row>
    <row r="153" spans="1:68" ht="25.5" hidden="1">
      <c r="A153" s="630"/>
      <c r="B153" s="630" t="s">
        <v>2317</v>
      </c>
      <c r="C153" s="630" t="s">
        <v>7942</v>
      </c>
      <c r="D153" s="622">
        <f t="shared" si="4"/>
        <v>186525.71174645668</v>
      </c>
      <c r="E153" s="680">
        <v>680000</v>
      </c>
      <c r="F153" s="515">
        <v>11</v>
      </c>
      <c r="G153" s="624" t="s">
        <v>3216</v>
      </c>
      <c r="H153" s="624"/>
      <c r="I153" s="624"/>
      <c r="J153" s="752">
        <v>44460</v>
      </c>
      <c r="K153" s="765" t="s">
        <v>7984</v>
      </c>
      <c r="L153" s="557">
        <v>8</v>
      </c>
      <c r="M153" s="521" t="s">
        <v>2746</v>
      </c>
      <c r="N153" s="632" t="s">
        <v>2746</v>
      </c>
      <c r="O153" s="561"/>
      <c r="P153" s="586" t="s">
        <v>2358</v>
      </c>
      <c r="Q153" s="675" t="s">
        <v>8444</v>
      </c>
      <c r="R153" s="586" t="s">
        <v>8445</v>
      </c>
      <c r="S153" s="586" t="s">
        <v>8446</v>
      </c>
      <c r="T153" s="672">
        <v>4560</v>
      </c>
      <c r="U153" s="586" t="s">
        <v>5720</v>
      </c>
      <c r="V153" s="586"/>
      <c r="W153" s="523" t="s">
        <v>5043</v>
      </c>
      <c r="X153" s="757" t="s">
        <v>7946</v>
      </c>
      <c r="Y153" s="682">
        <v>44512</v>
      </c>
      <c r="Z153" s="670">
        <v>44518</v>
      </c>
      <c r="AA153" s="671"/>
      <c r="AB153" s="523" t="s">
        <v>6689</v>
      </c>
      <c r="AC153" s="523" t="s">
        <v>7957</v>
      </c>
      <c r="AD153" s="771" t="s">
        <v>7986</v>
      </c>
      <c r="AE153" s="523" t="s">
        <v>7976</v>
      </c>
      <c r="AF153" s="727" t="s">
        <v>5001</v>
      </c>
      <c r="AG153" s="91" t="s">
        <v>7560</v>
      </c>
      <c r="AH153" s="91"/>
      <c r="AI153" s="91">
        <v>1</v>
      </c>
      <c r="AJ153" s="91"/>
      <c r="AK153" s="91"/>
      <c r="AL153" s="91"/>
      <c r="AM153" s="91"/>
      <c r="AN153" s="523"/>
      <c r="AO153" s="523"/>
      <c r="AP153" s="523"/>
      <c r="AQ153" s="523"/>
      <c r="AR153" s="523"/>
      <c r="AS153" s="523"/>
      <c r="AT153" s="523"/>
      <c r="AU153" s="523"/>
      <c r="AV153" s="523"/>
      <c r="AW153" s="523"/>
      <c r="AX153" s="523"/>
      <c r="AY153" s="523"/>
      <c r="AZ153" s="523"/>
      <c r="BA153" s="523"/>
      <c r="BB153" s="523"/>
      <c r="BC153" s="523"/>
      <c r="BD153" s="523"/>
      <c r="BE153" s="523"/>
      <c r="BF153" s="91"/>
      <c r="BG153" s="91"/>
      <c r="BH153" s="91"/>
      <c r="BI153" s="91"/>
      <c r="BJ153" s="91"/>
      <c r="BK153" s="91"/>
      <c r="BL153" s="91"/>
      <c r="BM153" s="91"/>
      <c r="BN153" s="91"/>
      <c r="BO153" s="91"/>
      <c r="BP153" s="91"/>
    </row>
    <row r="154" spans="1:68" ht="28.5" hidden="1">
      <c r="A154" s="630"/>
      <c r="B154" s="630" t="s">
        <v>2333</v>
      </c>
      <c r="C154" s="630" t="s">
        <v>7942</v>
      </c>
      <c r="D154" s="622">
        <f t="shared" si="4"/>
        <v>186525.71174645668</v>
      </c>
      <c r="E154" s="680">
        <v>680000</v>
      </c>
      <c r="F154" s="515">
        <v>13</v>
      </c>
      <c r="G154" s="624" t="s">
        <v>3216</v>
      </c>
      <c r="H154" s="755"/>
      <c r="I154" s="624"/>
      <c r="J154" s="752">
        <v>44474</v>
      </c>
      <c r="K154" s="765" t="s">
        <v>7984</v>
      </c>
      <c r="L154" s="557">
        <v>8</v>
      </c>
      <c r="M154" s="521" t="s">
        <v>7815</v>
      </c>
      <c r="N154" s="632" t="s">
        <v>2815</v>
      </c>
      <c r="O154" s="632"/>
      <c r="P154" s="525" t="s">
        <v>2358</v>
      </c>
      <c r="Q154" s="675" t="s">
        <v>8447</v>
      </c>
      <c r="R154" s="525" t="s">
        <v>4321</v>
      </c>
      <c r="S154" s="525" t="s">
        <v>8448</v>
      </c>
      <c r="T154" s="672">
        <v>4224</v>
      </c>
      <c r="U154" s="525" t="s">
        <v>4921</v>
      </c>
      <c r="V154" s="525" t="s">
        <v>1402</v>
      </c>
      <c r="W154" s="523" t="s">
        <v>5043</v>
      </c>
      <c r="X154" s="757" t="s">
        <v>7946</v>
      </c>
      <c r="Y154" s="682">
        <v>44512</v>
      </c>
      <c r="Z154" s="670">
        <v>44516</v>
      </c>
      <c r="AA154" s="671"/>
      <c r="AB154" s="523" t="s">
        <v>6713</v>
      </c>
      <c r="AC154" s="523" t="s">
        <v>6985</v>
      </c>
      <c r="AD154" s="771" t="s">
        <v>7986</v>
      </c>
      <c r="AE154" s="523" t="s">
        <v>8449</v>
      </c>
      <c r="AF154" s="727" t="s">
        <v>4963</v>
      </c>
      <c r="AG154" s="91"/>
      <c r="AH154" s="91">
        <v>1</v>
      </c>
      <c r="AI154" s="91"/>
      <c r="AJ154" s="91"/>
      <c r="AK154" s="91"/>
      <c r="AL154" s="523"/>
      <c r="AM154" s="523"/>
      <c r="AN154" s="523"/>
      <c r="AO154" s="523"/>
      <c r="AP154" s="523"/>
      <c r="AQ154" s="523"/>
      <c r="AR154" s="523"/>
      <c r="AS154" s="523">
        <v>1</v>
      </c>
      <c r="AT154" s="523"/>
      <c r="AU154" s="523"/>
      <c r="AV154" s="523"/>
      <c r="AW154" s="523"/>
      <c r="AX154" s="523"/>
      <c r="AY154" s="523"/>
      <c r="AZ154" s="523"/>
      <c r="BA154" s="523"/>
      <c r="BB154" s="523"/>
      <c r="BC154" s="523"/>
      <c r="BD154" s="523"/>
      <c r="BE154" s="523"/>
      <c r="BF154" s="91"/>
      <c r="BG154" s="91"/>
      <c r="BH154" s="91"/>
      <c r="BI154" s="91"/>
      <c r="BJ154" s="91"/>
      <c r="BK154" s="91"/>
      <c r="BL154" s="523"/>
      <c r="BM154" s="91">
        <v>1</v>
      </c>
      <c r="BN154" s="91"/>
      <c r="BO154" s="91">
        <v>1</v>
      </c>
      <c r="BP154" s="91">
        <v>1</v>
      </c>
    </row>
    <row r="155" spans="1:68" ht="28.5" hidden="1">
      <c r="A155" s="630"/>
      <c r="B155" s="630" t="s">
        <v>6628</v>
      </c>
      <c r="C155" s="630" t="s">
        <v>7942</v>
      </c>
      <c r="D155" s="596">
        <f t="shared" si="4"/>
        <v>110269.61194422882</v>
      </c>
      <c r="E155" s="618">
        <v>402000</v>
      </c>
      <c r="F155" s="515">
        <v>6</v>
      </c>
      <c r="G155" s="624" t="s">
        <v>3216</v>
      </c>
      <c r="H155" s="624"/>
      <c r="I155" s="624"/>
      <c r="J155" s="613"/>
      <c r="K155" s="764"/>
      <c r="L155" s="557">
        <v>16</v>
      </c>
      <c r="M155" s="521" t="s">
        <v>2815</v>
      </c>
      <c r="N155" s="632" t="s">
        <v>2815</v>
      </c>
      <c r="O155" s="632"/>
      <c r="P155" s="112" t="s">
        <v>7241</v>
      </c>
      <c r="Q155" s="675" t="s">
        <v>8450</v>
      </c>
      <c r="R155" s="112" t="s">
        <v>8451</v>
      </c>
      <c r="S155" s="112"/>
      <c r="T155" s="672">
        <v>6692</v>
      </c>
      <c r="U155" s="112" t="s">
        <v>4870</v>
      </c>
      <c r="V155" s="112" t="s">
        <v>1716</v>
      </c>
      <c r="W155" s="523" t="s">
        <v>5043</v>
      </c>
      <c r="X155" s="757" t="s">
        <v>7946</v>
      </c>
      <c r="Y155" s="682">
        <v>44558</v>
      </c>
      <c r="Z155" s="670">
        <v>44560</v>
      </c>
      <c r="AA155" s="671"/>
      <c r="AB155" s="523">
        <v>6</v>
      </c>
      <c r="AC155" s="523"/>
      <c r="AD155" s="771" t="s">
        <v>7947</v>
      </c>
      <c r="AE155" s="523" t="s">
        <v>7948</v>
      </c>
      <c r="AF155" s="727">
        <v>4</v>
      </c>
      <c r="AG155" s="91" t="s">
        <v>7560</v>
      </c>
      <c r="AH155" s="523"/>
      <c r="AI155" s="523">
        <v>1</v>
      </c>
      <c r="AJ155" s="91">
        <v>6</v>
      </c>
      <c r="AK155" s="523"/>
      <c r="AL155" s="523"/>
      <c r="AM155" s="523"/>
      <c r="AN155" s="523"/>
      <c r="AO155" s="523"/>
      <c r="AP155" s="523"/>
      <c r="AQ155" s="523"/>
      <c r="AR155" s="523"/>
      <c r="AS155" s="523">
        <v>1</v>
      </c>
      <c r="AT155" s="523"/>
      <c r="AU155" s="523"/>
      <c r="AV155" s="523"/>
      <c r="AW155" s="523"/>
      <c r="AX155" s="523"/>
      <c r="AY155" s="523"/>
      <c r="AZ155" s="523"/>
      <c r="BA155" s="523"/>
      <c r="BB155" s="523"/>
      <c r="BC155" s="523"/>
      <c r="BD155" s="523"/>
      <c r="BE155" s="523"/>
      <c r="BF155" s="91">
        <v>2</v>
      </c>
      <c r="BG155" s="91">
        <v>1</v>
      </c>
      <c r="BH155" s="91">
        <v>1</v>
      </c>
      <c r="BI155" s="91">
        <v>2</v>
      </c>
      <c r="BJ155" s="91"/>
      <c r="BK155" s="523"/>
      <c r="BL155" s="523"/>
      <c r="BM155" s="91"/>
      <c r="BN155" s="91">
        <v>2</v>
      </c>
      <c r="BO155" s="91">
        <v>1</v>
      </c>
      <c r="BP155" s="91">
        <v>1</v>
      </c>
    </row>
    <row r="156" spans="1:68" ht="25.5" hidden="1">
      <c r="A156" s="630"/>
      <c r="B156" s="630" t="s">
        <v>7566</v>
      </c>
      <c r="C156" s="630" t="s">
        <v>7942</v>
      </c>
      <c r="D156" s="622">
        <f t="shared" si="4"/>
        <v>146769.93973573693</v>
      </c>
      <c r="E156" s="680">
        <v>535065.96</v>
      </c>
      <c r="F156" s="515">
        <v>8</v>
      </c>
      <c r="G156" s="624" t="s">
        <v>3216</v>
      </c>
      <c r="H156" s="624"/>
      <c r="I156" s="624"/>
      <c r="J156" s="752">
        <v>44299</v>
      </c>
      <c r="K156" s="760"/>
      <c r="L156" s="557">
        <v>31</v>
      </c>
      <c r="M156" s="521" t="s">
        <v>2432</v>
      </c>
      <c r="N156" s="632" t="s">
        <v>2471</v>
      </c>
      <c r="O156" s="632"/>
      <c r="P156" s="507" t="s">
        <v>7750</v>
      </c>
      <c r="Q156" s="675" t="s">
        <v>8452</v>
      </c>
      <c r="R156" s="586" t="s">
        <v>153</v>
      </c>
      <c r="S156" s="586" t="s">
        <v>8453</v>
      </c>
      <c r="T156" s="672">
        <v>2316</v>
      </c>
      <c r="U156" s="586" t="s">
        <v>5720</v>
      </c>
      <c r="V156" s="586" t="s">
        <v>1180</v>
      </c>
      <c r="W156" s="523" t="s">
        <v>5043</v>
      </c>
      <c r="X156" s="523" t="s">
        <v>5779</v>
      </c>
      <c r="Y156" s="682">
        <v>44352</v>
      </c>
      <c r="Z156" s="670">
        <v>44357</v>
      </c>
      <c r="AA156" s="671"/>
      <c r="AB156" s="711" t="s">
        <v>8390</v>
      </c>
      <c r="AC156" s="711" t="s">
        <v>7964</v>
      </c>
      <c r="AD156" s="523" t="s">
        <v>7559</v>
      </c>
      <c r="AE156" s="523" t="s">
        <v>8454</v>
      </c>
      <c r="AF156" s="727" t="s">
        <v>4963</v>
      </c>
      <c r="AG156" s="523"/>
      <c r="AH156" s="91"/>
      <c r="AI156" s="91">
        <v>1</v>
      </c>
      <c r="AJ156" s="91">
        <v>7</v>
      </c>
      <c r="AK156" s="91">
        <v>1</v>
      </c>
      <c r="AL156" s="91"/>
      <c r="AM156" s="91"/>
      <c r="AN156" s="523"/>
      <c r="AO156" s="523"/>
      <c r="AP156" s="523"/>
      <c r="AQ156" s="523"/>
      <c r="AR156" s="523"/>
      <c r="AS156" s="523">
        <v>1</v>
      </c>
      <c r="AT156" s="523"/>
      <c r="AU156" s="523"/>
      <c r="AV156" s="523"/>
      <c r="AW156" s="523"/>
      <c r="AX156" s="523"/>
      <c r="AY156" s="523"/>
      <c r="AZ156" s="523"/>
      <c r="BA156" s="523"/>
      <c r="BB156" s="523"/>
      <c r="BC156" s="523"/>
      <c r="BD156" s="523"/>
      <c r="BE156" s="523"/>
      <c r="BF156" s="91"/>
      <c r="BG156" s="91"/>
      <c r="BH156" s="91"/>
      <c r="BI156" s="91"/>
      <c r="BJ156" s="91"/>
      <c r="BK156" s="91"/>
      <c r="BL156" s="91"/>
      <c r="BM156" s="91">
        <v>1</v>
      </c>
      <c r="BN156" s="91"/>
      <c r="BO156" s="91">
        <v>1</v>
      </c>
      <c r="BP156" s="91">
        <v>1</v>
      </c>
    </row>
    <row r="157" spans="1:68" ht="28.5" hidden="1">
      <c r="A157" s="630"/>
      <c r="B157" s="630" t="s">
        <v>7566</v>
      </c>
      <c r="C157" s="630" t="s">
        <v>7942</v>
      </c>
      <c r="D157" s="622">
        <f t="shared" si="4"/>
        <v>186525.71174645668</v>
      </c>
      <c r="E157" s="680">
        <v>680000</v>
      </c>
      <c r="F157" s="515">
        <v>12</v>
      </c>
      <c r="G157" s="624" t="s">
        <v>3216</v>
      </c>
      <c r="H157" s="624"/>
      <c r="I157" s="624"/>
      <c r="J157" s="752">
        <v>44334</v>
      </c>
      <c r="K157" s="760"/>
      <c r="L157" s="557">
        <v>21</v>
      </c>
      <c r="M157" s="521" t="s">
        <v>2471</v>
      </c>
      <c r="N157" s="632" t="s">
        <v>2556</v>
      </c>
      <c r="O157" s="561"/>
      <c r="P157" s="586" t="s">
        <v>2358</v>
      </c>
      <c r="Q157" s="675" t="s">
        <v>8455</v>
      </c>
      <c r="R157" s="586" t="s">
        <v>153</v>
      </c>
      <c r="S157" s="586" t="s">
        <v>8456</v>
      </c>
      <c r="T157" s="672">
        <v>4077</v>
      </c>
      <c r="U157" s="586" t="s">
        <v>5720</v>
      </c>
      <c r="V157" s="586" t="s">
        <v>1180</v>
      </c>
      <c r="W157" s="523" t="s">
        <v>5043</v>
      </c>
      <c r="X157" s="523" t="s">
        <v>5833</v>
      </c>
      <c r="Y157" s="682">
        <v>44373</v>
      </c>
      <c r="Z157" s="670">
        <v>44378</v>
      </c>
      <c r="AA157" s="671"/>
      <c r="AB157" s="523" t="s">
        <v>6677</v>
      </c>
      <c r="AC157" s="523" t="s">
        <v>7975</v>
      </c>
      <c r="AD157" s="523" t="s">
        <v>7559</v>
      </c>
      <c r="AE157" s="523" t="s">
        <v>7976</v>
      </c>
      <c r="AF157" s="727" t="s">
        <v>7014</v>
      </c>
      <c r="AG157" s="523"/>
      <c r="AH157" s="91"/>
      <c r="AI157" s="91"/>
      <c r="AJ157" s="91">
        <v>7</v>
      </c>
      <c r="AK157" s="91">
        <v>5</v>
      </c>
      <c r="AL157" s="91"/>
      <c r="AM157" s="91"/>
      <c r="AN157" s="523"/>
      <c r="AO157" s="523"/>
      <c r="AP157" s="523"/>
      <c r="AQ157" s="523"/>
      <c r="AR157" s="523"/>
      <c r="AS157" s="523">
        <v>1</v>
      </c>
      <c r="AT157" s="523"/>
      <c r="AU157" s="523"/>
      <c r="AV157" s="523"/>
      <c r="AW157" s="523"/>
      <c r="AX157" s="523"/>
      <c r="AY157" s="523"/>
      <c r="AZ157" s="523"/>
      <c r="BA157" s="523"/>
      <c r="BB157" s="523"/>
      <c r="BC157" s="523"/>
      <c r="BD157" s="523"/>
      <c r="BE157" s="523"/>
      <c r="BF157" s="91"/>
      <c r="BG157" s="91"/>
      <c r="BH157" s="91"/>
      <c r="BI157" s="91"/>
      <c r="BJ157" s="91"/>
      <c r="BK157" s="91"/>
      <c r="BL157" s="91"/>
      <c r="BM157" s="91">
        <v>1</v>
      </c>
      <c r="BN157" s="91"/>
      <c r="BO157" s="91">
        <v>1</v>
      </c>
      <c r="BP157" s="91">
        <v>1</v>
      </c>
    </row>
    <row r="158" spans="1:68" ht="28.5" hidden="1">
      <c r="A158" s="630"/>
      <c r="B158" s="630" t="s">
        <v>2333</v>
      </c>
      <c r="C158" s="630" t="s">
        <v>7942</v>
      </c>
      <c r="D158" s="622">
        <f t="shared" si="4"/>
        <v>110269.61194422882</v>
      </c>
      <c r="E158" s="680">
        <v>402000</v>
      </c>
      <c r="F158" s="515">
        <v>6</v>
      </c>
      <c r="G158" s="624" t="s">
        <v>3216</v>
      </c>
      <c r="H158" s="624"/>
      <c r="I158" s="624"/>
      <c r="J158" s="613"/>
      <c r="K158" s="760"/>
      <c r="L158" s="557">
        <v>19</v>
      </c>
      <c r="M158" s="521" t="s">
        <v>2417</v>
      </c>
      <c r="N158" s="632" t="s">
        <v>2417</v>
      </c>
      <c r="O158" s="561"/>
      <c r="P158" s="577" t="s">
        <v>7241</v>
      </c>
      <c r="Q158" s="675" t="s">
        <v>8457</v>
      </c>
      <c r="R158" s="577" t="s">
        <v>8458</v>
      </c>
      <c r="S158" s="577"/>
      <c r="T158" s="672">
        <v>6778</v>
      </c>
      <c r="U158" s="577" t="s">
        <v>4887</v>
      </c>
      <c r="V158" s="577" t="s">
        <v>8459</v>
      </c>
      <c r="W158" s="523" t="s">
        <v>5043</v>
      </c>
      <c r="X158" s="523" t="s">
        <v>5833</v>
      </c>
      <c r="Y158" s="682">
        <v>44308</v>
      </c>
      <c r="Z158" s="670">
        <v>44334</v>
      </c>
      <c r="AA158" s="671"/>
      <c r="AB158" s="523">
        <v>6</v>
      </c>
      <c r="AC158" s="523">
        <v>0</v>
      </c>
      <c r="AD158" s="523" t="s">
        <v>7559</v>
      </c>
      <c r="AE158" s="523" t="s">
        <v>7246</v>
      </c>
      <c r="AF158" s="727">
        <v>4</v>
      </c>
      <c r="AG158" s="91" t="s">
        <v>7560</v>
      </c>
      <c r="AH158" s="91"/>
      <c r="AI158" s="91">
        <v>1</v>
      </c>
      <c r="AJ158" s="523">
        <v>6</v>
      </c>
      <c r="AK158" s="523"/>
      <c r="AL158" s="523"/>
      <c r="AM158" s="523"/>
      <c r="AN158" s="523"/>
      <c r="AO158" s="523"/>
      <c r="AP158" s="523"/>
      <c r="AQ158" s="523"/>
      <c r="AR158" s="523"/>
      <c r="AS158" s="523">
        <v>1</v>
      </c>
      <c r="AT158" s="523">
        <v>6</v>
      </c>
      <c r="AU158" s="523"/>
      <c r="AV158" s="523"/>
      <c r="AW158" s="523"/>
      <c r="AX158" s="523"/>
      <c r="AY158" s="523"/>
      <c r="AZ158" s="523"/>
      <c r="BA158" s="523"/>
      <c r="BB158" s="523"/>
      <c r="BC158" s="523"/>
      <c r="BD158" s="523"/>
      <c r="BE158" s="523"/>
      <c r="BF158" s="91">
        <v>2</v>
      </c>
      <c r="BG158" s="91">
        <v>1</v>
      </c>
      <c r="BH158" s="91">
        <v>1</v>
      </c>
      <c r="BI158" s="91">
        <v>2</v>
      </c>
      <c r="BJ158" s="91">
        <v>4</v>
      </c>
      <c r="BK158" s="523"/>
      <c r="BL158" s="523"/>
      <c r="BM158" s="91"/>
      <c r="BN158" s="91">
        <v>2</v>
      </c>
      <c r="BO158" s="91">
        <v>1</v>
      </c>
      <c r="BP158" s="91">
        <v>1</v>
      </c>
    </row>
    <row r="159" spans="1:68" ht="25.5" hidden="1">
      <c r="A159" s="630"/>
      <c r="B159" s="630" t="s">
        <v>7566</v>
      </c>
      <c r="C159" s="630" t="s">
        <v>7942</v>
      </c>
      <c r="D159" s="622">
        <f t="shared" si="4"/>
        <v>186525.71174645668</v>
      </c>
      <c r="E159" s="680">
        <v>680000</v>
      </c>
      <c r="F159" s="515">
        <v>12</v>
      </c>
      <c r="G159" s="624" t="s">
        <v>3216</v>
      </c>
      <c r="H159" s="624"/>
      <c r="I159" s="624"/>
      <c r="J159" s="613"/>
      <c r="K159" s="760"/>
      <c r="L159" s="557">
        <v>19</v>
      </c>
      <c r="M159" s="521" t="s">
        <v>2556</v>
      </c>
      <c r="N159" s="632" t="s">
        <v>2556</v>
      </c>
      <c r="O159" s="632"/>
      <c r="P159" s="528" t="s">
        <v>2335</v>
      </c>
      <c r="Q159" s="675" t="s">
        <v>8460</v>
      </c>
      <c r="R159" s="528" t="s">
        <v>8461</v>
      </c>
      <c r="S159" s="528"/>
      <c r="T159" s="672">
        <v>6463</v>
      </c>
      <c r="U159" s="528" t="s">
        <v>4887</v>
      </c>
      <c r="V159" s="528" t="s">
        <v>8462</v>
      </c>
      <c r="W159" s="523" t="s">
        <v>5043</v>
      </c>
      <c r="X159" s="523" t="s">
        <v>5833</v>
      </c>
      <c r="Y159" s="682">
        <v>44401</v>
      </c>
      <c r="Z159" s="712">
        <v>44455</v>
      </c>
      <c r="AA159" s="671" t="s">
        <v>8248</v>
      </c>
      <c r="AB159" s="523" t="s">
        <v>6689</v>
      </c>
      <c r="AC159" s="523" t="s">
        <v>7975</v>
      </c>
      <c r="AD159" s="523" t="s">
        <v>7559</v>
      </c>
      <c r="AE159" s="523" t="s">
        <v>7976</v>
      </c>
      <c r="AF159" s="727" t="s">
        <v>6814</v>
      </c>
      <c r="AG159" s="523"/>
      <c r="AH159" s="523"/>
      <c r="AI159" s="523">
        <v>1</v>
      </c>
      <c r="AJ159" s="523">
        <v>8</v>
      </c>
      <c r="AK159" s="523">
        <v>4</v>
      </c>
      <c r="AL159" s="523"/>
      <c r="AM159" s="523"/>
      <c r="AN159" s="523"/>
      <c r="AO159" s="523"/>
      <c r="AP159" s="523"/>
      <c r="AQ159" s="523"/>
      <c r="AR159" s="523"/>
      <c r="AS159" s="523">
        <v>1</v>
      </c>
      <c r="AT159" s="523"/>
      <c r="AU159" s="523"/>
      <c r="AV159" s="523"/>
      <c r="AW159" s="523"/>
      <c r="AX159" s="523">
        <v>7</v>
      </c>
      <c r="AY159" s="523">
        <v>1</v>
      </c>
      <c r="AZ159" s="523">
        <v>3</v>
      </c>
      <c r="BA159" s="523">
        <v>1</v>
      </c>
      <c r="BB159" s="523"/>
      <c r="BC159" s="523"/>
      <c r="BD159" s="523"/>
      <c r="BE159" s="523"/>
      <c r="BF159" s="91"/>
      <c r="BG159" s="91"/>
      <c r="BH159" s="91"/>
      <c r="BI159" s="91"/>
      <c r="BJ159" s="91"/>
      <c r="BK159" s="523"/>
      <c r="BL159" s="523"/>
      <c r="BM159" s="91">
        <v>1</v>
      </c>
      <c r="BN159" s="91"/>
      <c r="BO159" s="91">
        <v>1</v>
      </c>
      <c r="BP159" s="91">
        <v>1</v>
      </c>
    </row>
    <row r="160" spans="1:68" ht="25.5" hidden="1">
      <c r="A160" s="630"/>
      <c r="B160" s="630" t="s">
        <v>2333</v>
      </c>
      <c r="C160" s="630" t="s">
        <v>7942</v>
      </c>
      <c r="D160" s="596">
        <f t="shared" si="4"/>
        <v>186525.71174645668</v>
      </c>
      <c r="E160" s="618">
        <v>680000</v>
      </c>
      <c r="F160" s="515">
        <v>11</v>
      </c>
      <c r="G160" s="624" t="s">
        <v>3216</v>
      </c>
      <c r="H160" s="624"/>
      <c r="I160" s="624"/>
      <c r="J160" s="613"/>
      <c r="K160" s="764" t="s">
        <v>8055</v>
      </c>
      <c r="L160" s="557">
        <v>6</v>
      </c>
      <c r="M160" s="521" t="s">
        <v>2815</v>
      </c>
      <c r="N160" s="632" t="s">
        <v>2815</v>
      </c>
      <c r="O160" s="561"/>
      <c r="P160" s="576" t="s">
        <v>2335</v>
      </c>
      <c r="Q160" s="675" t="s">
        <v>8463</v>
      </c>
      <c r="R160" s="576" t="s">
        <v>8464</v>
      </c>
      <c r="S160" s="576" t="s">
        <v>8465</v>
      </c>
      <c r="T160" s="672">
        <v>7235</v>
      </c>
      <c r="U160" s="576" t="s">
        <v>4921</v>
      </c>
      <c r="V160" s="576" t="s">
        <v>1406</v>
      </c>
      <c r="W160" s="711" t="s">
        <v>5043</v>
      </c>
      <c r="X160" s="757" t="s">
        <v>5833</v>
      </c>
      <c r="Y160" s="682">
        <v>44541</v>
      </c>
      <c r="Z160" s="670">
        <v>44546</v>
      </c>
      <c r="AA160" s="671"/>
      <c r="AB160" s="523" t="s">
        <v>6700</v>
      </c>
      <c r="AC160" s="523" t="s">
        <v>7957</v>
      </c>
      <c r="AD160" s="523"/>
      <c r="AE160" s="771" t="s">
        <v>7976</v>
      </c>
      <c r="AF160" s="727" t="s">
        <v>5001</v>
      </c>
      <c r="AG160" s="773" t="s">
        <v>7560</v>
      </c>
      <c r="AH160" s="91">
        <v>1</v>
      </c>
      <c r="AI160" s="91"/>
      <c r="AJ160" s="91"/>
      <c r="AK160" s="91"/>
      <c r="AL160" s="523"/>
      <c r="AM160" s="523"/>
      <c r="AN160" s="523"/>
      <c r="AO160" s="523"/>
      <c r="AP160" s="523"/>
      <c r="AQ160" s="523"/>
      <c r="AR160" s="523"/>
      <c r="AS160" s="523">
        <v>1</v>
      </c>
      <c r="AT160" s="523"/>
      <c r="AU160" s="523"/>
      <c r="AV160" s="523"/>
      <c r="AW160" s="523"/>
      <c r="AX160" s="523"/>
      <c r="AY160" s="523"/>
      <c r="AZ160" s="523"/>
      <c r="BA160" s="523"/>
      <c r="BB160" s="523"/>
      <c r="BC160" s="523"/>
      <c r="BD160" s="523"/>
      <c r="BE160" s="523"/>
      <c r="BF160" s="91">
        <v>2</v>
      </c>
      <c r="BG160" s="91">
        <v>1</v>
      </c>
      <c r="BH160" s="91">
        <v>1</v>
      </c>
      <c r="BI160" s="91"/>
      <c r="BJ160" s="91"/>
      <c r="BK160" s="91"/>
      <c r="BL160" s="523"/>
      <c r="BM160" s="91">
        <v>1</v>
      </c>
      <c r="BN160" s="91"/>
      <c r="BO160" s="91">
        <v>1</v>
      </c>
      <c r="BP160" s="91">
        <v>1</v>
      </c>
    </row>
    <row r="161" spans="1:68" ht="25.5" hidden="1">
      <c r="A161" s="630"/>
      <c r="B161" s="630" t="s">
        <v>2317</v>
      </c>
      <c r="C161" s="630" t="s">
        <v>7942</v>
      </c>
      <c r="D161" s="622">
        <f t="shared" si="4"/>
        <v>186525.71174645668</v>
      </c>
      <c r="E161" s="680">
        <v>680000</v>
      </c>
      <c r="F161" s="515">
        <v>9</v>
      </c>
      <c r="G161" s="624" t="s">
        <v>3216</v>
      </c>
      <c r="H161" s="624"/>
      <c r="I161" s="624"/>
      <c r="J161" s="752">
        <v>44397</v>
      </c>
      <c r="K161" s="760"/>
      <c r="L161" s="557">
        <v>23</v>
      </c>
      <c r="M161" s="521" t="s">
        <v>2614</v>
      </c>
      <c r="N161" s="632" t="s">
        <v>2654</v>
      </c>
      <c r="O161" s="561"/>
      <c r="P161" s="422" t="s">
        <v>2358</v>
      </c>
      <c r="Q161" s="675" t="s">
        <v>8466</v>
      </c>
      <c r="R161" s="422" t="s">
        <v>5154</v>
      </c>
      <c r="S161" s="422" t="s">
        <v>3048</v>
      </c>
      <c r="T161" s="672">
        <v>1720</v>
      </c>
      <c r="U161" s="422" t="s">
        <v>4880</v>
      </c>
      <c r="V161" s="422" t="s">
        <v>2293</v>
      </c>
      <c r="W161" s="523" t="s">
        <v>5043</v>
      </c>
      <c r="X161" s="523" t="s">
        <v>5779</v>
      </c>
      <c r="Y161" s="682">
        <v>44436</v>
      </c>
      <c r="Z161" s="670">
        <v>44440</v>
      </c>
      <c r="AA161" s="671"/>
      <c r="AB161" s="523">
        <v>8</v>
      </c>
      <c r="AC161" s="523" t="s">
        <v>7957</v>
      </c>
      <c r="AD161" s="523" t="s">
        <v>7559</v>
      </c>
      <c r="AE161" s="523" t="s">
        <v>7966</v>
      </c>
      <c r="AF161" s="727" t="s">
        <v>7287</v>
      </c>
      <c r="AG161" s="91" t="s">
        <v>7560</v>
      </c>
      <c r="AH161" s="91"/>
      <c r="AI161" s="91">
        <v>1</v>
      </c>
      <c r="AJ161" s="91">
        <v>8</v>
      </c>
      <c r="AK161" s="91">
        <v>1</v>
      </c>
      <c r="AL161" s="91"/>
      <c r="AM161" s="91"/>
      <c r="AN161" s="523"/>
      <c r="AO161" s="523"/>
      <c r="AP161" s="523"/>
      <c r="AQ161" s="523"/>
      <c r="AR161" s="523"/>
      <c r="AS161" s="523">
        <v>1</v>
      </c>
      <c r="AT161" s="523"/>
      <c r="AU161" s="523"/>
      <c r="AV161" s="523"/>
      <c r="AW161" s="523"/>
      <c r="AX161" s="523"/>
      <c r="AY161" s="523"/>
      <c r="AZ161" s="523"/>
      <c r="BA161" s="523"/>
      <c r="BB161" s="523"/>
      <c r="BC161" s="523"/>
      <c r="BD161" s="523"/>
      <c r="BE161" s="523"/>
      <c r="BF161" s="91">
        <v>2</v>
      </c>
      <c r="BG161" s="91">
        <v>1</v>
      </c>
      <c r="BH161" s="91">
        <v>1</v>
      </c>
      <c r="BI161" s="91"/>
      <c r="BJ161" s="91"/>
      <c r="BK161" s="91"/>
      <c r="BL161" s="91"/>
      <c r="BM161" s="91">
        <v>1</v>
      </c>
      <c r="BN161" s="91"/>
      <c r="BO161" s="91">
        <v>1</v>
      </c>
      <c r="BP161" s="91">
        <v>1</v>
      </c>
    </row>
    <row r="162" spans="1:68" ht="28.5" hidden="1">
      <c r="A162" s="630"/>
      <c r="B162" s="630" t="s">
        <v>7714</v>
      </c>
      <c r="C162" s="630" t="s">
        <v>7942</v>
      </c>
      <c r="D162" s="596">
        <f t="shared" ref="D162:D163" si="5">E162/3.64561</f>
        <v>110269.61194422882</v>
      </c>
      <c r="E162" s="618">
        <v>402000</v>
      </c>
      <c r="F162" s="515">
        <v>6</v>
      </c>
      <c r="G162" s="624" t="s">
        <v>3216</v>
      </c>
      <c r="H162" s="624"/>
      <c r="I162" s="624"/>
      <c r="J162" s="613"/>
      <c r="K162" s="764"/>
      <c r="L162" s="557">
        <v>10</v>
      </c>
      <c r="M162" s="521" t="s">
        <v>2815</v>
      </c>
      <c r="N162" s="632" t="s">
        <v>2815</v>
      </c>
      <c r="O162" s="632"/>
      <c r="P162" s="525" t="s">
        <v>7241</v>
      </c>
      <c r="Q162" s="675" t="s">
        <v>8467</v>
      </c>
      <c r="R162" s="576" t="s">
        <v>8468</v>
      </c>
      <c r="S162" s="576"/>
      <c r="T162" s="672">
        <v>6900</v>
      </c>
      <c r="U162" s="576" t="s">
        <v>4921</v>
      </c>
      <c r="V162" s="576" t="s">
        <v>8469</v>
      </c>
      <c r="W162" s="711" t="s">
        <v>5043</v>
      </c>
      <c r="X162" s="757" t="s">
        <v>7946</v>
      </c>
      <c r="Y162" s="682">
        <v>44546</v>
      </c>
      <c r="Z162" s="670">
        <v>44560</v>
      </c>
      <c r="AA162" s="671"/>
      <c r="AB162" s="523">
        <v>6</v>
      </c>
      <c r="AC162" s="523"/>
      <c r="AD162" s="771" t="s">
        <v>7947</v>
      </c>
      <c r="AE162" s="523" t="s">
        <v>7948</v>
      </c>
      <c r="AF162" s="727">
        <v>4</v>
      </c>
      <c r="AG162" s="91" t="s">
        <v>7560</v>
      </c>
      <c r="AH162" s="91"/>
      <c r="AI162" s="91">
        <v>1</v>
      </c>
      <c r="AJ162" s="91">
        <v>6</v>
      </c>
      <c r="AK162" s="91"/>
      <c r="AL162" s="523"/>
      <c r="AM162" s="523"/>
      <c r="AN162" s="523"/>
      <c r="AO162" s="523"/>
      <c r="AP162" s="523"/>
      <c r="AQ162" s="523"/>
      <c r="AR162" s="523"/>
      <c r="AS162" s="523">
        <v>1</v>
      </c>
      <c r="AT162" s="523">
        <v>6</v>
      </c>
      <c r="AU162" s="523"/>
      <c r="AV162" s="523"/>
      <c r="AW162" s="523"/>
      <c r="AX162" s="523"/>
      <c r="AY162" s="523"/>
      <c r="AZ162" s="523"/>
      <c r="BA162" s="523"/>
      <c r="BB162" s="523"/>
      <c r="BC162" s="523"/>
      <c r="BD162" s="523"/>
      <c r="BE162" s="523"/>
      <c r="BF162" s="91">
        <v>2</v>
      </c>
      <c r="BG162" s="91">
        <v>1</v>
      </c>
      <c r="BH162" s="91">
        <v>1</v>
      </c>
      <c r="BI162" s="91">
        <v>2</v>
      </c>
      <c r="BJ162" s="91">
        <v>4</v>
      </c>
      <c r="BK162" s="91"/>
      <c r="BL162" s="523"/>
      <c r="BM162" s="91"/>
      <c r="BN162" s="91">
        <v>2</v>
      </c>
      <c r="BO162" s="91">
        <v>1</v>
      </c>
      <c r="BP162" s="91">
        <v>1</v>
      </c>
    </row>
    <row r="163" spans="1:68" ht="28.5" hidden="1">
      <c r="A163" s="630"/>
      <c r="B163" s="630" t="s">
        <v>7714</v>
      </c>
      <c r="C163" s="630" t="s">
        <v>7942</v>
      </c>
      <c r="D163" s="622">
        <f t="shared" si="5"/>
        <v>107154.29516596675</v>
      </c>
      <c r="E163" s="680">
        <v>390642.77</v>
      </c>
      <c r="F163" s="515">
        <v>6</v>
      </c>
      <c r="G163" s="624" t="s">
        <v>3216</v>
      </c>
      <c r="H163" s="624" t="s">
        <v>7937</v>
      </c>
      <c r="I163" s="624"/>
      <c r="J163" s="613"/>
      <c r="K163" s="760">
        <v>44365</v>
      </c>
      <c r="L163" s="557">
        <v>21</v>
      </c>
      <c r="M163" s="521" t="s">
        <v>2471</v>
      </c>
      <c r="N163" s="632" t="s">
        <v>2556</v>
      </c>
      <c r="O163" s="632"/>
      <c r="P163" s="417" t="s">
        <v>7241</v>
      </c>
      <c r="Q163" s="675" t="s">
        <v>8470</v>
      </c>
      <c r="R163" s="422" t="s">
        <v>8471</v>
      </c>
      <c r="S163" s="422" t="s">
        <v>4946</v>
      </c>
      <c r="T163" s="672">
        <v>6785</v>
      </c>
      <c r="U163" s="422" t="s">
        <v>4880</v>
      </c>
      <c r="V163" s="422" t="s">
        <v>8472</v>
      </c>
      <c r="W163" s="523" t="s">
        <v>5043</v>
      </c>
      <c r="X163" s="523" t="s">
        <v>5833</v>
      </c>
      <c r="Y163" s="682">
        <v>44371</v>
      </c>
      <c r="Z163" s="670">
        <v>44377</v>
      </c>
      <c r="AA163" s="671"/>
      <c r="AB163" s="523" t="s">
        <v>6488</v>
      </c>
      <c r="AC163" s="523"/>
      <c r="AD163" s="523" t="s">
        <v>7559</v>
      </c>
      <c r="AE163" s="523" t="s">
        <v>7948</v>
      </c>
      <c r="AF163" s="727">
        <v>4</v>
      </c>
      <c r="AG163" s="91" t="s">
        <v>7560</v>
      </c>
      <c r="AH163" s="91"/>
      <c r="AI163" s="91"/>
      <c r="AJ163" s="91">
        <v>6</v>
      </c>
      <c r="AK163" s="91"/>
      <c r="AL163" s="91"/>
      <c r="AM163" s="91"/>
      <c r="AN163" s="523"/>
      <c r="AO163" s="523"/>
      <c r="AP163" s="523"/>
      <c r="AQ163" s="523"/>
      <c r="AR163" s="523"/>
      <c r="AS163" s="523">
        <v>1</v>
      </c>
      <c r="AT163" s="523"/>
      <c r="AU163" s="523"/>
      <c r="AV163" s="523"/>
      <c r="AW163" s="523"/>
      <c r="AX163" s="523"/>
      <c r="AY163" s="523"/>
      <c r="AZ163" s="523"/>
      <c r="BA163" s="523"/>
      <c r="BB163" s="523"/>
      <c r="BC163" s="523"/>
      <c r="BD163" s="523"/>
      <c r="BE163" s="523"/>
      <c r="BF163" s="91"/>
      <c r="BG163" s="91"/>
      <c r="BH163" s="91"/>
      <c r="BI163" s="91"/>
      <c r="BJ163" s="91"/>
      <c r="BK163" s="91"/>
      <c r="BL163" s="91"/>
      <c r="BM163" s="91">
        <v>1</v>
      </c>
      <c r="BN163" s="91"/>
      <c r="BO163" s="91">
        <v>1</v>
      </c>
      <c r="BP163" s="91">
        <v>1</v>
      </c>
    </row>
    <row r="164" spans="1:68" s="767" customFormat="1">
      <c r="Y164" s="768"/>
    </row>
    <row r="165" spans="1:68" ht="28.5">
      <c r="A165" s="630"/>
      <c r="B165" s="630" t="s">
        <v>7485</v>
      </c>
      <c r="C165" s="630" t="s">
        <v>7942</v>
      </c>
      <c r="D165" s="596">
        <f>E165/3.64561</f>
        <v>110269.61194422882</v>
      </c>
      <c r="E165" s="618">
        <v>402000</v>
      </c>
      <c r="F165" s="515">
        <v>6</v>
      </c>
      <c r="G165" s="624"/>
      <c r="H165" s="624"/>
      <c r="I165" s="624"/>
      <c r="J165" s="613"/>
      <c r="K165" s="764"/>
      <c r="L165" s="557">
        <v>3</v>
      </c>
      <c r="M165" s="521" t="s">
        <v>2312</v>
      </c>
      <c r="N165" s="632" t="s">
        <v>2312</v>
      </c>
      <c r="O165" s="561"/>
      <c r="P165" s="586" t="s">
        <v>7241</v>
      </c>
      <c r="Q165" s="675" t="s">
        <v>8473</v>
      </c>
      <c r="R165" s="586" t="s">
        <v>8474</v>
      </c>
      <c r="S165" s="586"/>
      <c r="T165" s="672">
        <v>6624</v>
      </c>
      <c r="U165" s="586" t="s">
        <v>5720</v>
      </c>
      <c r="V165" s="586" t="s">
        <v>8475</v>
      </c>
      <c r="W165" s="523" t="s">
        <v>5043</v>
      </c>
      <c r="X165" s="757" t="s">
        <v>7946</v>
      </c>
      <c r="Y165" s="682"/>
      <c r="Z165" s="670" t="s">
        <v>8476</v>
      </c>
      <c r="AA165" s="671"/>
      <c r="AB165" s="523">
        <v>6</v>
      </c>
      <c r="AC165" s="523"/>
      <c r="AD165" s="771" t="s">
        <v>7947</v>
      </c>
      <c r="AE165" s="523" t="s">
        <v>7948</v>
      </c>
      <c r="AF165" s="727">
        <v>4</v>
      </c>
      <c r="AG165" s="91" t="s">
        <v>7560</v>
      </c>
      <c r="AH165" s="91">
        <v>1</v>
      </c>
      <c r="AI165" s="91"/>
      <c r="AJ165" s="91">
        <v>6</v>
      </c>
      <c r="AK165" s="91"/>
      <c r="AL165" s="91"/>
      <c r="AM165" s="91"/>
      <c r="AN165" s="523"/>
      <c r="AO165" s="523"/>
      <c r="AP165" s="523"/>
      <c r="AQ165" s="523"/>
      <c r="AR165" s="523"/>
      <c r="AS165" s="523">
        <v>1</v>
      </c>
      <c r="AT165" s="523">
        <v>6</v>
      </c>
      <c r="AU165" s="523"/>
      <c r="AV165" s="523"/>
      <c r="AW165" s="523"/>
      <c r="AX165" s="523"/>
      <c r="AY165" s="523"/>
      <c r="AZ165" s="523"/>
      <c r="BA165" s="523"/>
      <c r="BB165" s="523"/>
      <c r="BC165" s="523"/>
      <c r="BD165" s="523"/>
      <c r="BE165" s="523"/>
      <c r="BF165" s="91">
        <v>2</v>
      </c>
      <c r="BG165" s="91">
        <v>1</v>
      </c>
      <c r="BH165" s="91">
        <v>1</v>
      </c>
      <c r="BI165" s="91">
        <v>2</v>
      </c>
      <c r="BJ165" s="91">
        <v>4</v>
      </c>
      <c r="BK165" s="91"/>
      <c r="BL165" s="91"/>
      <c r="BM165" s="91"/>
      <c r="BN165" s="91">
        <v>2</v>
      </c>
      <c r="BO165" s="91">
        <v>1</v>
      </c>
      <c r="BP165" s="91">
        <v>1</v>
      </c>
    </row>
    <row r="166" spans="1:68" ht="25.5">
      <c r="A166" s="630"/>
      <c r="B166" s="630" t="s">
        <v>2317</v>
      </c>
      <c r="C166" s="630" t="s">
        <v>7942</v>
      </c>
      <c r="D166" s="596">
        <f>E166/3.64561</f>
        <v>186525.71174645668</v>
      </c>
      <c r="E166" s="618">
        <v>680000</v>
      </c>
      <c r="F166" s="515">
        <v>10</v>
      </c>
      <c r="G166" s="624"/>
      <c r="H166" s="624"/>
      <c r="I166" s="624"/>
      <c r="J166" s="613"/>
      <c r="K166" s="764"/>
      <c r="L166" s="557"/>
      <c r="M166" s="521" t="s">
        <v>2815</v>
      </c>
      <c r="N166" s="632" t="s">
        <v>2815</v>
      </c>
      <c r="O166" s="632"/>
      <c r="P166" s="525" t="s">
        <v>2335</v>
      </c>
      <c r="Q166" s="675" t="s">
        <v>8477</v>
      </c>
      <c r="R166" s="525" t="s">
        <v>210</v>
      </c>
      <c r="S166" s="525" t="s">
        <v>50</v>
      </c>
      <c r="T166" s="672">
        <v>7160</v>
      </c>
      <c r="U166" s="525" t="s">
        <v>4921</v>
      </c>
      <c r="V166" s="525" t="s">
        <v>8115</v>
      </c>
      <c r="W166" s="523" t="s">
        <v>5043</v>
      </c>
      <c r="X166" s="523" t="s">
        <v>5779</v>
      </c>
      <c r="Y166" s="682"/>
      <c r="Z166" s="670">
        <v>44546</v>
      </c>
      <c r="AA166" s="671"/>
      <c r="AB166" s="523" t="s">
        <v>6700</v>
      </c>
      <c r="AC166" s="523" t="s">
        <v>7957</v>
      </c>
      <c r="AD166" s="523"/>
      <c r="AE166" s="523" t="s">
        <v>7976</v>
      </c>
      <c r="AF166" s="727" t="s">
        <v>5001</v>
      </c>
      <c r="AG166" s="91" t="s">
        <v>7560</v>
      </c>
      <c r="AH166" s="91"/>
      <c r="AI166" s="91">
        <v>1</v>
      </c>
      <c r="AJ166" s="91"/>
      <c r="AK166" s="91"/>
      <c r="AL166" s="523"/>
      <c r="AM166" s="523"/>
      <c r="AN166" s="523"/>
      <c r="AO166" s="523"/>
      <c r="AP166" s="523"/>
      <c r="AQ166" s="523"/>
      <c r="AR166" s="523"/>
      <c r="AS166" s="523">
        <v>1</v>
      </c>
      <c r="AT166" s="523"/>
      <c r="AU166" s="523"/>
      <c r="AV166" s="523"/>
      <c r="AW166" s="523"/>
      <c r="AX166" s="523"/>
      <c r="AY166" s="523"/>
      <c r="AZ166" s="523"/>
      <c r="BA166" s="523"/>
      <c r="BB166" s="523"/>
      <c r="BC166" s="523"/>
      <c r="BD166" s="523"/>
      <c r="BE166" s="523"/>
      <c r="BF166" s="91">
        <v>2</v>
      </c>
      <c r="BG166" s="91">
        <v>1</v>
      </c>
      <c r="BH166" s="91">
        <v>1</v>
      </c>
      <c r="BI166" s="91"/>
      <c r="BJ166" s="91"/>
      <c r="BK166" s="91"/>
      <c r="BL166" s="523"/>
      <c r="BM166" s="91">
        <v>1</v>
      </c>
      <c r="BN166" s="91"/>
      <c r="BO166" s="91">
        <v>1</v>
      </c>
      <c r="BP166" s="91">
        <v>1</v>
      </c>
    </row>
    <row r="167" spans="1:68" ht="25.5">
      <c r="A167" s="630"/>
      <c r="B167" s="630" t="s">
        <v>2317</v>
      </c>
      <c r="C167" s="630" t="s">
        <v>7942</v>
      </c>
      <c r="D167" s="596">
        <f>E167/3.64561</f>
        <v>186525.71174645668</v>
      </c>
      <c r="E167" s="618">
        <v>680000</v>
      </c>
      <c r="F167" s="515">
        <v>13</v>
      </c>
      <c r="G167" s="624"/>
      <c r="H167" s="624"/>
      <c r="I167" s="624"/>
      <c r="J167" s="613"/>
      <c r="K167" s="764"/>
      <c r="L167" s="557"/>
      <c r="M167" s="521" t="s">
        <v>2815</v>
      </c>
      <c r="N167" s="632" t="s">
        <v>2815</v>
      </c>
      <c r="O167" s="632"/>
      <c r="P167" s="417" t="s">
        <v>2335</v>
      </c>
      <c r="Q167" s="675" t="s">
        <v>8478</v>
      </c>
      <c r="R167" s="417" t="s">
        <v>8479</v>
      </c>
      <c r="S167" s="417" t="s">
        <v>7055</v>
      </c>
      <c r="T167" s="672">
        <v>7308</v>
      </c>
      <c r="U167" s="417" t="s">
        <v>4880</v>
      </c>
      <c r="V167" s="417"/>
      <c r="W167" s="523" t="s">
        <v>5043</v>
      </c>
      <c r="X167" s="757" t="s">
        <v>5779</v>
      </c>
      <c r="Y167" s="682"/>
      <c r="Z167" s="670">
        <v>44560</v>
      </c>
      <c r="AA167" s="671"/>
      <c r="AB167" s="523" t="s">
        <v>6677</v>
      </c>
      <c r="AC167" s="523" t="s">
        <v>7975</v>
      </c>
      <c r="AD167" s="523"/>
      <c r="AE167" s="523"/>
      <c r="AF167" s="727"/>
      <c r="AG167" s="91" t="s">
        <v>7560</v>
      </c>
      <c r="AH167" s="91"/>
      <c r="AI167" s="91"/>
      <c r="AJ167" s="91"/>
      <c r="AK167" s="91"/>
      <c r="AL167" s="91"/>
      <c r="AM167" s="91"/>
      <c r="AN167" s="523"/>
      <c r="AO167" s="523"/>
      <c r="AP167" s="523"/>
      <c r="AQ167" s="523"/>
      <c r="AR167" s="523"/>
      <c r="AS167" s="523">
        <v>1</v>
      </c>
      <c r="AT167" s="523">
        <v>6</v>
      </c>
      <c r="AU167" s="523"/>
      <c r="AV167" s="523"/>
      <c r="AW167" s="523"/>
      <c r="AX167" s="523"/>
      <c r="AY167" s="523"/>
      <c r="AZ167" s="523"/>
      <c r="BA167" s="523"/>
      <c r="BB167" s="523"/>
      <c r="BC167" s="523"/>
      <c r="BD167" s="523"/>
      <c r="BE167" s="523"/>
      <c r="BF167" s="91">
        <v>2</v>
      </c>
      <c r="BG167" s="91">
        <v>1</v>
      </c>
      <c r="BH167" s="91">
        <v>1</v>
      </c>
      <c r="BI167" s="91"/>
      <c r="BJ167" s="91"/>
      <c r="BK167" s="91"/>
      <c r="BL167" s="91"/>
      <c r="BM167" s="91">
        <v>1</v>
      </c>
      <c r="BN167" s="91"/>
      <c r="BO167" s="91">
        <v>1</v>
      </c>
      <c r="BP167" s="91">
        <v>1</v>
      </c>
    </row>
    <row r="168" spans="1:68" ht="28.5">
      <c r="A168" s="630"/>
      <c r="B168" s="630" t="s">
        <v>7714</v>
      </c>
      <c r="C168" s="630" t="s">
        <v>7942</v>
      </c>
      <c r="D168" s="596">
        <f>E168/3.64561</f>
        <v>110269.61194422882</v>
      </c>
      <c r="E168" s="618">
        <v>402000</v>
      </c>
      <c r="F168" s="515">
        <v>6</v>
      </c>
      <c r="G168" s="624"/>
      <c r="H168" s="624"/>
      <c r="I168" s="624"/>
      <c r="J168" s="613"/>
      <c r="K168" s="764"/>
      <c r="L168" s="557">
        <v>10</v>
      </c>
      <c r="M168" s="521" t="s">
        <v>2312</v>
      </c>
      <c r="N168" s="632" t="s">
        <v>2351</v>
      </c>
      <c r="O168" s="632"/>
      <c r="P168" s="112" t="s">
        <v>7241</v>
      </c>
      <c r="Q168" s="675" t="s">
        <v>8480</v>
      </c>
      <c r="R168" s="432" t="s">
        <v>8481</v>
      </c>
      <c r="S168" s="432"/>
      <c r="T168" s="672">
        <v>6978</v>
      </c>
      <c r="U168" s="432" t="s">
        <v>4870</v>
      </c>
      <c r="V168" s="432" t="s">
        <v>8482</v>
      </c>
      <c r="W168" s="523" t="s">
        <v>5043</v>
      </c>
      <c r="X168" s="757" t="s">
        <v>7946</v>
      </c>
      <c r="Y168" s="682"/>
      <c r="Z168" s="670">
        <v>44581</v>
      </c>
      <c r="AA168" s="671"/>
      <c r="AB168" s="523">
        <v>6</v>
      </c>
      <c r="AC168" s="523"/>
      <c r="AD168" s="771" t="s">
        <v>7947</v>
      </c>
      <c r="AE168" s="523" t="s">
        <v>7948</v>
      </c>
      <c r="AF168" s="727">
        <v>4</v>
      </c>
      <c r="AG168" s="91" t="s">
        <v>7560</v>
      </c>
      <c r="AH168" s="523">
        <v>1</v>
      </c>
      <c r="AI168" s="523"/>
      <c r="AJ168" s="91">
        <v>6</v>
      </c>
      <c r="AK168" s="523"/>
      <c r="AL168" s="523"/>
      <c r="AM168" s="523"/>
      <c r="AN168" s="523"/>
      <c r="AO168" s="523"/>
      <c r="AP168" s="523"/>
      <c r="AQ168" s="523"/>
      <c r="AR168" s="523"/>
      <c r="AS168" s="523">
        <v>1</v>
      </c>
      <c r="AT168" s="523"/>
      <c r="AU168" s="523"/>
      <c r="AV168" s="523"/>
      <c r="AW168" s="523"/>
      <c r="AX168" s="523"/>
      <c r="AY168" s="523"/>
      <c r="AZ168" s="523"/>
      <c r="BA168" s="523"/>
      <c r="BB168" s="523"/>
      <c r="BC168" s="523"/>
      <c r="BD168" s="523"/>
      <c r="BE168" s="523"/>
      <c r="BF168" s="91">
        <v>2</v>
      </c>
      <c r="BG168" s="91">
        <v>1</v>
      </c>
      <c r="BH168" s="91">
        <v>1</v>
      </c>
      <c r="BI168" s="91"/>
      <c r="BJ168" s="91"/>
      <c r="BK168" s="523"/>
      <c r="BL168" s="523"/>
      <c r="BM168" s="91">
        <v>1</v>
      </c>
      <c r="BN168" s="91"/>
      <c r="BO168" s="91">
        <v>1</v>
      </c>
      <c r="BP168" s="91">
        <v>1</v>
      </c>
    </row>
    <row r="169" spans="1:68" ht="25.5">
      <c r="A169" s="630"/>
      <c r="B169" s="630" t="s">
        <v>7566</v>
      </c>
      <c r="C169" s="630" t="s">
        <v>7942</v>
      </c>
      <c r="D169" s="596">
        <f>E169/3.64561</f>
        <v>186525.71174645668</v>
      </c>
      <c r="E169" s="618">
        <v>680000</v>
      </c>
      <c r="F169" s="515">
        <v>11</v>
      </c>
      <c r="G169" s="624"/>
      <c r="H169" s="624"/>
      <c r="I169" s="624"/>
      <c r="J169" s="613"/>
      <c r="K169" s="764"/>
      <c r="L169" s="557">
        <v>17</v>
      </c>
      <c r="M169" s="521" t="s">
        <v>2312</v>
      </c>
      <c r="N169" s="632" t="s">
        <v>2351</v>
      </c>
      <c r="O169" s="632"/>
      <c r="P169" s="112" t="s">
        <v>2335</v>
      </c>
      <c r="Q169" s="675" t="s">
        <v>8483</v>
      </c>
      <c r="R169" s="432" t="s">
        <v>2955</v>
      </c>
      <c r="S169" s="432" t="s">
        <v>8324</v>
      </c>
      <c r="T169" s="672">
        <v>7108</v>
      </c>
      <c r="U169" s="432" t="s">
        <v>4870</v>
      </c>
      <c r="V169" s="432" t="s">
        <v>1856</v>
      </c>
      <c r="W169" s="523" t="s">
        <v>5043</v>
      </c>
      <c r="X169" s="757" t="s">
        <v>5833</v>
      </c>
      <c r="Y169" s="682"/>
      <c r="Z169" s="670">
        <v>44550</v>
      </c>
      <c r="AA169" s="671"/>
      <c r="AB169" s="523" t="s">
        <v>6689</v>
      </c>
      <c r="AC169" s="523" t="s">
        <v>7957</v>
      </c>
      <c r="AD169" s="523"/>
      <c r="AE169" s="523" t="s">
        <v>7976</v>
      </c>
      <c r="AF169" s="727"/>
      <c r="AG169" s="91" t="s">
        <v>7560</v>
      </c>
      <c r="AH169" s="523">
        <v>1</v>
      </c>
      <c r="AI169" s="523"/>
      <c r="AJ169" s="523"/>
      <c r="AK169" s="523"/>
      <c r="AL169" s="523"/>
      <c r="AM169" s="523"/>
      <c r="AN169" s="523"/>
      <c r="AO169" s="523"/>
      <c r="AP169" s="523"/>
      <c r="AQ169" s="523"/>
      <c r="AR169" s="523"/>
      <c r="AS169" s="523">
        <v>1</v>
      </c>
      <c r="AT169" s="523"/>
      <c r="AU169" s="523"/>
      <c r="AV169" s="523"/>
      <c r="AW169" s="523"/>
      <c r="AX169" s="523"/>
      <c r="AY169" s="523"/>
      <c r="AZ169" s="523"/>
      <c r="BA169" s="523"/>
      <c r="BB169" s="523"/>
      <c r="BC169" s="523"/>
      <c r="BD169" s="523"/>
      <c r="BE169" s="523"/>
      <c r="BF169" s="91">
        <v>2</v>
      </c>
      <c r="BG169" s="91">
        <v>1</v>
      </c>
      <c r="BH169" s="91">
        <v>1</v>
      </c>
      <c r="BI169" s="91"/>
      <c r="BJ169" s="91"/>
      <c r="BK169" s="523"/>
      <c r="BL169" s="523"/>
      <c r="BM169" s="91">
        <v>1</v>
      </c>
      <c r="BN169" s="91"/>
      <c r="BO169" s="91">
        <v>1</v>
      </c>
      <c r="BP169" s="91">
        <v>1</v>
      </c>
    </row>
    <row r="170" spans="1:68" ht="25.5">
      <c r="A170" s="630"/>
      <c r="B170" s="630"/>
      <c r="C170" s="630"/>
      <c r="D170" s="596"/>
      <c r="E170" s="618"/>
      <c r="F170" s="515">
        <v>0</v>
      </c>
      <c r="G170" s="624"/>
      <c r="H170" s="624"/>
      <c r="I170" s="624"/>
      <c r="J170" s="752"/>
      <c r="K170" s="764" t="s">
        <v>8076</v>
      </c>
      <c r="L170" s="557"/>
      <c r="M170" s="521" t="s">
        <v>2707</v>
      </c>
      <c r="N170" s="632" t="s">
        <v>2746</v>
      </c>
      <c r="O170" s="561"/>
      <c r="P170" s="577" t="s">
        <v>2358</v>
      </c>
      <c r="Q170" s="675" t="s">
        <v>8484</v>
      </c>
      <c r="R170" s="577" t="s">
        <v>140</v>
      </c>
      <c r="S170" s="577" t="s">
        <v>8485</v>
      </c>
      <c r="T170" s="672">
        <v>4600</v>
      </c>
      <c r="U170" s="577" t="s">
        <v>4887</v>
      </c>
      <c r="V170" s="577" t="s">
        <v>8486</v>
      </c>
      <c r="W170" s="523" t="s">
        <v>5043</v>
      </c>
      <c r="X170" s="757"/>
      <c r="Y170" s="682"/>
      <c r="Z170" s="670">
        <v>44504</v>
      </c>
      <c r="AA170" s="686"/>
      <c r="AB170" s="523"/>
      <c r="AC170" s="523"/>
      <c r="AD170" s="523"/>
      <c r="AE170" s="523"/>
      <c r="AF170" s="727"/>
      <c r="AG170" s="523"/>
      <c r="AH170" s="523"/>
      <c r="AI170" s="523"/>
      <c r="AJ170" s="523"/>
      <c r="AK170" s="523"/>
      <c r="AL170" s="523"/>
      <c r="AM170" s="523"/>
      <c r="AN170" s="523"/>
      <c r="AO170" s="523"/>
      <c r="AP170" s="523"/>
      <c r="AQ170" s="523"/>
      <c r="AR170" s="523"/>
      <c r="AS170" s="523">
        <v>1</v>
      </c>
      <c r="AT170" s="523"/>
      <c r="AU170" s="523"/>
      <c r="AV170" s="523"/>
      <c r="AW170" s="523"/>
      <c r="AX170" s="523"/>
      <c r="AY170" s="523"/>
      <c r="AZ170" s="523"/>
      <c r="BA170" s="523"/>
      <c r="BB170" s="523"/>
      <c r="BC170" s="523"/>
      <c r="BD170" s="523"/>
      <c r="BE170" s="523"/>
      <c r="BF170" s="91"/>
      <c r="BG170" s="91"/>
      <c r="BH170" s="91"/>
      <c r="BI170" s="91"/>
      <c r="BJ170" s="91"/>
      <c r="BK170" s="523"/>
      <c r="BL170" s="523"/>
      <c r="BM170" s="91">
        <v>1</v>
      </c>
      <c r="BN170" s="91"/>
      <c r="BO170" s="91">
        <v>1</v>
      </c>
      <c r="BP170" s="91">
        <v>1</v>
      </c>
    </row>
    <row r="171" spans="1:68" ht="28.5">
      <c r="A171" s="630"/>
      <c r="B171" s="630"/>
      <c r="C171" s="630" t="s">
        <v>7942</v>
      </c>
      <c r="D171" s="596">
        <f>E171/3.64561</f>
        <v>110269.61194422882</v>
      </c>
      <c r="E171" s="618">
        <v>402000</v>
      </c>
      <c r="F171" s="515">
        <v>6</v>
      </c>
      <c r="G171" s="624"/>
      <c r="H171" s="624"/>
      <c r="I171" s="624"/>
      <c r="J171" s="613"/>
      <c r="K171" s="764" t="s">
        <v>8487</v>
      </c>
      <c r="L171" s="557"/>
      <c r="M171" s="521"/>
      <c r="N171" s="632"/>
      <c r="O171" s="632"/>
      <c r="P171" s="112" t="s">
        <v>7241</v>
      </c>
      <c r="Q171" s="675" t="s">
        <v>8488</v>
      </c>
      <c r="R171" s="432" t="s">
        <v>8489</v>
      </c>
      <c r="S171" s="432" t="s">
        <v>3838</v>
      </c>
      <c r="T171" s="672">
        <v>6859</v>
      </c>
      <c r="U171" s="432" t="s">
        <v>4870</v>
      </c>
      <c r="V171" s="432" t="s">
        <v>832</v>
      </c>
      <c r="W171" s="523" t="s">
        <v>5043</v>
      </c>
      <c r="X171" s="523"/>
      <c r="Y171" s="682"/>
      <c r="Z171" s="670">
        <v>44561</v>
      </c>
      <c r="AA171" s="671"/>
      <c r="AB171" s="523">
        <v>6</v>
      </c>
      <c r="AC171" s="523"/>
      <c r="AD171" s="523" t="s">
        <v>7559</v>
      </c>
      <c r="AE171" s="523" t="s">
        <v>7948</v>
      </c>
      <c r="AF171" s="727">
        <v>4</v>
      </c>
      <c r="AG171" s="91" t="s">
        <v>7560</v>
      </c>
      <c r="AH171" s="523"/>
      <c r="AI171" s="523"/>
      <c r="AJ171" s="91">
        <v>6</v>
      </c>
      <c r="AK171" s="523"/>
      <c r="AL171" s="523"/>
      <c r="AM171" s="523"/>
      <c r="AN171" s="523"/>
      <c r="AO171" s="523"/>
      <c r="AP171" s="523"/>
      <c r="AQ171" s="523"/>
      <c r="AR171" s="523"/>
      <c r="AS171" s="523">
        <v>1</v>
      </c>
      <c r="AT171" s="523"/>
      <c r="AU171" s="523"/>
      <c r="AV171" s="523"/>
      <c r="AW171" s="523"/>
      <c r="AX171" s="523"/>
      <c r="AY171" s="523"/>
      <c r="AZ171" s="523"/>
      <c r="BA171" s="523"/>
      <c r="BB171" s="523"/>
      <c r="BC171" s="523"/>
      <c r="BD171" s="523"/>
      <c r="BE171" s="523"/>
      <c r="BF171" s="91">
        <v>2</v>
      </c>
      <c r="BG171" s="91">
        <v>1</v>
      </c>
      <c r="BH171" s="91">
        <v>1</v>
      </c>
      <c r="BI171" s="91"/>
      <c r="BJ171" s="91"/>
      <c r="BK171" s="523"/>
      <c r="BL171" s="523"/>
      <c r="BM171" s="91">
        <v>1</v>
      </c>
      <c r="BN171" s="91"/>
      <c r="BO171" s="91">
        <v>1</v>
      </c>
      <c r="BP171" s="91">
        <v>1</v>
      </c>
    </row>
    <row r="172" spans="1:68" ht="25.5">
      <c r="A172" s="630"/>
      <c r="B172" s="630" t="s">
        <v>2317</v>
      </c>
      <c r="C172" s="630" t="s">
        <v>7942</v>
      </c>
      <c r="D172" s="596">
        <f>E172/3.64561</f>
        <v>186525.71174645668</v>
      </c>
      <c r="E172" s="618">
        <v>680000</v>
      </c>
      <c r="F172" s="515">
        <v>10</v>
      </c>
      <c r="G172" s="624"/>
      <c r="H172" s="624"/>
      <c r="I172" s="624"/>
      <c r="J172" s="613"/>
      <c r="K172" s="764" t="s">
        <v>8487</v>
      </c>
      <c r="L172" s="557"/>
      <c r="M172" s="521"/>
      <c r="N172" s="632"/>
      <c r="O172" s="632"/>
      <c r="P172" s="417" t="s">
        <v>2335</v>
      </c>
      <c r="Q172" s="675" t="s">
        <v>8490</v>
      </c>
      <c r="R172" s="417" t="s">
        <v>4925</v>
      </c>
      <c r="S172" s="417" t="s">
        <v>8491</v>
      </c>
      <c r="T172" s="672">
        <v>7210</v>
      </c>
      <c r="U172" s="417" t="s">
        <v>4880</v>
      </c>
      <c r="V172" s="417" t="s">
        <v>7806</v>
      </c>
      <c r="W172" s="523" t="s">
        <v>5043</v>
      </c>
      <c r="X172" s="757"/>
      <c r="Y172" s="682"/>
      <c r="Z172" s="670">
        <v>44499</v>
      </c>
      <c r="AA172" s="686"/>
      <c r="AB172" s="523"/>
      <c r="AC172" s="523"/>
      <c r="AD172" s="523" t="s">
        <v>7559</v>
      </c>
      <c r="AE172" s="523"/>
      <c r="AF172" s="727"/>
      <c r="AG172" s="91"/>
      <c r="AH172" s="91"/>
      <c r="AI172" s="91"/>
      <c r="AJ172" s="91"/>
      <c r="AK172" s="91"/>
      <c r="AL172" s="91"/>
      <c r="AM172" s="91"/>
      <c r="AN172" s="523"/>
      <c r="AO172" s="523"/>
      <c r="AP172" s="523"/>
      <c r="AQ172" s="523"/>
      <c r="AR172" s="523"/>
      <c r="AS172" s="523">
        <v>1</v>
      </c>
      <c r="AT172" s="523">
        <v>6</v>
      </c>
      <c r="AU172" s="523"/>
      <c r="AV172" s="523"/>
      <c r="AW172" s="523"/>
      <c r="AX172" s="523"/>
      <c r="AY172" s="523"/>
      <c r="AZ172" s="523"/>
      <c r="BA172" s="523"/>
      <c r="BB172" s="523"/>
      <c r="BC172" s="523"/>
      <c r="BD172" s="523"/>
      <c r="BE172" s="523"/>
      <c r="BF172" s="91">
        <v>2</v>
      </c>
      <c r="BG172" s="91">
        <v>1</v>
      </c>
      <c r="BH172" s="91">
        <v>1</v>
      </c>
      <c r="BI172" s="91">
        <v>2</v>
      </c>
      <c r="BJ172" s="91">
        <v>4</v>
      </c>
      <c r="BK172" s="91"/>
      <c r="BL172" s="91"/>
      <c r="BM172" s="91"/>
      <c r="BN172" s="91">
        <v>2</v>
      </c>
      <c r="BO172" s="91">
        <v>1</v>
      </c>
      <c r="BP172" s="91">
        <v>1</v>
      </c>
    </row>
    <row r="173" spans="1:68" ht="25.5">
      <c r="A173" s="630"/>
      <c r="B173" s="630" t="s">
        <v>6628</v>
      </c>
      <c r="C173" s="630" t="s">
        <v>7942</v>
      </c>
      <c r="D173" s="680">
        <f>E173/3.64561</f>
        <v>186525.71174645668</v>
      </c>
      <c r="E173" s="680">
        <v>680000</v>
      </c>
      <c r="F173" s="515">
        <v>11</v>
      </c>
      <c r="G173" s="624"/>
      <c r="H173" s="624"/>
      <c r="I173" s="624"/>
      <c r="J173" s="613"/>
      <c r="K173" s="764" t="s">
        <v>8487</v>
      </c>
      <c r="L173" s="753"/>
      <c r="M173" s="754"/>
      <c r="N173" s="632"/>
      <c r="O173" s="632"/>
      <c r="P173" s="417" t="s">
        <v>2358</v>
      </c>
      <c r="Q173" s="675" t="s">
        <v>8492</v>
      </c>
      <c r="R173" s="417" t="s">
        <v>2728</v>
      </c>
      <c r="S173" s="417" t="s">
        <v>8493</v>
      </c>
      <c r="T173" s="672">
        <v>4842</v>
      </c>
      <c r="U173" s="417" t="s">
        <v>4880</v>
      </c>
      <c r="V173" s="417" t="s">
        <v>8087</v>
      </c>
      <c r="W173" s="523" t="s">
        <v>5043</v>
      </c>
      <c r="X173" s="757"/>
      <c r="Y173" s="682"/>
      <c r="Z173" s="670">
        <v>44539</v>
      </c>
      <c r="AA173" s="671"/>
      <c r="AB173" s="523"/>
      <c r="AC173" s="523"/>
      <c r="AD173" s="523" t="s">
        <v>7559</v>
      </c>
      <c r="AE173" s="523"/>
      <c r="AF173" s="727"/>
      <c r="AG173" s="91" t="s">
        <v>7560</v>
      </c>
      <c r="AH173" s="91"/>
      <c r="AI173" s="91"/>
      <c r="AJ173" s="91"/>
      <c r="AK173" s="91"/>
      <c r="AL173" s="91"/>
      <c r="AM173" s="91"/>
      <c r="AN173" s="523"/>
      <c r="AO173" s="523"/>
      <c r="AP173" s="523"/>
      <c r="AQ173" s="523"/>
      <c r="AR173" s="523"/>
      <c r="AS173" s="523">
        <v>1</v>
      </c>
      <c r="AT173" s="523"/>
      <c r="AU173" s="523"/>
      <c r="AV173" s="523"/>
      <c r="AW173" s="523"/>
      <c r="AX173" s="523"/>
      <c r="AY173" s="523"/>
      <c r="AZ173" s="523"/>
      <c r="BA173" s="523"/>
      <c r="BB173" s="523"/>
      <c r="BC173" s="523"/>
      <c r="BD173" s="523"/>
      <c r="BE173" s="523"/>
      <c r="BF173" s="91">
        <v>2</v>
      </c>
      <c r="BG173" s="91">
        <v>1</v>
      </c>
      <c r="BH173" s="91">
        <v>1</v>
      </c>
      <c r="BI173" s="91"/>
      <c r="BJ173" s="91"/>
      <c r="BK173" s="91"/>
      <c r="BL173" s="91"/>
      <c r="BM173" s="91">
        <v>1</v>
      </c>
      <c r="BN173" s="91"/>
      <c r="BO173" s="91">
        <v>1</v>
      </c>
      <c r="BP173" s="91">
        <v>1</v>
      </c>
    </row>
    <row r="174" spans="1:68" ht="25.5">
      <c r="A174" s="630"/>
      <c r="B174" s="630" t="s">
        <v>2317</v>
      </c>
      <c r="C174" s="630" t="s">
        <v>7942</v>
      </c>
      <c r="D174" s="680">
        <f>E174/3.64561</f>
        <v>186525.71174645668</v>
      </c>
      <c r="E174" s="680">
        <v>680000</v>
      </c>
      <c r="F174" s="515">
        <v>11</v>
      </c>
      <c r="G174" s="624"/>
      <c r="H174" s="624"/>
      <c r="I174" s="624"/>
      <c r="J174" s="613"/>
      <c r="K174" s="764" t="s">
        <v>8487</v>
      </c>
      <c r="L174" s="753"/>
      <c r="M174" s="754"/>
      <c r="N174" s="632"/>
      <c r="O174" s="632"/>
      <c r="P174" s="417" t="s">
        <v>2358</v>
      </c>
      <c r="Q174" s="675" t="s">
        <v>8494</v>
      </c>
      <c r="R174" s="417" t="s">
        <v>3608</v>
      </c>
      <c r="S174" s="417" t="s">
        <v>3609</v>
      </c>
      <c r="T174" s="672">
        <v>4517</v>
      </c>
      <c r="U174" s="417" t="s">
        <v>4880</v>
      </c>
      <c r="V174" s="417" t="s">
        <v>7794</v>
      </c>
      <c r="W174" s="523" t="s">
        <v>5043</v>
      </c>
      <c r="X174" s="757"/>
      <c r="Y174" s="682"/>
      <c r="Z174" s="670">
        <v>44525</v>
      </c>
      <c r="AA174" s="671"/>
      <c r="AB174" s="523"/>
      <c r="AC174" s="523"/>
      <c r="AD174" s="523" t="s">
        <v>7559</v>
      </c>
      <c r="AE174" s="523"/>
      <c r="AF174" s="727"/>
      <c r="AG174" s="91" t="s">
        <v>7560</v>
      </c>
      <c r="AH174" s="91"/>
      <c r="AI174" s="91"/>
      <c r="AJ174" s="91"/>
      <c r="AK174" s="91"/>
      <c r="AL174" s="91"/>
      <c r="AM174" s="91"/>
      <c r="AN174" s="523"/>
      <c r="AO174" s="523"/>
      <c r="AP174" s="523"/>
      <c r="AQ174" s="523"/>
      <c r="AR174" s="523"/>
      <c r="AS174" s="523">
        <v>1</v>
      </c>
      <c r="AT174" s="523"/>
      <c r="AU174" s="523"/>
      <c r="AV174" s="523"/>
      <c r="AW174" s="523"/>
      <c r="AX174" s="523"/>
      <c r="AY174" s="523"/>
      <c r="AZ174" s="523"/>
      <c r="BA174" s="523"/>
      <c r="BB174" s="523"/>
      <c r="BC174" s="523"/>
      <c r="BD174" s="523"/>
      <c r="BE174" s="523"/>
      <c r="BF174" s="91">
        <v>2</v>
      </c>
      <c r="BG174" s="91">
        <v>1</v>
      </c>
      <c r="BH174" s="91">
        <v>1</v>
      </c>
      <c r="BI174" s="91"/>
      <c r="BJ174" s="91"/>
      <c r="BK174" s="91"/>
      <c r="BL174" s="91"/>
      <c r="BM174" s="91">
        <v>1</v>
      </c>
      <c r="BN174" s="91"/>
      <c r="BO174" s="91">
        <v>1</v>
      </c>
      <c r="BP174" s="91">
        <v>1</v>
      </c>
    </row>
    <row r="175" spans="1:68" ht="25.5">
      <c r="A175" s="630"/>
      <c r="B175" s="630"/>
      <c r="C175" s="630"/>
      <c r="D175" s="680"/>
      <c r="E175" s="680"/>
      <c r="F175" s="515"/>
      <c r="G175" s="624"/>
      <c r="H175" s="624"/>
      <c r="I175" s="624"/>
      <c r="J175" s="613"/>
      <c r="K175" s="764" t="s">
        <v>8487</v>
      </c>
      <c r="L175" s="753"/>
      <c r="M175" s="754"/>
      <c r="N175" s="632"/>
      <c r="O175" s="632"/>
      <c r="P175" s="417"/>
      <c r="Q175" s="675"/>
      <c r="R175" s="422"/>
      <c r="S175" s="422"/>
      <c r="T175" s="672"/>
      <c r="U175" s="422"/>
      <c r="V175" s="422"/>
      <c r="W175" s="523"/>
      <c r="X175" s="757"/>
      <c r="Y175" s="682"/>
      <c r="Z175" s="670"/>
      <c r="AA175" s="671"/>
      <c r="AB175" s="523"/>
      <c r="AC175" s="523"/>
      <c r="AD175" s="523"/>
      <c r="AE175" s="523"/>
      <c r="AF175" s="727"/>
      <c r="AG175" s="91"/>
      <c r="AH175" s="91"/>
      <c r="AI175" s="91"/>
      <c r="AJ175" s="91"/>
      <c r="AK175" s="91"/>
      <c r="AL175" s="91"/>
      <c r="AM175" s="91"/>
      <c r="AN175" s="523"/>
      <c r="AO175" s="523"/>
      <c r="AP175" s="523"/>
      <c r="AQ175" s="523"/>
      <c r="AR175" s="523"/>
      <c r="AS175" s="523"/>
      <c r="AT175" s="523"/>
      <c r="AU175" s="523"/>
      <c r="AV175" s="523"/>
      <c r="AW175" s="523"/>
      <c r="AX175" s="523"/>
      <c r="AY175" s="523"/>
      <c r="AZ175" s="523"/>
      <c r="BA175" s="523"/>
      <c r="BB175" s="523"/>
      <c r="BC175" s="523"/>
      <c r="BD175" s="523"/>
      <c r="BE175" s="523"/>
      <c r="BF175" s="91"/>
      <c r="BG175" s="91"/>
      <c r="BH175" s="91"/>
      <c r="BI175" s="91"/>
      <c r="BJ175" s="91"/>
      <c r="BK175" s="91"/>
      <c r="BL175" s="91"/>
      <c r="BM175" s="91"/>
      <c r="BN175" s="91"/>
      <c r="BO175" s="91"/>
      <c r="BP175" s="91"/>
    </row>
    <row r="176" spans="1:68" ht="28.5">
      <c r="A176" s="630"/>
      <c r="B176" s="630"/>
      <c r="C176" s="630" t="s">
        <v>7942</v>
      </c>
      <c r="D176" s="596">
        <f>E176/3.64561</f>
        <v>110269.61194422882</v>
      </c>
      <c r="E176" s="618">
        <v>402000</v>
      </c>
      <c r="F176" s="515">
        <v>6</v>
      </c>
      <c r="G176" s="624"/>
      <c r="H176" s="624"/>
      <c r="I176" s="624"/>
      <c r="J176" s="613"/>
      <c r="K176" s="764" t="s">
        <v>8487</v>
      </c>
      <c r="L176" s="557"/>
      <c r="M176" s="521"/>
      <c r="N176" s="632"/>
      <c r="O176" s="632"/>
      <c r="P176" s="112" t="s">
        <v>7241</v>
      </c>
      <c r="Q176" s="675" t="s">
        <v>8495</v>
      </c>
      <c r="R176" s="432" t="s">
        <v>8496</v>
      </c>
      <c r="S176" s="432" t="s">
        <v>8497</v>
      </c>
      <c r="T176" s="672">
        <v>6839</v>
      </c>
      <c r="U176" s="432" t="s">
        <v>4870</v>
      </c>
      <c r="V176" s="432" t="s">
        <v>8498</v>
      </c>
      <c r="W176" s="523" t="s">
        <v>5043</v>
      </c>
      <c r="X176" s="757"/>
      <c r="Y176" s="682"/>
      <c r="Z176" s="670">
        <v>44560</v>
      </c>
      <c r="AA176" s="671"/>
      <c r="AB176" s="523">
        <v>6</v>
      </c>
      <c r="AC176" s="523"/>
      <c r="AD176" s="523"/>
      <c r="AE176" s="523" t="s">
        <v>7948</v>
      </c>
      <c r="AF176" s="727">
        <v>4</v>
      </c>
      <c r="AG176" s="91" t="s">
        <v>7560</v>
      </c>
      <c r="AH176" s="523"/>
      <c r="AI176" s="523"/>
      <c r="AJ176" s="91">
        <v>6</v>
      </c>
      <c r="AK176" s="523"/>
      <c r="AL176" s="523"/>
      <c r="AM176" s="523"/>
      <c r="AN176" s="523"/>
      <c r="AO176" s="523"/>
      <c r="AP176" s="523"/>
      <c r="AQ176" s="523"/>
      <c r="AR176" s="523"/>
      <c r="AS176" s="523">
        <v>1</v>
      </c>
      <c r="AT176" s="523">
        <v>6</v>
      </c>
      <c r="AU176" s="523"/>
      <c r="AV176" s="523"/>
      <c r="AW176" s="523"/>
      <c r="AX176" s="523"/>
      <c r="AY176" s="523"/>
      <c r="AZ176" s="523"/>
      <c r="BA176" s="523"/>
      <c r="BB176" s="523"/>
      <c r="BC176" s="523"/>
      <c r="BD176" s="523"/>
      <c r="BE176" s="523"/>
      <c r="BF176" s="91">
        <v>2</v>
      </c>
      <c r="BG176" s="91">
        <v>1</v>
      </c>
      <c r="BH176" s="91">
        <v>1</v>
      </c>
      <c r="BI176" s="91">
        <v>2</v>
      </c>
      <c r="BJ176" s="91">
        <v>4</v>
      </c>
      <c r="BK176" s="523"/>
      <c r="BL176" s="523"/>
      <c r="BM176" s="91"/>
      <c r="BN176" s="91">
        <v>2</v>
      </c>
      <c r="BO176" s="91">
        <v>1</v>
      </c>
      <c r="BP176" s="91">
        <v>1</v>
      </c>
    </row>
    <row r="177" spans="1:68" ht="28.5">
      <c r="A177" s="630"/>
      <c r="B177" s="630"/>
      <c r="C177" s="630" t="s">
        <v>7942</v>
      </c>
      <c r="D177" s="596">
        <f>E177/3.64561</f>
        <v>110269.61194422882</v>
      </c>
      <c r="E177" s="618">
        <v>402000</v>
      </c>
      <c r="F177" s="515">
        <v>6</v>
      </c>
      <c r="G177" s="624"/>
      <c r="H177" s="624"/>
      <c r="I177" s="624"/>
      <c r="J177" s="613"/>
      <c r="K177" s="764" t="s">
        <v>8487</v>
      </c>
      <c r="L177" s="557"/>
      <c r="M177" s="521"/>
      <c r="N177" s="632"/>
      <c r="O177" s="632"/>
      <c r="P177" s="112" t="s">
        <v>7241</v>
      </c>
      <c r="Q177" s="675" t="s">
        <v>8499</v>
      </c>
      <c r="R177" s="432" t="s">
        <v>8500</v>
      </c>
      <c r="S177" s="432" t="s">
        <v>4230</v>
      </c>
      <c r="T177" s="672">
        <v>6975</v>
      </c>
      <c r="U177" s="432" t="s">
        <v>4870</v>
      </c>
      <c r="V177" s="432" t="s">
        <v>8501</v>
      </c>
      <c r="W177" s="523" t="s">
        <v>5043</v>
      </c>
      <c r="X177" s="757"/>
      <c r="Y177" s="682"/>
      <c r="Z177" s="670">
        <v>44560</v>
      </c>
      <c r="AA177" s="671"/>
      <c r="AB177" s="523">
        <v>6</v>
      </c>
      <c r="AC177" s="523"/>
      <c r="AD177" s="523"/>
      <c r="AE177" s="523" t="s">
        <v>7948</v>
      </c>
      <c r="AF177" s="727">
        <v>4</v>
      </c>
      <c r="AG177" s="91" t="s">
        <v>7560</v>
      </c>
      <c r="AH177" s="523"/>
      <c r="AI177" s="523"/>
      <c r="AJ177" s="91">
        <v>6</v>
      </c>
      <c r="AK177" s="523"/>
      <c r="AL177" s="523"/>
      <c r="AM177" s="523"/>
      <c r="AN177" s="523"/>
      <c r="AO177" s="523"/>
      <c r="AP177" s="523"/>
      <c r="AQ177" s="523"/>
      <c r="AR177" s="523"/>
      <c r="AS177" s="523">
        <v>1</v>
      </c>
      <c r="AT177" s="523">
        <v>6</v>
      </c>
      <c r="AU177" s="523"/>
      <c r="AV177" s="523"/>
      <c r="AW177" s="523"/>
      <c r="AX177" s="523"/>
      <c r="AY177" s="523"/>
      <c r="AZ177" s="523"/>
      <c r="BA177" s="523"/>
      <c r="BB177" s="523"/>
      <c r="BC177" s="523"/>
      <c r="BD177" s="523"/>
      <c r="BE177" s="523"/>
      <c r="BF177" s="91">
        <v>2</v>
      </c>
      <c r="BG177" s="91">
        <v>1</v>
      </c>
      <c r="BH177" s="91">
        <v>1</v>
      </c>
      <c r="BI177" s="91">
        <v>2</v>
      </c>
      <c r="BJ177" s="91">
        <v>4</v>
      </c>
      <c r="BK177" s="523"/>
      <c r="BL177" s="523"/>
      <c r="BM177" s="91"/>
      <c r="BN177" s="91">
        <v>2</v>
      </c>
      <c r="BO177" s="91">
        <v>1</v>
      </c>
      <c r="BP177" s="91">
        <v>1</v>
      </c>
    </row>
    <row r="178" spans="1:68" ht="25.5">
      <c r="A178" s="630"/>
      <c r="B178" s="630"/>
      <c r="C178" s="630" t="s">
        <v>7942</v>
      </c>
      <c r="D178" s="680">
        <f>E178/3.64561</f>
        <v>186525.71174645668</v>
      </c>
      <c r="E178" s="680">
        <v>680000</v>
      </c>
      <c r="F178" s="515">
        <v>12</v>
      </c>
      <c r="G178" s="624"/>
      <c r="H178" s="624"/>
      <c r="I178" s="624"/>
      <c r="J178" s="613"/>
      <c r="K178" s="764" t="s">
        <v>8487</v>
      </c>
      <c r="L178" s="557"/>
      <c r="M178" s="521"/>
      <c r="N178" s="632"/>
      <c r="O178" s="561"/>
      <c r="P178" s="586" t="s">
        <v>2335</v>
      </c>
      <c r="Q178" s="675" t="s">
        <v>8502</v>
      </c>
      <c r="R178" s="586" t="s">
        <v>3695</v>
      </c>
      <c r="S178" s="586" t="s">
        <v>8503</v>
      </c>
      <c r="T178" s="672">
        <v>7262</v>
      </c>
      <c r="U178" s="586" t="s">
        <v>5720</v>
      </c>
      <c r="V178" s="586" t="s">
        <v>1275</v>
      </c>
      <c r="W178" s="523" t="s">
        <v>5043</v>
      </c>
      <c r="X178" s="523"/>
      <c r="Y178" s="682"/>
      <c r="Z178" s="670">
        <v>44530</v>
      </c>
      <c r="AA178" s="671"/>
      <c r="AB178" s="523"/>
      <c r="AC178" s="523"/>
      <c r="AD178" s="523" t="s">
        <v>7559</v>
      </c>
      <c r="AE178" s="523"/>
      <c r="AF178" s="727"/>
      <c r="AG178" s="91" t="s">
        <v>7560</v>
      </c>
      <c r="AH178" s="91">
        <v>1</v>
      </c>
      <c r="AI178" s="91"/>
      <c r="AJ178" s="91"/>
      <c r="AK178" s="91"/>
      <c r="AL178" s="91"/>
      <c r="AM178" s="91"/>
      <c r="AN178" s="523"/>
      <c r="AO178" s="523"/>
      <c r="AP178" s="523"/>
      <c r="AQ178" s="523"/>
      <c r="AR178" s="523"/>
      <c r="AS178" s="523">
        <v>1</v>
      </c>
      <c r="AT178" s="523"/>
      <c r="AU178" s="523"/>
      <c r="AV178" s="523"/>
      <c r="AW178" s="523"/>
      <c r="AX178" s="523"/>
      <c r="AY178" s="523"/>
      <c r="AZ178" s="523"/>
      <c r="BA178" s="523"/>
      <c r="BB178" s="523"/>
      <c r="BC178" s="523"/>
      <c r="BD178" s="523"/>
      <c r="BE178" s="523"/>
      <c r="BF178" s="91">
        <v>2</v>
      </c>
      <c r="BG178" s="91">
        <v>1</v>
      </c>
      <c r="BH178" s="91">
        <v>1</v>
      </c>
      <c r="BI178" s="91"/>
      <c r="BJ178" s="91"/>
      <c r="BK178" s="91"/>
      <c r="BL178" s="91"/>
      <c r="BM178" s="91">
        <v>1</v>
      </c>
      <c r="BN178" s="91"/>
      <c r="BO178" s="91">
        <v>1</v>
      </c>
      <c r="BP178" s="91">
        <v>1</v>
      </c>
    </row>
    <row r="179" spans="1:68" ht="28.5">
      <c r="A179" s="630"/>
      <c r="B179" s="630"/>
      <c r="C179" s="630" t="s">
        <v>7942</v>
      </c>
      <c r="D179" s="596">
        <f>E179/3.64561</f>
        <v>110269.61194422882</v>
      </c>
      <c r="E179" s="618">
        <v>402000</v>
      </c>
      <c r="F179" s="515">
        <v>6</v>
      </c>
      <c r="G179" s="624"/>
      <c r="H179" s="624"/>
      <c r="I179" s="624"/>
      <c r="J179" s="613"/>
      <c r="K179" s="764" t="s">
        <v>8487</v>
      </c>
      <c r="L179" s="557"/>
      <c r="M179" s="521"/>
      <c r="N179" s="632"/>
      <c r="O179" s="632"/>
      <c r="P179" s="112" t="s">
        <v>7241</v>
      </c>
      <c r="Q179" s="675" t="s">
        <v>8504</v>
      </c>
      <c r="R179" s="432" t="s">
        <v>8505</v>
      </c>
      <c r="S179" s="432"/>
      <c r="T179" s="672">
        <v>6754</v>
      </c>
      <c r="U179" s="432" t="s">
        <v>4870</v>
      </c>
      <c r="V179" s="432" t="s">
        <v>8506</v>
      </c>
      <c r="W179" s="523" t="s">
        <v>5043</v>
      </c>
      <c r="X179" s="523"/>
      <c r="Y179" s="682"/>
      <c r="Z179" s="670">
        <v>44530</v>
      </c>
      <c r="AA179" s="671"/>
      <c r="AB179" s="523">
        <v>6</v>
      </c>
      <c r="AC179" s="523"/>
      <c r="AD179" s="523" t="s">
        <v>7559</v>
      </c>
      <c r="AE179" s="523" t="s">
        <v>7948</v>
      </c>
      <c r="AF179" s="727">
        <v>4</v>
      </c>
      <c r="AG179" s="91" t="s">
        <v>7560</v>
      </c>
      <c r="AH179" s="523"/>
      <c r="AI179" s="523"/>
      <c r="AJ179" s="91">
        <v>6</v>
      </c>
      <c r="AK179" s="523"/>
      <c r="AL179" s="523"/>
      <c r="AM179" s="523"/>
      <c r="AN179" s="523"/>
      <c r="AO179" s="523"/>
      <c r="AP179" s="523"/>
      <c r="AQ179" s="523"/>
      <c r="AR179" s="523"/>
      <c r="AS179" s="523">
        <v>1</v>
      </c>
      <c r="AT179" s="523">
        <v>6</v>
      </c>
      <c r="AU179" s="523"/>
      <c r="AV179" s="523"/>
      <c r="AW179" s="523"/>
      <c r="AX179" s="523"/>
      <c r="AY179" s="523"/>
      <c r="AZ179" s="523"/>
      <c r="BA179" s="523"/>
      <c r="BB179" s="523"/>
      <c r="BC179" s="523"/>
      <c r="BD179" s="523"/>
      <c r="BE179" s="523"/>
      <c r="BF179" s="91">
        <v>2</v>
      </c>
      <c r="BG179" s="91">
        <v>1</v>
      </c>
      <c r="BH179" s="91">
        <v>1</v>
      </c>
      <c r="BI179" s="91">
        <v>2</v>
      </c>
      <c r="BJ179" s="91">
        <v>4</v>
      </c>
      <c r="BK179" s="523"/>
      <c r="BL179" s="523"/>
      <c r="BM179" s="91"/>
      <c r="BN179" s="91">
        <v>2</v>
      </c>
      <c r="BO179" s="91">
        <v>1</v>
      </c>
      <c r="BP179" s="91">
        <v>1</v>
      </c>
    </row>
    <row r="180" spans="1:68" ht="25.5">
      <c r="A180" s="630"/>
      <c r="B180" s="630"/>
      <c r="C180" s="630"/>
      <c r="D180" s="618"/>
      <c r="E180" s="618"/>
      <c r="F180" s="515">
        <v>6</v>
      </c>
      <c r="G180" s="624"/>
      <c r="H180" s="624"/>
      <c r="I180" s="624"/>
      <c r="J180" s="613"/>
      <c r="K180" s="764" t="s">
        <v>8487</v>
      </c>
      <c r="L180" s="557"/>
      <c r="M180" s="521"/>
      <c r="N180" s="632"/>
      <c r="O180" s="632"/>
      <c r="P180" s="112" t="s">
        <v>7750</v>
      </c>
      <c r="Q180" s="675" t="s">
        <v>8507</v>
      </c>
      <c r="R180" s="112" t="s">
        <v>330</v>
      </c>
      <c r="S180" s="112" t="s">
        <v>8508</v>
      </c>
      <c r="T180" s="672">
        <v>3662</v>
      </c>
      <c r="U180" s="432" t="s">
        <v>4870</v>
      </c>
      <c r="V180" s="432" t="s">
        <v>7849</v>
      </c>
      <c r="W180" s="523"/>
      <c r="X180" s="523"/>
      <c r="Y180" s="682"/>
      <c r="Z180" s="670"/>
      <c r="AA180" s="671"/>
      <c r="AB180" s="523"/>
      <c r="AC180" s="523"/>
      <c r="AD180" s="523" t="s">
        <v>7559</v>
      </c>
      <c r="AE180" s="523"/>
      <c r="AF180" s="727"/>
      <c r="AG180" s="91" t="s">
        <v>7560</v>
      </c>
      <c r="AH180" s="91"/>
      <c r="AI180" s="91"/>
      <c r="AJ180" s="91"/>
      <c r="AK180" s="91"/>
      <c r="AL180" s="523"/>
      <c r="AM180" s="523"/>
      <c r="AN180" s="523"/>
      <c r="AO180" s="523"/>
      <c r="AP180" s="523"/>
      <c r="AQ180" s="523"/>
      <c r="AR180" s="523"/>
      <c r="AS180" s="523">
        <v>1</v>
      </c>
      <c r="AT180" s="523"/>
      <c r="AU180" s="523"/>
      <c r="AV180" s="523"/>
      <c r="AW180" s="523"/>
      <c r="AX180" s="523"/>
      <c r="AY180" s="523"/>
      <c r="AZ180" s="523"/>
      <c r="BA180" s="523"/>
      <c r="BB180" s="523"/>
      <c r="BC180" s="523"/>
      <c r="BD180" s="523"/>
      <c r="BE180" s="523"/>
      <c r="BF180" s="91">
        <v>2</v>
      </c>
      <c r="BG180" s="91">
        <v>1</v>
      </c>
      <c r="BH180" s="91">
        <v>1</v>
      </c>
      <c r="BI180" s="91">
        <v>2</v>
      </c>
      <c r="BJ180" s="91"/>
      <c r="BK180" s="523"/>
      <c r="BL180" s="523"/>
      <c r="BM180" s="91"/>
      <c r="BN180" s="91">
        <v>2</v>
      </c>
      <c r="BO180" s="91">
        <v>1</v>
      </c>
      <c r="BP180" s="91">
        <v>1</v>
      </c>
    </row>
    <row r="181" spans="1:68" ht="25.5">
      <c r="A181" s="630"/>
      <c r="B181" s="630"/>
      <c r="C181" s="630" t="s">
        <v>7942</v>
      </c>
      <c r="D181" s="596">
        <f t="shared" ref="D181:D186" si="6">E181/3.64561</f>
        <v>186525.71174645668</v>
      </c>
      <c r="E181" s="618">
        <v>680000</v>
      </c>
      <c r="F181" s="515">
        <v>10</v>
      </c>
      <c r="G181" s="624"/>
      <c r="H181" s="624"/>
      <c r="I181" s="624"/>
      <c r="J181" s="613"/>
      <c r="K181" s="764" t="s">
        <v>8487</v>
      </c>
      <c r="L181" s="557"/>
      <c r="M181" s="521"/>
      <c r="N181" s="632"/>
      <c r="O181" s="561"/>
      <c r="P181" s="586" t="s">
        <v>2335</v>
      </c>
      <c r="Q181" s="675" t="s">
        <v>8509</v>
      </c>
      <c r="R181" s="586" t="s">
        <v>149</v>
      </c>
      <c r="S181" s="586" t="s">
        <v>8510</v>
      </c>
      <c r="T181" s="672">
        <v>6109</v>
      </c>
      <c r="U181" s="586" t="s">
        <v>5720</v>
      </c>
      <c r="V181" s="586" t="s">
        <v>471</v>
      </c>
      <c r="W181" s="523" t="s">
        <v>5043</v>
      </c>
      <c r="X181" s="523"/>
      <c r="Y181" s="682"/>
      <c r="Z181" s="670">
        <v>44469</v>
      </c>
      <c r="AA181" s="671"/>
      <c r="AB181" s="523"/>
      <c r="AC181" s="523"/>
      <c r="AD181" s="523" t="s">
        <v>7559</v>
      </c>
      <c r="AE181" s="523"/>
      <c r="AF181" s="727"/>
      <c r="AG181" s="91" t="s">
        <v>7560</v>
      </c>
      <c r="AH181" s="91"/>
      <c r="AI181" s="91"/>
      <c r="AJ181" s="91"/>
      <c r="AK181" s="91"/>
      <c r="AL181" s="91"/>
      <c r="AM181" s="91"/>
      <c r="AN181" s="523"/>
      <c r="AO181" s="523"/>
      <c r="AP181" s="523"/>
      <c r="AQ181" s="523"/>
      <c r="AR181" s="523"/>
      <c r="AS181" s="523">
        <v>1</v>
      </c>
      <c r="AT181" s="523"/>
      <c r="AU181" s="523"/>
      <c r="AV181" s="523"/>
      <c r="AW181" s="523"/>
      <c r="AX181" s="523"/>
      <c r="AY181" s="523"/>
      <c r="AZ181" s="523"/>
      <c r="BA181" s="523"/>
      <c r="BB181" s="523"/>
      <c r="BC181" s="523"/>
      <c r="BD181" s="523"/>
      <c r="BE181" s="523"/>
      <c r="BF181" s="91">
        <v>2</v>
      </c>
      <c r="BG181" s="91">
        <v>1</v>
      </c>
      <c r="BH181" s="91">
        <v>1</v>
      </c>
      <c r="BI181" s="91"/>
      <c r="BJ181" s="91"/>
      <c r="BK181" s="91"/>
      <c r="BL181" s="91"/>
      <c r="BM181" s="91">
        <v>1</v>
      </c>
      <c r="BN181" s="91"/>
      <c r="BO181" s="91">
        <v>1</v>
      </c>
      <c r="BP181" s="91">
        <v>1</v>
      </c>
    </row>
    <row r="182" spans="1:68" ht="28.5">
      <c r="A182" s="630"/>
      <c r="B182" s="630"/>
      <c r="C182" s="630" t="s">
        <v>7942</v>
      </c>
      <c r="D182" s="596">
        <f t="shared" si="6"/>
        <v>110269.61194422882</v>
      </c>
      <c r="E182" s="618">
        <v>402000</v>
      </c>
      <c r="F182" s="515">
        <v>6</v>
      </c>
      <c r="G182" s="624"/>
      <c r="H182" s="624"/>
      <c r="I182" s="624"/>
      <c r="J182" s="613"/>
      <c r="K182" s="764" t="s">
        <v>8487</v>
      </c>
      <c r="L182" s="557"/>
      <c r="M182" s="521"/>
      <c r="N182" s="632"/>
      <c r="O182" s="561"/>
      <c r="P182" s="586" t="s">
        <v>7241</v>
      </c>
      <c r="Q182" s="675" t="s">
        <v>8511</v>
      </c>
      <c r="R182" s="586" t="s">
        <v>8512</v>
      </c>
      <c r="S182" s="586"/>
      <c r="T182" s="672">
        <v>6946</v>
      </c>
      <c r="U182" s="586" t="s">
        <v>5720</v>
      </c>
      <c r="V182" s="586" t="s">
        <v>8513</v>
      </c>
      <c r="W182" s="523" t="s">
        <v>5043</v>
      </c>
      <c r="X182" s="523"/>
      <c r="Y182" s="682"/>
      <c r="Z182" s="670">
        <v>44530</v>
      </c>
      <c r="AA182" s="671"/>
      <c r="AB182" s="523">
        <v>6</v>
      </c>
      <c r="AC182" s="523"/>
      <c r="AD182" s="523" t="s">
        <v>7559</v>
      </c>
      <c r="AE182" s="523" t="s">
        <v>7948</v>
      </c>
      <c r="AF182" s="727">
        <v>4</v>
      </c>
      <c r="AG182" s="91" t="s">
        <v>7560</v>
      </c>
      <c r="AH182" s="91"/>
      <c r="AI182" s="91"/>
      <c r="AJ182" s="91">
        <v>6</v>
      </c>
      <c r="AK182" s="91"/>
      <c r="AL182" s="91"/>
      <c r="AM182" s="91"/>
      <c r="AN182" s="523"/>
      <c r="AO182" s="523"/>
      <c r="AP182" s="523"/>
      <c r="AQ182" s="523"/>
      <c r="AR182" s="523"/>
      <c r="AS182" s="523">
        <v>1</v>
      </c>
      <c r="AT182" s="523">
        <v>6</v>
      </c>
      <c r="AU182" s="523"/>
      <c r="AV182" s="523"/>
      <c r="AW182" s="523"/>
      <c r="AX182" s="523"/>
      <c r="AY182" s="523"/>
      <c r="AZ182" s="523"/>
      <c r="BA182" s="523"/>
      <c r="BB182" s="523"/>
      <c r="BC182" s="523"/>
      <c r="BD182" s="523"/>
      <c r="BE182" s="523"/>
      <c r="BF182" s="91">
        <v>2</v>
      </c>
      <c r="BG182" s="91">
        <v>1</v>
      </c>
      <c r="BH182" s="91">
        <v>1</v>
      </c>
      <c r="BI182" s="91">
        <v>2</v>
      </c>
      <c r="BJ182" s="91">
        <v>4</v>
      </c>
      <c r="BK182" s="91"/>
      <c r="BL182" s="91"/>
      <c r="BM182" s="91"/>
      <c r="BN182" s="91">
        <v>2</v>
      </c>
      <c r="BO182" s="91">
        <v>1</v>
      </c>
      <c r="BP182" s="91">
        <v>1</v>
      </c>
    </row>
    <row r="183" spans="1:68" ht="28.5">
      <c r="A183" s="630"/>
      <c r="B183" s="630"/>
      <c r="C183" s="630" t="s">
        <v>7942</v>
      </c>
      <c r="D183" s="596">
        <f t="shared" si="6"/>
        <v>110269.61194422882</v>
      </c>
      <c r="E183" s="618">
        <v>402000</v>
      </c>
      <c r="F183" s="515">
        <v>6</v>
      </c>
      <c r="G183" s="624"/>
      <c r="H183" s="624"/>
      <c r="I183" s="624"/>
      <c r="J183" s="613"/>
      <c r="K183" s="764" t="s">
        <v>8487</v>
      </c>
      <c r="L183" s="557"/>
      <c r="M183" s="521"/>
      <c r="N183" s="632"/>
      <c r="O183" s="561"/>
      <c r="P183" s="586" t="s">
        <v>7241</v>
      </c>
      <c r="Q183" s="675" t="s">
        <v>8514</v>
      </c>
      <c r="R183" s="586" t="s">
        <v>8515</v>
      </c>
      <c r="S183" s="586"/>
      <c r="T183" s="672">
        <v>6888</v>
      </c>
      <c r="U183" s="586" t="s">
        <v>5720</v>
      </c>
      <c r="V183" s="586" t="s">
        <v>8516</v>
      </c>
      <c r="W183" s="523" t="s">
        <v>5043</v>
      </c>
      <c r="X183" s="523"/>
      <c r="Y183" s="682"/>
      <c r="Z183" s="670">
        <v>44530</v>
      </c>
      <c r="AA183" s="671"/>
      <c r="AB183" s="523">
        <v>6</v>
      </c>
      <c r="AC183" s="523"/>
      <c r="AD183" s="523" t="s">
        <v>7559</v>
      </c>
      <c r="AE183" s="523" t="s">
        <v>7948</v>
      </c>
      <c r="AF183" s="727">
        <v>4</v>
      </c>
      <c r="AG183" s="91" t="s">
        <v>7560</v>
      </c>
      <c r="AH183" s="91"/>
      <c r="AI183" s="91"/>
      <c r="AJ183" s="91">
        <v>6</v>
      </c>
      <c r="AK183" s="91"/>
      <c r="AL183" s="91"/>
      <c r="AM183" s="91"/>
      <c r="AN183" s="523"/>
      <c r="AO183" s="523"/>
      <c r="AP183" s="523"/>
      <c r="AQ183" s="523"/>
      <c r="AR183" s="523"/>
      <c r="AS183" s="523">
        <v>1</v>
      </c>
      <c r="AT183" s="523">
        <v>6</v>
      </c>
      <c r="AU183" s="523"/>
      <c r="AV183" s="523"/>
      <c r="AW183" s="523"/>
      <c r="AX183" s="523"/>
      <c r="AY183" s="523"/>
      <c r="AZ183" s="523"/>
      <c r="BA183" s="523"/>
      <c r="BB183" s="523"/>
      <c r="BC183" s="523"/>
      <c r="BD183" s="523"/>
      <c r="BE183" s="523"/>
      <c r="BF183" s="91">
        <v>2</v>
      </c>
      <c r="BG183" s="91">
        <v>1</v>
      </c>
      <c r="BH183" s="91">
        <v>1</v>
      </c>
      <c r="BI183" s="91">
        <v>2</v>
      </c>
      <c r="BJ183" s="91">
        <v>4</v>
      </c>
      <c r="BK183" s="91"/>
      <c r="BL183" s="91"/>
      <c r="BM183" s="91"/>
      <c r="BN183" s="91">
        <v>2</v>
      </c>
      <c r="BO183" s="91">
        <v>1</v>
      </c>
      <c r="BP183" s="91">
        <v>1</v>
      </c>
    </row>
    <row r="184" spans="1:68" ht="28.5">
      <c r="A184" s="630"/>
      <c r="B184" s="630" t="s">
        <v>7959</v>
      </c>
      <c r="C184" s="630" t="s">
        <v>7942</v>
      </c>
      <c r="D184" s="596">
        <f t="shared" si="6"/>
        <v>110269.61194422882</v>
      </c>
      <c r="E184" s="618">
        <v>402000</v>
      </c>
      <c r="F184" s="515">
        <v>6</v>
      </c>
      <c r="G184" s="624"/>
      <c r="H184" s="624"/>
      <c r="I184" s="624"/>
      <c r="J184" s="613"/>
      <c r="K184" s="764" t="s">
        <v>8487</v>
      </c>
      <c r="L184" s="557"/>
      <c r="M184" s="521"/>
      <c r="N184" s="632"/>
      <c r="O184" s="561"/>
      <c r="P184" s="586" t="s">
        <v>7241</v>
      </c>
      <c r="Q184" s="675" t="s">
        <v>8517</v>
      </c>
      <c r="R184" s="586" t="s">
        <v>8518</v>
      </c>
      <c r="S184" s="586"/>
      <c r="T184" s="672">
        <v>6916</v>
      </c>
      <c r="U184" s="586" t="s">
        <v>5720</v>
      </c>
      <c r="V184" s="586" t="s">
        <v>8519</v>
      </c>
      <c r="W184" s="523" t="s">
        <v>5043</v>
      </c>
      <c r="X184" s="523"/>
      <c r="Y184" s="682"/>
      <c r="Z184" s="670">
        <v>44530</v>
      </c>
      <c r="AA184" s="671"/>
      <c r="AB184" s="523">
        <v>6</v>
      </c>
      <c r="AC184" s="523"/>
      <c r="AD184" s="523" t="s">
        <v>7559</v>
      </c>
      <c r="AE184" s="523" t="s">
        <v>7948</v>
      </c>
      <c r="AF184" s="727">
        <v>4</v>
      </c>
      <c r="AG184" s="91" t="s">
        <v>7560</v>
      </c>
      <c r="AH184" s="91"/>
      <c r="AI184" s="91"/>
      <c r="AJ184" s="91">
        <v>6</v>
      </c>
      <c r="AK184" s="91"/>
      <c r="AL184" s="91"/>
      <c r="AM184" s="91"/>
      <c r="AN184" s="523"/>
      <c r="AO184" s="523"/>
      <c r="AP184" s="523"/>
      <c r="AQ184" s="523"/>
      <c r="AR184" s="523"/>
      <c r="AS184" s="523">
        <v>1</v>
      </c>
      <c r="AT184" s="523">
        <v>6</v>
      </c>
      <c r="AU184" s="523"/>
      <c r="AV184" s="523"/>
      <c r="AW184" s="523"/>
      <c r="AX184" s="523"/>
      <c r="AY184" s="523"/>
      <c r="AZ184" s="523"/>
      <c r="BA184" s="523"/>
      <c r="BB184" s="523"/>
      <c r="BC184" s="523"/>
      <c r="BD184" s="523"/>
      <c r="BE184" s="523"/>
      <c r="BF184" s="91">
        <v>2</v>
      </c>
      <c r="BG184" s="91">
        <v>1</v>
      </c>
      <c r="BH184" s="91">
        <v>1</v>
      </c>
      <c r="BI184" s="91">
        <v>2</v>
      </c>
      <c r="BJ184" s="91">
        <v>4</v>
      </c>
      <c r="BK184" s="91"/>
      <c r="BL184" s="91"/>
      <c r="BM184" s="91"/>
      <c r="BN184" s="91">
        <v>2</v>
      </c>
      <c r="BO184" s="91">
        <v>1</v>
      </c>
      <c r="BP184" s="91">
        <v>1</v>
      </c>
    </row>
    <row r="185" spans="1:68" ht="28.5">
      <c r="A185" s="630"/>
      <c r="B185" s="630"/>
      <c r="C185" s="630" t="s">
        <v>7942</v>
      </c>
      <c r="D185" s="596">
        <f t="shared" si="6"/>
        <v>110269.61194422882</v>
      </c>
      <c r="E185" s="618">
        <v>402000</v>
      </c>
      <c r="F185" s="515">
        <v>6</v>
      </c>
      <c r="G185" s="624"/>
      <c r="H185" s="624"/>
      <c r="I185" s="624"/>
      <c r="J185" s="613"/>
      <c r="K185" s="764" t="s">
        <v>8487</v>
      </c>
      <c r="L185" s="557"/>
      <c r="M185" s="521"/>
      <c r="N185" s="632"/>
      <c r="O185" s="561"/>
      <c r="P185" s="586" t="s">
        <v>7241</v>
      </c>
      <c r="Q185" s="675" t="s">
        <v>8520</v>
      </c>
      <c r="R185" s="586" t="s">
        <v>8521</v>
      </c>
      <c r="S185" s="586"/>
      <c r="T185" s="672">
        <v>6940</v>
      </c>
      <c r="U185" s="586" t="s">
        <v>5720</v>
      </c>
      <c r="V185" s="586" t="s">
        <v>8522</v>
      </c>
      <c r="W185" s="523" t="s">
        <v>5043</v>
      </c>
      <c r="X185" s="523"/>
      <c r="Y185" s="682"/>
      <c r="Z185" s="670">
        <v>44530</v>
      </c>
      <c r="AA185" s="671"/>
      <c r="AB185" s="523">
        <v>6</v>
      </c>
      <c r="AC185" s="523"/>
      <c r="AD185" s="523" t="s">
        <v>7559</v>
      </c>
      <c r="AE185" s="523" t="s">
        <v>7948</v>
      </c>
      <c r="AF185" s="727">
        <v>4</v>
      </c>
      <c r="AG185" s="91" t="s">
        <v>7560</v>
      </c>
      <c r="AH185" s="91"/>
      <c r="AI185" s="91"/>
      <c r="AJ185" s="91">
        <v>6</v>
      </c>
      <c r="AK185" s="91"/>
      <c r="AL185" s="91"/>
      <c r="AM185" s="91"/>
      <c r="AN185" s="523"/>
      <c r="AO185" s="523"/>
      <c r="AP185" s="523"/>
      <c r="AQ185" s="523"/>
      <c r="AR185" s="523"/>
      <c r="AS185" s="523">
        <v>1</v>
      </c>
      <c r="AT185" s="523">
        <v>6</v>
      </c>
      <c r="AU185" s="523"/>
      <c r="AV185" s="523"/>
      <c r="AW185" s="523"/>
      <c r="AX185" s="523"/>
      <c r="AY185" s="523"/>
      <c r="AZ185" s="523"/>
      <c r="BA185" s="523"/>
      <c r="BB185" s="523"/>
      <c r="BC185" s="523"/>
      <c r="BD185" s="523"/>
      <c r="BE185" s="523"/>
      <c r="BF185" s="91">
        <v>2</v>
      </c>
      <c r="BG185" s="91">
        <v>1</v>
      </c>
      <c r="BH185" s="91">
        <v>1</v>
      </c>
      <c r="BI185" s="91">
        <v>2</v>
      </c>
      <c r="BJ185" s="91">
        <v>4</v>
      </c>
      <c r="BK185" s="91"/>
      <c r="BL185" s="91"/>
      <c r="BM185" s="91"/>
      <c r="BN185" s="91">
        <v>2</v>
      </c>
      <c r="BO185" s="91">
        <v>1</v>
      </c>
      <c r="BP185" s="91">
        <v>1</v>
      </c>
    </row>
    <row r="186" spans="1:68" ht="28.5">
      <c r="A186" s="630"/>
      <c r="B186" s="630"/>
      <c r="C186" s="630" t="s">
        <v>7942</v>
      </c>
      <c r="D186" s="596">
        <f t="shared" si="6"/>
        <v>110269.61194422882</v>
      </c>
      <c r="E186" s="618">
        <v>402000</v>
      </c>
      <c r="F186" s="515">
        <v>6</v>
      </c>
      <c r="G186" s="624"/>
      <c r="H186" s="624"/>
      <c r="I186" s="624"/>
      <c r="J186" s="613"/>
      <c r="K186" s="764" t="s">
        <v>8487</v>
      </c>
      <c r="L186" s="557"/>
      <c r="M186" s="521"/>
      <c r="N186" s="632"/>
      <c r="O186" s="561"/>
      <c r="P186" s="586" t="s">
        <v>7241</v>
      </c>
      <c r="Q186" s="675" t="s">
        <v>8523</v>
      </c>
      <c r="R186" s="586" t="s">
        <v>8524</v>
      </c>
      <c r="S186" s="586" t="s">
        <v>8525</v>
      </c>
      <c r="T186" s="672">
        <v>6941</v>
      </c>
      <c r="U186" s="586" t="s">
        <v>5720</v>
      </c>
      <c r="V186" s="586" t="s">
        <v>8526</v>
      </c>
      <c r="W186" s="523" t="s">
        <v>5043</v>
      </c>
      <c r="X186" s="523"/>
      <c r="Y186" s="682"/>
      <c r="Z186" s="670">
        <v>44530</v>
      </c>
      <c r="AA186" s="671"/>
      <c r="AB186" s="523">
        <v>6</v>
      </c>
      <c r="AC186" s="523"/>
      <c r="AD186" s="523" t="s">
        <v>7559</v>
      </c>
      <c r="AE186" s="523" t="s">
        <v>7948</v>
      </c>
      <c r="AF186" s="727">
        <v>4</v>
      </c>
      <c r="AG186" s="91" t="s">
        <v>7560</v>
      </c>
      <c r="AH186" s="91"/>
      <c r="AI186" s="91"/>
      <c r="AJ186" s="91">
        <v>6</v>
      </c>
      <c r="AK186" s="91"/>
      <c r="AL186" s="91"/>
      <c r="AM186" s="91"/>
      <c r="AN186" s="523"/>
      <c r="AO186" s="523"/>
      <c r="AP186" s="523"/>
      <c r="AQ186" s="523"/>
      <c r="AR186" s="523"/>
      <c r="AS186" s="523">
        <v>1</v>
      </c>
      <c r="AT186" s="523">
        <v>6</v>
      </c>
      <c r="AU186" s="523"/>
      <c r="AV186" s="523"/>
      <c r="AW186" s="523"/>
      <c r="AX186" s="523"/>
      <c r="AY186" s="523"/>
      <c r="AZ186" s="523"/>
      <c r="BA186" s="523"/>
      <c r="BB186" s="523"/>
      <c r="BC186" s="523"/>
      <c r="BD186" s="523"/>
      <c r="BE186" s="523"/>
      <c r="BF186" s="91">
        <v>2</v>
      </c>
      <c r="BG186" s="91">
        <v>1</v>
      </c>
      <c r="BH186" s="91">
        <v>1</v>
      </c>
      <c r="BI186" s="91">
        <v>2</v>
      </c>
      <c r="BJ186" s="91">
        <v>4</v>
      </c>
      <c r="BK186" s="91"/>
      <c r="BL186" s="91"/>
      <c r="BM186" s="91"/>
      <c r="BN186" s="91">
        <v>2</v>
      </c>
      <c r="BO186" s="91">
        <v>1</v>
      </c>
      <c r="BP186" s="91">
        <v>1</v>
      </c>
    </row>
    <row r="187" spans="1:68" s="767" customFormat="1">
      <c r="Q187" s="769"/>
    </row>
    <row r="188" spans="1:68" ht="25.5">
      <c r="A188" s="630"/>
      <c r="B188" s="630"/>
      <c r="C188" s="630"/>
      <c r="D188" s="622">
        <f>E188/3.64561</f>
        <v>5872.5425923233697</v>
      </c>
      <c r="E188" s="680">
        <v>21409</v>
      </c>
      <c r="F188" s="515"/>
      <c r="G188" s="624" t="s">
        <v>3216</v>
      </c>
      <c r="H188" s="624"/>
      <c r="I188" s="624"/>
      <c r="J188" s="613"/>
      <c r="K188" s="670"/>
      <c r="L188" s="557">
        <v>22</v>
      </c>
      <c r="M188" s="521" t="s">
        <v>2351</v>
      </c>
      <c r="N188" s="632" t="s">
        <v>2351</v>
      </c>
      <c r="O188" s="561"/>
      <c r="P188" s="586" t="s">
        <v>8527</v>
      </c>
      <c r="Q188" s="675" t="s">
        <v>8528</v>
      </c>
      <c r="R188" s="586" t="s">
        <v>8529</v>
      </c>
      <c r="S188" s="586" t="s">
        <v>8530</v>
      </c>
      <c r="T188" s="672">
        <v>2870</v>
      </c>
      <c r="U188" s="586" t="s">
        <v>5720</v>
      </c>
      <c r="V188" s="586"/>
      <c r="W188" s="523"/>
      <c r="X188" s="523"/>
      <c r="Y188" s="682"/>
      <c r="Z188" s="670"/>
      <c r="AA188" s="671"/>
      <c r="AB188" s="523"/>
      <c r="AC188" s="523"/>
      <c r="AD188" s="523"/>
      <c r="AE188" s="523"/>
      <c r="AF188" s="727"/>
      <c r="AG188" s="91"/>
      <c r="AH188" s="91"/>
      <c r="AI188" s="91"/>
      <c r="AJ188" s="91"/>
      <c r="AK188" s="91"/>
      <c r="AL188" s="91"/>
      <c r="AM188" s="91"/>
      <c r="AN188" s="523"/>
      <c r="AO188" s="523"/>
      <c r="AP188" s="523"/>
      <c r="AQ188" s="523"/>
      <c r="AR188" s="523"/>
      <c r="AS188" s="523"/>
      <c r="AT188" s="523"/>
      <c r="AU188" s="523"/>
      <c r="AV188" s="523"/>
      <c r="AW188" s="523"/>
      <c r="AX188" s="523"/>
      <c r="AY188" s="523"/>
      <c r="AZ188" s="523"/>
      <c r="BA188" s="523"/>
      <c r="BB188" s="523"/>
      <c r="BC188" s="523"/>
      <c r="BD188" s="523"/>
      <c r="BE188" s="523"/>
      <c r="BF188" s="91"/>
      <c r="BG188" s="91"/>
      <c r="BH188" s="91"/>
      <c r="BI188" s="91"/>
      <c r="BJ188" s="91"/>
      <c r="BK188" s="91"/>
      <c r="BL188" s="91"/>
      <c r="BM188" s="91"/>
      <c r="BN188" s="91"/>
      <c r="BO188" s="91"/>
      <c r="BP188" s="91"/>
    </row>
    <row r="189" spans="1:68" ht="25.5">
      <c r="A189" s="630"/>
      <c r="B189" s="630"/>
      <c r="C189" s="630"/>
      <c r="D189" s="622">
        <f>E189/3.64561</f>
        <v>3806.3588809554503</v>
      </c>
      <c r="E189" s="680">
        <v>13876.5</v>
      </c>
      <c r="F189" s="515"/>
      <c r="G189" s="624" t="s">
        <v>3216</v>
      </c>
      <c r="H189" s="624"/>
      <c r="I189" s="624"/>
      <c r="J189" s="752">
        <v>44301</v>
      </c>
      <c r="K189" s="670"/>
      <c r="L189" s="557">
        <v>15</v>
      </c>
      <c r="M189" s="521" t="s">
        <v>2417</v>
      </c>
      <c r="N189" s="632" t="s">
        <v>2417</v>
      </c>
      <c r="O189" s="561"/>
      <c r="P189" s="577" t="s">
        <v>3668</v>
      </c>
      <c r="Q189" s="675" t="s">
        <v>8531</v>
      </c>
      <c r="R189" s="577" t="s">
        <v>4633</v>
      </c>
      <c r="S189" s="577" t="s">
        <v>8532</v>
      </c>
      <c r="T189" s="672">
        <v>1331</v>
      </c>
      <c r="U189" s="577" t="s">
        <v>4887</v>
      </c>
      <c r="V189" s="577"/>
      <c r="W189" s="523"/>
      <c r="X189" s="523"/>
      <c r="Y189" s="682"/>
      <c r="Z189" s="670"/>
      <c r="AA189" s="671"/>
      <c r="AB189" s="523"/>
      <c r="AC189" s="523"/>
      <c r="AD189" s="523"/>
      <c r="AE189" s="523"/>
      <c r="AF189" s="727"/>
      <c r="AG189" s="523"/>
      <c r="AH189" s="523"/>
      <c r="AI189" s="523"/>
      <c r="AJ189" s="523"/>
      <c r="AK189" s="523"/>
      <c r="AL189" s="523"/>
      <c r="AM189" s="523"/>
      <c r="AN189" s="523"/>
      <c r="AO189" s="523"/>
      <c r="AP189" s="523"/>
      <c r="AQ189" s="523"/>
      <c r="AR189" s="523"/>
      <c r="AS189" s="523"/>
      <c r="AT189" s="523"/>
      <c r="AU189" s="523"/>
      <c r="AV189" s="523"/>
      <c r="AW189" s="523"/>
      <c r="AX189" s="523"/>
      <c r="AY189" s="523"/>
      <c r="AZ189" s="523"/>
      <c r="BA189" s="523"/>
      <c r="BB189" s="523"/>
      <c r="BC189" s="523"/>
      <c r="BD189" s="523"/>
      <c r="BE189" s="523"/>
      <c r="BF189" s="91"/>
      <c r="BG189" s="91"/>
      <c r="BH189" s="91"/>
      <c r="BI189" s="91"/>
      <c r="BJ189" s="91"/>
      <c r="BK189" s="523"/>
      <c r="BL189" s="523"/>
      <c r="BM189" s="91"/>
      <c r="BN189" s="91"/>
      <c r="BO189" s="91"/>
      <c r="BP189" s="91"/>
    </row>
    <row r="190" spans="1:68" ht="25.5">
      <c r="A190" s="630"/>
      <c r="B190" s="630"/>
      <c r="C190" s="630"/>
      <c r="D190" s="622">
        <f>E190/3.64561</f>
        <v>3806.3588809554503</v>
      </c>
      <c r="E190" s="680">
        <v>13876.5</v>
      </c>
      <c r="F190" s="515"/>
      <c r="G190" s="624" t="s">
        <v>3216</v>
      </c>
      <c r="H190" s="624"/>
      <c r="I190" s="624"/>
      <c r="J190" s="752">
        <v>44341</v>
      </c>
      <c r="K190" s="670"/>
      <c r="L190" s="557">
        <v>25</v>
      </c>
      <c r="M190" s="521" t="s">
        <v>8533</v>
      </c>
      <c r="N190" s="632" t="s">
        <v>2417</v>
      </c>
      <c r="O190" s="632"/>
      <c r="P190" s="417" t="s">
        <v>3668</v>
      </c>
      <c r="Q190" s="675" t="s">
        <v>8534</v>
      </c>
      <c r="R190" s="417" t="s">
        <v>3257</v>
      </c>
      <c r="S190" s="417" t="s">
        <v>8535</v>
      </c>
      <c r="T190" s="672">
        <v>4171</v>
      </c>
      <c r="U190" s="417" t="s">
        <v>4880</v>
      </c>
      <c r="V190" s="417"/>
      <c r="W190" s="523"/>
      <c r="X190" s="523"/>
      <c r="Y190" s="682"/>
      <c r="Z190" s="670"/>
      <c r="AA190" s="671"/>
      <c r="AB190" s="523"/>
      <c r="AC190" s="523"/>
      <c r="AD190" s="523"/>
      <c r="AE190" s="523"/>
      <c r="AF190" s="727"/>
      <c r="AG190" s="91"/>
      <c r="AH190" s="91"/>
      <c r="AI190" s="91"/>
      <c r="AJ190" s="91"/>
      <c r="AK190" s="91"/>
      <c r="AL190" s="91"/>
      <c r="AM190" s="91"/>
      <c r="AN190" s="523"/>
      <c r="AO190" s="523"/>
      <c r="AP190" s="523"/>
      <c r="AQ190" s="523"/>
      <c r="AR190" s="523"/>
      <c r="AS190" s="523"/>
      <c r="AT190" s="523"/>
      <c r="AU190" s="523"/>
      <c r="AV190" s="523"/>
      <c r="AW190" s="523"/>
      <c r="AX190" s="523"/>
      <c r="AY190" s="523"/>
      <c r="AZ190" s="523"/>
      <c r="BA190" s="523"/>
      <c r="BB190" s="523"/>
      <c r="BC190" s="523"/>
      <c r="BD190" s="523"/>
      <c r="BE190" s="523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</row>
    <row r="191" spans="1:68" ht="25.5">
      <c r="A191" s="630"/>
      <c r="B191" s="630"/>
      <c r="C191" s="630"/>
      <c r="D191" s="622">
        <f>E191/3.64561</f>
        <v>3806.3588809554503</v>
      </c>
      <c r="E191" s="680">
        <v>13876.5</v>
      </c>
      <c r="F191" s="515"/>
      <c r="G191" s="624" t="s">
        <v>3216</v>
      </c>
      <c r="H191" s="624"/>
      <c r="I191" s="624"/>
      <c r="J191" s="752">
        <v>44354</v>
      </c>
      <c r="K191" s="670"/>
      <c r="L191" s="557">
        <v>7</v>
      </c>
      <c r="M191" s="521" t="s">
        <v>2471</v>
      </c>
      <c r="N191" s="632" t="s">
        <v>2471</v>
      </c>
      <c r="O191" s="561"/>
      <c r="P191" s="577" t="s">
        <v>3668</v>
      </c>
      <c r="Q191" s="675" t="s">
        <v>8536</v>
      </c>
      <c r="R191" s="577" t="s">
        <v>8537</v>
      </c>
      <c r="S191" s="577" t="s">
        <v>7983</v>
      </c>
      <c r="T191" s="672">
        <v>1952</v>
      </c>
      <c r="U191" s="577" t="s">
        <v>4887</v>
      </c>
      <c r="V191" s="577"/>
      <c r="W191" s="523"/>
      <c r="X191" s="523"/>
      <c r="Y191" s="682"/>
      <c r="Z191" s="670"/>
      <c r="AA191" s="671"/>
      <c r="AB191" s="523"/>
      <c r="AC191" s="523"/>
      <c r="AD191" s="523"/>
      <c r="AE191" s="523"/>
      <c r="AF191" s="727"/>
      <c r="AG191" s="523"/>
      <c r="AH191" s="523"/>
      <c r="AI191" s="523"/>
      <c r="AJ191" s="523"/>
      <c r="AK191" s="523"/>
      <c r="AL191" s="523"/>
      <c r="AM191" s="523"/>
      <c r="AN191" s="523"/>
      <c r="AO191" s="523"/>
      <c r="AP191" s="523"/>
      <c r="AQ191" s="523"/>
      <c r="AR191" s="523"/>
      <c r="AS191" s="523"/>
      <c r="AT191" s="523"/>
      <c r="AU191" s="523"/>
      <c r="AV191" s="523"/>
      <c r="AW191" s="523"/>
      <c r="AX191" s="523"/>
      <c r="AY191" s="523"/>
      <c r="AZ191" s="523"/>
      <c r="BA191" s="523"/>
      <c r="BB191" s="523"/>
      <c r="BC191" s="523"/>
      <c r="BD191" s="523"/>
      <c r="BE191" s="523"/>
      <c r="BF191" s="91"/>
      <c r="BG191" s="91"/>
      <c r="BH191" s="91"/>
      <c r="BI191" s="91"/>
      <c r="BJ191" s="91"/>
      <c r="BK191" s="523"/>
      <c r="BL191" s="523"/>
      <c r="BM191" s="91"/>
      <c r="BN191" s="91"/>
      <c r="BO191" s="91"/>
      <c r="BP191" s="91"/>
    </row>
    <row r="192" spans="1:68" ht="25.5">
      <c r="A192" s="630"/>
      <c r="B192" s="630" t="s">
        <v>2333</v>
      </c>
      <c r="C192" s="630"/>
      <c r="D192" s="622">
        <f>E192/4</f>
        <v>39072.297500000001</v>
      </c>
      <c r="E192" s="680">
        <v>156289.19</v>
      </c>
      <c r="F192" s="513">
        <v>9</v>
      </c>
      <c r="G192" s="736" t="s">
        <v>3216</v>
      </c>
      <c r="H192" s="613"/>
      <c r="I192" s="624"/>
      <c r="J192" s="613"/>
      <c r="K192" s="670"/>
      <c r="L192" s="557">
        <v>28</v>
      </c>
      <c r="M192" s="521" t="s">
        <v>8533</v>
      </c>
      <c r="N192" s="632" t="s">
        <v>2471</v>
      </c>
      <c r="O192" s="632"/>
      <c r="P192" s="525" t="s">
        <v>2335</v>
      </c>
      <c r="Q192" s="675" t="s">
        <v>7885</v>
      </c>
      <c r="R192" s="525" t="s">
        <v>7886</v>
      </c>
      <c r="S192" s="525" t="s">
        <v>7887</v>
      </c>
      <c r="T192" s="672">
        <v>7282</v>
      </c>
      <c r="U192" s="525" t="s">
        <v>4921</v>
      </c>
      <c r="V192" s="525" t="s">
        <v>7888</v>
      </c>
      <c r="W192" s="523" t="s">
        <v>5043</v>
      </c>
      <c r="X192" s="523" t="s">
        <v>5779</v>
      </c>
      <c r="Y192" s="682">
        <v>44342</v>
      </c>
      <c r="Z192" s="670">
        <v>44347</v>
      </c>
      <c r="AA192" s="671"/>
      <c r="AB192" s="523" t="s">
        <v>7372</v>
      </c>
      <c r="AC192" s="523"/>
      <c r="AD192" s="523"/>
      <c r="AE192" s="523" t="s">
        <v>6778</v>
      </c>
      <c r="AF192" s="727"/>
      <c r="AG192" s="91"/>
      <c r="AH192" s="91">
        <v>1</v>
      </c>
      <c r="AI192" s="91"/>
      <c r="AJ192" s="523">
        <v>7</v>
      </c>
      <c r="AK192" s="523">
        <v>2</v>
      </c>
      <c r="AL192" s="523"/>
      <c r="AM192" s="523"/>
      <c r="AN192" s="523"/>
      <c r="AO192" s="523"/>
      <c r="AP192" s="523"/>
      <c r="AQ192" s="523"/>
      <c r="AR192" s="523"/>
      <c r="AS192" s="523">
        <v>1</v>
      </c>
      <c r="AT192" s="523"/>
      <c r="AU192" s="523"/>
      <c r="AV192" s="523"/>
      <c r="AW192" s="523"/>
      <c r="AX192" s="523"/>
      <c r="AY192" s="523"/>
      <c r="AZ192" s="523"/>
      <c r="BA192" s="523"/>
      <c r="BB192" s="523"/>
      <c r="BC192" s="523"/>
      <c r="BD192" s="523"/>
      <c r="BE192" s="523"/>
      <c r="BF192" s="91"/>
      <c r="BG192" s="91"/>
      <c r="BH192" s="91"/>
      <c r="BI192" s="91"/>
      <c r="BJ192" s="91"/>
      <c r="BK192" s="91"/>
      <c r="BL192" s="523"/>
      <c r="BM192" s="91">
        <v>1</v>
      </c>
      <c r="BN192" s="91"/>
      <c r="BO192" s="91">
        <v>1</v>
      </c>
      <c r="BP192" s="91">
        <v>1</v>
      </c>
    </row>
    <row r="193" spans="1:69" ht="25.5">
      <c r="A193" s="630"/>
      <c r="B193" s="630"/>
      <c r="C193" s="630"/>
      <c r="D193" s="622">
        <f t="shared" ref="D193:D198" si="7">E193/3.64561</f>
        <v>3806.3588809554503</v>
      </c>
      <c r="E193" s="680">
        <v>13876.5</v>
      </c>
      <c r="F193" s="513"/>
      <c r="G193" s="624" t="s">
        <v>3216</v>
      </c>
      <c r="H193" s="613"/>
      <c r="I193" s="624"/>
      <c r="J193" s="613"/>
      <c r="K193" s="670"/>
      <c r="L193" s="557">
        <v>10</v>
      </c>
      <c r="M193" s="521" t="s">
        <v>2614</v>
      </c>
      <c r="N193" s="632" t="s">
        <v>2614</v>
      </c>
      <c r="O193" s="632"/>
      <c r="P193" s="525" t="s">
        <v>3668</v>
      </c>
      <c r="Q193" s="675" t="s">
        <v>8538</v>
      </c>
      <c r="R193" s="525" t="s">
        <v>210</v>
      </c>
      <c r="S193" s="525" t="s">
        <v>114</v>
      </c>
      <c r="T193" s="672">
        <v>5552</v>
      </c>
      <c r="U193" s="525" t="s">
        <v>4921</v>
      </c>
      <c r="V193" s="525"/>
      <c r="W193" s="523"/>
      <c r="X193" s="523"/>
      <c r="Y193" s="682"/>
      <c r="Z193" s="670"/>
      <c r="AA193" s="671"/>
      <c r="AB193" s="523"/>
      <c r="AC193" s="523"/>
      <c r="AD193" s="523"/>
      <c r="AE193" s="523"/>
      <c r="AF193" s="727"/>
      <c r="AG193" s="91"/>
      <c r="AH193" s="91"/>
      <c r="AI193" s="91"/>
      <c r="AJ193" s="523"/>
      <c r="AK193" s="523"/>
      <c r="AL193" s="523"/>
      <c r="AM193" s="523"/>
      <c r="AN193" s="523"/>
      <c r="AO193" s="523"/>
      <c r="AP193" s="523"/>
      <c r="AQ193" s="523"/>
      <c r="AR193" s="523"/>
      <c r="AS193" s="523"/>
      <c r="AT193" s="523"/>
      <c r="AU193" s="523"/>
      <c r="AV193" s="523"/>
      <c r="AW193" s="523"/>
      <c r="AX193" s="523"/>
      <c r="AY193" s="523"/>
      <c r="AZ193" s="523"/>
      <c r="BA193" s="523"/>
      <c r="BB193" s="523"/>
      <c r="BC193" s="523"/>
      <c r="BD193" s="523"/>
      <c r="BE193" s="523"/>
      <c r="BF193" s="91"/>
      <c r="BG193" s="91"/>
      <c r="BH193" s="91"/>
      <c r="BI193" s="91"/>
      <c r="BJ193" s="91"/>
      <c r="BK193" s="91"/>
      <c r="BL193" s="523"/>
      <c r="BM193" s="91"/>
      <c r="BN193" s="91"/>
      <c r="BO193" s="91"/>
      <c r="BP193" s="91"/>
    </row>
    <row r="194" spans="1:69" ht="28.5">
      <c r="A194" s="630"/>
      <c r="B194" s="630"/>
      <c r="C194" s="630"/>
      <c r="D194" s="622">
        <f t="shared" si="7"/>
        <v>17588.40632980489</v>
      </c>
      <c r="E194" s="680">
        <v>64120.47</v>
      </c>
      <c r="F194" s="513"/>
      <c r="G194" s="736" t="s">
        <v>3216</v>
      </c>
      <c r="H194" s="613" t="s">
        <v>22</v>
      </c>
      <c r="I194" s="624"/>
      <c r="J194" s="613"/>
      <c r="K194" s="670"/>
      <c r="L194" s="557">
        <v>30</v>
      </c>
      <c r="M194" s="521" t="s">
        <v>2556</v>
      </c>
      <c r="N194" s="632" t="s">
        <v>2614</v>
      </c>
      <c r="O194" s="632"/>
      <c r="P194" s="525" t="s">
        <v>8539</v>
      </c>
      <c r="Q194" s="675" t="s">
        <v>8540</v>
      </c>
      <c r="R194" s="525" t="s">
        <v>3444</v>
      </c>
      <c r="S194" s="525" t="s">
        <v>3356</v>
      </c>
      <c r="T194" s="672">
        <v>6259</v>
      </c>
      <c r="U194" s="525" t="s">
        <v>4921</v>
      </c>
      <c r="V194" s="525"/>
      <c r="W194" s="523"/>
      <c r="X194" s="523"/>
      <c r="Y194" s="682"/>
      <c r="Z194" s="670"/>
      <c r="AA194" s="671"/>
      <c r="AB194" s="523"/>
      <c r="AC194" s="523">
        <v>6400</v>
      </c>
      <c r="AD194" s="523"/>
      <c r="AE194" s="523"/>
      <c r="AF194" s="727"/>
      <c r="AG194" s="91"/>
      <c r="AH194" s="91"/>
      <c r="AI194" s="91"/>
      <c r="AJ194" s="523"/>
      <c r="AK194" s="523"/>
      <c r="AL194" s="523"/>
      <c r="AM194" s="523"/>
      <c r="AN194" s="523"/>
      <c r="AO194" s="523"/>
      <c r="AP194" s="523"/>
      <c r="AQ194" s="523"/>
      <c r="AR194" s="523"/>
      <c r="AS194" s="523"/>
      <c r="AT194" s="523"/>
      <c r="AU194" s="523"/>
      <c r="AV194" s="523"/>
      <c r="AW194" s="523"/>
      <c r="AX194" s="523"/>
      <c r="AY194" s="523"/>
      <c r="AZ194" s="523"/>
      <c r="BA194" s="523"/>
      <c r="BB194" s="523"/>
      <c r="BC194" s="523"/>
      <c r="BD194" s="523"/>
      <c r="BE194" s="523"/>
      <c r="BF194" s="91"/>
      <c r="BG194" s="91"/>
      <c r="BH194" s="91"/>
      <c r="BI194" s="91"/>
      <c r="BJ194" s="91"/>
      <c r="BK194" s="91"/>
      <c r="BL194" s="523"/>
      <c r="BM194" s="91"/>
      <c r="BN194" s="91"/>
      <c r="BO194" s="91"/>
      <c r="BP194" s="91"/>
    </row>
    <row r="195" spans="1:69" ht="25.5">
      <c r="A195" s="630"/>
      <c r="B195" s="630"/>
      <c r="C195" s="630"/>
      <c r="D195" s="622">
        <f t="shared" si="7"/>
        <v>33739.209624726725</v>
      </c>
      <c r="E195" s="680">
        <v>123000</v>
      </c>
      <c r="F195" s="513"/>
      <c r="G195" s="736"/>
      <c r="H195" s="613"/>
      <c r="I195" s="624"/>
      <c r="J195" s="613"/>
      <c r="K195" s="670"/>
      <c r="L195" s="557"/>
      <c r="M195" s="521"/>
      <c r="N195" s="632"/>
      <c r="O195" s="632"/>
      <c r="P195" s="525"/>
      <c r="Q195" s="675" t="s">
        <v>8541</v>
      </c>
      <c r="R195" s="525" t="s">
        <v>8542</v>
      </c>
      <c r="S195" s="525"/>
      <c r="T195" s="672"/>
      <c r="U195" s="525"/>
      <c r="V195" s="525"/>
      <c r="W195" s="523"/>
      <c r="X195" s="523"/>
      <c r="Y195" s="682"/>
      <c r="Z195" s="670"/>
      <c r="AA195" s="671"/>
      <c r="AB195" s="523"/>
      <c r="AC195" s="523"/>
      <c r="AD195" s="523"/>
      <c r="AE195" s="523"/>
      <c r="AF195" s="727"/>
      <c r="AG195" s="91"/>
      <c r="AH195" s="91"/>
      <c r="AI195" s="91"/>
      <c r="AJ195" s="523"/>
      <c r="AK195" s="523"/>
      <c r="AL195" s="523"/>
      <c r="AM195" s="523"/>
      <c r="AN195" s="523"/>
      <c r="AO195" s="523"/>
      <c r="AP195" s="523"/>
      <c r="AQ195" s="523"/>
      <c r="AR195" s="523"/>
      <c r="AS195" s="523"/>
      <c r="AT195" s="523"/>
      <c r="AU195" s="523"/>
      <c r="AV195" s="523"/>
      <c r="AW195" s="523"/>
      <c r="AX195" s="523"/>
      <c r="AY195" s="523"/>
      <c r="AZ195" s="523"/>
      <c r="BA195" s="523"/>
      <c r="BB195" s="523"/>
      <c r="BC195" s="523"/>
      <c r="BD195" s="523"/>
      <c r="BE195" s="523"/>
      <c r="BF195" s="91"/>
      <c r="BG195" s="91"/>
      <c r="BH195" s="91"/>
      <c r="BI195" s="91"/>
      <c r="BJ195" s="91"/>
      <c r="BK195" s="91"/>
      <c r="BL195" s="523"/>
      <c r="BM195" s="91"/>
      <c r="BN195" s="91"/>
      <c r="BO195" s="91"/>
      <c r="BP195" s="91"/>
    </row>
    <row r="196" spans="1:69" ht="25.5">
      <c r="A196" s="630"/>
      <c r="B196" s="630"/>
      <c r="C196" s="630"/>
      <c r="D196" s="622">
        <f t="shared" si="7"/>
        <v>3882.4860585745596</v>
      </c>
      <c r="E196" s="680">
        <v>14154.03</v>
      </c>
      <c r="F196" s="515"/>
      <c r="G196" s="624" t="s">
        <v>3216</v>
      </c>
      <c r="H196" s="624"/>
      <c r="I196" s="624"/>
      <c r="J196" s="613"/>
      <c r="K196" s="670"/>
      <c r="L196" s="557"/>
      <c r="M196" s="521"/>
      <c r="N196" s="632"/>
      <c r="O196" s="561"/>
      <c r="P196" s="586" t="s">
        <v>3668</v>
      </c>
      <c r="Q196" s="675" t="s">
        <v>8543</v>
      </c>
      <c r="R196" s="586" t="s">
        <v>157</v>
      </c>
      <c r="S196" s="586" t="s">
        <v>226</v>
      </c>
      <c r="T196" s="672">
        <v>1749</v>
      </c>
      <c r="U196" s="586" t="s">
        <v>5720</v>
      </c>
      <c r="V196" s="586"/>
      <c r="W196" s="523"/>
      <c r="X196" s="523"/>
      <c r="Y196" s="682"/>
      <c r="Z196" s="670"/>
      <c r="AA196" s="671"/>
      <c r="AB196" s="523"/>
      <c r="AC196" s="523"/>
      <c r="AD196" s="523"/>
      <c r="AE196" s="523"/>
      <c r="AF196" s="727"/>
      <c r="AG196" s="91"/>
      <c r="AH196" s="91"/>
      <c r="AI196" s="91"/>
      <c r="AJ196" s="91"/>
      <c r="AK196" s="91"/>
      <c r="AL196" s="91"/>
      <c r="AM196" s="91"/>
      <c r="AN196" s="523"/>
      <c r="AO196" s="523"/>
      <c r="AP196" s="523"/>
      <c r="AQ196" s="523"/>
      <c r="AR196" s="523"/>
      <c r="AS196" s="523"/>
      <c r="AT196" s="523"/>
      <c r="AU196" s="523"/>
      <c r="AV196" s="523"/>
      <c r="AW196" s="523"/>
      <c r="AX196" s="523"/>
      <c r="AY196" s="523"/>
      <c r="AZ196" s="523"/>
      <c r="BA196" s="523"/>
      <c r="BB196" s="523"/>
      <c r="BC196" s="523"/>
      <c r="BD196" s="523"/>
      <c r="BE196" s="523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</row>
    <row r="197" spans="1:69" ht="25.5">
      <c r="A197" s="630"/>
      <c r="B197" s="630"/>
      <c r="C197" s="630"/>
      <c r="D197" s="622">
        <f t="shared" si="7"/>
        <v>3882.4860585745596</v>
      </c>
      <c r="E197" s="680">
        <v>14154.03</v>
      </c>
      <c r="F197" s="515"/>
      <c r="G197" s="624" t="s">
        <v>3216</v>
      </c>
      <c r="H197" s="624"/>
      <c r="I197" s="624"/>
      <c r="J197" s="752"/>
      <c r="K197" s="670"/>
      <c r="L197" s="557"/>
      <c r="M197" s="521"/>
      <c r="N197" s="632"/>
      <c r="O197" s="632"/>
      <c r="P197" s="417" t="s">
        <v>3668</v>
      </c>
      <c r="Q197" s="675" t="s">
        <v>8544</v>
      </c>
      <c r="R197" s="417" t="s">
        <v>8545</v>
      </c>
      <c r="S197" s="417" t="s">
        <v>3901</v>
      </c>
      <c r="T197" s="672">
        <v>3983</v>
      </c>
      <c r="U197" s="417" t="s">
        <v>4880</v>
      </c>
      <c r="V197" s="417"/>
      <c r="W197" s="523"/>
      <c r="X197" s="523"/>
      <c r="Y197" s="682"/>
      <c r="Z197" s="670"/>
      <c r="AA197" s="671"/>
      <c r="AB197" s="523"/>
      <c r="AC197" s="523"/>
      <c r="AD197" s="523"/>
      <c r="AE197" s="523"/>
      <c r="AF197" s="727"/>
      <c r="AG197" s="91"/>
      <c r="AH197" s="91"/>
      <c r="AI197" s="91"/>
      <c r="AJ197" s="91"/>
      <c r="AK197" s="91"/>
      <c r="AL197" s="91"/>
      <c r="AM197" s="91"/>
      <c r="AN197" s="523"/>
      <c r="AO197" s="523"/>
      <c r="AP197" s="523"/>
      <c r="AQ197" s="523"/>
      <c r="AR197" s="523"/>
      <c r="AS197" s="523"/>
      <c r="AT197" s="523"/>
      <c r="AU197" s="523"/>
      <c r="AV197" s="523"/>
      <c r="AW197" s="523"/>
      <c r="AX197" s="523"/>
      <c r="AY197" s="523"/>
      <c r="AZ197" s="523"/>
      <c r="BA197" s="523"/>
      <c r="BB197" s="523"/>
      <c r="BC197" s="523"/>
      <c r="BD197" s="523"/>
      <c r="BE197" s="523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</row>
    <row r="198" spans="1:69" ht="25.5">
      <c r="A198" s="630"/>
      <c r="B198" s="630"/>
      <c r="C198" s="630"/>
      <c r="D198" s="622">
        <f t="shared" si="7"/>
        <v>3882.4860585745596</v>
      </c>
      <c r="E198" s="680">
        <v>14154.03</v>
      </c>
      <c r="F198" s="515"/>
      <c r="G198" s="624" t="s">
        <v>3216</v>
      </c>
      <c r="H198" s="624"/>
      <c r="I198" s="624"/>
      <c r="J198" s="752"/>
      <c r="K198" s="670"/>
      <c r="L198" s="557"/>
      <c r="M198" s="521"/>
      <c r="N198" s="632"/>
      <c r="O198" s="632"/>
      <c r="P198" s="417" t="s">
        <v>3668</v>
      </c>
      <c r="Q198" s="675" t="s">
        <v>8546</v>
      </c>
      <c r="R198" s="417" t="s">
        <v>194</v>
      </c>
      <c r="S198" s="417" t="s">
        <v>3558</v>
      </c>
      <c r="T198" s="672">
        <v>3445</v>
      </c>
      <c r="U198" s="417" t="s">
        <v>4880</v>
      </c>
      <c r="V198" s="417"/>
      <c r="W198" s="523"/>
      <c r="X198" s="523"/>
      <c r="Y198" s="682"/>
      <c r="Z198" s="670"/>
      <c r="AA198" s="671"/>
      <c r="AB198" s="523"/>
      <c r="AC198" s="523"/>
      <c r="AD198" s="523"/>
      <c r="AE198" s="523"/>
      <c r="AF198" s="727"/>
      <c r="AG198" s="91"/>
      <c r="AH198" s="91"/>
      <c r="AI198" s="91"/>
      <c r="AJ198" s="91"/>
      <c r="AK198" s="91"/>
      <c r="AL198" s="91"/>
      <c r="AM198" s="91"/>
      <c r="AN198" s="523"/>
      <c r="AO198" s="523"/>
      <c r="AP198" s="523"/>
      <c r="AQ198" s="523"/>
      <c r="AR198" s="523"/>
      <c r="AS198" s="523"/>
      <c r="AT198" s="523"/>
      <c r="AU198" s="523"/>
      <c r="AV198" s="523"/>
      <c r="AW198" s="523"/>
      <c r="AX198" s="523"/>
      <c r="AY198" s="523"/>
      <c r="AZ198" s="523"/>
      <c r="BA198" s="523"/>
      <c r="BB198" s="523"/>
      <c r="BC198" s="523"/>
      <c r="BD198" s="523"/>
      <c r="BE198" s="523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</row>
    <row r="199" spans="1:69" ht="25.5">
      <c r="A199" s="630"/>
      <c r="B199" s="630"/>
      <c r="C199" s="630"/>
      <c r="D199" s="622">
        <f>E199/3.64561</f>
        <v>8675.1874171949275</v>
      </c>
      <c r="E199" s="680">
        <f>29015*1.09</f>
        <v>31626.350000000002</v>
      </c>
      <c r="F199" s="515"/>
      <c r="G199" s="624"/>
      <c r="H199" s="624" t="s">
        <v>349</v>
      </c>
      <c r="I199" s="624"/>
      <c r="J199" s="752"/>
      <c r="K199" s="670"/>
      <c r="L199" s="557"/>
      <c r="M199" s="521"/>
      <c r="N199" s="632"/>
      <c r="O199" s="632"/>
      <c r="P199" s="525" t="s">
        <v>8547</v>
      </c>
      <c r="Q199" s="675" t="s">
        <v>8548</v>
      </c>
      <c r="R199" s="525" t="s">
        <v>3444</v>
      </c>
      <c r="S199" s="525" t="s">
        <v>8549</v>
      </c>
      <c r="T199" s="672">
        <v>4605</v>
      </c>
      <c r="U199" s="525"/>
      <c r="V199" s="525"/>
      <c r="W199" s="523"/>
      <c r="X199" s="523"/>
      <c r="Y199" s="682"/>
      <c r="Z199" s="670"/>
      <c r="AA199" s="671"/>
      <c r="AB199" s="523"/>
      <c r="AC199" s="523"/>
      <c r="AD199" s="523"/>
      <c r="AE199" s="523"/>
      <c r="AF199" s="727"/>
      <c r="AG199" s="523"/>
      <c r="AH199" s="523"/>
      <c r="AI199" s="523"/>
      <c r="AJ199" s="523"/>
      <c r="AK199" s="523"/>
      <c r="AL199" s="523"/>
      <c r="AM199" s="523"/>
      <c r="AN199" s="523"/>
      <c r="AO199" s="523"/>
      <c r="AP199" s="523"/>
      <c r="AQ199" s="523"/>
      <c r="AR199" s="523"/>
      <c r="AS199" s="523"/>
      <c r="AT199" s="523"/>
      <c r="AU199" s="523"/>
      <c r="AV199" s="523"/>
      <c r="AW199" s="523"/>
      <c r="AX199" s="523"/>
      <c r="AY199" s="523"/>
      <c r="AZ199" s="523"/>
      <c r="BA199" s="523"/>
      <c r="BB199" s="523"/>
      <c r="BC199" s="523"/>
      <c r="BD199" s="523"/>
      <c r="BE199" s="523"/>
      <c r="BF199" s="91"/>
      <c r="BG199" s="91"/>
      <c r="BH199" s="91"/>
      <c r="BI199" s="91"/>
      <c r="BJ199" s="91"/>
      <c r="BK199" s="523"/>
      <c r="BL199" s="523"/>
      <c r="BM199" s="91"/>
      <c r="BN199" s="91"/>
      <c r="BO199" s="91"/>
      <c r="BP199" s="91"/>
    </row>
    <row r="200" spans="1:69" ht="25.5">
      <c r="A200" s="630"/>
      <c r="B200" s="630"/>
      <c r="C200" s="630"/>
      <c r="D200" s="622">
        <f>E200/3.64561</f>
        <v>4663.1427936614173</v>
      </c>
      <c r="E200" s="680">
        <v>17000</v>
      </c>
      <c r="F200" s="515"/>
      <c r="G200" s="624"/>
      <c r="H200" s="624" t="s">
        <v>22</v>
      </c>
      <c r="I200" s="624"/>
      <c r="J200" s="613"/>
      <c r="K200" s="670"/>
      <c r="L200" s="557">
        <v>6</v>
      </c>
      <c r="M200" s="521" t="s">
        <v>2815</v>
      </c>
      <c r="N200" s="632" t="s">
        <v>2815</v>
      </c>
      <c r="O200" s="561"/>
      <c r="P200" s="586" t="s">
        <v>3668</v>
      </c>
      <c r="Q200" s="675" t="s">
        <v>8550</v>
      </c>
      <c r="R200" s="586" t="s">
        <v>8551</v>
      </c>
      <c r="S200" s="586" t="s">
        <v>8552</v>
      </c>
      <c r="T200" s="672">
        <v>4164</v>
      </c>
      <c r="U200" s="586"/>
      <c r="V200" s="586"/>
      <c r="W200" s="523"/>
      <c r="X200" s="523"/>
      <c r="Y200" s="682"/>
      <c r="Z200" s="670"/>
      <c r="AA200" s="671"/>
      <c r="AB200" s="523"/>
      <c r="AC200" s="523"/>
      <c r="AD200" s="523"/>
      <c r="AE200" s="523"/>
      <c r="AF200" s="727"/>
      <c r="AG200" s="91"/>
      <c r="AH200" s="91"/>
      <c r="AI200" s="91"/>
      <c r="AJ200" s="91"/>
      <c r="AK200" s="91"/>
      <c r="AL200" s="91"/>
      <c r="AM200" s="91"/>
      <c r="AN200" s="523"/>
      <c r="AO200" s="523"/>
      <c r="AP200" s="523"/>
      <c r="AQ200" s="523"/>
      <c r="AR200" s="523"/>
      <c r="AS200" s="523"/>
      <c r="AT200" s="523"/>
      <c r="AU200" s="523"/>
      <c r="AV200" s="523"/>
      <c r="AW200" s="523"/>
      <c r="AX200" s="523"/>
      <c r="AY200" s="523"/>
      <c r="AZ200" s="523"/>
      <c r="BA200" s="523"/>
      <c r="BB200" s="523"/>
      <c r="BC200" s="523"/>
      <c r="BD200" s="523"/>
      <c r="BE200" s="523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</row>
    <row r="201" spans="1:69" ht="25.5">
      <c r="A201" s="630"/>
      <c r="B201" s="630"/>
      <c r="C201" s="630"/>
      <c r="D201" s="622">
        <f>E201/3.64561</f>
        <v>3882.4860585745596</v>
      </c>
      <c r="E201" s="680">
        <v>14154.03</v>
      </c>
      <c r="F201" s="515"/>
      <c r="G201" s="624" t="s">
        <v>3216</v>
      </c>
      <c r="H201" s="624" t="s">
        <v>22</v>
      </c>
      <c r="I201" s="624"/>
      <c r="J201" s="613"/>
      <c r="K201" s="764"/>
      <c r="L201" s="557"/>
      <c r="M201" s="521"/>
      <c r="N201" s="632"/>
      <c r="O201" s="632"/>
      <c r="P201" s="112" t="s">
        <v>3668</v>
      </c>
      <c r="Q201" s="675" t="s">
        <v>8553</v>
      </c>
      <c r="R201" s="112" t="s">
        <v>8554</v>
      </c>
      <c r="S201" s="112" t="s">
        <v>8555</v>
      </c>
      <c r="T201" s="672">
        <v>1992</v>
      </c>
      <c r="U201" s="432" t="s">
        <v>4870</v>
      </c>
      <c r="V201" s="432"/>
      <c r="W201" s="523"/>
      <c r="X201" s="523"/>
      <c r="Y201" s="682"/>
      <c r="Z201" s="670"/>
      <c r="AA201" s="671"/>
      <c r="AB201" s="523"/>
      <c r="AC201" s="523"/>
      <c r="AD201" s="523"/>
      <c r="AE201" s="523"/>
      <c r="AF201" s="727"/>
      <c r="AG201" s="91"/>
      <c r="AH201" s="91"/>
      <c r="AI201" s="91"/>
      <c r="AJ201" s="91"/>
      <c r="AK201" s="91"/>
      <c r="AL201" s="523"/>
      <c r="AM201" s="523"/>
      <c r="AN201" s="523"/>
      <c r="AO201" s="523"/>
      <c r="AP201" s="523"/>
      <c r="AQ201" s="523"/>
      <c r="AR201" s="523"/>
      <c r="AS201" s="523"/>
      <c r="AT201" s="523"/>
      <c r="AU201" s="523"/>
      <c r="AV201" s="523"/>
      <c r="AW201" s="523"/>
      <c r="AX201" s="523"/>
      <c r="AY201" s="523"/>
      <c r="AZ201" s="523"/>
      <c r="BA201" s="523"/>
      <c r="BB201" s="523"/>
      <c r="BC201" s="523"/>
      <c r="BD201" s="523"/>
      <c r="BE201" s="523"/>
      <c r="BF201" s="91"/>
      <c r="BG201" s="91"/>
      <c r="BH201" s="91"/>
      <c r="BI201" s="91"/>
      <c r="BJ201" s="91"/>
      <c r="BK201" s="523"/>
      <c r="BL201" s="523"/>
      <c r="BM201" s="91"/>
      <c r="BN201" s="91"/>
      <c r="BO201" s="91"/>
      <c r="BP201" s="91"/>
    </row>
    <row r="202" spans="1:69" ht="25.5">
      <c r="A202" s="630"/>
      <c r="B202" s="630"/>
      <c r="C202" s="630"/>
      <c r="D202" s="622">
        <f>E202/3.64561</f>
        <v>3882.4860585745596</v>
      </c>
      <c r="E202" s="680">
        <v>14154.03</v>
      </c>
      <c r="F202" s="515"/>
      <c r="G202" s="624"/>
      <c r="H202" s="624"/>
      <c r="I202" s="624"/>
      <c r="J202" s="752"/>
      <c r="K202" s="670"/>
      <c r="L202" s="557"/>
      <c r="M202" s="521"/>
      <c r="N202" s="632"/>
      <c r="O202" s="561"/>
      <c r="P202" s="577" t="s">
        <v>3668</v>
      </c>
      <c r="Q202" s="675" t="s">
        <v>8556</v>
      </c>
      <c r="R202" s="577" t="s">
        <v>4806</v>
      </c>
      <c r="S202" s="577"/>
      <c r="T202" s="672">
        <v>4433</v>
      </c>
      <c r="U202" s="577" t="s">
        <v>4887</v>
      </c>
      <c r="V202" s="577"/>
      <c r="W202" s="523"/>
      <c r="X202" s="523"/>
      <c r="Y202" s="682"/>
      <c r="Z202" s="670"/>
      <c r="AA202" s="671"/>
      <c r="AB202" s="523"/>
      <c r="AC202" s="523"/>
      <c r="AD202" s="523"/>
      <c r="AE202" s="523"/>
      <c r="AF202" s="727"/>
      <c r="AG202" s="523"/>
      <c r="AH202" s="523"/>
      <c r="AI202" s="523"/>
      <c r="AJ202" s="523"/>
      <c r="AK202" s="523"/>
      <c r="AL202" s="523"/>
      <c r="AM202" s="523"/>
      <c r="AN202" s="523"/>
      <c r="AO202" s="523"/>
      <c r="AP202" s="523"/>
      <c r="AQ202" s="523"/>
      <c r="AR202" s="523"/>
      <c r="AS202" s="523"/>
      <c r="AT202" s="523"/>
      <c r="AU202" s="523"/>
      <c r="AV202" s="523"/>
      <c r="AW202" s="523"/>
      <c r="AX202" s="523"/>
      <c r="AY202" s="523"/>
      <c r="AZ202" s="523"/>
      <c r="BA202" s="523"/>
      <c r="BB202" s="523"/>
      <c r="BC202" s="523"/>
      <c r="BD202" s="523"/>
      <c r="BE202" s="523"/>
      <c r="BF202" s="91"/>
      <c r="BG202" s="91"/>
      <c r="BH202" s="91"/>
      <c r="BI202" s="91"/>
      <c r="BJ202" s="91"/>
      <c r="BK202" s="523"/>
      <c r="BL202" s="523"/>
      <c r="BM202" s="91"/>
      <c r="BN202" s="91"/>
      <c r="BO202" s="91"/>
      <c r="BP202" s="91"/>
    </row>
    <row r="203" spans="1:69">
      <c r="Q203" s="713" t="s">
        <v>8557</v>
      </c>
    </row>
    <row r="204" spans="1:69" s="780" customFormat="1" ht="25.5">
      <c r="A204" s="630" t="s">
        <v>8558</v>
      </c>
      <c r="B204" s="809" t="s">
        <v>2333</v>
      </c>
      <c r="C204" s="809" t="s">
        <v>7942</v>
      </c>
      <c r="D204" s="596">
        <f>E204/3.64561</f>
        <v>194821.37145772585</v>
      </c>
      <c r="E204" s="618">
        <v>710242.74</v>
      </c>
      <c r="F204" s="810">
        <v>13</v>
      </c>
      <c r="G204" s="811" t="s">
        <v>3216</v>
      </c>
      <c r="H204" s="811"/>
      <c r="I204" s="811"/>
      <c r="J204" s="812" t="s">
        <v>8559</v>
      </c>
      <c r="K204" s="781">
        <v>20</v>
      </c>
      <c r="L204" s="798" t="s">
        <v>2815</v>
      </c>
      <c r="M204" s="799" t="s">
        <v>2312</v>
      </c>
      <c r="N204" s="807">
        <v>6011</v>
      </c>
      <c r="O204" s="808" t="s">
        <v>2335</v>
      </c>
      <c r="P204" s="783" t="s">
        <v>8560</v>
      </c>
      <c r="Q204" s="808" t="s">
        <v>5163</v>
      </c>
      <c r="R204" s="808" t="s">
        <v>5802</v>
      </c>
      <c r="S204" s="801">
        <v>7398</v>
      </c>
      <c r="T204" s="808" t="s">
        <v>4887</v>
      </c>
      <c r="U204" s="808" t="s">
        <v>1176</v>
      </c>
      <c r="V204" s="802" t="s">
        <v>5043</v>
      </c>
      <c r="W204" s="802" t="s">
        <v>5779</v>
      </c>
      <c r="X204" s="803">
        <v>44552</v>
      </c>
      <c r="Y204" s="804">
        <v>44560</v>
      </c>
      <c r="Z204" s="804"/>
      <c r="AA204" s="1054"/>
      <c r="AB204" s="802">
        <v>10</v>
      </c>
      <c r="AC204" s="802" t="s">
        <v>6986</v>
      </c>
      <c r="AD204" s="802" t="s">
        <v>6985</v>
      </c>
      <c r="AE204" s="802" t="s">
        <v>7986</v>
      </c>
      <c r="AF204" s="802" t="s">
        <v>7976</v>
      </c>
      <c r="AG204" s="805" t="s">
        <v>5001</v>
      </c>
      <c r="AH204" s="806"/>
      <c r="AI204" s="802"/>
      <c r="AJ204" s="802">
        <v>1</v>
      </c>
      <c r="AK204" s="806"/>
      <c r="AL204" s="802"/>
      <c r="AM204" s="802"/>
      <c r="AN204" s="802"/>
      <c r="AO204" s="802"/>
      <c r="AP204" s="802"/>
      <c r="AQ204" s="802"/>
      <c r="AR204" s="802"/>
      <c r="AS204" s="802"/>
      <c r="AT204" s="802">
        <v>1</v>
      </c>
      <c r="AU204" s="802">
        <v>6</v>
      </c>
      <c r="AV204" s="802"/>
      <c r="AW204" s="802"/>
      <c r="AX204" s="802"/>
      <c r="AY204" s="802"/>
      <c r="AZ204" s="802"/>
      <c r="BA204" s="802"/>
      <c r="BB204" s="802"/>
      <c r="BC204" s="802"/>
      <c r="BD204" s="802"/>
      <c r="BE204" s="802"/>
      <c r="BF204" s="802"/>
      <c r="BG204" s="806">
        <v>2</v>
      </c>
      <c r="BH204" s="806">
        <v>1</v>
      </c>
      <c r="BI204" s="806">
        <v>1</v>
      </c>
      <c r="BJ204" s="806">
        <v>2</v>
      </c>
      <c r="BK204" s="806">
        <v>4</v>
      </c>
      <c r="BL204" s="802"/>
      <c r="BM204" s="802"/>
      <c r="BN204" s="806"/>
      <c r="BO204" s="806">
        <v>2</v>
      </c>
      <c r="BP204" s="806">
        <v>1</v>
      </c>
      <c r="BQ204" s="806">
        <v>1</v>
      </c>
    </row>
  </sheetData>
  <autoFilter ref="A1:BQ163">
    <filterColumn colId="17">
      <filters>
        <filter val="Milejów"/>
      </filters>
    </filterColumn>
    <sortState ref="A2:BQ163">
      <sortCondition ref="R1"/>
    </sortState>
  </autoFilter>
  <phoneticPr fontId="57" type="noConversion"/>
  <conditionalFormatting sqref="T155">
    <cfRule type="duplicateValues" dxfId="226" priority="2"/>
  </conditionalFormatting>
  <conditionalFormatting sqref="S204">
    <cfRule type="duplicateValues" dxfId="225" priority="1" stopIfTrue="1"/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R129"/>
  <sheetViews>
    <sheetView topLeftCell="N1" zoomScale="70" zoomScaleNormal="70" workbookViewId="0">
      <pane ySplit="1" topLeftCell="A41" activePane="bottomLeft" state="frozen"/>
      <selection activeCell="R1" sqref="R1"/>
      <selection pane="bottomLeft" activeCell="AD49" sqref="AD49"/>
    </sheetView>
  </sheetViews>
  <sheetFormatPr defaultRowHeight="15"/>
  <cols>
    <col min="1" max="1" width="16.28515625" bestFit="1" customWidth="1"/>
    <col min="2" max="2" width="17" bestFit="1" customWidth="1"/>
    <col min="3" max="3" width="16.42578125" customWidth="1"/>
    <col min="4" max="5" width="17.42578125" hidden="1" customWidth="1"/>
    <col min="6" max="6" width="15.5703125" hidden="1" customWidth="1"/>
    <col min="7" max="7" width="9.85546875" hidden="1" customWidth="1"/>
    <col min="8" max="9" width="12.42578125" hidden="1" customWidth="1"/>
    <col min="10" max="10" width="10.7109375" bestFit="1" customWidth="1"/>
    <col min="11" max="11" width="17.28515625" bestFit="1" customWidth="1"/>
    <col min="12" max="12" width="14" customWidth="1"/>
    <col min="13" max="13" width="15.140625" bestFit="1" customWidth="1"/>
    <col min="14" max="14" width="21.42578125" bestFit="1" customWidth="1"/>
    <col min="15" max="15" width="20.140625" hidden="1" customWidth="1"/>
    <col min="16" max="16" width="17.140625" hidden="1" customWidth="1"/>
    <col min="17" max="17" width="10.85546875" bestFit="1" customWidth="1"/>
    <col min="18" max="18" width="9.7109375" bestFit="1" customWidth="1"/>
    <col min="19" max="19" width="24.5703125" bestFit="1" customWidth="1"/>
    <col min="20" max="20" width="22.5703125" bestFit="1" customWidth="1"/>
    <col min="21" max="22" width="9.7109375" bestFit="1" customWidth="1"/>
    <col min="23" max="25" width="10.7109375" bestFit="1" customWidth="1"/>
    <col min="26" max="26" width="14" bestFit="1" customWidth="1"/>
    <col min="27" max="27" width="13.140625" bestFit="1" customWidth="1"/>
    <col min="28" max="28" width="56" hidden="1" customWidth="1"/>
    <col min="29" max="29" width="18.140625" bestFit="1" customWidth="1"/>
    <col min="30" max="30" width="17.85546875" bestFit="1" customWidth="1"/>
    <col min="31" max="32" width="18" bestFit="1" customWidth="1"/>
    <col min="33" max="33" width="22.42578125" bestFit="1" customWidth="1"/>
    <col min="34" max="34" width="15.42578125" bestFit="1" customWidth="1"/>
    <col min="35" max="35" width="19.42578125" bestFit="1" customWidth="1"/>
    <col min="36" max="36" width="18.5703125" bestFit="1" customWidth="1"/>
    <col min="37" max="37" width="16.5703125" bestFit="1" customWidth="1"/>
    <col min="38" max="40" width="20.28515625" bestFit="1" customWidth="1"/>
    <col min="41" max="43" width="20.140625" bestFit="1" customWidth="1"/>
    <col min="44" max="44" width="19" bestFit="1" customWidth="1"/>
    <col min="45" max="45" width="17" bestFit="1" customWidth="1"/>
    <col min="46" max="46" width="19.5703125" bestFit="1" customWidth="1"/>
    <col min="47" max="47" width="20.5703125" bestFit="1" customWidth="1"/>
    <col min="48" max="49" width="19.140625" bestFit="1" customWidth="1"/>
    <col min="50" max="50" width="19.85546875" bestFit="1" customWidth="1"/>
    <col min="51" max="51" width="19.42578125" bestFit="1" customWidth="1"/>
    <col min="52" max="55" width="19.140625" bestFit="1" customWidth="1"/>
    <col min="56" max="56" width="23.42578125" bestFit="1" customWidth="1"/>
    <col min="57" max="59" width="22.85546875" bestFit="1" customWidth="1"/>
    <col min="60" max="61" width="12.140625" bestFit="1" customWidth="1"/>
    <col min="62" max="62" width="18.7109375" bestFit="1" customWidth="1"/>
    <col min="63" max="63" width="16.7109375" bestFit="1" customWidth="1"/>
    <col min="64" max="64" width="19.140625" customWidth="1"/>
    <col min="65" max="65" width="19.140625" bestFit="1" customWidth="1"/>
    <col min="66" max="66" width="23.5703125" bestFit="1" customWidth="1"/>
    <col min="67" max="67" width="18" bestFit="1" customWidth="1"/>
    <col min="68" max="68" width="17.140625" bestFit="1" customWidth="1"/>
    <col min="69" max="69" width="19.140625" bestFit="1" customWidth="1"/>
    <col min="70" max="70" width="20.28515625" bestFit="1" customWidth="1"/>
  </cols>
  <sheetData>
    <row r="1" spans="1:70" ht="112.5" customHeight="1" thickTop="1">
      <c r="A1" s="497" t="s">
        <v>8561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701" t="s">
        <v>2298</v>
      </c>
      <c r="G1" s="963" t="s">
        <v>6474</v>
      </c>
      <c r="H1" s="964" t="s">
        <v>7938</v>
      </c>
      <c r="I1" s="964" t="s">
        <v>7939</v>
      </c>
      <c r="J1" s="693" t="s">
        <v>2299</v>
      </c>
      <c r="K1" s="703" t="s">
        <v>6890</v>
      </c>
      <c r="L1" s="1017" t="s">
        <v>8562</v>
      </c>
      <c r="M1" s="965" t="s">
        <v>6891</v>
      </c>
      <c r="N1" s="965" t="s">
        <v>6476</v>
      </c>
      <c r="O1" s="966" t="s">
        <v>6477</v>
      </c>
      <c r="P1" s="965" t="s">
        <v>8563</v>
      </c>
      <c r="Q1" s="693" t="s">
        <v>2302</v>
      </c>
      <c r="R1" s="693" t="s">
        <v>4</v>
      </c>
      <c r="S1" s="692" t="s">
        <v>6</v>
      </c>
      <c r="T1" s="692" t="s">
        <v>7</v>
      </c>
      <c r="U1" s="694" t="s">
        <v>8</v>
      </c>
      <c r="V1" s="694" t="s">
        <v>432</v>
      </c>
      <c r="W1" s="694" t="s">
        <v>7517</v>
      </c>
      <c r="X1" s="695" t="s">
        <v>6478</v>
      </c>
      <c r="Y1" s="695" t="s">
        <v>6479</v>
      </c>
      <c r="Z1" s="695" t="s">
        <v>6480</v>
      </c>
      <c r="AA1" s="696" t="s">
        <v>6481</v>
      </c>
      <c r="AB1" s="696" t="s">
        <v>6892</v>
      </c>
      <c r="AC1" s="724" t="s">
        <v>8564</v>
      </c>
      <c r="AD1" s="724" t="s">
        <v>7940</v>
      </c>
      <c r="AE1" s="724" t="s">
        <v>7941</v>
      </c>
      <c r="AF1" s="725" t="s">
        <v>7519</v>
      </c>
      <c r="AG1" s="724" t="s">
        <v>7369</v>
      </c>
      <c r="AH1" s="724" t="s">
        <v>7520</v>
      </c>
      <c r="AI1" s="724" t="s">
        <v>7521</v>
      </c>
      <c r="AJ1" s="723" t="s">
        <v>7522</v>
      </c>
      <c r="AK1" s="723" t="s">
        <v>7523</v>
      </c>
      <c r="AL1" s="723" t="s">
        <v>7524</v>
      </c>
      <c r="AM1" s="723" t="s">
        <v>7525</v>
      </c>
      <c r="AN1" s="723" t="s">
        <v>7526</v>
      </c>
      <c r="AO1" s="723" t="s">
        <v>7527</v>
      </c>
      <c r="AP1" s="717" t="s">
        <v>7528</v>
      </c>
      <c r="AQ1" s="717" t="s">
        <v>7529</v>
      </c>
      <c r="AR1" s="728" t="s">
        <v>7530</v>
      </c>
      <c r="AS1" s="728" t="s">
        <v>7531</v>
      </c>
      <c r="AT1" s="728" t="s">
        <v>8565</v>
      </c>
      <c r="AU1" s="728" t="s">
        <v>8566</v>
      </c>
      <c r="AV1" s="717" t="s">
        <v>7534</v>
      </c>
      <c r="AW1" s="717" t="s">
        <v>8567</v>
      </c>
      <c r="AX1" s="717" t="s">
        <v>7536</v>
      </c>
      <c r="AY1" s="717" t="s">
        <v>7537</v>
      </c>
      <c r="AZ1" s="718" t="s">
        <v>7538</v>
      </c>
      <c r="BA1" s="718" t="s">
        <v>7539</v>
      </c>
      <c r="BB1" s="718" t="s">
        <v>7540</v>
      </c>
      <c r="BC1" s="718" t="s">
        <v>7541</v>
      </c>
      <c r="BD1" s="719" t="s">
        <v>7542</v>
      </c>
      <c r="BE1" s="719" t="s">
        <v>7543</v>
      </c>
      <c r="BF1" s="719" t="s">
        <v>7544</v>
      </c>
      <c r="BG1" s="719" t="s">
        <v>7545</v>
      </c>
      <c r="BH1" s="720" t="s">
        <v>7546</v>
      </c>
      <c r="BI1" s="720" t="s">
        <v>7547</v>
      </c>
      <c r="BJ1" s="720" t="s">
        <v>7548</v>
      </c>
      <c r="BK1" s="720" t="s">
        <v>7549</v>
      </c>
      <c r="BL1" s="721" t="s">
        <v>7550</v>
      </c>
      <c r="BM1" s="721" t="s">
        <v>7551</v>
      </c>
      <c r="BN1" s="721" t="s">
        <v>7552</v>
      </c>
      <c r="BO1" s="722" t="s">
        <v>7553</v>
      </c>
      <c r="BP1" s="722" t="s">
        <v>7554</v>
      </c>
      <c r="BQ1" s="726" t="s">
        <v>7555</v>
      </c>
      <c r="BR1" s="726" t="s">
        <v>7556</v>
      </c>
    </row>
    <row r="2" spans="1:70" s="780" customFormat="1" ht="28.5" customHeight="1">
      <c r="A2" s="630" t="s">
        <v>8568</v>
      </c>
      <c r="B2" s="809" t="s">
        <v>2317</v>
      </c>
      <c r="C2" s="809" t="s">
        <v>7942</v>
      </c>
      <c r="D2" s="596">
        <f>E2/3.64561</f>
        <v>107654.96034957113</v>
      </c>
      <c r="E2" s="618">
        <v>392468</v>
      </c>
      <c r="F2" s="810">
        <v>6</v>
      </c>
      <c r="G2" s="811" t="s">
        <v>3216</v>
      </c>
      <c r="H2" s="811"/>
      <c r="I2" s="811"/>
      <c r="J2" s="812" t="s">
        <v>8559</v>
      </c>
      <c r="K2" s="812"/>
      <c r="L2" s="817" t="s">
        <v>8569</v>
      </c>
      <c r="M2" s="967">
        <v>16</v>
      </c>
      <c r="N2" s="798" t="s">
        <v>2815</v>
      </c>
      <c r="O2" s="799" t="s">
        <v>2351</v>
      </c>
      <c r="P2" s="799">
        <v>6011</v>
      </c>
      <c r="Q2" s="800" t="s">
        <v>7241</v>
      </c>
      <c r="R2" s="968" t="s">
        <v>8570</v>
      </c>
      <c r="S2" s="800" t="s">
        <v>8571</v>
      </c>
      <c r="T2" s="800" t="s">
        <v>6122</v>
      </c>
      <c r="U2" s="969">
        <v>6769</v>
      </c>
      <c r="V2" s="800" t="s">
        <v>4880</v>
      </c>
      <c r="W2" s="800" t="s">
        <v>8572</v>
      </c>
      <c r="X2" s="970" t="s">
        <v>5043</v>
      </c>
      <c r="Y2" s="971" t="s">
        <v>7946</v>
      </c>
      <c r="Z2" s="972">
        <v>44551</v>
      </c>
      <c r="AA2" s="973">
        <v>44595</v>
      </c>
      <c r="AB2" s="974" t="s">
        <v>8248</v>
      </c>
      <c r="AC2" s="970">
        <v>6</v>
      </c>
      <c r="AD2" s="970">
        <v>6</v>
      </c>
      <c r="AE2" s="970"/>
      <c r="AF2" s="970" t="s">
        <v>7972</v>
      </c>
      <c r="AG2" s="970" t="s">
        <v>7948</v>
      </c>
      <c r="AH2" s="975">
        <v>4</v>
      </c>
      <c r="AI2" s="806" t="s">
        <v>7560</v>
      </c>
      <c r="AJ2" s="806" t="s">
        <v>8573</v>
      </c>
      <c r="AK2" s="806"/>
      <c r="AL2" s="806">
        <v>6</v>
      </c>
      <c r="AM2" s="806"/>
      <c r="AN2" s="806"/>
      <c r="AO2" s="806"/>
      <c r="AP2" s="970"/>
      <c r="AQ2" s="970"/>
      <c r="AR2" s="970"/>
      <c r="AS2" s="970"/>
      <c r="AT2" s="970">
        <v>1</v>
      </c>
      <c r="AU2" s="970"/>
      <c r="AV2" s="970">
        <v>4</v>
      </c>
      <c r="AW2" s="970">
        <v>2</v>
      </c>
      <c r="AX2" s="970"/>
      <c r="AY2" s="970"/>
      <c r="AZ2" s="970"/>
      <c r="BA2" s="970"/>
      <c r="BB2" s="970"/>
      <c r="BC2" s="970"/>
      <c r="BD2" s="970"/>
      <c r="BE2" s="970"/>
      <c r="BF2" s="970"/>
      <c r="BG2" s="970"/>
      <c r="BH2" s="806">
        <v>2</v>
      </c>
      <c r="BI2" s="806">
        <v>1</v>
      </c>
      <c r="BJ2" s="806">
        <v>1</v>
      </c>
      <c r="BK2" s="806">
        <v>2</v>
      </c>
      <c r="BL2" s="806">
        <v>4</v>
      </c>
      <c r="BM2" s="806"/>
      <c r="BN2" s="806"/>
      <c r="BO2" s="806"/>
      <c r="BP2" s="806">
        <v>2</v>
      </c>
      <c r="BQ2" s="806">
        <v>1</v>
      </c>
      <c r="BR2" s="806">
        <v>1</v>
      </c>
    </row>
    <row r="3" spans="1:70" s="780" customFormat="1" ht="28.5" customHeight="1">
      <c r="A3" s="630" t="s">
        <v>8574</v>
      </c>
      <c r="B3" s="809" t="s">
        <v>7714</v>
      </c>
      <c r="C3" s="809" t="s">
        <v>7942</v>
      </c>
      <c r="D3" s="596">
        <f>E3/3.64561</f>
        <v>187008.07546610857</v>
      </c>
      <c r="E3" s="618">
        <v>681758.51</v>
      </c>
      <c r="F3" s="810">
        <v>10</v>
      </c>
      <c r="G3" s="811" t="s">
        <v>3216</v>
      </c>
      <c r="H3" s="811"/>
      <c r="I3" s="811"/>
      <c r="J3" s="812" t="s">
        <v>8559</v>
      </c>
      <c r="K3" s="812" t="s">
        <v>8575</v>
      </c>
      <c r="L3" s="817" t="s">
        <v>8576</v>
      </c>
      <c r="M3" s="967">
        <v>20</v>
      </c>
      <c r="N3" s="782" t="s">
        <v>2815</v>
      </c>
      <c r="O3" s="799" t="s">
        <v>2351</v>
      </c>
      <c r="P3" s="799">
        <v>6011</v>
      </c>
      <c r="Q3" s="976" t="s">
        <v>2335</v>
      </c>
      <c r="R3" s="968" t="s">
        <v>8577</v>
      </c>
      <c r="S3" s="976" t="s">
        <v>7979</v>
      </c>
      <c r="T3" s="976" t="s">
        <v>7980</v>
      </c>
      <c r="U3" s="969">
        <v>7330</v>
      </c>
      <c r="V3" s="976" t="s">
        <v>4921</v>
      </c>
      <c r="W3" s="976" t="s">
        <v>7981</v>
      </c>
      <c r="X3" s="970" t="s">
        <v>5043</v>
      </c>
      <c r="Y3" s="971" t="s">
        <v>5833</v>
      </c>
      <c r="Z3" s="972">
        <v>44566</v>
      </c>
      <c r="AA3" s="973">
        <v>44586</v>
      </c>
      <c r="AB3" s="974" t="s">
        <v>8248</v>
      </c>
      <c r="AC3" s="970">
        <v>10</v>
      </c>
      <c r="AD3" s="970" t="s">
        <v>6700</v>
      </c>
      <c r="AE3" s="970" t="s">
        <v>7957</v>
      </c>
      <c r="AF3" s="970" t="s">
        <v>7986</v>
      </c>
      <c r="AG3" s="970" t="s">
        <v>7976</v>
      </c>
      <c r="AH3" s="975" t="s">
        <v>5001</v>
      </c>
      <c r="AI3" s="806" t="s">
        <v>7560</v>
      </c>
      <c r="AJ3" s="806">
        <v>1</v>
      </c>
      <c r="AK3" s="806"/>
      <c r="AL3" s="806"/>
      <c r="AM3" s="806"/>
      <c r="AN3" s="970"/>
      <c r="AO3" s="970"/>
      <c r="AP3" s="970"/>
      <c r="AQ3" s="970"/>
      <c r="AR3" s="970"/>
      <c r="AS3" s="970"/>
      <c r="AT3" s="970"/>
      <c r="AU3" s="970">
        <v>1</v>
      </c>
      <c r="AV3" s="970"/>
      <c r="AW3" s="970"/>
      <c r="AX3" s="970"/>
      <c r="AY3" s="970"/>
      <c r="AZ3" s="970"/>
      <c r="BA3" s="970"/>
      <c r="BB3" s="970"/>
      <c r="BC3" s="970"/>
      <c r="BD3" s="970"/>
      <c r="BE3" s="970"/>
      <c r="BF3" s="970"/>
      <c r="BG3" s="970"/>
      <c r="BH3" s="806">
        <v>2</v>
      </c>
      <c r="BI3" s="806">
        <v>1</v>
      </c>
      <c r="BJ3" s="806">
        <v>1</v>
      </c>
      <c r="BK3" s="806"/>
      <c r="BL3" s="806"/>
      <c r="BM3" s="806"/>
      <c r="BN3" s="970"/>
      <c r="BO3" s="806">
        <v>1</v>
      </c>
      <c r="BP3" s="806"/>
      <c r="BQ3" s="806">
        <v>1</v>
      </c>
      <c r="BR3" s="806">
        <v>1</v>
      </c>
    </row>
    <row r="4" spans="1:70" s="780" customFormat="1" ht="35.25" customHeight="1">
      <c r="A4" s="630" t="s">
        <v>8558</v>
      </c>
      <c r="B4" s="809" t="s">
        <v>2333</v>
      </c>
      <c r="C4" s="809" t="s">
        <v>7942</v>
      </c>
      <c r="D4" s="596">
        <f>E4/3.64561</f>
        <v>194821.37145772585</v>
      </c>
      <c r="E4" s="618">
        <v>710242.74</v>
      </c>
      <c r="F4" s="810">
        <v>13</v>
      </c>
      <c r="G4" s="811" t="s">
        <v>3216</v>
      </c>
      <c r="H4" s="811"/>
      <c r="I4" s="811"/>
      <c r="J4" s="812" t="s">
        <v>8559</v>
      </c>
      <c r="K4" s="812" t="s">
        <v>8211</v>
      </c>
      <c r="L4" s="817" t="s">
        <v>8576</v>
      </c>
      <c r="M4" s="967">
        <v>20</v>
      </c>
      <c r="N4" s="798" t="s">
        <v>2815</v>
      </c>
      <c r="O4" s="799" t="s">
        <v>2312</v>
      </c>
      <c r="P4" s="807">
        <v>6011</v>
      </c>
      <c r="Q4" s="977" t="s">
        <v>2335</v>
      </c>
      <c r="R4" s="968" t="s">
        <v>8560</v>
      </c>
      <c r="S4" s="977" t="s">
        <v>5163</v>
      </c>
      <c r="T4" s="977" t="s">
        <v>5802</v>
      </c>
      <c r="U4" s="969">
        <v>7398</v>
      </c>
      <c r="V4" s="977" t="s">
        <v>4887</v>
      </c>
      <c r="W4" s="977" t="s">
        <v>1176</v>
      </c>
      <c r="X4" s="970" t="s">
        <v>5043</v>
      </c>
      <c r="Y4" s="970" t="s">
        <v>5779</v>
      </c>
      <c r="Z4" s="972">
        <v>44552</v>
      </c>
      <c r="AA4" s="973">
        <v>44560</v>
      </c>
      <c r="AB4" s="978"/>
      <c r="AC4" s="970">
        <v>10</v>
      </c>
      <c r="AD4" s="970" t="s">
        <v>6986</v>
      </c>
      <c r="AE4" s="970" t="s">
        <v>6985</v>
      </c>
      <c r="AF4" s="970" t="s">
        <v>7986</v>
      </c>
      <c r="AG4" s="970" t="s">
        <v>7976</v>
      </c>
      <c r="AH4" s="975" t="s">
        <v>5001</v>
      </c>
      <c r="AI4" s="806"/>
      <c r="AJ4" s="970"/>
      <c r="AK4" s="970">
        <v>1</v>
      </c>
      <c r="AL4" s="806"/>
      <c r="AM4" s="970"/>
      <c r="AN4" s="970"/>
      <c r="AO4" s="970"/>
      <c r="AP4" s="970"/>
      <c r="AQ4" s="970"/>
      <c r="AR4" s="970"/>
      <c r="AS4" s="970"/>
      <c r="AT4" s="970"/>
      <c r="AU4" s="970">
        <v>1</v>
      </c>
      <c r="AV4" s="970">
        <v>6</v>
      </c>
      <c r="AW4" s="970"/>
      <c r="AX4" s="970"/>
      <c r="AY4" s="970"/>
      <c r="AZ4" s="970"/>
      <c r="BA4" s="970"/>
      <c r="BB4" s="970"/>
      <c r="BC4" s="970"/>
      <c r="BD4" s="970"/>
      <c r="BE4" s="970"/>
      <c r="BF4" s="970"/>
      <c r="BG4" s="970"/>
      <c r="BH4" s="806">
        <v>2</v>
      </c>
      <c r="BI4" s="806">
        <v>1</v>
      </c>
      <c r="BJ4" s="806">
        <v>1</v>
      </c>
      <c r="BK4" s="806">
        <v>2</v>
      </c>
      <c r="BL4" s="806">
        <v>4</v>
      </c>
      <c r="BM4" s="970"/>
      <c r="BN4" s="970"/>
      <c r="BO4" s="806"/>
      <c r="BP4" s="806">
        <v>2</v>
      </c>
      <c r="BQ4" s="806">
        <v>1</v>
      </c>
      <c r="BR4" s="806">
        <v>1</v>
      </c>
    </row>
    <row r="5" spans="1:70" s="780" customFormat="1" ht="28.5" customHeight="1">
      <c r="A5" s="630" t="s">
        <v>8578</v>
      </c>
      <c r="B5" s="809" t="s">
        <v>2317</v>
      </c>
      <c r="C5" s="809" t="s">
        <v>7942</v>
      </c>
      <c r="D5" s="596">
        <f>E5/3.64561</f>
        <v>157725.70571180133</v>
      </c>
      <c r="E5" s="618">
        <v>575006.41</v>
      </c>
      <c r="F5" s="810">
        <v>10</v>
      </c>
      <c r="G5" s="811" t="s">
        <v>3216</v>
      </c>
      <c r="H5" s="811"/>
      <c r="I5" s="811"/>
      <c r="J5" s="812" t="s">
        <v>8559</v>
      </c>
      <c r="K5" s="812" t="s">
        <v>8026</v>
      </c>
      <c r="L5" s="817" t="s">
        <v>8579</v>
      </c>
      <c r="M5" s="967">
        <v>27</v>
      </c>
      <c r="N5" s="798" t="s">
        <v>2815</v>
      </c>
      <c r="O5" s="799" t="s">
        <v>2351</v>
      </c>
      <c r="P5" s="799">
        <v>4139</v>
      </c>
      <c r="Q5" s="979" t="s">
        <v>2335</v>
      </c>
      <c r="R5" s="968" t="s">
        <v>8580</v>
      </c>
      <c r="S5" s="980" t="s">
        <v>3575</v>
      </c>
      <c r="T5" s="980" t="s">
        <v>2395</v>
      </c>
      <c r="U5" s="969">
        <v>7125</v>
      </c>
      <c r="V5" s="980" t="s">
        <v>4870</v>
      </c>
      <c r="W5" s="980" t="s">
        <v>832</v>
      </c>
      <c r="X5" s="970" t="s">
        <v>5043</v>
      </c>
      <c r="Y5" s="971" t="s">
        <v>5833</v>
      </c>
      <c r="Z5" s="972">
        <v>44574</v>
      </c>
      <c r="AA5" s="973">
        <v>44588</v>
      </c>
      <c r="AB5" s="974" t="s">
        <v>8248</v>
      </c>
      <c r="AC5" s="970">
        <v>10</v>
      </c>
      <c r="AD5" s="970" t="s">
        <v>6652</v>
      </c>
      <c r="AE5" s="970" t="s">
        <v>7957</v>
      </c>
      <c r="AF5" s="970" t="s">
        <v>7986</v>
      </c>
      <c r="AG5" s="970" t="s">
        <v>7976</v>
      </c>
      <c r="AH5" s="975"/>
      <c r="AI5" s="806" t="s">
        <v>7560</v>
      </c>
      <c r="AJ5" s="970"/>
      <c r="AK5" s="970">
        <v>1</v>
      </c>
      <c r="AL5" s="970"/>
      <c r="AM5" s="970"/>
      <c r="AN5" s="970"/>
      <c r="AO5" s="970"/>
      <c r="AP5" s="970"/>
      <c r="AQ5" s="970"/>
      <c r="AR5" s="970"/>
      <c r="AS5" s="970"/>
      <c r="AT5" s="970"/>
      <c r="AU5" s="970">
        <v>1</v>
      </c>
      <c r="AV5" s="970"/>
      <c r="AW5" s="970"/>
      <c r="AX5" s="970"/>
      <c r="AY5" s="970"/>
      <c r="AZ5" s="970"/>
      <c r="BA5" s="970"/>
      <c r="BB5" s="970"/>
      <c r="BC5" s="970"/>
      <c r="BD5" s="970"/>
      <c r="BE5" s="970"/>
      <c r="BF5" s="970"/>
      <c r="BG5" s="970"/>
      <c r="BH5" s="806"/>
      <c r="BI5" s="806"/>
      <c r="BJ5" s="806"/>
      <c r="BK5" s="806"/>
      <c r="BL5" s="806"/>
      <c r="BM5" s="970"/>
      <c r="BN5" s="970"/>
      <c r="BO5" s="806">
        <v>1</v>
      </c>
      <c r="BP5" s="806"/>
      <c r="BQ5" s="806">
        <v>1</v>
      </c>
      <c r="BR5" s="806">
        <v>1</v>
      </c>
    </row>
    <row r="6" spans="1:70" s="780" customFormat="1" ht="25.5">
      <c r="A6" s="630" t="s">
        <v>8581</v>
      </c>
      <c r="B6" s="809" t="s">
        <v>7566</v>
      </c>
      <c r="C6" s="809" t="s">
        <v>7942</v>
      </c>
      <c r="D6" s="596">
        <f>E6/3.64561</f>
        <v>189559.2232849921</v>
      </c>
      <c r="E6" s="618">
        <v>691059</v>
      </c>
      <c r="F6" s="810">
        <v>10</v>
      </c>
      <c r="G6" s="811" t="s">
        <v>3216</v>
      </c>
      <c r="H6" s="811"/>
      <c r="I6" s="811"/>
      <c r="J6" s="812" t="s">
        <v>8559</v>
      </c>
      <c r="K6" s="812" t="s">
        <v>8575</v>
      </c>
      <c r="L6" s="817" t="s">
        <v>8579</v>
      </c>
      <c r="M6" s="967">
        <v>27</v>
      </c>
      <c r="N6" s="798" t="s">
        <v>2815</v>
      </c>
      <c r="O6" s="799" t="s">
        <v>2351</v>
      </c>
      <c r="P6" s="799">
        <v>4136</v>
      </c>
      <c r="Q6" s="979" t="s">
        <v>2335</v>
      </c>
      <c r="R6" s="968" t="s">
        <v>8582</v>
      </c>
      <c r="S6" s="980" t="s">
        <v>7997</v>
      </c>
      <c r="T6" s="980" t="s">
        <v>32</v>
      </c>
      <c r="U6" s="969">
        <v>7218</v>
      </c>
      <c r="V6" s="980" t="s">
        <v>4870</v>
      </c>
      <c r="W6" s="980" t="s">
        <v>7998</v>
      </c>
      <c r="X6" s="970" t="s">
        <v>5043</v>
      </c>
      <c r="Y6" s="971" t="s">
        <v>5833</v>
      </c>
      <c r="Z6" s="972">
        <v>44574</v>
      </c>
      <c r="AA6" s="973">
        <v>44588</v>
      </c>
      <c r="AB6" s="974" t="s">
        <v>8248</v>
      </c>
      <c r="AC6" s="970">
        <v>10</v>
      </c>
      <c r="AD6" s="970" t="s">
        <v>6652</v>
      </c>
      <c r="AE6" s="970" t="s">
        <v>7957</v>
      </c>
      <c r="AF6" s="970" t="s">
        <v>7986</v>
      </c>
      <c r="AG6" s="970" t="s">
        <v>7976</v>
      </c>
      <c r="AH6" s="975"/>
      <c r="AI6" s="970" t="s">
        <v>7560</v>
      </c>
      <c r="AJ6" s="970"/>
      <c r="AK6" s="970">
        <v>1</v>
      </c>
      <c r="AL6" s="970"/>
      <c r="AM6" s="970"/>
      <c r="AN6" s="970"/>
      <c r="AO6" s="970"/>
      <c r="AP6" s="970"/>
      <c r="AQ6" s="970"/>
      <c r="AR6" s="970"/>
      <c r="AS6" s="970"/>
      <c r="AT6" s="970"/>
      <c r="AU6" s="970">
        <v>1</v>
      </c>
      <c r="AV6" s="970"/>
      <c r="AW6" s="970"/>
      <c r="AX6" s="970"/>
      <c r="AY6" s="970"/>
      <c r="AZ6" s="970"/>
      <c r="BA6" s="970"/>
      <c r="BB6" s="970"/>
      <c r="BC6" s="970"/>
      <c r="BD6" s="970"/>
      <c r="BE6" s="970"/>
      <c r="BF6" s="970"/>
      <c r="BG6" s="970"/>
      <c r="BH6" s="806">
        <v>2</v>
      </c>
      <c r="BI6" s="806">
        <v>1</v>
      </c>
      <c r="BJ6" s="806">
        <v>1</v>
      </c>
      <c r="BK6" s="806"/>
      <c r="BL6" s="806"/>
      <c r="BM6" s="970"/>
      <c r="BN6" s="970"/>
      <c r="BO6" s="806">
        <v>1</v>
      </c>
      <c r="BP6" s="806"/>
      <c r="BQ6" s="806">
        <v>1</v>
      </c>
      <c r="BR6" s="806">
        <v>1</v>
      </c>
    </row>
    <row r="7" spans="1:70" ht="28.5">
      <c r="A7" s="630" t="s">
        <v>8583</v>
      </c>
      <c r="B7" s="630" t="s">
        <v>7485</v>
      </c>
      <c r="C7" s="630" t="s">
        <v>7942</v>
      </c>
      <c r="D7" s="596">
        <f t="shared" ref="D7:D51" si="0">E7/3.89</f>
        <v>109128.0205655527</v>
      </c>
      <c r="E7" s="618">
        <v>424508</v>
      </c>
      <c r="F7" s="810">
        <v>6</v>
      </c>
      <c r="G7" s="624" t="s">
        <v>3216</v>
      </c>
      <c r="H7" s="624"/>
      <c r="I7" s="811"/>
      <c r="J7" s="613" t="s">
        <v>8559</v>
      </c>
      <c r="K7" s="613"/>
      <c r="L7" s="613" t="s">
        <v>8584</v>
      </c>
      <c r="M7" s="981">
        <v>4</v>
      </c>
      <c r="N7" s="521" t="s">
        <v>2312</v>
      </c>
      <c r="O7" s="632" t="s">
        <v>2374</v>
      </c>
      <c r="P7" s="561">
        <v>4137</v>
      </c>
      <c r="Q7" s="962" t="s">
        <v>7241</v>
      </c>
      <c r="R7" s="968" t="s">
        <v>8585</v>
      </c>
      <c r="S7" s="962" t="s">
        <v>8474</v>
      </c>
      <c r="T7" s="962"/>
      <c r="U7" s="982">
        <v>6624</v>
      </c>
      <c r="V7" s="962" t="s">
        <v>5720</v>
      </c>
      <c r="W7" s="962" t="s">
        <v>8475</v>
      </c>
      <c r="X7" s="983" t="s">
        <v>5043</v>
      </c>
      <c r="Y7" s="984" t="s">
        <v>7946</v>
      </c>
      <c r="Z7" s="985">
        <v>44575</v>
      </c>
      <c r="AA7" s="986">
        <v>44595</v>
      </c>
      <c r="AB7" s="987" t="s">
        <v>8586</v>
      </c>
      <c r="AC7" s="970">
        <v>6</v>
      </c>
      <c r="AD7" s="983">
        <v>6</v>
      </c>
      <c r="AE7" s="983"/>
      <c r="AF7" s="983" t="s">
        <v>7972</v>
      </c>
      <c r="AG7" s="983" t="s">
        <v>7948</v>
      </c>
      <c r="AH7" s="988">
        <v>4</v>
      </c>
      <c r="AI7" s="91" t="s">
        <v>7560</v>
      </c>
      <c r="AJ7" s="91">
        <v>1</v>
      </c>
      <c r="AK7" s="91"/>
      <c r="AL7" s="91">
        <v>6</v>
      </c>
      <c r="AM7" s="91"/>
      <c r="AN7" s="91"/>
      <c r="AO7" s="91"/>
      <c r="AP7" s="983"/>
      <c r="AQ7" s="983"/>
      <c r="AR7" s="983"/>
      <c r="AS7" s="983"/>
      <c r="AT7" s="989">
        <v>1</v>
      </c>
      <c r="AU7" s="983"/>
      <c r="AV7" s="983">
        <v>4</v>
      </c>
      <c r="AW7" s="983">
        <v>2</v>
      </c>
      <c r="AX7" s="983"/>
      <c r="AY7" s="983"/>
      <c r="AZ7" s="983"/>
      <c r="BA7" s="983"/>
      <c r="BB7" s="983"/>
      <c r="BC7" s="983"/>
      <c r="BD7" s="983"/>
      <c r="BE7" s="983"/>
      <c r="BF7" s="983"/>
      <c r="BG7" s="983"/>
      <c r="BH7" s="91">
        <v>2</v>
      </c>
      <c r="BI7" s="91">
        <v>1</v>
      </c>
      <c r="BJ7" s="91">
        <v>1</v>
      </c>
      <c r="BK7" s="91">
        <v>2</v>
      </c>
      <c r="BL7" s="91">
        <v>4</v>
      </c>
      <c r="BM7" s="91"/>
      <c r="BN7" s="91"/>
      <c r="BO7" s="91"/>
      <c r="BP7" s="91">
        <v>2</v>
      </c>
      <c r="BQ7" s="91">
        <v>1</v>
      </c>
      <c r="BR7" s="91">
        <v>1</v>
      </c>
    </row>
    <row r="8" spans="1:70" ht="28.5">
      <c r="A8" s="630" t="s">
        <v>8587</v>
      </c>
      <c r="B8" s="630" t="s">
        <v>2317</v>
      </c>
      <c r="C8" s="630" t="s">
        <v>7942</v>
      </c>
      <c r="D8" s="596">
        <f t="shared" si="0"/>
        <v>109128.0205655527</v>
      </c>
      <c r="E8" s="618">
        <v>424508</v>
      </c>
      <c r="F8" s="810">
        <v>6</v>
      </c>
      <c r="G8" s="624" t="s">
        <v>3216</v>
      </c>
      <c r="H8" s="624"/>
      <c r="I8" s="811"/>
      <c r="J8" s="613" t="s">
        <v>8559</v>
      </c>
      <c r="K8" s="613"/>
      <c r="L8" s="817" t="s">
        <v>8588</v>
      </c>
      <c r="M8" s="981">
        <v>10</v>
      </c>
      <c r="N8" s="521" t="s">
        <v>2312</v>
      </c>
      <c r="O8" s="632" t="s">
        <v>2351</v>
      </c>
      <c r="P8" s="632">
        <v>4135</v>
      </c>
      <c r="Q8" s="990" t="s">
        <v>7241</v>
      </c>
      <c r="R8" s="968" t="s">
        <v>8589</v>
      </c>
      <c r="S8" s="960" t="s">
        <v>8481</v>
      </c>
      <c r="T8" s="960"/>
      <c r="U8" s="982">
        <v>6978</v>
      </c>
      <c r="V8" s="960" t="s">
        <v>4870</v>
      </c>
      <c r="W8" s="960" t="s">
        <v>8482</v>
      </c>
      <c r="X8" s="983" t="s">
        <v>5043</v>
      </c>
      <c r="Y8" s="984" t="s">
        <v>7946</v>
      </c>
      <c r="Z8" s="985">
        <v>44575</v>
      </c>
      <c r="AA8" s="986">
        <v>44588</v>
      </c>
      <c r="AB8" s="974" t="s">
        <v>8248</v>
      </c>
      <c r="AC8" s="970">
        <v>6</v>
      </c>
      <c r="AD8" s="983">
        <v>6</v>
      </c>
      <c r="AE8" s="983"/>
      <c r="AF8" s="983" t="s">
        <v>7972</v>
      </c>
      <c r="AG8" s="983" t="s">
        <v>7948</v>
      </c>
      <c r="AH8" s="988">
        <v>4</v>
      </c>
      <c r="AI8" s="91" t="s">
        <v>7560</v>
      </c>
      <c r="AJ8" s="983">
        <v>1</v>
      </c>
      <c r="AK8" s="983"/>
      <c r="AL8" s="91">
        <v>6</v>
      </c>
      <c r="AM8" s="983"/>
      <c r="AN8" s="983"/>
      <c r="AO8" s="983"/>
      <c r="AP8" s="983"/>
      <c r="AQ8" s="983"/>
      <c r="AR8" s="983"/>
      <c r="AS8" s="983"/>
      <c r="AT8" s="989">
        <v>1</v>
      </c>
      <c r="AU8" s="983"/>
      <c r="AV8" s="983">
        <v>4</v>
      </c>
      <c r="AW8" s="983">
        <v>2</v>
      </c>
      <c r="AX8" s="983"/>
      <c r="AY8" s="983"/>
      <c r="AZ8" s="983"/>
      <c r="BA8" s="983"/>
      <c r="BB8" s="983"/>
      <c r="BC8" s="983"/>
      <c r="BD8" s="983"/>
      <c r="BE8" s="983"/>
      <c r="BF8" s="983"/>
      <c r="BG8" s="983"/>
      <c r="BH8" s="91">
        <v>2</v>
      </c>
      <c r="BI8" s="91">
        <v>1</v>
      </c>
      <c r="BJ8" s="91">
        <v>1</v>
      </c>
      <c r="BK8" s="91">
        <v>2</v>
      </c>
      <c r="BL8" s="91">
        <v>4</v>
      </c>
      <c r="BM8" s="91"/>
      <c r="BN8" s="91"/>
      <c r="BO8" s="91"/>
      <c r="BP8" s="91">
        <v>2</v>
      </c>
      <c r="BQ8" s="91">
        <v>1</v>
      </c>
      <c r="BR8" s="91">
        <v>1</v>
      </c>
    </row>
    <row r="9" spans="1:70" ht="25.5">
      <c r="A9" s="630" t="s">
        <v>8590</v>
      </c>
      <c r="B9" s="630" t="s">
        <v>6628</v>
      </c>
      <c r="C9" s="630" t="s">
        <v>7942</v>
      </c>
      <c r="D9" s="596">
        <f t="shared" si="0"/>
        <v>198173.77892030848</v>
      </c>
      <c r="E9" s="618">
        <v>770896</v>
      </c>
      <c r="F9" s="810">
        <v>11</v>
      </c>
      <c r="G9" s="624" t="s">
        <v>3216</v>
      </c>
      <c r="H9" s="624"/>
      <c r="I9" s="811"/>
      <c r="J9" s="613" t="s">
        <v>8559</v>
      </c>
      <c r="K9" s="613">
        <v>44603</v>
      </c>
      <c r="L9" s="817" t="s">
        <v>8591</v>
      </c>
      <c r="M9" s="981">
        <v>14</v>
      </c>
      <c r="N9" s="521" t="s">
        <v>2351</v>
      </c>
      <c r="O9" s="632" t="s">
        <v>2374</v>
      </c>
      <c r="P9" s="632">
        <v>4138</v>
      </c>
      <c r="Q9" s="990" t="s">
        <v>2335</v>
      </c>
      <c r="R9" s="968" t="s">
        <v>8592</v>
      </c>
      <c r="S9" s="960" t="s">
        <v>2955</v>
      </c>
      <c r="T9" s="960" t="s">
        <v>8324</v>
      </c>
      <c r="U9" s="982">
        <v>7108</v>
      </c>
      <c r="V9" s="960" t="s">
        <v>4870</v>
      </c>
      <c r="W9" s="960" t="s">
        <v>1856</v>
      </c>
      <c r="X9" s="983" t="s">
        <v>5043</v>
      </c>
      <c r="Y9" s="984" t="s">
        <v>5833</v>
      </c>
      <c r="Z9" s="985">
        <v>44609</v>
      </c>
      <c r="AA9" s="986">
        <v>44616</v>
      </c>
      <c r="AB9" s="991"/>
      <c r="AC9" s="983">
        <v>11</v>
      </c>
      <c r="AD9" s="983" t="s">
        <v>6689</v>
      </c>
      <c r="AE9" s="983" t="s">
        <v>7957</v>
      </c>
      <c r="AF9" s="983" t="s">
        <v>7986</v>
      </c>
      <c r="AG9" s="983" t="s">
        <v>7976</v>
      </c>
      <c r="AH9" s="988"/>
      <c r="AI9" s="91" t="s">
        <v>7560</v>
      </c>
      <c r="AJ9" s="983">
        <v>1</v>
      </c>
      <c r="AK9" s="983"/>
      <c r="AL9" s="983">
        <v>8</v>
      </c>
      <c r="AM9" s="983">
        <v>3</v>
      </c>
      <c r="AN9" s="983"/>
      <c r="AO9" s="983"/>
      <c r="AP9" s="983"/>
      <c r="AQ9" s="983"/>
      <c r="AR9" s="983"/>
      <c r="AS9" s="983"/>
      <c r="AT9" s="983"/>
      <c r="AU9" s="983">
        <v>1</v>
      </c>
      <c r="AV9" s="983"/>
      <c r="AW9" s="983"/>
      <c r="AX9" s="983"/>
      <c r="AY9" s="983"/>
      <c r="AZ9" s="983"/>
      <c r="BA9" s="983"/>
      <c r="BB9" s="983"/>
      <c r="BC9" s="983"/>
      <c r="BD9" s="983"/>
      <c r="BE9" s="983"/>
      <c r="BF9" s="983"/>
      <c r="BG9" s="983"/>
      <c r="BH9" s="91">
        <v>2</v>
      </c>
      <c r="BI9" s="91">
        <v>1</v>
      </c>
      <c r="BJ9" s="91">
        <v>1</v>
      </c>
      <c r="BK9" s="91"/>
      <c r="BL9" s="91"/>
      <c r="BM9" s="983"/>
      <c r="BN9" s="983"/>
      <c r="BO9" s="91">
        <v>1</v>
      </c>
      <c r="BP9" s="91"/>
      <c r="BQ9" s="91">
        <v>1</v>
      </c>
      <c r="BR9" s="91">
        <v>1</v>
      </c>
    </row>
    <row r="10" spans="1:70" ht="25.5">
      <c r="A10" s="630" t="s">
        <v>8593</v>
      </c>
      <c r="B10" s="630" t="s">
        <v>2333</v>
      </c>
      <c r="C10" s="630" t="s">
        <v>7942</v>
      </c>
      <c r="D10" s="596">
        <f t="shared" si="0"/>
        <v>198206.16966580975</v>
      </c>
      <c r="E10" s="618">
        <v>771022</v>
      </c>
      <c r="F10" s="810">
        <v>11</v>
      </c>
      <c r="G10" s="624" t="s">
        <v>3216</v>
      </c>
      <c r="H10" s="624" t="s">
        <v>3216</v>
      </c>
      <c r="I10" s="811"/>
      <c r="J10" s="752">
        <v>44572</v>
      </c>
      <c r="K10" s="613"/>
      <c r="L10" s="613">
        <v>44572</v>
      </c>
      <c r="M10" s="981">
        <v>14</v>
      </c>
      <c r="N10" s="778" t="s">
        <v>2351</v>
      </c>
      <c r="O10" s="632" t="s">
        <v>2351</v>
      </c>
      <c r="P10" s="561">
        <v>4975</v>
      </c>
      <c r="Q10" s="959" t="s">
        <v>2358</v>
      </c>
      <c r="R10" s="968">
        <v>4078</v>
      </c>
      <c r="S10" s="959" t="s">
        <v>81</v>
      </c>
      <c r="T10" s="959" t="s">
        <v>8594</v>
      </c>
      <c r="U10" s="982">
        <v>4078</v>
      </c>
      <c r="V10" s="959" t="s">
        <v>4887</v>
      </c>
      <c r="W10" s="959" t="s">
        <v>1159</v>
      </c>
      <c r="X10" s="983" t="s">
        <v>5043</v>
      </c>
      <c r="Y10" s="983" t="s">
        <v>7946</v>
      </c>
      <c r="Z10" s="985">
        <v>44610</v>
      </c>
      <c r="AA10" s="986">
        <v>44616</v>
      </c>
      <c r="AB10" s="991"/>
      <c r="AC10" s="983">
        <v>11</v>
      </c>
      <c r="AD10" s="983" t="s">
        <v>6976</v>
      </c>
      <c r="AE10" s="983" t="s">
        <v>7957</v>
      </c>
      <c r="AF10" s="983" t="s">
        <v>7986</v>
      </c>
      <c r="AG10" s="983" t="s">
        <v>8595</v>
      </c>
      <c r="AH10" s="91" t="s">
        <v>3258</v>
      </c>
      <c r="AI10" s="91" t="s">
        <v>8596</v>
      </c>
      <c r="AJ10" s="91"/>
      <c r="AK10" s="91">
        <v>1</v>
      </c>
      <c r="AL10" s="91"/>
      <c r="AM10" s="91"/>
      <c r="AN10" s="91"/>
      <c r="AO10" s="91"/>
      <c r="AP10" s="983"/>
      <c r="AQ10" s="983"/>
      <c r="AR10" s="983"/>
      <c r="AS10" s="983"/>
      <c r="AT10" s="983"/>
      <c r="AU10" s="983"/>
      <c r="AV10" s="983"/>
      <c r="AW10" s="983"/>
      <c r="AX10" s="983"/>
      <c r="AY10" s="983"/>
      <c r="AZ10" s="983"/>
      <c r="BA10" s="983"/>
      <c r="BB10" s="983"/>
      <c r="BC10" s="983"/>
      <c r="BD10" s="983"/>
      <c r="BE10" s="983"/>
      <c r="BF10" s="983"/>
      <c r="BG10" s="983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</row>
    <row r="11" spans="1:70" ht="25.5">
      <c r="A11" s="630" t="s">
        <v>8597</v>
      </c>
      <c r="B11" s="630" t="s">
        <v>7714</v>
      </c>
      <c r="C11" s="630" t="s">
        <v>7942</v>
      </c>
      <c r="D11" s="596">
        <f t="shared" si="0"/>
        <v>142582.51928020566</v>
      </c>
      <c r="E11" s="618">
        <v>554646</v>
      </c>
      <c r="F11" s="515">
        <v>9</v>
      </c>
      <c r="G11" s="624" t="s">
        <v>3216</v>
      </c>
      <c r="H11" s="624" t="s">
        <v>3216</v>
      </c>
      <c r="I11" s="811"/>
      <c r="J11" s="752">
        <v>44572</v>
      </c>
      <c r="K11" s="613"/>
      <c r="L11" s="613">
        <v>44572</v>
      </c>
      <c r="M11" s="981">
        <v>14</v>
      </c>
      <c r="N11" s="521" t="s">
        <v>2351</v>
      </c>
      <c r="O11" s="632" t="s">
        <v>2374</v>
      </c>
      <c r="P11" s="561">
        <v>4976</v>
      </c>
      <c r="Q11" s="962" t="s">
        <v>2358</v>
      </c>
      <c r="R11" s="968">
        <v>1988</v>
      </c>
      <c r="S11" s="962" t="s">
        <v>3286</v>
      </c>
      <c r="T11" s="962" t="s">
        <v>8598</v>
      </c>
      <c r="U11" s="982">
        <v>1988</v>
      </c>
      <c r="V11" s="962" t="s">
        <v>5720</v>
      </c>
      <c r="W11" s="962" t="s">
        <v>1923</v>
      </c>
      <c r="X11" s="983" t="s">
        <v>5043</v>
      </c>
      <c r="Y11" s="983" t="s">
        <v>7946</v>
      </c>
      <c r="Z11" s="985">
        <v>44611</v>
      </c>
      <c r="AA11" s="986">
        <v>44616</v>
      </c>
      <c r="AB11" s="991"/>
      <c r="AC11" s="983">
        <v>11</v>
      </c>
      <c r="AD11" s="983" t="s">
        <v>6773</v>
      </c>
      <c r="AE11" s="983" t="s">
        <v>7957</v>
      </c>
      <c r="AF11" s="983" t="s">
        <v>7986</v>
      </c>
      <c r="AG11" s="983" t="s">
        <v>8599</v>
      </c>
      <c r="AH11" s="91" t="s">
        <v>4947</v>
      </c>
      <c r="AI11" s="91"/>
      <c r="AJ11" s="91">
        <v>1</v>
      </c>
      <c r="AK11" s="91"/>
      <c r="AL11" s="91">
        <v>6</v>
      </c>
      <c r="AM11" s="91">
        <v>3</v>
      </c>
      <c r="AN11" s="91"/>
      <c r="AO11" s="91"/>
      <c r="AP11" s="983"/>
      <c r="AQ11" s="983"/>
      <c r="AR11" s="983"/>
      <c r="AS11" s="983"/>
      <c r="AT11" s="983"/>
      <c r="AU11" s="983"/>
      <c r="AV11" s="983"/>
      <c r="AW11" s="983"/>
      <c r="AX11" s="983"/>
      <c r="AY11" s="983"/>
      <c r="AZ11" s="983"/>
      <c r="BA11" s="983"/>
      <c r="BB11" s="983"/>
      <c r="BC11" s="983"/>
      <c r="BD11" s="983"/>
      <c r="BE11" s="983"/>
      <c r="BF11" s="983"/>
      <c r="BG11" s="983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</row>
    <row r="12" spans="1:70" ht="25.5">
      <c r="A12" s="630" t="s">
        <v>8600</v>
      </c>
      <c r="B12" s="630" t="s">
        <v>2317</v>
      </c>
      <c r="C12" s="630" t="s">
        <v>7942</v>
      </c>
      <c r="D12" s="596">
        <f t="shared" si="0"/>
        <v>184739.84575835476</v>
      </c>
      <c r="E12" s="618">
        <v>718638</v>
      </c>
      <c r="F12" s="515">
        <v>13</v>
      </c>
      <c r="G12" s="624" t="s">
        <v>3216</v>
      </c>
      <c r="H12" s="624" t="s">
        <v>3216</v>
      </c>
      <c r="I12" s="811"/>
      <c r="J12" s="752">
        <v>44572</v>
      </c>
      <c r="K12" s="613">
        <v>44601</v>
      </c>
      <c r="L12" s="613">
        <v>44572</v>
      </c>
      <c r="M12" s="981">
        <v>14</v>
      </c>
      <c r="N12" s="521" t="s">
        <v>2351</v>
      </c>
      <c r="O12" s="632" t="s">
        <v>2351</v>
      </c>
      <c r="P12" s="561">
        <v>4977</v>
      </c>
      <c r="Q12" s="962" t="s">
        <v>2358</v>
      </c>
      <c r="R12" s="968">
        <v>5186</v>
      </c>
      <c r="S12" s="962" t="s">
        <v>5138</v>
      </c>
      <c r="T12" s="962" t="s">
        <v>8601</v>
      </c>
      <c r="U12" s="982">
        <v>5186</v>
      </c>
      <c r="V12" s="962" t="s">
        <v>5720</v>
      </c>
      <c r="W12" s="962" t="s">
        <v>8602</v>
      </c>
      <c r="X12" s="983" t="s">
        <v>5043</v>
      </c>
      <c r="Y12" s="983" t="s">
        <v>7946</v>
      </c>
      <c r="Z12" s="985">
        <v>44611</v>
      </c>
      <c r="AA12" s="986">
        <v>44616</v>
      </c>
      <c r="AB12" s="991"/>
      <c r="AC12" s="983">
        <v>11</v>
      </c>
      <c r="AD12" s="983" t="s">
        <v>6976</v>
      </c>
      <c r="AE12" s="983" t="s">
        <v>7975</v>
      </c>
      <c r="AF12" s="983" t="s">
        <v>7986</v>
      </c>
      <c r="AG12" s="983" t="s">
        <v>7966</v>
      </c>
      <c r="AH12" s="91" t="s">
        <v>3364</v>
      </c>
      <c r="AI12" s="91"/>
      <c r="AJ12" s="91"/>
      <c r="AK12" s="91">
        <v>1</v>
      </c>
      <c r="AL12" s="91">
        <v>6</v>
      </c>
      <c r="AM12" s="91">
        <v>7</v>
      </c>
      <c r="AN12" s="91"/>
      <c r="AO12" s="91"/>
      <c r="AP12" s="983"/>
      <c r="AQ12" s="983"/>
      <c r="AR12" s="983"/>
      <c r="AS12" s="983"/>
      <c r="AT12" s="983"/>
      <c r="AU12" s="983"/>
      <c r="AV12" s="983"/>
      <c r="AW12" s="983"/>
      <c r="AX12" s="983"/>
      <c r="AY12" s="983"/>
      <c r="AZ12" s="983"/>
      <c r="BA12" s="983"/>
      <c r="BB12" s="983"/>
      <c r="BC12" s="983"/>
      <c r="BD12" s="983"/>
      <c r="BE12" s="983"/>
      <c r="BF12" s="983"/>
      <c r="BG12" s="983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</row>
    <row r="13" spans="1:70" ht="25.5">
      <c r="A13" s="630" t="s">
        <v>8603</v>
      </c>
      <c r="B13" s="630" t="s">
        <v>6628</v>
      </c>
      <c r="C13" s="630" t="s">
        <v>7942</v>
      </c>
      <c r="D13" s="596">
        <f t="shared" si="0"/>
        <v>180000</v>
      </c>
      <c r="E13" s="618">
        <v>700200</v>
      </c>
      <c r="F13" s="515">
        <v>10</v>
      </c>
      <c r="G13" s="624" t="s">
        <v>3216</v>
      </c>
      <c r="H13" s="624"/>
      <c r="I13" s="811"/>
      <c r="J13" s="613" t="s">
        <v>8559</v>
      </c>
      <c r="K13" s="613"/>
      <c r="L13" s="817" t="s">
        <v>8604</v>
      </c>
      <c r="M13" s="981">
        <v>21</v>
      </c>
      <c r="N13" s="778" t="s">
        <v>2351</v>
      </c>
      <c r="O13" s="632" t="s">
        <v>2374</v>
      </c>
      <c r="P13" s="632">
        <v>4987</v>
      </c>
      <c r="Q13" s="417" t="s">
        <v>2335</v>
      </c>
      <c r="R13" s="968">
        <v>7308</v>
      </c>
      <c r="S13" s="417" t="s">
        <v>8479</v>
      </c>
      <c r="T13" s="417" t="s">
        <v>7055</v>
      </c>
      <c r="U13" s="982">
        <v>7308</v>
      </c>
      <c r="V13" s="417" t="s">
        <v>4880</v>
      </c>
      <c r="W13" s="417" t="s">
        <v>8605</v>
      </c>
      <c r="X13" s="983" t="s">
        <v>5043</v>
      </c>
      <c r="Y13" s="983" t="s">
        <v>5833</v>
      </c>
      <c r="Z13" s="985">
        <v>44617</v>
      </c>
      <c r="AA13" s="986">
        <v>44651</v>
      </c>
      <c r="AB13" s="991"/>
      <c r="AC13" s="983">
        <v>11</v>
      </c>
      <c r="AD13" s="983" t="s">
        <v>6652</v>
      </c>
      <c r="AE13" s="983" t="s">
        <v>7957</v>
      </c>
      <c r="AF13" s="983" t="s">
        <v>7986</v>
      </c>
      <c r="AG13" s="983" t="s">
        <v>7976</v>
      </c>
      <c r="AH13" s="91" t="s">
        <v>5001</v>
      </c>
      <c r="AI13" s="91" t="s">
        <v>8596</v>
      </c>
      <c r="AJ13" s="91">
        <v>1</v>
      </c>
      <c r="AK13" s="91"/>
      <c r="AL13" s="91"/>
      <c r="AM13" s="91"/>
      <c r="AN13" s="91"/>
      <c r="AO13" s="91"/>
      <c r="AP13" s="983"/>
      <c r="AQ13" s="983"/>
      <c r="AR13" s="983"/>
      <c r="AS13" s="983"/>
      <c r="AT13" s="983"/>
      <c r="AU13" s="983"/>
      <c r="AV13" s="983"/>
      <c r="AW13" s="983"/>
      <c r="AX13" s="983"/>
      <c r="AY13" s="983"/>
      <c r="AZ13" s="983"/>
      <c r="BA13" s="983"/>
      <c r="BB13" s="983"/>
      <c r="BC13" s="983"/>
      <c r="BD13" s="983"/>
      <c r="BE13" s="983"/>
      <c r="BF13" s="983"/>
      <c r="BG13" s="983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</row>
    <row r="14" spans="1:70" ht="25.5">
      <c r="A14" s="630" t="s">
        <v>8606</v>
      </c>
      <c r="B14" s="630" t="s">
        <v>7566</v>
      </c>
      <c r="C14" s="630" t="s">
        <v>7942</v>
      </c>
      <c r="D14" s="596">
        <f t="shared" si="0"/>
        <v>178874.5501285347</v>
      </c>
      <c r="E14" s="618">
        <v>695822</v>
      </c>
      <c r="F14" s="515">
        <v>12</v>
      </c>
      <c r="G14" s="624" t="s">
        <v>3216</v>
      </c>
      <c r="H14" s="624" t="s">
        <v>3216</v>
      </c>
      <c r="I14" s="811"/>
      <c r="J14" s="752">
        <v>44586</v>
      </c>
      <c r="K14" s="613"/>
      <c r="L14" s="613">
        <v>44586</v>
      </c>
      <c r="M14" s="981">
        <v>28</v>
      </c>
      <c r="N14" s="521" t="s">
        <v>2351</v>
      </c>
      <c r="O14" s="632" t="s">
        <v>2374</v>
      </c>
      <c r="P14" s="561">
        <v>4978</v>
      </c>
      <c r="Q14" s="962" t="s">
        <v>2358</v>
      </c>
      <c r="R14" s="968">
        <v>3392</v>
      </c>
      <c r="S14" s="962" t="s">
        <v>153</v>
      </c>
      <c r="T14" s="962" t="s">
        <v>8607</v>
      </c>
      <c r="U14" s="982">
        <v>3392</v>
      </c>
      <c r="V14" s="962" t="s">
        <v>5720</v>
      </c>
      <c r="W14" s="962" t="s">
        <v>1180</v>
      </c>
      <c r="X14" s="983" t="s">
        <v>5043</v>
      </c>
      <c r="Y14" s="983" t="s">
        <v>7946</v>
      </c>
      <c r="Z14" s="985">
        <v>44624</v>
      </c>
      <c r="AA14" s="986">
        <v>44630</v>
      </c>
      <c r="AB14" s="991"/>
      <c r="AC14" s="983">
        <v>11</v>
      </c>
      <c r="AD14" s="983" t="s">
        <v>6689</v>
      </c>
      <c r="AE14" s="983" t="s">
        <v>7975</v>
      </c>
      <c r="AF14" s="983" t="s">
        <v>7986</v>
      </c>
      <c r="AG14" s="983" t="s">
        <v>7966</v>
      </c>
      <c r="AH14" s="91" t="s">
        <v>4910</v>
      </c>
      <c r="AI14" s="91"/>
      <c r="AJ14" s="91">
        <v>1</v>
      </c>
      <c r="AK14" s="91"/>
      <c r="AL14" s="91">
        <v>8</v>
      </c>
      <c r="AM14" s="91">
        <v>4</v>
      </c>
      <c r="AN14" s="91"/>
      <c r="AO14" s="91"/>
      <c r="AP14" s="983"/>
      <c r="AQ14" s="983"/>
      <c r="AR14" s="983"/>
      <c r="AS14" s="983"/>
      <c r="AT14" s="983"/>
      <c r="AU14" s="983"/>
      <c r="AV14" s="983"/>
      <c r="AW14" s="983"/>
      <c r="AX14" s="983"/>
      <c r="AY14" s="983"/>
      <c r="AZ14" s="983"/>
      <c r="BA14" s="983"/>
      <c r="BB14" s="983"/>
      <c r="BC14" s="983"/>
      <c r="BD14" s="983"/>
      <c r="BE14" s="983"/>
      <c r="BF14" s="983"/>
      <c r="BG14" s="983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</row>
    <row r="15" spans="1:70" ht="25.5">
      <c r="A15" s="630" t="s">
        <v>8608</v>
      </c>
      <c r="B15" s="630" t="s">
        <v>7485</v>
      </c>
      <c r="C15" s="630" t="s">
        <v>7942</v>
      </c>
      <c r="D15" s="596">
        <f t="shared" si="0"/>
        <v>184610.7969151671</v>
      </c>
      <c r="E15" s="618">
        <v>718136</v>
      </c>
      <c r="F15" s="515">
        <v>13</v>
      </c>
      <c r="G15" s="624" t="s">
        <v>3216</v>
      </c>
      <c r="H15" s="624" t="s">
        <v>3216</v>
      </c>
      <c r="I15" s="811"/>
      <c r="J15" s="752">
        <v>44586</v>
      </c>
      <c r="K15" s="613"/>
      <c r="L15" s="613">
        <v>44586</v>
      </c>
      <c r="M15" s="981">
        <v>28</v>
      </c>
      <c r="N15" s="778" t="s">
        <v>2351</v>
      </c>
      <c r="O15" s="632" t="s">
        <v>2374</v>
      </c>
      <c r="P15" s="561">
        <v>4979</v>
      </c>
      <c r="Q15" s="959" t="s">
        <v>2358</v>
      </c>
      <c r="R15" s="968">
        <v>4449</v>
      </c>
      <c r="S15" s="959" t="s">
        <v>3337</v>
      </c>
      <c r="T15" s="959" t="s">
        <v>3338</v>
      </c>
      <c r="U15" s="982">
        <v>4449</v>
      </c>
      <c r="V15" s="959" t="s">
        <v>4887</v>
      </c>
      <c r="W15" s="959" t="s">
        <v>1502</v>
      </c>
      <c r="X15" s="983" t="s">
        <v>5043</v>
      </c>
      <c r="Y15" s="983" t="s">
        <v>7946</v>
      </c>
      <c r="Z15" s="985">
        <v>44624</v>
      </c>
      <c r="AA15" s="986">
        <v>44630</v>
      </c>
      <c r="AB15" s="991"/>
      <c r="AC15" s="983">
        <v>11</v>
      </c>
      <c r="AD15" s="983" t="s">
        <v>6986</v>
      </c>
      <c r="AE15" s="983" t="s">
        <v>6985</v>
      </c>
      <c r="AF15" s="983" t="s">
        <v>7986</v>
      </c>
      <c r="AG15" s="983" t="s">
        <v>7966</v>
      </c>
      <c r="AH15" s="91" t="s">
        <v>8609</v>
      </c>
      <c r="AI15" s="91"/>
      <c r="AJ15" s="91">
        <v>1</v>
      </c>
      <c r="AK15" s="91"/>
      <c r="AL15" s="91"/>
      <c r="AM15" s="91"/>
      <c r="AN15" s="91"/>
      <c r="AO15" s="91"/>
      <c r="AP15" s="983"/>
      <c r="AQ15" s="983"/>
      <c r="AR15" s="983"/>
      <c r="AS15" s="983"/>
      <c r="AT15" s="983"/>
      <c r="AU15" s="983"/>
      <c r="AV15" s="983"/>
      <c r="AW15" s="983"/>
      <c r="AX15" s="983"/>
      <c r="AY15" s="983"/>
      <c r="AZ15" s="983"/>
      <c r="BA15" s="983"/>
      <c r="BB15" s="983"/>
      <c r="BC15" s="983"/>
      <c r="BD15" s="983"/>
      <c r="BE15" s="983"/>
      <c r="BF15" s="983"/>
      <c r="BG15" s="983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</row>
    <row r="16" spans="1:70" ht="25.5">
      <c r="A16" s="630" t="s">
        <v>8610</v>
      </c>
      <c r="B16" s="630" t="s">
        <v>2317</v>
      </c>
      <c r="C16" s="630" t="s">
        <v>7942</v>
      </c>
      <c r="D16" s="596">
        <f t="shared" si="0"/>
        <v>152369.66580976863</v>
      </c>
      <c r="E16" s="618">
        <v>592718</v>
      </c>
      <c r="F16" s="515">
        <v>9</v>
      </c>
      <c r="G16" s="624" t="s">
        <v>3216</v>
      </c>
      <c r="H16" s="624" t="s">
        <v>3216</v>
      </c>
      <c r="I16" s="811"/>
      <c r="J16" s="752">
        <v>44599</v>
      </c>
      <c r="K16" s="613"/>
      <c r="L16" s="613">
        <v>44599</v>
      </c>
      <c r="M16" s="981">
        <v>9</v>
      </c>
      <c r="N16" s="778" t="s">
        <v>2374</v>
      </c>
      <c r="O16" s="632" t="s">
        <v>2374</v>
      </c>
      <c r="P16" s="632">
        <v>6377</v>
      </c>
      <c r="Q16" s="990" t="s">
        <v>2358</v>
      </c>
      <c r="R16" s="968">
        <v>5189</v>
      </c>
      <c r="S16" s="990" t="s">
        <v>2822</v>
      </c>
      <c r="T16" s="990" t="s">
        <v>8611</v>
      </c>
      <c r="U16" s="982">
        <v>5189</v>
      </c>
      <c r="V16" s="960" t="s">
        <v>4870</v>
      </c>
      <c r="W16" s="960" t="s">
        <v>8612</v>
      </c>
      <c r="X16" s="983" t="s">
        <v>5043</v>
      </c>
      <c r="Y16" s="983" t="s">
        <v>7946</v>
      </c>
      <c r="Z16" s="985">
        <v>44634</v>
      </c>
      <c r="AA16" s="986">
        <v>44644</v>
      </c>
      <c r="AB16" s="991"/>
      <c r="AC16" s="983">
        <v>11</v>
      </c>
      <c r="AD16" s="983" t="s">
        <v>8185</v>
      </c>
      <c r="AE16" s="983" t="s">
        <v>7964</v>
      </c>
      <c r="AF16" s="983" t="s">
        <v>7986</v>
      </c>
      <c r="AG16" s="983" t="s">
        <v>8613</v>
      </c>
      <c r="AH16" s="91" t="s">
        <v>8614</v>
      </c>
      <c r="AI16" s="91"/>
      <c r="AJ16" s="983">
        <v>1</v>
      </c>
      <c r="AK16" s="983"/>
      <c r="AL16" s="983"/>
      <c r="AM16" s="983"/>
      <c r="AN16" s="983"/>
      <c r="AO16" s="983"/>
      <c r="AP16" s="983"/>
      <c r="AQ16" s="983"/>
      <c r="AR16" s="983"/>
      <c r="AS16" s="983"/>
      <c r="AT16" s="983"/>
      <c r="AU16" s="983"/>
      <c r="AV16" s="983"/>
      <c r="AW16" s="983"/>
      <c r="AX16" s="983"/>
      <c r="AY16" s="983"/>
      <c r="AZ16" s="983"/>
      <c r="BA16" s="983"/>
      <c r="BB16" s="983"/>
      <c r="BC16" s="983"/>
      <c r="BD16" s="983"/>
      <c r="BE16" s="983"/>
      <c r="BF16" s="983"/>
      <c r="BG16" s="983"/>
      <c r="BH16" s="91"/>
      <c r="BI16" s="91"/>
      <c r="BJ16" s="91"/>
      <c r="BK16" s="91"/>
      <c r="BL16" s="91"/>
      <c r="BM16" s="983"/>
      <c r="BN16" s="983"/>
      <c r="BO16" s="91"/>
      <c r="BP16" s="91"/>
      <c r="BQ16" s="91"/>
      <c r="BR16" s="91"/>
    </row>
    <row r="17" spans="1:70" ht="25.5">
      <c r="A17" s="630" t="s">
        <v>8615</v>
      </c>
      <c r="B17" s="630" t="s">
        <v>2333</v>
      </c>
      <c r="C17" s="630" t="s">
        <v>7942</v>
      </c>
      <c r="D17" s="596">
        <f t="shared" si="0"/>
        <v>188896.1439588689</v>
      </c>
      <c r="E17" s="618">
        <v>734806</v>
      </c>
      <c r="F17" s="515">
        <v>11</v>
      </c>
      <c r="G17" s="624" t="s">
        <v>3216</v>
      </c>
      <c r="H17" s="624" t="s">
        <v>3216</v>
      </c>
      <c r="I17" s="811"/>
      <c r="J17" s="752">
        <v>44586</v>
      </c>
      <c r="K17" s="613"/>
      <c r="L17" s="613">
        <v>44586</v>
      </c>
      <c r="M17" s="981">
        <v>14</v>
      </c>
      <c r="N17" s="778" t="s">
        <v>2374</v>
      </c>
      <c r="O17" s="632" t="s">
        <v>2417</v>
      </c>
      <c r="P17" s="561">
        <v>5540</v>
      </c>
      <c r="Q17" s="959" t="s">
        <v>2358</v>
      </c>
      <c r="R17" s="968">
        <v>4503</v>
      </c>
      <c r="S17" s="959" t="s">
        <v>5208</v>
      </c>
      <c r="T17" s="959" t="s">
        <v>8616</v>
      </c>
      <c r="U17" s="982">
        <v>4503</v>
      </c>
      <c r="V17" s="959" t="s">
        <v>4887</v>
      </c>
      <c r="W17" s="959" t="s">
        <v>8617</v>
      </c>
      <c r="X17" s="983" t="s">
        <v>5043</v>
      </c>
      <c r="Y17" s="983" t="s">
        <v>7946</v>
      </c>
      <c r="Z17" s="985">
        <v>44638</v>
      </c>
      <c r="AA17" s="986">
        <v>44644</v>
      </c>
      <c r="AB17" s="991"/>
      <c r="AC17" s="983">
        <v>11</v>
      </c>
      <c r="AD17" s="983" t="s">
        <v>6689</v>
      </c>
      <c r="AE17" s="983" t="s">
        <v>7957</v>
      </c>
      <c r="AF17" s="983" t="s">
        <v>7986</v>
      </c>
      <c r="AG17" s="983" t="s">
        <v>7966</v>
      </c>
      <c r="AH17" s="91" t="s">
        <v>6748</v>
      </c>
      <c r="AI17" s="91" t="s">
        <v>8596</v>
      </c>
      <c r="AJ17" s="91"/>
      <c r="AK17" s="91">
        <v>1</v>
      </c>
      <c r="AL17" s="91"/>
      <c r="AM17" s="91"/>
      <c r="AN17" s="91"/>
      <c r="AO17" s="91"/>
      <c r="AP17" s="983"/>
      <c r="AQ17" s="983"/>
      <c r="AR17" s="983"/>
      <c r="AS17" s="983"/>
      <c r="AT17" s="983"/>
      <c r="AU17" s="983"/>
      <c r="AV17" s="983"/>
      <c r="AW17" s="983"/>
      <c r="AX17" s="983"/>
      <c r="AY17" s="983"/>
      <c r="AZ17" s="983"/>
      <c r="BA17" s="983"/>
      <c r="BB17" s="983"/>
      <c r="BC17" s="983"/>
      <c r="BD17" s="983"/>
      <c r="BE17" s="983"/>
      <c r="BF17" s="983"/>
      <c r="BG17" s="983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</row>
    <row r="18" spans="1:70" ht="25.5">
      <c r="A18" s="630" t="s">
        <v>8618</v>
      </c>
      <c r="B18" s="630" t="s">
        <v>7566</v>
      </c>
      <c r="C18" s="630" t="s">
        <v>7942</v>
      </c>
      <c r="D18" s="596">
        <f t="shared" si="0"/>
        <v>199808.48329048842</v>
      </c>
      <c r="E18" s="618">
        <v>777255</v>
      </c>
      <c r="F18" s="515">
        <v>11</v>
      </c>
      <c r="G18" s="624" t="s">
        <v>3216</v>
      </c>
      <c r="H18" s="624" t="s">
        <v>3216</v>
      </c>
      <c r="I18" s="811"/>
      <c r="J18" s="752">
        <v>44600</v>
      </c>
      <c r="K18" s="613"/>
      <c r="L18" s="613">
        <v>44600</v>
      </c>
      <c r="M18" s="981">
        <v>14</v>
      </c>
      <c r="N18" s="778" t="s">
        <v>2374</v>
      </c>
      <c r="O18" s="632" t="s">
        <v>2417</v>
      </c>
      <c r="P18" s="561">
        <v>5821</v>
      </c>
      <c r="Q18" s="959" t="s">
        <v>2358</v>
      </c>
      <c r="R18" s="968">
        <v>4669</v>
      </c>
      <c r="S18" s="959" t="s">
        <v>3986</v>
      </c>
      <c r="T18" s="959" t="s">
        <v>8619</v>
      </c>
      <c r="U18" s="982">
        <v>4669</v>
      </c>
      <c r="V18" s="959" t="s">
        <v>4887</v>
      </c>
      <c r="W18" s="959" t="s">
        <v>1254</v>
      </c>
      <c r="X18" s="983" t="s">
        <v>5043</v>
      </c>
      <c r="Y18" s="983" t="s">
        <v>7946</v>
      </c>
      <c r="Z18" s="985">
        <v>44638</v>
      </c>
      <c r="AA18" s="986">
        <v>44644</v>
      </c>
      <c r="AB18" s="991"/>
      <c r="AC18" s="983">
        <v>11</v>
      </c>
      <c r="AD18" s="983" t="s">
        <v>6555</v>
      </c>
      <c r="AE18" s="983" t="s">
        <v>7957</v>
      </c>
      <c r="AF18" s="983" t="s">
        <v>7986</v>
      </c>
      <c r="AG18" s="983" t="s">
        <v>8620</v>
      </c>
      <c r="AH18" s="91" t="s">
        <v>7340</v>
      </c>
      <c r="AI18" s="91" t="s">
        <v>8596</v>
      </c>
      <c r="AJ18" s="91">
        <v>1</v>
      </c>
      <c r="AK18" s="91"/>
      <c r="AL18" s="91"/>
      <c r="AM18" s="91"/>
      <c r="AN18" s="91"/>
      <c r="AO18" s="91"/>
      <c r="AP18" s="983"/>
      <c r="AQ18" s="983"/>
      <c r="AR18" s="983"/>
      <c r="AS18" s="983"/>
      <c r="AT18" s="983"/>
      <c r="AU18" s="983"/>
      <c r="AV18" s="983"/>
      <c r="AW18" s="983"/>
      <c r="AX18" s="983"/>
      <c r="AY18" s="983"/>
      <c r="AZ18" s="983"/>
      <c r="BA18" s="983"/>
      <c r="BB18" s="983"/>
      <c r="BC18" s="983"/>
      <c r="BD18" s="983"/>
      <c r="BE18" s="983"/>
      <c r="BF18" s="983"/>
      <c r="BG18" s="983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</row>
    <row r="19" spans="1:70" ht="25.5">
      <c r="A19" s="630" t="s">
        <v>8621</v>
      </c>
      <c r="B19" s="630" t="s">
        <v>6628</v>
      </c>
      <c r="C19" s="630" t="s">
        <v>7942</v>
      </c>
      <c r="D19" s="596">
        <f t="shared" si="0"/>
        <v>180000</v>
      </c>
      <c r="E19" s="618">
        <v>700200</v>
      </c>
      <c r="F19" s="515">
        <v>12</v>
      </c>
      <c r="G19" s="624" t="s">
        <v>3216</v>
      </c>
      <c r="H19" s="624" t="s">
        <v>3216</v>
      </c>
      <c r="I19" s="811"/>
      <c r="J19" s="752">
        <v>44592</v>
      </c>
      <c r="K19" s="613">
        <v>44637</v>
      </c>
      <c r="L19" s="613">
        <v>44592</v>
      </c>
      <c r="M19" s="981">
        <v>21</v>
      </c>
      <c r="N19" s="778" t="s">
        <v>2374</v>
      </c>
      <c r="O19" s="632" t="s">
        <v>2417</v>
      </c>
      <c r="P19" s="632">
        <v>5823</v>
      </c>
      <c r="Q19" s="990" t="s">
        <v>2358</v>
      </c>
      <c r="R19" s="968">
        <v>4872</v>
      </c>
      <c r="S19" s="990" t="s">
        <v>8622</v>
      </c>
      <c r="T19" s="990" t="s">
        <v>8623</v>
      </c>
      <c r="U19" s="982">
        <v>4872</v>
      </c>
      <c r="V19" s="960" t="s">
        <v>4870</v>
      </c>
      <c r="W19" s="960" t="s">
        <v>8624</v>
      </c>
      <c r="X19" s="983" t="s">
        <v>5043</v>
      </c>
      <c r="Y19" s="983" t="s">
        <v>7946</v>
      </c>
      <c r="Z19" s="985">
        <v>44644</v>
      </c>
      <c r="AA19" s="986">
        <v>44651</v>
      </c>
      <c r="AB19" s="991"/>
      <c r="AC19" s="983">
        <v>11</v>
      </c>
      <c r="AD19" s="983" t="s">
        <v>6976</v>
      </c>
      <c r="AE19" s="983" t="s">
        <v>7957</v>
      </c>
      <c r="AF19" s="983" t="s">
        <v>7986</v>
      </c>
      <c r="AG19" s="983" t="s">
        <v>8625</v>
      </c>
      <c r="AH19" s="91" t="s">
        <v>3314</v>
      </c>
      <c r="AI19" s="91" t="s">
        <v>8596</v>
      </c>
      <c r="AJ19" s="983">
        <v>1</v>
      </c>
      <c r="AK19" s="983"/>
      <c r="AL19" s="983"/>
      <c r="AM19" s="983"/>
      <c r="AN19" s="983"/>
      <c r="AO19" s="983"/>
      <c r="AP19" s="983"/>
      <c r="AQ19" s="983"/>
      <c r="AR19" s="983"/>
      <c r="AS19" s="983"/>
      <c r="AT19" s="983"/>
      <c r="AU19" s="983"/>
      <c r="AV19" s="983"/>
      <c r="AW19" s="983"/>
      <c r="AX19" s="983"/>
      <c r="AY19" s="983"/>
      <c r="AZ19" s="983"/>
      <c r="BA19" s="983"/>
      <c r="BB19" s="983"/>
      <c r="BC19" s="983"/>
      <c r="BD19" s="983"/>
      <c r="BE19" s="983"/>
      <c r="BF19" s="983"/>
      <c r="BG19" s="983"/>
      <c r="BH19" s="91"/>
      <c r="BI19" s="91"/>
      <c r="BJ19" s="91"/>
      <c r="BK19" s="91"/>
      <c r="BL19" s="91"/>
      <c r="BM19" s="983"/>
      <c r="BN19" s="983"/>
      <c r="BO19" s="91"/>
      <c r="BP19" s="91"/>
      <c r="BQ19" s="91"/>
      <c r="BR19" s="91"/>
    </row>
    <row r="20" spans="1:70" ht="25.5">
      <c r="A20" s="630" t="s">
        <v>8626</v>
      </c>
      <c r="B20" s="630" t="s">
        <v>7566</v>
      </c>
      <c r="C20" s="630" t="s">
        <v>7942</v>
      </c>
      <c r="D20" s="596">
        <f t="shared" si="0"/>
        <v>180000</v>
      </c>
      <c r="E20" s="618">
        <v>700200</v>
      </c>
      <c r="F20" s="515">
        <v>12</v>
      </c>
      <c r="G20" s="624" t="s">
        <v>3216</v>
      </c>
      <c r="H20" s="624" t="s">
        <v>3216</v>
      </c>
      <c r="I20" s="624"/>
      <c r="J20" s="752">
        <v>44606</v>
      </c>
      <c r="K20" s="613"/>
      <c r="L20" s="613">
        <v>44606</v>
      </c>
      <c r="M20" s="981">
        <v>21</v>
      </c>
      <c r="N20" s="778" t="s">
        <v>2374</v>
      </c>
      <c r="O20" s="632" t="s">
        <v>2417</v>
      </c>
      <c r="P20" s="632">
        <v>5824</v>
      </c>
      <c r="Q20" s="990" t="s">
        <v>2358</v>
      </c>
      <c r="R20" s="968">
        <v>3536</v>
      </c>
      <c r="S20" s="990" t="s">
        <v>2352</v>
      </c>
      <c r="T20" s="990" t="s">
        <v>8627</v>
      </c>
      <c r="U20" s="982">
        <v>3536</v>
      </c>
      <c r="V20" s="960" t="s">
        <v>4870</v>
      </c>
      <c r="W20" s="960" t="s">
        <v>579</v>
      </c>
      <c r="X20" s="983" t="s">
        <v>5043</v>
      </c>
      <c r="Y20" s="983" t="s">
        <v>7946</v>
      </c>
      <c r="Z20" s="985">
        <v>44644</v>
      </c>
      <c r="AA20" s="986">
        <v>44651</v>
      </c>
      <c r="AB20" s="991"/>
      <c r="AC20" s="983">
        <v>11</v>
      </c>
      <c r="AD20" s="983" t="s">
        <v>6657</v>
      </c>
      <c r="AE20" s="983" t="s">
        <v>7957</v>
      </c>
      <c r="AF20" s="983" t="s">
        <v>7986</v>
      </c>
      <c r="AG20" s="983" t="s">
        <v>7966</v>
      </c>
      <c r="AH20" s="91" t="s">
        <v>6579</v>
      </c>
      <c r="AI20" s="91" t="s">
        <v>8596</v>
      </c>
      <c r="AJ20" s="983">
        <v>1</v>
      </c>
      <c r="AK20" s="983"/>
      <c r="AL20" s="983"/>
      <c r="AM20" s="983"/>
      <c r="AN20" s="983"/>
      <c r="AO20" s="983"/>
      <c r="AP20" s="983"/>
      <c r="AQ20" s="983"/>
      <c r="AR20" s="983"/>
      <c r="AS20" s="983"/>
      <c r="AT20" s="983"/>
      <c r="AU20" s="983"/>
      <c r="AV20" s="983"/>
      <c r="AW20" s="983"/>
      <c r="AX20" s="983"/>
      <c r="AY20" s="983"/>
      <c r="AZ20" s="983"/>
      <c r="BA20" s="983"/>
      <c r="BB20" s="983"/>
      <c r="BC20" s="983"/>
      <c r="BD20" s="983"/>
      <c r="BE20" s="983"/>
      <c r="BF20" s="983"/>
      <c r="BG20" s="983"/>
      <c r="BH20" s="91"/>
      <c r="BI20" s="91"/>
      <c r="BJ20" s="91"/>
      <c r="BK20" s="91"/>
      <c r="BL20" s="91"/>
      <c r="BM20" s="983"/>
      <c r="BN20" s="983"/>
      <c r="BO20" s="91"/>
      <c r="BP20" s="91"/>
      <c r="BQ20" s="91"/>
      <c r="BR20" s="91"/>
    </row>
    <row r="21" spans="1:70" ht="25.5">
      <c r="A21" s="630" t="s">
        <v>8628</v>
      </c>
      <c r="B21" s="630" t="s">
        <v>7714</v>
      </c>
      <c r="C21" s="630" t="s">
        <v>7942</v>
      </c>
      <c r="D21" s="596">
        <f t="shared" si="0"/>
        <v>180000</v>
      </c>
      <c r="E21" s="618">
        <v>700200</v>
      </c>
      <c r="F21" s="515">
        <v>12</v>
      </c>
      <c r="G21" s="624" t="s">
        <v>3216</v>
      </c>
      <c r="H21" s="624" t="s">
        <v>3216</v>
      </c>
      <c r="I21" s="624"/>
      <c r="J21" s="752">
        <v>44600</v>
      </c>
      <c r="K21" s="613"/>
      <c r="L21" s="613">
        <v>44600</v>
      </c>
      <c r="M21" s="981">
        <v>21</v>
      </c>
      <c r="N21" s="778" t="s">
        <v>2374</v>
      </c>
      <c r="O21" s="632" t="s">
        <v>2417</v>
      </c>
      <c r="P21" s="632">
        <v>5825</v>
      </c>
      <c r="Q21" s="417" t="s">
        <v>2358</v>
      </c>
      <c r="R21" s="968">
        <v>3030</v>
      </c>
      <c r="S21" s="417" t="s">
        <v>194</v>
      </c>
      <c r="T21" s="417" t="s">
        <v>8629</v>
      </c>
      <c r="U21" s="982">
        <v>3030</v>
      </c>
      <c r="V21" s="417" t="s">
        <v>4880</v>
      </c>
      <c r="W21" s="417" t="s">
        <v>1840</v>
      </c>
      <c r="X21" s="983" t="s">
        <v>5043</v>
      </c>
      <c r="Y21" s="983" t="s">
        <v>7946</v>
      </c>
      <c r="Z21" s="985">
        <v>44646</v>
      </c>
      <c r="AA21" s="986">
        <v>44651</v>
      </c>
      <c r="AB21" s="815" t="s">
        <v>8630</v>
      </c>
      <c r="AC21" s="983">
        <v>11</v>
      </c>
      <c r="AD21" s="983" t="s">
        <v>6976</v>
      </c>
      <c r="AE21" s="983" t="s">
        <v>7957</v>
      </c>
      <c r="AF21" s="983" t="s">
        <v>7986</v>
      </c>
      <c r="AG21" s="983" t="s">
        <v>8631</v>
      </c>
      <c r="AH21" s="91" t="s">
        <v>4910</v>
      </c>
      <c r="AI21" s="91" t="s">
        <v>8596</v>
      </c>
      <c r="AJ21" s="91"/>
      <c r="AK21" s="91">
        <v>1</v>
      </c>
      <c r="AL21" s="91"/>
      <c r="AM21" s="91"/>
      <c r="AN21" s="91"/>
      <c r="AO21" s="91"/>
      <c r="AP21" s="983"/>
      <c r="AQ21" s="983"/>
      <c r="AR21" s="983"/>
      <c r="AS21" s="983"/>
      <c r="AT21" s="983"/>
      <c r="AU21" s="983"/>
      <c r="AV21" s="983"/>
      <c r="AW21" s="983"/>
      <c r="AX21" s="983"/>
      <c r="AY21" s="983"/>
      <c r="AZ21" s="983"/>
      <c r="BA21" s="983"/>
      <c r="BB21" s="983"/>
      <c r="BC21" s="983"/>
      <c r="BD21" s="983"/>
      <c r="BE21" s="983"/>
      <c r="BF21" s="983"/>
      <c r="BG21" s="983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</row>
    <row r="22" spans="1:70" ht="25.5">
      <c r="A22" s="630" t="s">
        <v>8632</v>
      </c>
      <c r="B22" s="630" t="s">
        <v>2317</v>
      </c>
      <c r="C22" s="630" t="s">
        <v>7942</v>
      </c>
      <c r="D22" s="596">
        <f t="shared" si="0"/>
        <v>180000</v>
      </c>
      <c r="E22" s="618">
        <v>700200</v>
      </c>
      <c r="F22" s="515">
        <v>12</v>
      </c>
      <c r="G22" s="624" t="s">
        <v>3216</v>
      </c>
      <c r="H22" s="624" t="s">
        <v>3216</v>
      </c>
      <c r="I22" s="624"/>
      <c r="J22" s="752">
        <v>44607</v>
      </c>
      <c r="K22" s="613"/>
      <c r="L22" s="613">
        <v>44607</v>
      </c>
      <c r="M22" s="981">
        <v>21</v>
      </c>
      <c r="N22" s="778" t="s">
        <v>2374</v>
      </c>
      <c r="O22" s="632" t="s">
        <v>2417</v>
      </c>
      <c r="P22" s="561">
        <v>5773</v>
      </c>
      <c r="Q22" s="959" t="s">
        <v>2358</v>
      </c>
      <c r="R22" s="968">
        <v>4530</v>
      </c>
      <c r="S22" s="959" t="s">
        <v>3715</v>
      </c>
      <c r="T22" s="959" t="s">
        <v>8633</v>
      </c>
      <c r="U22" s="982">
        <v>4530</v>
      </c>
      <c r="V22" s="959" t="s">
        <v>4887</v>
      </c>
      <c r="W22" s="959"/>
      <c r="X22" s="983" t="s">
        <v>5043</v>
      </c>
      <c r="Y22" s="983" t="s">
        <v>7946</v>
      </c>
      <c r="Z22" s="985">
        <v>44645</v>
      </c>
      <c r="AA22" s="986">
        <v>44651</v>
      </c>
      <c r="AB22" s="991"/>
      <c r="AC22" s="983">
        <v>11</v>
      </c>
      <c r="AD22" s="983" t="s">
        <v>6689</v>
      </c>
      <c r="AE22" s="983" t="s">
        <v>7975</v>
      </c>
      <c r="AF22" s="983" t="s">
        <v>7986</v>
      </c>
      <c r="AG22" s="983" t="s">
        <v>8625</v>
      </c>
      <c r="AH22" s="91"/>
      <c r="AI22" s="91"/>
      <c r="AJ22" s="91"/>
      <c r="AK22" s="91">
        <v>1</v>
      </c>
      <c r="AL22" s="91"/>
      <c r="AM22" s="91"/>
      <c r="AN22" s="91"/>
      <c r="AO22" s="91"/>
      <c r="AP22" s="983"/>
      <c r="AQ22" s="983"/>
      <c r="AR22" s="983"/>
      <c r="AS22" s="983"/>
      <c r="AT22" s="983"/>
      <c r="AU22" s="983"/>
      <c r="AV22" s="983"/>
      <c r="AW22" s="983"/>
      <c r="AX22" s="983"/>
      <c r="AY22" s="983"/>
      <c r="AZ22" s="983"/>
      <c r="BA22" s="983"/>
      <c r="BB22" s="983"/>
      <c r="BC22" s="983"/>
      <c r="BD22" s="983"/>
      <c r="BE22" s="983"/>
      <c r="BF22" s="983"/>
      <c r="BG22" s="983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</row>
    <row r="23" spans="1:70" ht="25.5">
      <c r="A23" s="630" t="s">
        <v>8634</v>
      </c>
      <c r="B23" s="630" t="s">
        <v>6587</v>
      </c>
      <c r="C23" s="630" t="s">
        <v>7942</v>
      </c>
      <c r="D23" s="596">
        <f t="shared" si="0"/>
        <v>180000</v>
      </c>
      <c r="E23" s="618">
        <v>700200</v>
      </c>
      <c r="F23" s="515">
        <v>11</v>
      </c>
      <c r="G23" s="624" t="s">
        <v>3216</v>
      </c>
      <c r="H23" s="624" t="s">
        <v>3216</v>
      </c>
      <c r="I23" s="624"/>
      <c r="J23" s="752">
        <v>44593</v>
      </c>
      <c r="K23" s="613"/>
      <c r="L23" s="613">
        <v>44593</v>
      </c>
      <c r="M23" s="981">
        <v>21</v>
      </c>
      <c r="N23" s="778" t="s">
        <v>2374</v>
      </c>
      <c r="O23" s="632" t="s">
        <v>2417</v>
      </c>
      <c r="P23" s="632">
        <v>5828</v>
      </c>
      <c r="Q23" s="417" t="s">
        <v>2358</v>
      </c>
      <c r="R23" s="968">
        <v>2072</v>
      </c>
      <c r="S23" s="417" t="s">
        <v>2715</v>
      </c>
      <c r="T23" s="417" t="s">
        <v>8635</v>
      </c>
      <c r="U23" s="982">
        <v>2072</v>
      </c>
      <c r="V23" s="417" t="s">
        <v>4880</v>
      </c>
      <c r="W23" s="417" t="s">
        <v>8636</v>
      </c>
      <c r="X23" s="983" t="s">
        <v>5043</v>
      </c>
      <c r="Y23" s="983" t="s">
        <v>7946</v>
      </c>
      <c r="Z23" s="985">
        <v>44646</v>
      </c>
      <c r="AA23" s="986">
        <v>44653</v>
      </c>
      <c r="AB23" s="815" t="s">
        <v>8630</v>
      </c>
      <c r="AC23" s="983">
        <v>11</v>
      </c>
      <c r="AD23" s="983" t="s">
        <v>6657</v>
      </c>
      <c r="AE23" s="983" t="s">
        <v>7975</v>
      </c>
      <c r="AF23" s="983" t="s">
        <v>7986</v>
      </c>
      <c r="AG23" s="983" t="s">
        <v>8625</v>
      </c>
      <c r="AH23" s="91" t="s">
        <v>8637</v>
      </c>
      <c r="AI23" s="91"/>
      <c r="AJ23" s="91">
        <v>1</v>
      </c>
      <c r="AK23" s="91"/>
      <c r="AL23" s="91"/>
      <c r="AM23" s="91"/>
      <c r="AN23" s="91"/>
      <c r="AO23" s="91"/>
      <c r="AP23" s="983"/>
      <c r="AQ23" s="983"/>
      <c r="AR23" s="983"/>
      <c r="AS23" s="983"/>
      <c r="AT23" s="983"/>
      <c r="AU23" s="983"/>
      <c r="AV23" s="983"/>
      <c r="AW23" s="983"/>
      <c r="AX23" s="983"/>
      <c r="AY23" s="983"/>
      <c r="AZ23" s="983"/>
      <c r="BA23" s="983"/>
      <c r="BB23" s="983"/>
      <c r="BC23" s="983"/>
      <c r="BD23" s="983"/>
      <c r="BE23" s="983"/>
      <c r="BF23" s="983"/>
      <c r="BG23" s="983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</row>
    <row r="24" spans="1:70" ht="25.5">
      <c r="A24" s="630" t="s">
        <v>8638</v>
      </c>
      <c r="B24" s="630" t="s">
        <v>7959</v>
      </c>
      <c r="C24" s="630" t="s">
        <v>7942</v>
      </c>
      <c r="D24" s="596">
        <f t="shared" si="0"/>
        <v>180000</v>
      </c>
      <c r="E24" s="618">
        <v>700200</v>
      </c>
      <c r="F24" s="515">
        <v>12</v>
      </c>
      <c r="G24" s="624" t="s">
        <v>3216</v>
      </c>
      <c r="H24" s="624" t="s">
        <v>3216</v>
      </c>
      <c r="I24" s="624"/>
      <c r="J24" s="752">
        <v>44600</v>
      </c>
      <c r="K24" s="613">
        <v>44634</v>
      </c>
      <c r="L24" s="613">
        <v>44600</v>
      </c>
      <c r="M24" s="981">
        <v>21</v>
      </c>
      <c r="N24" s="521" t="s">
        <v>2374</v>
      </c>
      <c r="O24" s="632" t="s">
        <v>2417</v>
      </c>
      <c r="P24" s="561">
        <v>5832</v>
      </c>
      <c r="Q24" s="962" t="s">
        <v>2358</v>
      </c>
      <c r="R24" s="968">
        <v>1507</v>
      </c>
      <c r="S24" s="962" t="s">
        <v>4834</v>
      </c>
      <c r="T24" s="962" t="s">
        <v>7269</v>
      </c>
      <c r="U24" s="982">
        <v>1507</v>
      </c>
      <c r="V24" s="962" t="s">
        <v>5720</v>
      </c>
      <c r="W24" s="962" t="s">
        <v>934</v>
      </c>
      <c r="X24" s="983" t="s">
        <v>5043</v>
      </c>
      <c r="Y24" s="983" t="s">
        <v>7946</v>
      </c>
      <c r="Z24" s="985">
        <v>44648</v>
      </c>
      <c r="AA24" s="986">
        <v>44651</v>
      </c>
      <c r="AB24" s="815" t="s">
        <v>8639</v>
      </c>
      <c r="AC24" s="983">
        <v>11</v>
      </c>
      <c r="AD24" s="983" t="s">
        <v>6986</v>
      </c>
      <c r="AE24" s="983" t="s">
        <v>7957</v>
      </c>
      <c r="AF24" s="983" t="s">
        <v>7986</v>
      </c>
      <c r="AG24" s="983" t="s">
        <v>8595</v>
      </c>
      <c r="AH24" s="91" t="s">
        <v>3314</v>
      </c>
      <c r="AI24" s="91" t="s">
        <v>8596</v>
      </c>
      <c r="AJ24" s="91">
        <v>1</v>
      </c>
      <c r="AK24" s="91"/>
      <c r="AL24" s="91"/>
      <c r="AM24" s="91"/>
      <c r="AN24" s="91"/>
      <c r="AO24" s="91"/>
      <c r="AP24" s="983"/>
      <c r="AQ24" s="983"/>
      <c r="AR24" s="983"/>
      <c r="AS24" s="983"/>
      <c r="AT24" s="983"/>
      <c r="AU24" s="983"/>
      <c r="AV24" s="983"/>
      <c r="AW24" s="983"/>
      <c r="AX24" s="983"/>
      <c r="AY24" s="983"/>
      <c r="AZ24" s="983"/>
      <c r="BA24" s="983"/>
      <c r="BB24" s="983"/>
      <c r="BC24" s="983"/>
      <c r="BD24" s="983"/>
      <c r="BE24" s="983"/>
      <c r="BF24" s="983"/>
      <c r="BG24" s="983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</row>
    <row r="25" spans="1:70" ht="28.5">
      <c r="A25" s="630" t="s">
        <v>8640</v>
      </c>
      <c r="B25" s="630" t="s">
        <v>6628</v>
      </c>
      <c r="C25" s="630" t="s">
        <v>7942</v>
      </c>
      <c r="D25" s="596">
        <f t="shared" si="0"/>
        <v>180000</v>
      </c>
      <c r="E25" s="618">
        <v>700200</v>
      </c>
      <c r="F25" s="515">
        <v>12</v>
      </c>
      <c r="G25" s="624" t="s">
        <v>3216</v>
      </c>
      <c r="H25" s="624" t="s">
        <v>3216</v>
      </c>
      <c r="I25" s="624"/>
      <c r="J25" s="752">
        <v>44614</v>
      </c>
      <c r="K25" s="613"/>
      <c r="L25" s="613">
        <v>44614</v>
      </c>
      <c r="M25" s="981">
        <v>28</v>
      </c>
      <c r="N25" s="778" t="s">
        <v>2374</v>
      </c>
      <c r="O25" s="632" t="s">
        <v>2417</v>
      </c>
      <c r="P25" s="561">
        <v>5822</v>
      </c>
      <c r="Q25" s="959" t="s">
        <v>2358</v>
      </c>
      <c r="R25" s="968">
        <v>4919</v>
      </c>
      <c r="S25" s="959" t="s">
        <v>3415</v>
      </c>
      <c r="T25" s="959" t="s">
        <v>8641</v>
      </c>
      <c r="U25" s="982">
        <v>4919</v>
      </c>
      <c r="V25" s="959" t="s">
        <v>4887</v>
      </c>
      <c r="W25" s="959"/>
      <c r="X25" s="983" t="s">
        <v>5043</v>
      </c>
      <c r="Y25" s="983" t="s">
        <v>7946</v>
      </c>
      <c r="Z25" s="985">
        <v>44652</v>
      </c>
      <c r="AA25" s="986">
        <v>44658</v>
      </c>
      <c r="AB25" s="992" t="s">
        <v>8642</v>
      </c>
      <c r="AC25" s="983">
        <v>11</v>
      </c>
      <c r="AD25" s="983" t="s">
        <v>6976</v>
      </c>
      <c r="AE25" s="983" t="s">
        <v>7975</v>
      </c>
      <c r="AF25" s="983" t="s">
        <v>7986</v>
      </c>
      <c r="AG25" s="983" t="s">
        <v>8643</v>
      </c>
      <c r="AH25" s="91"/>
      <c r="AI25" s="91"/>
      <c r="AJ25" s="91"/>
      <c r="AK25" s="91">
        <v>1</v>
      </c>
      <c r="AL25" s="91"/>
      <c r="AM25" s="91"/>
      <c r="AN25" s="91"/>
      <c r="AO25" s="91"/>
      <c r="AP25" s="983"/>
      <c r="AQ25" s="983"/>
      <c r="AR25" s="983"/>
      <c r="AS25" s="983"/>
      <c r="AT25" s="983"/>
      <c r="AU25" s="983"/>
      <c r="AV25" s="983"/>
      <c r="AW25" s="983"/>
      <c r="AX25" s="983"/>
      <c r="AY25" s="983"/>
      <c r="AZ25" s="983"/>
      <c r="BA25" s="983"/>
      <c r="BB25" s="983"/>
      <c r="BC25" s="983"/>
      <c r="BD25" s="983"/>
      <c r="BE25" s="983"/>
      <c r="BF25" s="983"/>
      <c r="BG25" s="983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</row>
    <row r="26" spans="1:70" ht="25.5">
      <c r="A26" s="630" t="s">
        <v>8644</v>
      </c>
      <c r="B26" s="630" t="s">
        <v>2317</v>
      </c>
      <c r="C26" s="630" t="s">
        <v>7942</v>
      </c>
      <c r="D26" s="596">
        <f t="shared" si="0"/>
        <v>180000</v>
      </c>
      <c r="E26" s="618">
        <v>700200</v>
      </c>
      <c r="F26" s="515">
        <v>11</v>
      </c>
      <c r="G26" s="624" t="s">
        <v>3216</v>
      </c>
      <c r="H26" s="624" t="s">
        <v>3216</v>
      </c>
      <c r="I26" s="624"/>
      <c r="J26" s="752">
        <v>44600</v>
      </c>
      <c r="K26" s="613">
        <v>44644</v>
      </c>
      <c r="L26" s="613">
        <v>44600</v>
      </c>
      <c r="M26" s="981">
        <v>28</v>
      </c>
      <c r="N26" s="778" t="s">
        <v>2374</v>
      </c>
      <c r="O26" s="632" t="s">
        <v>2417</v>
      </c>
      <c r="P26" s="632">
        <v>5830</v>
      </c>
      <c r="Q26" s="417" t="s">
        <v>2358</v>
      </c>
      <c r="R26" s="968">
        <v>4517</v>
      </c>
      <c r="S26" s="417" t="s">
        <v>3774</v>
      </c>
      <c r="T26" s="417" t="s">
        <v>8645</v>
      </c>
      <c r="U26" s="982">
        <v>4517</v>
      </c>
      <c r="V26" s="417" t="s">
        <v>4880</v>
      </c>
      <c r="W26" s="417" t="s">
        <v>8646</v>
      </c>
      <c r="X26" s="983" t="s">
        <v>5043</v>
      </c>
      <c r="Y26" s="983" t="s">
        <v>5833</v>
      </c>
      <c r="Z26" s="985">
        <v>44652</v>
      </c>
      <c r="AA26" s="986">
        <v>44658</v>
      </c>
      <c r="AB26" s="992" t="s">
        <v>8647</v>
      </c>
      <c r="AC26" s="983">
        <v>11</v>
      </c>
      <c r="AD26" s="983" t="s">
        <v>6677</v>
      </c>
      <c r="AE26" s="983" t="s">
        <v>7957</v>
      </c>
      <c r="AF26" s="983" t="s">
        <v>7986</v>
      </c>
      <c r="AG26" s="983" t="s">
        <v>8625</v>
      </c>
      <c r="AH26" s="91" t="s">
        <v>3258</v>
      </c>
      <c r="AI26" s="91" t="s">
        <v>8596</v>
      </c>
      <c r="AJ26" s="91"/>
      <c r="AK26" s="91">
        <v>1</v>
      </c>
      <c r="AL26" s="91"/>
      <c r="AM26" s="91"/>
      <c r="AN26" s="91"/>
      <c r="AO26" s="91"/>
      <c r="AP26" s="983"/>
      <c r="AQ26" s="983"/>
      <c r="AR26" s="983"/>
      <c r="AS26" s="983"/>
      <c r="AT26" s="983"/>
      <c r="AU26" s="983"/>
      <c r="AV26" s="983"/>
      <c r="AW26" s="983"/>
      <c r="AX26" s="983"/>
      <c r="AY26" s="983"/>
      <c r="AZ26" s="983"/>
      <c r="BA26" s="983"/>
      <c r="BB26" s="983"/>
      <c r="BC26" s="983"/>
      <c r="BD26" s="983"/>
      <c r="BE26" s="983"/>
      <c r="BF26" s="983"/>
      <c r="BG26" s="983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</row>
    <row r="27" spans="1:70" ht="25.5">
      <c r="A27" s="630" t="s">
        <v>8648</v>
      </c>
      <c r="B27" s="630" t="s">
        <v>2333</v>
      </c>
      <c r="C27" s="630" t="s">
        <v>7942</v>
      </c>
      <c r="D27" s="596">
        <f t="shared" si="0"/>
        <v>180000</v>
      </c>
      <c r="E27" s="618">
        <v>700200</v>
      </c>
      <c r="F27" s="515">
        <v>11</v>
      </c>
      <c r="G27" s="624" t="s">
        <v>3216</v>
      </c>
      <c r="H27" s="624" t="s">
        <v>3216</v>
      </c>
      <c r="I27" s="624"/>
      <c r="J27" s="752">
        <v>44603</v>
      </c>
      <c r="K27" s="613"/>
      <c r="L27" s="613">
        <v>44603</v>
      </c>
      <c r="M27" s="981">
        <v>28</v>
      </c>
      <c r="N27" s="778" t="s">
        <v>2374</v>
      </c>
      <c r="O27" s="632" t="s">
        <v>2417</v>
      </c>
      <c r="P27" s="632">
        <v>5831</v>
      </c>
      <c r="Q27" s="417" t="s">
        <v>2358</v>
      </c>
      <c r="R27" s="968">
        <v>1239</v>
      </c>
      <c r="S27" s="417" t="s">
        <v>2386</v>
      </c>
      <c r="T27" s="417" t="s">
        <v>8649</v>
      </c>
      <c r="U27" s="982">
        <v>1239</v>
      </c>
      <c r="V27" s="417" t="s">
        <v>4880</v>
      </c>
      <c r="W27" s="417" t="s">
        <v>8209</v>
      </c>
      <c r="X27" s="983" t="s">
        <v>5043</v>
      </c>
      <c r="Y27" s="983" t="s">
        <v>5833</v>
      </c>
      <c r="Z27" s="985">
        <v>44653</v>
      </c>
      <c r="AA27" s="986">
        <v>44658</v>
      </c>
      <c r="AB27" s="816" t="s">
        <v>8650</v>
      </c>
      <c r="AC27" s="983">
        <v>11</v>
      </c>
      <c r="AD27" s="983" t="s">
        <v>6677</v>
      </c>
      <c r="AE27" s="983" t="s">
        <v>7975</v>
      </c>
      <c r="AF27" s="983" t="s">
        <v>7986</v>
      </c>
      <c r="AG27" s="983" t="s">
        <v>8651</v>
      </c>
      <c r="AH27" s="91"/>
      <c r="AI27" s="91"/>
      <c r="AJ27" s="91"/>
      <c r="AK27" s="91">
        <v>1</v>
      </c>
      <c r="AL27" s="91"/>
      <c r="AM27" s="91"/>
      <c r="AN27" s="91"/>
      <c r="AO27" s="91"/>
      <c r="AP27" s="983"/>
      <c r="AQ27" s="983"/>
      <c r="AR27" s="983"/>
      <c r="AS27" s="983"/>
      <c r="AT27" s="983"/>
      <c r="AU27" s="983"/>
      <c r="AV27" s="983"/>
      <c r="AW27" s="983"/>
      <c r="AX27" s="983"/>
      <c r="AY27" s="983"/>
      <c r="AZ27" s="983"/>
      <c r="BA27" s="983"/>
      <c r="BB27" s="983"/>
      <c r="BC27" s="983"/>
      <c r="BD27" s="983"/>
      <c r="BE27" s="983"/>
      <c r="BF27" s="983"/>
      <c r="BG27" s="983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</row>
    <row r="28" spans="1:70" ht="25.5">
      <c r="A28" s="630" t="s">
        <v>8652</v>
      </c>
      <c r="B28" s="630" t="s">
        <v>2317</v>
      </c>
      <c r="C28" s="630" t="s">
        <v>7942</v>
      </c>
      <c r="D28" s="596">
        <f t="shared" si="0"/>
        <v>180000</v>
      </c>
      <c r="E28" s="618">
        <v>700200</v>
      </c>
      <c r="F28" s="515">
        <v>12</v>
      </c>
      <c r="G28" s="624" t="s">
        <v>3216</v>
      </c>
      <c r="H28" s="624" t="s">
        <v>3216</v>
      </c>
      <c r="I28" s="624"/>
      <c r="J28" s="752">
        <v>44600</v>
      </c>
      <c r="K28" s="613"/>
      <c r="L28" s="613">
        <v>44600</v>
      </c>
      <c r="M28" s="981">
        <v>28</v>
      </c>
      <c r="N28" s="778" t="s">
        <v>2374</v>
      </c>
      <c r="O28" s="632" t="s">
        <v>2417</v>
      </c>
      <c r="P28" s="632">
        <v>5827</v>
      </c>
      <c r="Q28" s="417" t="s">
        <v>2358</v>
      </c>
      <c r="R28" s="968">
        <v>3017</v>
      </c>
      <c r="S28" s="417" t="s">
        <v>3596</v>
      </c>
      <c r="T28" s="417" t="s">
        <v>8653</v>
      </c>
      <c r="U28" s="982">
        <v>3017</v>
      </c>
      <c r="V28" s="417" t="s">
        <v>4880</v>
      </c>
      <c r="W28" s="417" t="s">
        <v>1709</v>
      </c>
      <c r="X28" s="983" t="s">
        <v>5043</v>
      </c>
      <c r="Y28" s="983" t="s">
        <v>5833</v>
      </c>
      <c r="Z28" s="985">
        <v>44653</v>
      </c>
      <c r="AA28" s="986">
        <v>44658</v>
      </c>
      <c r="AB28" s="992" t="s">
        <v>8654</v>
      </c>
      <c r="AC28" s="983">
        <v>11</v>
      </c>
      <c r="AD28" s="983" t="s">
        <v>6677</v>
      </c>
      <c r="AE28" s="983" t="s">
        <v>7975</v>
      </c>
      <c r="AF28" s="983" t="s">
        <v>7986</v>
      </c>
      <c r="AG28" s="983" t="s">
        <v>8625</v>
      </c>
      <c r="AH28" s="91" t="s">
        <v>8655</v>
      </c>
      <c r="AI28" s="91"/>
      <c r="AJ28" s="91"/>
      <c r="AK28" s="91">
        <v>1</v>
      </c>
      <c r="AL28" s="91"/>
      <c r="AM28" s="91"/>
      <c r="AN28" s="91"/>
      <c r="AO28" s="91"/>
      <c r="AP28" s="983"/>
      <c r="AQ28" s="983"/>
      <c r="AR28" s="983"/>
      <c r="AS28" s="983"/>
      <c r="AT28" s="983"/>
      <c r="AU28" s="983"/>
      <c r="AV28" s="983"/>
      <c r="AW28" s="983"/>
      <c r="AX28" s="983"/>
      <c r="AY28" s="983"/>
      <c r="AZ28" s="983"/>
      <c r="BA28" s="983"/>
      <c r="BB28" s="983"/>
      <c r="BC28" s="983"/>
      <c r="BD28" s="983"/>
      <c r="BE28" s="983"/>
      <c r="BF28" s="983"/>
      <c r="BG28" s="983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</row>
    <row r="29" spans="1:70" ht="25.5">
      <c r="A29" s="630" t="s">
        <v>8656</v>
      </c>
      <c r="B29" s="630" t="s">
        <v>7566</v>
      </c>
      <c r="C29" s="630" t="s">
        <v>7942</v>
      </c>
      <c r="D29" s="596">
        <f t="shared" si="0"/>
        <v>180000</v>
      </c>
      <c r="E29" s="618">
        <v>700200</v>
      </c>
      <c r="F29" s="515">
        <v>11</v>
      </c>
      <c r="G29" s="624" t="s">
        <v>3216</v>
      </c>
      <c r="H29" s="624" t="s">
        <v>3216</v>
      </c>
      <c r="I29" s="624"/>
      <c r="J29" s="752">
        <v>44614</v>
      </c>
      <c r="K29" s="613"/>
      <c r="L29" s="613">
        <v>44614</v>
      </c>
      <c r="M29" s="981">
        <v>28</v>
      </c>
      <c r="N29" s="778" t="s">
        <v>2374</v>
      </c>
      <c r="O29" s="632" t="s">
        <v>2417</v>
      </c>
      <c r="P29" s="632">
        <v>7363</v>
      </c>
      <c r="Q29" s="990" t="s">
        <v>2358</v>
      </c>
      <c r="R29" s="968">
        <v>4545</v>
      </c>
      <c r="S29" s="990" t="s">
        <v>5147</v>
      </c>
      <c r="T29" s="990" t="s">
        <v>8657</v>
      </c>
      <c r="U29" s="982">
        <v>4545</v>
      </c>
      <c r="V29" s="960" t="s">
        <v>4870</v>
      </c>
      <c r="W29" s="960"/>
      <c r="X29" s="983" t="s">
        <v>5043</v>
      </c>
      <c r="Y29" s="983" t="s">
        <v>5710</v>
      </c>
      <c r="Z29" s="985">
        <v>44653</v>
      </c>
      <c r="AA29" s="986">
        <v>44658</v>
      </c>
      <c r="AB29" s="992" t="s">
        <v>8658</v>
      </c>
      <c r="AC29" s="983">
        <v>11</v>
      </c>
      <c r="AD29" s="983" t="s">
        <v>6555</v>
      </c>
      <c r="AE29" s="983" t="s">
        <v>7957</v>
      </c>
      <c r="AF29" s="983" t="s">
        <v>7986</v>
      </c>
      <c r="AG29" s="983" t="s">
        <v>8625</v>
      </c>
      <c r="AH29" s="91" t="s">
        <v>8244</v>
      </c>
      <c r="AI29" s="91" t="s">
        <v>8596</v>
      </c>
      <c r="AJ29" s="983"/>
      <c r="AK29" s="983">
        <v>1</v>
      </c>
      <c r="AL29" s="983"/>
      <c r="AM29" s="983"/>
      <c r="AN29" s="983"/>
      <c r="AO29" s="983"/>
      <c r="AP29" s="983"/>
      <c r="AQ29" s="983"/>
      <c r="AR29" s="983"/>
      <c r="AS29" s="983"/>
      <c r="AT29" s="983"/>
      <c r="AU29" s="983"/>
      <c r="AV29" s="983"/>
      <c r="AW29" s="983"/>
      <c r="AX29" s="983"/>
      <c r="AY29" s="983"/>
      <c r="AZ29" s="983"/>
      <c r="BA29" s="983"/>
      <c r="BB29" s="983"/>
      <c r="BC29" s="983"/>
      <c r="BD29" s="983"/>
      <c r="BE29" s="983"/>
      <c r="BF29" s="983"/>
      <c r="BG29" s="983"/>
      <c r="BH29" s="91"/>
      <c r="BI29" s="91"/>
      <c r="BJ29" s="91"/>
      <c r="BK29" s="91"/>
      <c r="BL29" s="91"/>
      <c r="BM29" s="983"/>
      <c r="BN29" s="983"/>
      <c r="BO29" s="91"/>
      <c r="BP29" s="91"/>
      <c r="BQ29" s="91"/>
      <c r="BR29" s="91"/>
    </row>
    <row r="30" spans="1:70" ht="28.5">
      <c r="A30" s="630" t="s">
        <v>8659</v>
      </c>
      <c r="B30" s="630" t="s">
        <v>7566</v>
      </c>
      <c r="C30" s="630" t="s">
        <v>7942</v>
      </c>
      <c r="D30" s="596">
        <f t="shared" si="0"/>
        <v>107969.15167095115</v>
      </c>
      <c r="E30" s="618">
        <v>420000</v>
      </c>
      <c r="F30" s="515">
        <v>6</v>
      </c>
      <c r="G30" s="624"/>
      <c r="H30" s="624"/>
      <c r="I30" s="624"/>
      <c r="J30" s="613" t="s">
        <v>8559</v>
      </c>
      <c r="K30" s="613"/>
      <c r="L30" s="955" t="s">
        <v>8660</v>
      </c>
      <c r="M30" s="981">
        <v>4</v>
      </c>
      <c r="N30" s="778" t="s">
        <v>2417</v>
      </c>
      <c r="O30" s="632" t="s">
        <v>2417</v>
      </c>
      <c r="P30" s="561">
        <v>7422</v>
      </c>
      <c r="Q30" s="962" t="s">
        <v>7241</v>
      </c>
      <c r="R30" s="968">
        <v>6941</v>
      </c>
      <c r="S30" s="962" t="s">
        <v>8524</v>
      </c>
      <c r="T30" s="962" t="s">
        <v>8661</v>
      </c>
      <c r="U30" s="982">
        <v>6941</v>
      </c>
      <c r="V30" s="962" t="s">
        <v>5720</v>
      </c>
      <c r="W30" s="962" t="s">
        <v>8526</v>
      </c>
      <c r="X30" s="983" t="s">
        <v>5043</v>
      </c>
      <c r="Y30" s="983" t="s">
        <v>5833</v>
      </c>
      <c r="Z30" s="985">
        <v>44658</v>
      </c>
      <c r="AA30" s="986">
        <v>44665</v>
      </c>
      <c r="AB30" s="991" t="s">
        <v>8662</v>
      </c>
      <c r="AC30" s="970">
        <v>6</v>
      </c>
      <c r="AD30" s="983">
        <v>6</v>
      </c>
      <c r="AE30" s="983"/>
      <c r="AF30" s="983" t="s">
        <v>7972</v>
      </c>
      <c r="AG30" s="983" t="s">
        <v>7948</v>
      </c>
      <c r="AH30" s="91">
        <v>4</v>
      </c>
      <c r="AI30" s="91" t="s">
        <v>8596</v>
      </c>
      <c r="AJ30" s="91">
        <v>1</v>
      </c>
      <c r="AK30" s="91"/>
      <c r="AL30" s="91">
        <v>6</v>
      </c>
      <c r="AM30" s="91"/>
      <c r="AN30" s="91"/>
      <c r="AO30" s="91"/>
      <c r="AP30" s="983"/>
      <c r="AQ30" s="983"/>
      <c r="AR30" s="983"/>
      <c r="AS30" s="983"/>
      <c r="AT30" s="983">
        <v>1</v>
      </c>
      <c r="AU30" s="983"/>
      <c r="AV30" s="983">
        <v>4</v>
      </c>
      <c r="AW30" s="983">
        <v>2</v>
      </c>
      <c r="AX30" s="983"/>
      <c r="AY30" s="983"/>
      <c r="AZ30" s="983"/>
      <c r="BA30" s="983"/>
      <c r="BB30" s="983"/>
      <c r="BC30" s="983"/>
      <c r="BD30" s="983"/>
      <c r="BE30" s="983"/>
      <c r="BF30" s="983"/>
      <c r="BG30" s="983"/>
      <c r="BH30" s="91">
        <v>2</v>
      </c>
      <c r="BI30" s="91">
        <v>1</v>
      </c>
      <c r="BJ30" s="91">
        <v>1</v>
      </c>
      <c r="BK30" s="91">
        <v>2</v>
      </c>
      <c r="BL30" s="91">
        <v>4</v>
      </c>
      <c r="BM30" s="91"/>
      <c r="BN30" s="91"/>
      <c r="BO30" s="91"/>
      <c r="BP30" s="91">
        <v>2</v>
      </c>
      <c r="BQ30" s="91">
        <v>1</v>
      </c>
      <c r="BR30" s="91">
        <v>1</v>
      </c>
    </row>
    <row r="31" spans="1:70" ht="25.5">
      <c r="A31" s="630" t="s">
        <v>8663</v>
      </c>
      <c r="B31" s="630" t="s">
        <v>2317</v>
      </c>
      <c r="C31" s="630" t="s">
        <v>7942</v>
      </c>
      <c r="D31" s="596">
        <f t="shared" si="0"/>
        <v>180000</v>
      </c>
      <c r="E31" s="618">
        <v>700200</v>
      </c>
      <c r="F31" s="515">
        <v>11</v>
      </c>
      <c r="G31" s="624" t="s">
        <v>3216</v>
      </c>
      <c r="H31" s="624" t="s">
        <v>3216</v>
      </c>
      <c r="I31" s="624"/>
      <c r="J31" s="752">
        <v>44621</v>
      </c>
      <c r="K31" s="613"/>
      <c r="L31" s="954">
        <v>44621</v>
      </c>
      <c r="M31" s="981">
        <v>4</v>
      </c>
      <c r="N31" s="778" t="s">
        <v>2417</v>
      </c>
      <c r="O31" s="632" t="s">
        <v>2417</v>
      </c>
      <c r="P31" s="632">
        <v>7393</v>
      </c>
      <c r="Q31" s="990" t="s">
        <v>2358</v>
      </c>
      <c r="R31" s="968">
        <v>4765</v>
      </c>
      <c r="S31" s="990" t="s">
        <v>2738</v>
      </c>
      <c r="T31" s="990" t="s">
        <v>8664</v>
      </c>
      <c r="U31" s="982">
        <v>4765</v>
      </c>
      <c r="V31" s="960" t="s">
        <v>4870</v>
      </c>
      <c r="W31" s="960" t="s">
        <v>2252</v>
      </c>
      <c r="X31" s="983" t="s">
        <v>5043</v>
      </c>
      <c r="Y31" s="983" t="s">
        <v>5710</v>
      </c>
      <c r="Z31" s="985">
        <v>44659</v>
      </c>
      <c r="AA31" s="986">
        <v>44665</v>
      </c>
      <c r="AB31" s="992" t="s">
        <v>8665</v>
      </c>
      <c r="AC31" s="983">
        <v>10</v>
      </c>
      <c r="AD31" s="983" t="s">
        <v>6555</v>
      </c>
      <c r="AE31" s="983" t="s">
        <v>7957</v>
      </c>
      <c r="AF31" s="983" t="s">
        <v>7986</v>
      </c>
      <c r="AG31" s="983"/>
      <c r="AH31" s="91"/>
      <c r="AI31" s="91" t="s">
        <v>8596</v>
      </c>
      <c r="AJ31" s="983"/>
      <c r="AK31" s="983">
        <v>1</v>
      </c>
      <c r="AL31" s="983"/>
      <c r="AM31" s="983"/>
      <c r="AN31" s="983"/>
      <c r="AO31" s="983"/>
      <c r="AP31" s="983"/>
      <c r="AQ31" s="983"/>
      <c r="AR31" s="983"/>
      <c r="AS31" s="983"/>
      <c r="AT31" s="983"/>
      <c r="AU31" s="983"/>
      <c r="AV31" s="983"/>
      <c r="AW31" s="983"/>
      <c r="AX31" s="983"/>
      <c r="AY31" s="983"/>
      <c r="AZ31" s="983"/>
      <c r="BA31" s="983"/>
      <c r="BB31" s="983"/>
      <c r="BC31" s="983"/>
      <c r="BD31" s="983"/>
      <c r="BE31" s="983"/>
      <c r="BF31" s="983"/>
      <c r="BG31" s="983"/>
      <c r="BH31" s="91"/>
      <c r="BI31" s="91"/>
      <c r="BJ31" s="91"/>
      <c r="BK31" s="91"/>
      <c r="BL31" s="91"/>
      <c r="BM31" s="983"/>
      <c r="BN31" s="983"/>
      <c r="BO31" s="91"/>
      <c r="BP31" s="91"/>
      <c r="BQ31" s="91"/>
      <c r="BR31" s="91"/>
    </row>
    <row r="32" spans="1:70" ht="25.5">
      <c r="A32" s="630" t="s">
        <v>8666</v>
      </c>
      <c r="B32" s="630" t="s">
        <v>6628</v>
      </c>
      <c r="C32" s="630" t="s">
        <v>7942</v>
      </c>
      <c r="D32" s="596">
        <f t="shared" si="0"/>
        <v>180000</v>
      </c>
      <c r="E32" s="618">
        <v>700200</v>
      </c>
      <c r="F32" s="515">
        <v>11</v>
      </c>
      <c r="G32" s="624" t="s">
        <v>3216</v>
      </c>
      <c r="H32" s="624" t="s">
        <v>3216</v>
      </c>
      <c r="I32" s="624"/>
      <c r="J32" s="752">
        <v>44622</v>
      </c>
      <c r="K32" s="613"/>
      <c r="L32" s="954">
        <v>44622</v>
      </c>
      <c r="M32" s="981">
        <v>4</v>
      </c>
      <c r="N32" s="778" t="s">
        <v>2417</v>
      </c>
      <c r="O32" s="632" t="s">
        <v>2417</v>
      </c>
      <c r="P32" s="632">
        <v>7374</v>
      </c>
      <c r="Q32" s="990" t="s">
        <v>2358</v>
      </c>
      <c r="R32" s="968">
        <v>4380</v>
      </c>
      <c r="S32" s="990" t="s">
        <v>2399</v>
      </c>
      <c r="T32" s="990" t="s">
        <v>8667</v>
      </c>
      <c r="U32" s="982">
        <v>4380</v>
      </c>
      <c r="V32" s="960" t="s">
        <v>4870</v>
      </c>
      <c r="W32" s="960" t="s">
        <v>2252</v>
      </c>
      <c r="X32" s="983" t="s">
        <v>5043</v>
      </c>
      <c r="Y32" s="983" t="s">
        <v>5710</v>
      </c>
      <c r="Z32" s="985">
        <v>44659</v>
      </c>
      <c r="AA32" s="986">
        <v>44665</v>
      </c>
      <c r="AB32" s="816" t="s">
        <v>8650</v>
      </c>
      <c r="AC32" s="983">
        <v>10</v>
      </c>
      <c r="AD32" s="983" t="s">
        <v>4930</v>
      </c>
      <c r="AE32" s="983" t="s">
        <v>7957</v>
      </c>
      <c r="AF32" s="983" t="s">
        <v>7986</v>
      </c>
      <c r="AG32" s="983" t="s">
        <v>8625</v>
      </c>
      <c r="AH32" s="91" t="s">
        <v>4910</v>
      </c>
      <c r="AI32" s="91" t="s">
        <v>8596</v>
      </c>
      <c r="AJ32" s="983">
        <v>1</v>
      </c>
      <c r="AK32" s="983"/>
      <c r="AL32" s="983"/>
      <c r="AM32" s="983"/>
      <c r="AN32" s="983"/>
      <c r="AO32" s="983"/>
      <c r="AP32" s="983"/>
      <c r="AQ32" s="983"/>
      <c r="AR32" s="983"/>
      <c r="AS32" s="983"/>
      <c r="AT32" s="983"/>
      <c r="AU32" s="983"/>
      <c r="AV32" s="983"/>
      <c r="AW32" s="983"/>
      <c r="AX32" s="983"/>
      <c r="AY32" s="983"/>
      <c r="AZ32" s="983"/>
      <c r="BA32" s="983"/>
      <c r="BB32" s="983"/>
      <c r="BC32" s="983"/>
      <c r="BD32" s="983"/>
      <c r="BE32" s="983"/>
      <c r="BF32" s="983"/>
      <c r="BG32" s="983"/>
      <c r="BH32" s="91"/>
      <c r="BI32" s="91"/>
      <c r="BJ32" s="91"/>
      <c r="BK32" s="91"/>
      <c r="BL32" s="91"/>
      <c r="BM32" s="983"/>
      <c r="BN32" s="983"/>
      <c r="BO32" s="91"/>
      <c r="BP32" s="91"/>
      <c r="BQ32" s="91"/>
      <c r="BR32" s="91"/>
    </row>
    <row r="33" spans="1:70" ht="25.5">
      <c r="A33" s="630" t="s">
        <v>8668</v>
      </c>
      <c r="B33" s="630" t="s">
        <v>2333</v>
      </c>
      <c r="C33" s="630" t="s">
        <v>7942</v>
      </c>
      <c r="D33" s="596">
        <f t="shared" si="0"/>
        <v>180000</v>
      </c>
      <c r="E33" s="618">
        <v>700200</v>
      </c>
      <c r="F33" s="515">
        <v>11</v>
      </c>
      <c r="G33" s="624"/>
      <c r="H33" s="624" t="s">
        <v>3216</v>
      </c>
      <c r="I33" s="624"/>
      <c r="J33" s="752">
        <v>44621</v>
      </c>
      <c r="K33" s="613"/>
      <c r="L33" s="954">
        <v>44621</v>
      </c>
      <c r="M33" s="981">
        <v>4</v>
      </c>
      <c r="N33" s="521" t="s">
        <v>2417</v>
      </c>
      <c r="O33" s="632" t="s">
        <v>2417</v>
      </c>
      <c r="P33" s="561">
        <v>5511</v>
      </c>
      <c r="Q33" s="962" t="s">
        <v>2358</v>
      </c>
      <c r="R33" s="968">
        <v>4864</v>
      </c>
      <c r="S33" s="962" t="s">
        <v>157</v>
      </c>
      <c r="T33" s="962" t="s">
        <v>8669</v>
      </c>
      <c r="U33" s="982">
        <v>4864</v>
      </c>
      <c r="V33" s="962" t="s">
        <v>5720</v>
      </c>
      <c r="W33" s="962" t="s">
        <v>8670</v>
      </c>
      <c r="X33" s="983" t="s">
        <v>5043</v>
      </c>
      <c r="Y33" s="983" t="s">
        <v>5710</v>
      </c>
      <c r="Z33" s="985">
        <v>44660</v>
      </c>
      <c r="AA33" s="986">
        <v>44665</v>
      </c>
      <c r="AB33" s="816" t="s">
        <v>8650</v>
      </c>
      <c r="AC33" s="983">
        <v>10</v>
      </c>
      <c r="AD33" s="983" t="s">
        <v>6555</v>
      </c>
      <c r="AE33" s="983" t="s">
        <v>7957</v>
      </c>
      <c r="AF33" s="983" t="s">
        <v>7986</v>
      </c>
      <c r="AG33" s="983" t="s">
        <v>7976</v>
      </c>
      <c r="AH33" s="91" t="s">
        <v>7340</v>
      </c>
      <c r="AI33" s="91" t="s">
        <v>8671</v>
      </c>
      <c r="AJ33" s="91">
        <v>1</v>
      </c>
      <c r="AK33" s="91"/>
      <c r="AL33" s="91"/>
      <c r="AM33" s="91"/>
      <c r="AN33" s="91"/>
      <c r="AO33" s="91"/>
      <c r="AP33" s="983"/>
      <c r="AQ33" s="983"/>
      <c r="AR33" s="983"/>
      <c r="AS33" s="983"/>
      <c r="AT33" s="983"/>
      <c r="AU33" s="983"/>
      <c r="AV33" s="983"/>
      <c r="AW33" s="983"/>
      <c r="AX33" s="983"/>
      <c r="AY33" s="983"/>
      <c r="AZ33" s="983"/>
      <c r="BA33" s="983"/>
      <c r="BB33" s="983"/>
      <c r="BC33" s="983"/>
      <c r="BD33" s="983"/>
      <c r="BE33" s="983"/>
      <c r="BF33" s="983"/>
      <c r="BG33" s="983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</row>
    <row r="34" spans="1:70" ht="28.5">
      <c r="A34" s="630" t="s">
        <v>8672</v>
      </c>
      <c r="B34" s="630" t="s">
        <v>2333</v>
      </c>
      <c r="C34" s="630" t="s">
        <v>7942</v>
      </c>
      <c r="D34" s="596">
        <f t="shared" si="0"/>
        <v>107969.15167095115</v>
      </c>
      <c r="E34" s="618">
        <v>420000</v>
      </c>
      <c r="F34" s="515">
        <v>6</v>
      </c>
      <c r="G34" s="624"/>
      <c r="H34" s="624"/>
      <c r="I34" s="624"/>
      <c r="J34" s="613" t="s">
        <v>8559</v>
      </c>
      <c r="K34" s="613"/>
      <c r="L34" s="955" t="s">
        <v>8673</v>
      </c>
      <c r="M34" s="981">
        <v>11</v>
      </c>
      <c r="N34" s="778" t="s">
        <v>2417</v>
      </c>
      <c r="O34" s="632" t="s">
        <v>2432</v>
      </c>
      <c r="P34" s="561">
        <v>7424</v>
      </c>
      <c r="Q34" s="959" t="s">
        <v>7241</v>
      </c>
      <c r="R34" s="968">
        <v>7055</v>
      </c>
      <c r="S34" s="959" t="s">
        <v>8674</v>
      </c>
      <c r="T34" s="959"/>
      <c r="U34" s="982">
        <v>7055</v>
      </c>
      <c r="V34" s="959" t="s">
        <v>4887</v>
      </c>
      <c r="W34" s="959" t="s">
        <v>8675</v>
      </c>
      <c r="X34" s="983" t="s">
        <v>5043</v>
      </c>
      <c r="Y34" s="983" t="s">
        <v>5833</v>
      </c>
      <c r="Z34" s="985">
        <v>44666</v>
      </c>
      <c r="AA34" s="986">
        <v>44681</v>
      </c>
      <c r="AB34" s="991" t="s">
        <v>8676</v>
      </c>
      <c r="AC34" s="970">
        <v>6</v>
      </c>
      <c r="AD34" s="983">
        <v>6</v>
      </c>
      <c r="AE34" s="983"/>
      <c r="AF34" s="983" t="s">
        <v>7972</v>
      </c>
      <c r="AG34" s="983" t="s">
        <v>7948</v>
      </c>
      <c r="AH34" s="91">
        <v>4</v>
      </c>
      <c r="AI34" s="91" t="s">
        <v>8596</v>
      </c>
      <c r="AJ34" s="91"/>
      <c r="AK34" s="91"/>
      <c r="AL34" s="91">
        <v>6</v>
      </c>
      <c r="AM34" s="91"/>
      <c r="AN34" s="91"/>
      <c r="AO34" s="91"/>
      <c r="AP34" s="983"/>
      <c r="AQ34" s="983"/>
      <c r="AR34" s="983"/>
      <c r="AS34" s="983"/>
      <c r="AT34" s="983">
        <v>1</v>
      </c>
      <c r="AU34" s="983"/>
      <c r="AV34" s="983">
        <v>4</v>
      </c>
      <c r="AW34" s="983">
        <v>2</v>
      </c>
      <c r="AX34" s="983"/>
      <c r="AY34" s="983"/>
      <c r="AZ34" s="983"/>
      <c r="BA34" s="983"/>
      <c r="BB34" s="983"/>
      <c r="BC34" s="983"/>
      <c r="BD34" s="983"/>
      <c r="BE34" s="983"/>
      <c r="BF34" s="983"/>
      <c r="BG34" s="983"/>
      <c r="BH34" s="91">
        <v>2</v>
      </c>
      <c r="BI34" s="91">
        <v>1</v>
      </c>
      <c r="BJ34" s="91">
        <v>1</v>
      </c>
      <c r="BK34" s="91">
        <v>2</v>
      </c>
      <c r="BL34" s="91">
        <v>4</v>
      </c>
      <c r="BM34" s="91"/>
      <c r="BN34" s="91"/>
      <c r="BO34" s="91"/>
      <c r="BP34" s="91">
        <v>2</v>
      </c>
      <c r="BQ34" s="91">
        <v>1</v>
      </c>
      <c r="BR34" s="91">
        <v>1</v>
      </c>
    </row>
    <row r="35" spans="1:70" ht="25.5">
      <c r="A35" s="630" t="s">
        <v>8677</v>
      </c>
      <c r="B35" s="630" t="s">
        <v>7566</v>
      </c>
      <c r="C35" s="630" t="s">
        <v>7942</v>
      </c>
      <c r="D35" s="596">
        <f t="shared" si="0"/>
        <v>180000</v>
      </c>
      <c r="E35" s="618">
        <v>700200</v>
      </c>
      <c r="F35" s="515">
        <v>10</v>
      </c>
      <c r="G35" s="624"/>
      <c r="H35" s="624" t="s">
        <v>3216</v>
      </c>
      <c r="I35" s="624"/>
      <c r="J35" s="613" t="s">
        <v>8559</v>
      </c>
      <c r="K35" s="613">
        <v>44662</v>
      </c>
      <c r="L35" s="955" t="s">
        <v>8673</v>
      </c>
      <c r="M35" s="981">
        <v>11</v>
      </c>
      <c r="N35" s="778" t="s">
        <v>2417</v>
      </c>
      <c r="O35" s="632" t="s">
        <v>2417</v>
      </c>
      <c r="P35" s="561">
        <v>7546</v>
      </c>
      <c r="Q35" s="962" t="s">
        <v>2335</v>
      </c>
      <c r="R35" s="968">
        <v>7437</v>
      </c>
      <c r="S35" s="962" t="s">
        <v>8678</v>
      </c>
      <c r="T35" s="962" t="s">
        <v>8679</v>
      </c>
      <c r="U35" s="982">
        <v>7437</v>
      </c>
      <c r="V35" s="962" t="s">
        <v>5720</v>
      </c>
      <c r="W35" s="962" t="s">
        <v>8680</v>
      </c>
      <c r="X35" s="983" t="s">
        <v>5043</v>
      </c>
      <c r="Y35" s="983" t="s">
        <v>5833</v>
      </c>
      <c r="Z35" s="985">
        <v>44671</v>
      </c>
      <c r="AA35" s="986">
        <v>44707</v>
      </c>
      <c r="AB35" s="816" t="s">
        <v>8650</v>
      </c>
      <c r="AC35" s="983">
        <v>11</v>
      </c>
      <c r="AD35" s="983" t="s">
        <v>6700</v>
      </c>
      <c r="AE35" s="983" t="s">
        <v>7957</v>
      </c>
      <c r="AF35" s="983" t="s">
        <v>7986</v>
      </c>
      <c r="AG35" s="983" t="s">
        <v>7976</v>
      </c>
      <c r="AH35" s="91"/>
      <c r="AI35" s="91"/>
      <c r="AJ35" s="91"/>
      <c r="AK35" s="91"/>
      <c r="AL35" s="91">
        <v>6</v>
      </c>
      <c r="AM35" s="91"/>
      <c r="AN35" s="91"/>
      <c r="AO35" s="91"/>
      <c r="AP35" s="983"/>
      <c r="AQ35" s="983"/>
      <c r="AR35" s="983"/>
      <c r="AS35" s="983"/>
      <c r="AT35" s="983">
        <v>1</v>
      </c>
      <c r="AU35" s="983"/>
      <c r="AV35" s="983">
        <v>4</v>
      </c>
      <c r="AW35" s="983">
        <v>2</v>
      </c>
      <c r="AX35" s="983"/>
      <c r="AY35" s="983"/>
      <c r="AZ35" s="983"/>
      <c r="BA35" s="983"/>
      <c r="BB35" s="983"/>
      <c r="BC35" s="983"/>
      <c r="BD35" s="983"/>
      <c r="BE35" s="983"/>
      <c r="BF35" s="983"/>
      <c r="BG35" s="983"/>
      <c r="BH35" s="91">
        <v>2</v>
      </c>
      <c r="BI35" s="91">
        <v>1</v>
      </c>
      <c r="BJ35" s="91">
        <v>1</v>
      </c>
      <c r="BK35" s="91">
        <v>2</v>
      </c>
      <c r="BL35" s="91">
        <v>4</v>
      </c>
      <c r="BM35" s="91"/>
      <c r="BN35" s="91"/>
      <c r="BO35" s="91"/>
      <c r="BP35" s="91">
        <v>2</v>
      </c>
      <c r="BQ35" s="91">
        <v>1</v>
      </c>
      <c r="BR35" s="91">
        <v>1</v>
      </c>
    </row>
    <row r="36" spans="1:70" ht="25.5">
      <c r="A36" s="630" t="s">
        <v>8681</v>
      </c>
      <c r="B36" s="630" t="s">
        <v>2317</v>
      </c>
      <c r="C36" s="630" t="s">
        <v>7942</v>
      </c>
      <c r="D36" s="596">
        <f t="shared" si="0"/>
        <v>180000</v>
      </c>
      <c r="E36" s="618">
        <v>700200</v>
      </c>
      <c r="F36" s="515">
        <v>10</v>
      </c>
      <c r="G36" s="624"/>
      <c r="H36" s="624" t="s">
        <v>3216</v>
      </c>
      <c r="I36" s="624"/>
      <c r="J36" s="752">
        <v>44635</v>
      </c>
      <c r="K36" s="613">
        <v>44298</v>
      </c>
      <c r="L36" s="954">
        <v>44635</v>
      </c>
      <c r="M36" s="981">
        <v>14</v>
      </c>
      <c r="N36" s="778" t="s">
        <v>2417</v>
      </c>
      <c r="O36" s="632" t="s">
        <v>2432</v>
      </c>
      <c r="P36" s="561">
        <v>7389</v>
      </c>
      <c r="Q36" s="962" t="s">
        <v>2358</v>
      </c>
      <c r="R36" s="968">
        <v>3829</v>
      </c>
      <c r="S36" s="962" t="s">
        <v>153</v>
      </c>
      <c r="T36" s="962" t="s">
        <v>8682</v>
      </c>
      <c r="U36" s="982">
        <v>3829</v>
      </c>
      <c r="V36" s="962" t="s">
        <v>5720</v>
      </c>
      <c r="W36" s="962" t="s">
        <v>1180</v>
      </c>
      <c r="X36" s="983" t="s">
        <v>5043</v>
      </c>
      <c r="Y36" s="983" t="s">
        <v>7946</v>
      </c>
      <c r="Z36" s="985">
        <v>44674</v>
      </c>
      <c r="AA36" s="986">
        <v>44742</v>
      </c>
      <c r="AB36" s="991"/>
      <c r="AC36" s="983">
        <v>11</v>
      </c>
      <c r="AD36" s="983" t="s">
        <v>6700</v>
      </c>
      <c r="AE36" s="983" t="s">
        <v>7957</v>
      </c>
      <c r="AF36" s="983" t="s">
        <v>7986</v>
      </c>
      <c r="AG36" s="983"/>
      <c r="AH36" s="91"/>
      <c r="AI36" s="91" t="s">
        <v>8596</v>
      </c>
      <c r="AJ36" s="91"/>
      <c r="AK36" s="91"/>
      <c r="AL36" s="91"/>
      <c r="AM36" s="91"/>
      <c r="AN36" s="91"/>
      <c r="AO36" s="91"/>
      <c r="AP36" s="983"/>
      <c r="AQ36" s="983"/>
      <c r="AR36" s="983"/>
      <c r="AS36" s="983"/>
      <c r="AT36" s="983"/>
      <c r="AU36" s="983"/>
      <c r="AV36" s="983"/>
      <c r="AW36" s="983"/>
      <c r="AX36" s="983"/>
      <c r="AY36" s="983"/>
      <c r="AZ36" s="983"/>
      <c r="BA36" s="983"/>
      <c r="BB36" s="983"/>
      <c r="BC36" s="983"/>
      <c r="BD36" s="983"/>
      <c r="BE36" s="983"/>
      <c r="BF36" s="983"/>
      <c r="BG36" s="983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</row>
    <row r="37" spans="1:70" ht="25.5">
      <c r="A37" s="630" t="s">
        <v>8683</v>
      </c>
      <c r="B37" s="630" t="s">
        <v>7714</v>
      </c>
      <c r="C37" s="630" t="s">
        <v>7942</v>
      </c>
      <c r="D37" s="596">
        <f t="shared" si="0"/>
        <v>180000</v>
      </c>
      <c r="E37" s="618">
        <v>700200</v>
      </c>
      <c r="F37" s="515">
        <v>12</v>
      </c>
      <c r="G37" s="624"/>
      <c r="H37" s="624" t="s">
        <v>3216</v>
      </c>
      <c r="I37" s="624"/>
      <c r="J37" s="752">
        <v>44635</v>
      </c>
      <c r="K37" s="613"/>
      <c r="L37" s="954">
        <v>44635</v>
      </c>
      <c r="M37" s="981">
        <v>25</v>
      </c>
      <c r="N37" s="778" t="s">
        <v>2417</v>
      </c>
      <c r="O37" s="632" t="s">
        <v>2432</v>
      </c>
      <c r="P37" s="561">
        <v>8169</v>
      </c>
      <c r="Q37" s="962" t="s">
        <v>2358</v>
      </c>
      <c r="R37" s="968">
        <v>2131</v>
      </c>
      <c r="S37" s="962" t="s">
        <v>3856</v>
      </c>
      <c r="T37" s="962" t="s">
        <v>8684</v>
      </c>
      <c r="U37" s="982">
        <v>2131</v>
      </c>
      <c r="V37" s="962" t="s">
        <v>5720</v>
      </c>
      <c r="W37" s="962" t="s">
        <v>1275</v>
      </c>
      <c r="X37" s="983" t="s">
        <v>5043</v>
      </c>
      <c r="Y37" s="983" t="s">
        <v>5833</v>
      </c>
      <c r="Z37" s="985">
        <v>44680</v>
      </c>
      <c r="AA37" s="986">
        <v>44691</v>
      </c>
      <c r="AB37" s="991"/>
      <c r="AC37" s="983">
        <v>11</v>
      </c>
      <c r="AD37" s="983" t="s">
        <v>6976</v>
      </c>
      <c r="AE37" s="983" t="s">
        <v>7957</v>
      </c>
      <c r="AF37" s="983" t="s">
        <v>7986</v>
      </c>
      <c r="AG37" s="983"/>
      <c r="AH37" s="91"/>
      <c r="AI37" s="91" t="s">
        <v>8596</v>
      </c>
      <c r="AJ37" s="91"/>
      <c r="AK37" s="91"/>
      <c r="AL37" s="91"/>
      <c r="AM37" s="91"/>
      <c r="AN37" s="91"/>
      <c r="AO37" s="91"/>
      <c r="AP37" s="983"/>
      <c r="AQ37" s="983"/>
      <c r="AR37" s="983"/>
      <c r="AS37" s="983"/>
      <c r="AT37" s="983"/>
      <c r="AU37" s="983"/>
      <c r="AV37" s="983"/>
      <c r="AW37" s="983"/>
      <c r="AX37" s="983"/>
      <c r="AY37" s="983"/>
      <c r="AZ37" s="983"/>
      <c r="BA37" s="983"/>
      <c r="BB37" s="983"/>
      <c r="BC37" s="983"/>
      <c r="BD37" s="983"/>
      <c r="BE37" s="983"/>
      <c r="BF37" s="983"/>
      <c r="BG37" s="983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</row>
    <row r="38" spans="1:70" ht="25.5">
      <c r="A38" s="630" t="s">
        <v>8685</v>
      </c>
      <c r="B38" s="630" t="s">
        <v>7959</v>
      </c>
      <c r="C38" s="630" t="s">
        <v>7942</v>
      </c>
      <c r="D38" s="596">
        <f t="shared" si="0"/>
        <v>180000</v>
      </c>
      <c r="E38" s="618">
        <v>700200</v>
      </c>
      <c r="F38" s="515">
        <v>12</v>
      </c>
      <c r="G38" s="624"/>
      <c r="H38" s="624"/>
      <c r="I38" s="624"/>
      <c r="J38" s="956">
        <v>44677</v>
      </c>
      <c r="K38" s="613"/>
      <c r="L38" s="954" t="s">
        <v>8686</v>
      </c>
      <c r="M38" s="981">
        <v>30</v>
      </c>
      <c r="N38" s="778" t="s">
        <v>2432</v>
      </c>
      <c r="O38" s="632" t="s">
        <v>2471</v>
      </c>
      <c r="P38" s="561">
        <v>7408</v>
      </c>
      <c r="Q38" s="962" t="s">
        <v>2358</v>
      </c>
      <c r="R38" s="968">
        <v>4991</v>
      </c>
      <c r="S38" s="962" t="s">
        <v>309</v>
      </c>
      <c r="T38" s="962" t="s">
        <v>8687</v>
      </c>
      <c r="U38" s="982">
        <v>4991</v>
      </c>
      <c r="V38" s="962" t="s">
        <v>5720</v>
      </c>
      <c r="W38" s="962" t="s">
        <v>885</v>
      </c>
      <c r="X38" s="983" t="s">
        <v>5043</v>
      </c>
      <c r="Y38" s="983" t="s">
        <v>8688</v>
      </c>
      <c r="Z38" s="985">
        <v>44714</v>
      </c>
      <c r="AA38" s="986">
        <v>44719</v>
      </c>
      <c r="AB38" s="991"/>
      <c r="AC38" s="983">
        <v>10</v>
      </c>
      <c r="AD38" s="983"/>
      <c r="AE38" s="983"/>
      <c r="AF38" s="983" t="s">
        <v>7986</v>
      </c>
      <c r="AG38" s="983"/>
      <c r="AH38" s="91"/>
      <c r="AI38" s="91"/>
      <c r="AJ38" s="91"/>
      <c r="AK38" s="91"/>
      <c r="AL38" s="91"/>
      <c r="AM38" s="91"/>
      <c r="AN38" s="91"/>
      <c r="AO38" s="91"/>
      <c r="AP38" s="983"/>
      <c r="AQ38" s="983"/>
      <c r="AR38" s="983"/>
      <c r="AS38" s="983"/>
      <c r="AT38" s="983"/>
      <c r="AU38" s="983"/>
      <c r="AV38" s="983"/>
      <c r="AW38" s="983"/>
      <c r="AX38" s="983"/>
      <c r="AY38" s="983"/>
      <c r="AZ38" s="983"/>
      <c r="BA38" s="983"/>
      <c r="BB38" s="983"/>
      <c r="BC38" s="983"/>
      <c r="BD38" s="983"/>
      <c r="BE38" s="983"/>
      <c r="BF38" s="983"/>
      <c r="BG38" s="983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</row>
    <row r="39" spans="1:70" ht="25.5">
      <c r="A39" s="630" t="s">
        <v>8689</v>
      </c>
      <c r="B39" s="630" t="s">
        <v>2333</v>
      </c>
      <c r="C39" s="630" t="s">
        <v>7942</v>
      </c>
      <c r="D39" s="596">
        <f t="shared" si="0"/>
        <v>180000</v>
      </c>
      <c r="E39" s="618">
        <v>700200</v>
      </c>
      <c r="F39" s="515">
        <v>11</v>
      </c>
      <c r="G39" s="624"/>
      <c r="H39" s="624"/>
      <c r="I39" s="624"/>
      <c r="J39" s="956">
        <v>44677</v>
      </c>
      <c r="K39" s="613"/>
      <c r="L39" s="613">
        <v>44802</v>
      </c>
      <c r="M39" s="981">
        <v>30</v>
      </c>
      <c r="N39" s="778" t="s">
        <v>2432</v>
      </c>
      <c r="O39" s="632" t="s">
        <v>2471</v>
      </c>
      <c r="P39" s="632">
        <v>10452</v>
      </c>
      <c r="Q39" s="417" t="s">
        <v>2358</v>
      </c>
      <c r="R39" s="968">
        <v>3877</v>
      </c>
      <c r="S39" s="417" t="s">
        <v>194</v>
      </c>
      <c r="T39" s="417" t="s">
        <v>8690</v>
      </c>
      <c r="U39" s="982">
        <v>3877</v>
      </c>
      <c r="V39" s="417" t="s">
        <v>4880</v>
      </c>
      <c r="W39" s="417" t="s">
        <v>8691</v>
      </c>
      <c r="X39" s="983" t="s">
        <v>5043</v>
      </c>
      <c r="Y39" s="983" t="s">
        <v>8688</v>
      </c>
      <c r="Z39" s="985">
        <v>44718</v>
      </c>
      <c r="AA39" s="986">
        <v>44721</v>
      </c>
      <c r="AB39" s="991"/>
      <c r="AC39" s="983">
        <v>10</v>
      </c>
      <c r="AD39" s="983"/>
      <c r="AE39" s="983"/>
      <c r="AF39" s="983" t="s">
        <v>7986</v>
      </c>
      <c r="AG39" s="983"/>
      <c r="AH39" s="91"/>
      <c r="AI39" s="91"/>
      <c r="AJ39" s="91"/>
      <c r="AK39" s="91"/>
      <c r="AL39" s="91"/>
      <c r="AM39" s="91"/>
      <c r="AN39" s="91"/>
      <c r="AO39" s="91"/>
      <c r="AP39" s="983"/>
      <c r="AQ39" s="983"/>
      <c r="AR39" s="983"/>
      <c r="AS39" s="983"/>
      <c r="AT39" s="983"/>
      <c r="AU39" s="983"/>
      <c r="AV39" s="983"/>
      <c r="AW39" s="983"/>
      <c r="AX39" s="983"/>
      <c r="AY39" s="983"/>
      <c r="AZ39" s="983"/>
      <c r="BA39" s="983"/>
      <c r="BB39" s="983"/>
      <c r="BC39" s="983"/>
      <c r="BD39" s="983"/>
      <c r="BE39" s="983"/>
      <c r="BF39" s="983"/>
      <c r="BG39" s="983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</row>
    <row r="40" spans="1:70" ht="25.5">
      <c r="A40" s="630" t="s">
        <v>8692</v>
      </c>
      <c r="B40" s="630" t="s">
        <v>2317</v>
      </c>
      <c r="C40" s="630" t="s">
        <v>7942</v>
      </c>
      <c r="D40" s="596">
        <f t="shared" si="0"/>
        <v>180000</v>
      </c>
      <c r="E40" s="618">
        <v>700200</v>
      </c>
      <c r="F40" s="515">
        <v>13</v>
      </c>
      <c r="G40" s="624"/>
      <c r="H40" s="624"/>
      <c r="I40" s="624"/>
      <c r="J40" s="956">
        <v>44671</v>
      </c>
      <c r="K40" s="613"/>
      <c r="L40" s="613">
        <v>44671</v>
      </c>
      <c r="M40" s="981">
        <v>2</v>
      </c>
      <c r="N40" s="778" t="s">
        <v>2471</v>
      </c>
      <c r="O40" s="632" t="s">
        <v>2471</v>
      </c>
      <c r="P40" s="561">
        <v>7409</v>
      </c>
      <c r="Q40" s="962" t="s">
        <v>2358</v>
      </c>
      <c r="R40" s="968">
        <v>5315</v>
      </c>
      <c r="S40" s="962" t="s">
        <v>5083</v>
      </c>
      <c r="T40" s="962" t="s">
        <v>8693</v>
      </c>
      <c r="U40" s="982">
        <v>5315</v>
      </c>
      <c r="V40" s="962" t="s">
        <v>5720</v>
      </c>
      <c r="W40" s="962" t="s">
        <v>8694</v>
      </c>
      <c r="X40" s="983" t="s">
        <v>5043</v>
      </c>
      <c r="Y40" s="983" t="s">
        <v>5833</v>
      </c>
      <c r="Z40" s="985">
        <v>44810</v>
      </c>
      <c r="AA40" s="986">
        <v>44729</v>
      </c>
      <c r="AB40" s="991"/>
      <c r="AC40" s="983">
        <v>12</v>
      </c>
      <c r="AD40" s="983" t="s">
        <v>6986</v>
      </c>
      <c r="AE40" s="983" t="s">
        <v>7957</v>
      </c>
      <c r="AF40" s="983" t="s">
        <v>7986</v>
      </c>
      <c r="AG40" s="983"/>
      <c r="AH40" s="91"/>
      <c r="AI40" s="91" t="s">
        <v>8596</v>
      </c>
      <c r="AJ40" s="91"/>
      <c r="AK40" s="91"/>
      <c r="AL40" s="91"/>
      <c r="AM40" s="91"/>
      <c r="AN40" s="91"/>
      <c r="AO40" s="91"/>
      <c r="AP40" s="983"/>
      <c r="AQ40" s="983"/>
      <c r="AR40" s="983"/>
      <c r="AS40" s="983"/>
      <c r="AT40" s="983"/>
      <c r="AU40" s="983"/>
      <c r="AV40" s="983"/>
      <c r="AW40" s="983"/>
      <c r="AX40" s="983"/>
      <c r="AY40" s="983"/>
      <c r="AZ40" s="983"/>
      <c r="BA40" s="983"/>
      <c r="BB40" s="983"/>
      <c r="BC40" s="983"/>
      <c r="BD40" s="983"/>
      <c r="BE40" s="983"/>
      <c r="BF40" s="983"/>
      <c r="BG40" s="983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</row>
    <row r="41" spans="1:70" ht="25.5">
      <c r="A41" s="630" t="s">
        <v>8695</v>
      </c>
      <c r="B41" s="630" t="s">
        <v>7566</v>
      </c>
      <c r="C41" s="630" t="s">
        <v>7942</v>
      </c>
      <c r="D41" s="596">
        <f t="shared" si="0"/>
        <v>180000</v>
      </c>
      <c r="E41" s="618">
        <v>700200</v>
      </c>
      <c r="F41" s="515">
        <v>10</v>
      </c>
      <c r="G41" s="624"/>
      <c r="H41" s="624"/>
      <c r="I41" s="624"/>
      <c r="J41" s="613" t="s">
        <v>8559</v>
      </c>
      <c r="K41" s="613"/>
      <c r="L41" s="955" t="s">
        <v>349</v>
      </c>
      <c r="M41" s="981">
        <v>6</v>
      </c>
      <c r="N41" s="778" t="s">
        <v>2471</v>
      </c>
      <c r="O41" s="632" t="s">
        <v>2471</v>
      </c>
      <c r="P41" s="561">
        <v>7705</v>
      </c>
      <c r="Q41" s="962" t="s">
        <v>2335</v>
      </c>
      <c r="R41" s="968">
        <v>7453</v>
      </c>
      <c r="S41" s="962" t="s">
        <v>6235</v>
      </c>
      <c r="T41" s="962" t="s">
        <v>8696</v>
      </c>
      <c r="U41" s="982">
        <v>7453</v>
      </c>
      <c r="V41" s="962" t="s">
        <v>5720</v>
      </c>
      <c r="W41" s="962" t="s">
        <v>1574</v>
      </c>
      <c r="X41" s="983" t="s">
        <v>5043</v>
      </c>
      <c r="Y41" s="983" t="s">
        <v>5833</v>
      </c>
      <c r="Z41" s="985">
        <v>44700</v>
      </c>
      <c r="AA41" s="986">
        <v>44712</v>
      </c>
      <c r="AB41" s="991"/>
      <c r="AC41" s="983">
        <v>10</v>
      </c>
      <c r="AD41" s="983" t="s">
        <v>6700</v>
      </c>
      <c r="AE41" s="983" t="s">
        <v>7957</v>
      </c>
      <c r="AF41" s="983" t="s">
        <v>7986</v>
      </c>
      <c r="AG41" s="983" t="s">
        <v>7976</v>
      </c>
      <c r="AH41" s="91"/>
      <c r="AI41" s="91" t="s">
        <v>8596</v>
      </c>
      <c r="AJ41" s="91"/>
      <c r="AK41" s="91"/>
      <c r="AL41" s="91"/>
      <c r="AM41" s="91"/>
      <c r="AN41" s="91"/>
      <c r="AO41" s="91"/>
      <c r="AP41" s="983"/>
      <c r="AQ41" s="983"/>
      <c r="AR41" s="983"/>
      <c r="AS41" s="983"/>
      <c r="AT41" s="983"/>
      <c r="AU41" s="983"/>
      <c r="AV41" s="983"/>
      <c r="AW41" s="983"/>
      <c r="AX41" s="983"/>
      <c r="AY41" s="983"/>
      <c r="AZ41" s="983"/>
      <c r="BA41" s="983"/>
      <c r="BB41" s="983"/>
      <c r="BC41" s="983"/>
      <c r="BD41" s="983"/>
      <c r="BE41" s="983"/>
      <c r="BF41" s="983"/>
      <c r="BG41" s="983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</row>
    <row r="42" spans="1:70" ht="25.5">
      <c r="A42" s="630" t="s">
        <v>8697</v>
      </c>
      <c r="B42" s="630" t="s">
        <v>2333</v>
      </c>
      <c r="C42" s="630" t="s">
        <v>7942</v>
      </c>
      <c r="D42" s="596">
        <f t="shared" si="0"/>
        <v>180000</v>
      </c>
      <c r="E42" s="618">
        <v>700200</v>
      </c>
      <c r="F42" s="515">
        <v>11</v>
      </c>
      <c r="G42" s="624"/>
      <c r="H42" s="624"/>
      <c r="I42" s="624"/>
      <c r="J42" s="613" t="s">
        <v>8559</v>
      </c>
      <c r="K42" s="613"/>
      <c r="L42" s="817" t="s">
        <v>8698</v>
      </c>
      <c r="M42" s="981">
        <v>6</v>
      </c>
      <c r="N42" s="778" t="s">
        <v>2471</v>
      </c>
      <c r="O42" s="632" t="s">
        <v>2556</v>
      </c>
      <c r="P42" s="561">
        <v>7426</v>
      </c>
      <c r="Q42" s="959" t="s">
        <v>2335</v>
      </c>
      <c r="R42" s="968">
        <v>7203</v>
      </c>
      <c r="S42" s="959" t="s">
        <v>8699</v>
      </c>
      <c r="T42" s="959" t="s">
        <v>8700</v>
      </c>
      <c r="U42" s="982">
        <v>7203</v>
      </c>
      <c r="V42" s="959" t="s">
        <v>4887</v>
      </c>
      <c r="W42" s="959" t="s">
        <v>8701</v>
      </c>
      <c r="X42" s="983" t="s">
        <v>5043</v>
      </c>
      <c r="Y42" s="983"/>
      <c r="Z42" s="985"/>
      <c r="AA42" s="986">
        <v>44742</v>
      </c>
      <c r="AB42" s="991"/>
      <c r="AC42" s="983">
        <v>10</v>
      </c>
      <c r="AD42" s="983" t="s">
        <v>6700</v>
      </c>
      <c r="AE42" s="983" t="s">
        <v>7957</v>
      </c>
      <c r="AF42" s="983" t="s">
        <v>7986</v>
      </c>
      <c r="AG42" s="983"/>
      <c r="AH42" s="91"/>
      <c r="AI42" s="91" t="s">
        <v>8596</v>
      </c>
      <c r="AJ42" s="91"/>
      <c r="AK42" s="91"/>
      <c r="AL42" s="91"/>
      <c r="AM42" s="91"/>
      <c r="AN42" s="91"/>
      <c r="AO42" s="91"/>
      <c r="AP42" s="983"/>
      <c r="AQ42" s="983"/>
      <c r="AR42" s="983"/>
      <c r="AS42" s="983"/>
      <c r="AT42" s="983"/>
      <c r="AU42" s="983"/>
      <c r="AV42" s="983"/>
      <c r="AW42" s="983"/>
      <c r="AX42" s="983"/>
      <c r="AY42" s="983"/>
      <c r="AZ42" s="983"/>
      <c r="BA42" s="983"/>
      <c r="BB42" s="983"/>
      <c r="BC42" s="983"/>
      <c r="BD42" s="983"/>
      <c r="BE42" s="983"/>
      <c r="BF42" s="983"/>
      <c r="BG42" s="983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</row>
    <row r="43" spans="1:70" ht="25.5">
      <c r="A43" s="630" t="s">
        <v>8702</v>
      </c>
      <c r="B43" s="630" t="s">
        <v>6587</v>
      </c>
      <c r="C43" s="630" t="s">
        <v>7942</v>
      </c>
      <c r="D43" s="596">
        <f t="shared" si="0"/>
        <v>180000</v>
      </c>
      <c r="E43" s="618">
        <v>700200</v>
      </c>
      <c r="F43" s="515">
        <v>12</v>
      </c>
      <c r="G43" s="624"/>
      <c r="H43" s="624"/>
      <c r="I43" s="624"/>
      <c r="J43" s="956">
        <v>44692</v>
      </c>
      <c r="K43" s="613"/>
      <c r="L43" s="613">
        <v>44692</v>
      </c>
      <c r="M43" s="981">
        <v>13</v>
      </c>
      <c r="N43" s="778" t="s">
        <v>2471</v>
      </c>
      <c r="O43" s="632" t="s">
        <v>2471</v>
      </c>
      <c r="P43" s="632">
        <v>7414</v>
      </c>
      <c r="Q43" s="417" t="s">
        <v>2358</v>
      </c>
      <c r="R43" s="968">
        <v>5322</v>
      </c>
      <c r="S43" s="417" t="s">
        <v>8703</v>
      </c>
      <c r="T43" s="417" t="s">
        <v>8704</v>
      </c>
      <c r="U43" s="982">
        <v>5322</v>
      </c>
      <c r="V43" s="417" t="s">
        <v>4880</v>
      </c>
      <c r="W43" s="417" t="s">
        <v>8705</v>
      </c>
      <c r="X43" s="983" t="s">
        <v>5043</v>
      </c>
      <c r="Y43" s="983"/>
      <c r="Z43" s="985"/>
      <c r="AA43" s="986">
        <v>44735</v>
      </c>
      <c r="AB43" s="991"/>
      <c r="AC43" s="983">
        <v>11</v>
      </c>
      <c r="AD43" s="983" t="s">
        <v>6689</v>
      </c>
      <c r="AE43" s="983" t="s">
        <v>7957</v>
      </c>
      <c r="AF43" s="983" t="s">
        <v>7986</v>
      </c>
      <c r="AG43" s="983"/>
      <c r="AH43" s="91"/>
      <c r="AI43" s="91" t="s">
        <v>8596</v>
      </c>
      <c r="AJ43" s="91"/>
      <c r="AK43" s="91"/>
      <c r="AL43" s="91"/>
      <c r="AM43" s="91"/>
      <c r="AN43" s="91"/>
      <c r="AO43" s="91"/>
      <c r="AP43" s="983"/>
      <c r="AQ43" s="983"/>
      <c r="AR43" s="983"/>
      <c r="AS43" s="983"/>
      <c r="AT43" s="983"/>
      <c r="AU43" s="983"/>
      <c r="AV43" s="983"/>
      <c r="AW43" s="983"/>
      <c r="AX43" s="983"/>
      <c r="AY43" s="983"/>
      <c r="AZ43" s="983"/>
      <c r="BA43" s="983"/>
      <c r="BB43" s="983"/>
      <c r="BC43" s="983"/>
      <c r="BD43" s="983"/>
      <c r="BE43" s="983"/>
      <c r="BF43" s="983"/>
      <c r="BG43" s="983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</row>
    <row r="44" spans="1:70" ht="25.5">
      <c r="A44" s="630" t="s">
        <v>8706</v>
      </c>
      <c r="B44" s="630" t="s">
        <v>2317</v>
      </c>
      <c r="C44" s="630" t="s">
        <v>7942</v>
      </c>
      <c r="D44" s="596">
        <f t="shared" si="0"/>
        <v>180000</v>
      </c>
      <c r="E44" s="618">
        <v>700200</v>
      </c>
      <c r="F44" s="515">
        <v>11</v>
      </c>
      <c r="G44" s="624"/>
      <c r="H44" s="624"/>
      <c r="I44" s="624"/>
      <c r="J44" s="956">
        <v>44677</v>
      </c>
      <c r="K44" s="613"/>
      <c r="L44" s="613">
        <v>44677</v>
      </c>
      <c r="M44" s="981">
        <v>13</v>
      </c>
      <c r="N44" s="778" t="s">
        <v>2471</v>
      </c>
      <c r="O44" s="632" t="s">
        <v>2471</v>
      </c>
      <c r="P44" s="561">
        <v>7376</v>
      </c>
      <c r="Q44" s="959" t="s">
        <v>2358</v>
      </c>
      <c r="R44" s="968">
        <v>4349</v>
      </c>
      <c r="S44" s="959" t="s">
        <v>140</v>
      </c>
      <c r="T44" s="959" t="s">
        <v>2792</v>
      </c>
      <c r="U44" s="982">
        <v>4349</v>
      </c>
      <c r="V44" s="959" t="s">
        <v>4887</v>
      </c>
      <c r="W44" s="959" t="s">
        <v>8486</v>
      </c>
      <c r="X44" s="983" t="s">
        <v>5043</v>
      </c>
      <c r="Y44" s="983"/>
      <c r="Z44" s="985"/>
      <c r="AA44" s="986">
        <v>44735</v>
      </c>
      <c r="AB44" s="991"/>
      <c r="AC44" s="983">
        <v>13</v>
      </c>
      <c r="AD44" s="983" t="s">
        <v>6986</v>
      </c>
      <c r="AE44" s="983" t="s">
        <v>6985</v>
      </c>
      <c r="AF44" s="983" t="s">
        <v>7986</v>
      </c>
      <c r="AG44" s="983"/>
      <c r="AH44" s="91"/>
      <c r="AI44" s="91"/>
      <c r="AJ44" s="91"/>
      <c r="AK44" s="91"/>
      <c r="AL44" s="91"/>
      <c r="AM44" s="91"/>
      <c r="AN44" s="91"/>
      <c r="AO44" s="91"/>
      <c r="AP44" s="983"/>
      <c r="AQ44" s="983"/>
      <c r="AR44" s="983"/>
      <c r="AS44" s="983"/>
      <c r="AT44" s="983"/>
      <c r="AU44" s="983"/>
      <c r="AV44" s="983"/>
      <c r="AW44" s="983"/>
      <c r="AX44" s="983"/>
      <c r="AY44" s="983"/>
      <c r="AZ44" s="983"/>
      <c r="BA44" s="983"/>
      <c r="BB44" s="983"/>
      <c r="BC44" s="983"/>
      <c r="BD44" s="983"/>
      <c r="BE44" s="983"/>
      <c r="BF44" s="983"/>
      <c r="BG44" s="983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</row>
    <row r="45" spans="1:70" ht="25.5">
      <c r="A45" s="630" t="s">
        <v>8707</v>
      </c>
      <c r="B45" s="630" t="s">
        <v>6628</v>
      </c>
      <c r="C45" s="630" t="s">
        <v>7942</v>
      </c>
      <c r="D45" s="596">
        <f t="shared" si="0"/>
        <v>180000</v>
      </c>
      <c r="E45" s="618">
        <v>700200</v>
      </c>
      <c r="F45" s="515">
        <v>11</v>
      </c>
      <c r="G45" s="624"/>
      <c r="H45" s="624"/>
      <c r="I45" s="624"/>
      <c r="J45" s="956">
        <v>44677</v>
      </c>
      <c r="K45" s="613"/>
      <c r="L45" s="613"/>
      <c r="M45" s="981">
        <v>13</v>
      </c>
      <c r="N45" s="778" t="s">
        <v>2471</v>
      </c>
      <c r="O45" s="632" t="s">
        <v>2471</v>
      </c>
      <c r="P45" s="632">
        <v>10874</v>
      </c>
      <c r="Q45" s="990" t="s">
        <v>2358</v>
      </c>
      <c r="R45" s="968">
        <v>1379</v>
      </c>
      <c r="S45" s="990" t="s">
        <v>3249</v>
      </c>
      <c r="T45" s="990" t="s">
        <v>7378</v>
      </c>
      <c r="U45" s="982">
        <v>1379</v>
      </c>
      <c r="V45" s="960" t="s">
        <v>4870</v>
      </c>
      <c r="W45" s="960" t="s">
        <v>2260</v>
      </c>
      <c r="X45" s="983" t="s">
        <v>5043</v>
      </c>
      <c r="Y45" s="984"/>
      <c r="Z45" s="985"/>
      <c r="AA45" s="986">
        <v>44735</v>
      </c>
      <c r="AB45" s="991"/>
      <c r="AC45" s="983">
        <v>12</v>
      </c>
      <c r="AD45" s="983" t="s">
        <v>6677</v>
      </c>
      <c r="AE45" s="983" t="s">
        <v>7975</v>
      </c>
      <c r="AF45" s="983" t="s">
        <v>7986</v>
      </c>
      <c r="AG45" s="983"/>
      <c r="AH45" s="91"/>
      <c r="AI45" s="91"/>
      <c r="AJ45" s="983"/>
      <c r="AK45" s="983"/>
      <c r="AL45" s="983"/>
      <c r="AM45" s="983"/>
      <c r="AN45" s="983"/>
      <c r="AO45" s="983"/>
      <c r="AP45" s="983"/>
      <c r="AQ45" s="983"/>
      <c r="AR45" s="983"/>
      <c r="AS45" s="983"/>
      <c r="AT45" s="983"/>
      <c r="AU45" s="983"/>
      <c r="AV45" s="983"/>
      <c r="AW45" s="983"/>
      <c r="AX45" s="983"/>
      <c r="AY45" s="983"/>
      <c r="AZ45" s="983"/>
      <c r="BA45" s="983"/>
      <c r="BB45" s="983"/>
      <c r="BC45" s="983"/>
      <c r="BD45" s="983"/>
      <c r="BE45" s="983"/>
      <c r="BF45" s="983"/>
      <c r="BG45" s="983"/>
      <c r="BH45" s="91"/>
      <c r="BI45" s="91"/>
      <c r="BJ45" s="91"/>
      <c r="BK45" s="91"/>
      <c r="BL45" s="91"/>
      <c r="BM45" s="983"/>
      <c r="BN45" s="983"/>
      <c r="BO45" s="91"/>
      <c r="BP45" s="91"/>
      <c r="BQ45" s="91"/>
      <c r="BR45" s="91"/>
    </row>
    <row r="46" spans="1:70" ht="25.5">
      <c r="A46" s="630" t="s">
        <v>8708</v>
      </c>
      <c r="B46" s="630" t="s">
        <v>2333</v>
      </c>
      <c r="C46" s="630" t="s">
        <v>7942</v>
      </c>
      <c r="D46" s="596">
        <f t="shared" si="0"/>
        <v>180000</v>
      </c>
      <c r="E46" s="618">
        <v>700200</v>
      </c>
      <c r="F46" s="515">
        <v>11</v>
      </c>
      <c r="G46" s="624"/>
      <c r="H46" s="624"/>
      <c r="I46" s="624"/>
      <c r="J46" s="958" t="s">
        <v>8559</v>
      </c>
      <c r="K46" s="613"/>
      <c r="L46" s="613">
        <v>44721</v>
      </c>
      <c r="M46" s="981">
        <v>13</v>
      </c>
      <c r="N46" s="778" t="s">
        <v>2471</v>
      </c>
      <c r="O46" s="632" t="s">
        <v>2471</v>
      </c>
      <c r="P46" s="561"/>
      <c r="Q46" s="961" t="s">
        <v>2335</v>
      </c>
      <c r="R46" s="968">
        <v>7422</v>
      </c>
      <c r="S46" s="961" t="s">
        <v>3712</v>
      </c>
      <c r="T46" s="961" t="s">
        <v>8709</v>
      </c>
      <c r="U46" s="982">
        <v>7422</v>
      </c>
      <c r="V46" s="961" t="s">
        <v>4887</v>
      </c>
      <c r="W46" s="961" t="s">
        <v>1332</v>
      </c>
      <c r="X46" s="983"/>
      <c r="Y46" s="984"/>
      <c r="Z46" s="985"/>
      <c r="AA46" s="986">
        <v>44735</v>
      </c>
      <c r="AB46" s="991"/>
      <c r="AC46" s="983">
        <v>12</v>
      </c>
      <c r="AD46" s="983" t="s">
        <v>6689</v>
      </c>
      <c r="AE46" s="983" t="s">
        <v>7975</v>
      </c>
      <c r="AF46" s="983" t="s">
        <v>7986</v>
      </c>
      <c r="AG46" s="983"/>
      <c r="AH46" s="91"/>
      <c r="AI46" s="91"/>
      <c r="AJ46" s="983"/>
      <c r="AK46" s="983"/>
      <c r="AL46" s="983"/>
      <c r="AM46" s="983"/>
      <c r="AN46" s="983"/>
      <c r="AO46" s="983"/>
      <c r="AP46" s="983"/>
      <c r="AQ46" s="983"/>
      <c r="AR46" s="983"/>
      <c r="AS46" s="983"/>
      <c r="AT46" s="983"/>
      <c r="AU46" s="983"/>
      <c r="AV46" s="983"/>
      <c r="AW46" s="983"/>
      <c r="AX46" s="983"/>
      <c r="AY46" s="983"/>
      <c r="AZ46" s="983"/>
      <c r="BA46" s="983"/>
      <c r="BB46" s="983"/>
      <c r="BC46" s="983"/>
      <c r="BD46" s="983"/>
      <c r="BE46" s="983"/>
      <c r="BF46" s="983"/>
      <c r="BG46" s="983"/>
      <c r="BH46" s="91"/>
      <c r="BI46" s="91"/>
      <c r="BJ46" s="91"/>
      <c r="BK46" s="91"/>
      <c r="BL46" s="91"/>
      <c r="BM46" s="983"/>
      <c r="BN46" s="983"/>
      <c r="BO46" s="91"/>
      <c r="BP46" s="91"/>
      <c r="BQ46" s="91"/>
      <c r="BR46" s="91"/>
    </row>
    <row r="47" spans="1:70" ht="25.5">
      <c r="A47" s="630" t="s">
        <v>8710</v>
      </c>
      <c r="B47" s="630" t="s">
        <v>7959</v>
      </c>
      <c r="C47" s="630" t="s">
        <v>7942</v>
      </c>
      <c r="D47" s="596">
        <f t="shared" si="0"/>
        <v>180000</v>
      </c>
      <c r="E47" s="618">
        <v>700200</v>
      </c>
      <c r="F47" s="515">
        <v>11</v>
      </c>
      <c r="G47" s="624"/>
      <c r="H47" s="624"/>
      <c r="I47" s="624"/>
      <c r="J47" s="613" t="s">
        <v>8559</v>
      </c>
      <c r="K47" s="613"/>
      <c r="L47" s="817" t="s">
        <v>8698</v>
      </c>
      <c r="M47" s="981">
        <v>13</v>
      </c>
      <c r="N47" s="778" t="s">
        <v>2471</v>
      </c>
      <c r="O47" s="632" t="s">
        <v>2471</v>
      </c>
      <c r="P47" s="561">
        <v>7703</v>
      </c>
      <c r="Q47" s="962" t="s">
        <v>2335</v>
      </c>
      <c r="R47" s="968">
        <v>6109</v>
      </c>
      <c r="S47" s="962" t="s">
        <v>149</v>
      </c>
      <c r="T47" s="962" t="s">
        <v>8510</v>
      </c>
      <c r="U47" s="982">
        <v>6109</v>
      </c>
      <c r="V47" s="962" t="s">
        <v>5720</v>
      </c>
      <c r="W47" s="962" t="s">
        <v>471</v>
      </c>
      <c r="X47" s="983" t="s">
        <v>5043</v>
      </c>
      <c r="Y47" s="983"/>
      <c r="Z47" s="985"/>
      <c r="AA47" s="986">
        <v>44742</v>
      </c>
      <c r="AB47" s="991"/>
      <c r="AC47" s="983">
        <v>10</v>
      </c>
      <c r="AD47" s="983" t="s">
        <v>6700</v>
      </c>
      <c r="AE47" s="983" t="s">
        <v>7957</v>
      </c>
      <c r="AF47" s="983" t="s">
        <v>7986</v>
      </c>
      <c r="AG47" s="983"/>
      <c r="AH47" s="91"/>
      <c r="AI47" s="91"/>
      <c r="AJ47" s="91"/>
      <c r="AK47" s="91"/>
      <c r="AL47" s="91"/>
      <c r="AM47" s="91"/>
      <c r="AN47" s="91"/>
      <c r="AO47" s="91"/>
      <c r="AP47" s="983"/>
      <c r="AQ47" s="983"/>
      <c r="AR47" s="983"/>
      <c r="AS47" s="983"/>
      <c r="AT47" s="983"/>
      <c r="AU47" s="983"/>
      <c r="AV47" s="983"/>
      <c r="AW47" s="983"/>
      <c r="AX47" s="983"/>
      <c r="AY47" s="983"/>
      <c r="AZ47" s="983"/>
      <c r="BA47" s="983"/>
      <c r="BB47" s="983"/>
      <c r="BC47" s="983"/>
      <c r="BD47" s="983"/>
      <c r="BE47" s="983"/>
      <c r="BF47" s="983"/>
      <c r="BG47" s="983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</row>
    <row r="48" spans="1:70" ht="25.5">
      <c r="A48" s="630" t="s">
        <v>8711</v>
      </c>
      <c r="B48" s="630" t="s">
        <v>7566</v>
      </c>
      <c r="C48" s="630" t="s">
        <v>7942</v>
      </c>
      <c r="D48" s="596">
        <f t="shared" si="0"/>
        <v>180000</v>
      </c>
      <c r="E48" s="618">
        <v>700200</v>
      </c>
      <c r="F48" s="515">
        <v>11</v>
      </c>
      <c r="G48" s="624"/>
      <c r="H48" s="624"/>
      <c r="I48" s="624"/>
      <c r="J48" s="613" t="s">
        <v>8559</v>
      </c>
      <c r="K48" s="613"/>
      <c r="L48" s="817" t="s">
        <v>8698</v>
      </c>
      <c r="M48" s="981">
        <v>20</v>
      </c>
      <c r="N48" s="778" t="s">
        <v>2471</v>
      </c>
      <c r="O48" s="632" t="s">
        <v>2471</v>
      </c>
      <c r="P48" s="561">
        <v>7544</v>
      </c>
      <c r="Q48" s="959" t="s">
        <v>2335</v>
      </c>
      <c r="R48" s="968">
        <v>7206</v>
      </c>
      <c r="S48" s="959" t="s">
        <v>8712</v>
      </c>
      <c r="T48" s="959" t="s">
        <v>8713</v>
      </c>
      <c r="U48" s="982">
        <v>7206</v>
      </c>
      <c r="V48" s="959" t="s">
        <v>4887</v>
      </c>
      <c r="W48" s="959" t="s">
        <v>8714</v>
      </c>
      <c r="X48" s="983" t="s">
        <v>5043</v>
      </c>
      <c r="Y48" s="983"/>
      <c r="Z48" s="985"/>
      <c r="AA48" s="986">
        <v>44742</v>
      </c>
      <c r="AB48" s="991"/>
      <c r="AC48" s="983">
        <v>10</v>
      </c>
      <c r="AD48" s="983" t="s">
        <v>6700</v>
      </c>
      <c r="AE48" s="983" t="s">
        <v>7957</v>
      </c>
      <c r="AF48" s="983" t="s">
        <v>7986</v>
      </c>
      <c r="AG48" s="983"/>
      <c r="AH48" s="91"/>
      <c r="AI48" s="91" t="s">
        <v>8596</v>
      </c>
      <c r="AJ48" s="91"/>
      <c r="AK48" s="91"/>
      <c r="AL48" s="91"/>
      <c r="AM48" s="91"/>
      <c r="AN48" s="91"/>
      <c r="AO48" s="91"/>
      <c r="AP48" s="983"/>
      <c r="AQ48" s="983"/>
      <c r="AR48" s="983"/>
      <c r="AS48" s="983"/>
      <c r="AT48" s="983"/>
      <c r="AU48" s="983"/>
      <c r="AV48" s="983"/>
      <c r="AW48" s="983"/>
      <c r="AX48" s="983"/>
      <c r="AY48" s="983"/>
      <c r="AZ48" s="983"/>
      <c r="BA48" s="983"/>
      <c r="BB48" s="983"/>
      <c r="BC48" s="983"/>
      <c r="BD48" s="983"/>
      <c r="BE48" s="983"/>
      <c r="BF48" s="983"/>
      <c r="BG48" s="983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</row>
    <row r="49" spans="1:70" ht="25.5">
      <c r="A49" s="630" t="s">
        <v>8715</v>
      </c>
      <c r="B49" s="630" t="s">
        <v>6564</v>
      </c>
      <c r="C49" s="630" t="s">
        <v>7942</v>
      </c>
      <c r="D49" s="596">
        <f t="shared" si="0"/>
        <v>180000.25706940875</v>
      </c>
      <c r="E49" s="618">
        <v>700201</v>
      </c>
      <c r="F49" s="515">
        <v>11</v>
      </c>
      <c r="G49" s="624"/>
      <c r="H49" s="624"/>
      <c r="I49" s="624"/>
      <c r="J49" s="956">
        <v>44712</v>
      </c>
      <c r="K49" s="613"/>
      <c r="L49" s="613"/>
      <c r="M49" s="981">
        <v>20</v>
      </c>
      <c r="N49" s="778" t="s">
        <v>2471</v>
      </c>
      <c r="O49" s="632" t="s">
        <v>2471</v>
      </c>
      <c r="P49" s="632"/>
      <c r="Q49" s="990" t="s">
        <v>2358</v>
      </c>
      <c r="R49" s="968">
        <v>1916</v>
      </c>
      <c r="S49" s="990" t="s">
        <v>2352</v>
      </c>
      <c r="T49" s="990" t="s">
        <v>8716</v>
      </c>
      <c r="U49" s="982">
        <v>1916</v>
      </c>
      <c r="V49" s="960" t="s">
        <v>4870</v>
      </c>
      <c r="W49" s="960" t="s">
        <v>579</v>
      </c>
      <c r="X49" s="983" t="s">
        <v>5043</v>
      </c>
      <c r="Y49" s="984"/>
      <c r="Z49" s="985"/>
      <c r="AA49" s="986">
        <v>44742</v>
      </c>
      <c r="AB49" s="991"/>
      <c r="AC49" s="983">
        <v>11</v>
      </c>
      <c r="AD49" s="983"/>
      <c r="AE49" s="983"/>
      <c r="AF49" s="983" t="s">
        <v>7986</v>
      </c>
      <c r="AG49" s="983"/>
      <c r="AH49" s="91"/>
      <c r="AI49" s="91"/>
      <c r="AJ49" s="983"/>
      <c r="AK49" s="983"/>
      <c r="AL49" s="983"/>
      <c r="AM49" s="983"/>
      <c r="AN49" s="983"/>
      <c r="AO49" s="983"/>
      <c r="AP49" s="983"/>
      <c r="AQ49" s="983"/>
      <c r="AR49" s="983"/>
      <c r="AS49" s="983"/>
      <c r="AT49" s="983"/>
      <c r="AU49" s="983"/>
      <c r="AV49" s="983"/>
      <c r="AW49" s="983"/>
      <c r="AX49" s="983"/>
      <c r="AY49" s="983"/>
      <c r="AZ49" s="983"/>
      <c r="BA49" s="983"/>
      <c r="BB49" s="983"/>
      <c r="BC49" s="983"/>
      <c r="BD49" s="983"/>
      <c r="BE49" s="983"/>
      <c r="BF49" s="983"/>
      <c r="BG49" s="983"/>
      <c r="BH49" s="91"/>
      <c r="BI49" s="91"/>
      <c r="BJ49" s="91"/>
      <c r="BK49" s="91"/>
      <c r="BL49" s="91"/>
      <c r="BM49" s="983"/>
      <c r="BN49" s="983"/>
      <c r="BO49" s="91"/>
      <c r="BP49" s="91"/>
      <c r="BQ49" s="91"/>
      <c r="BR49" s="91"/>
    </row>
    <row r="50" spans="1:70" ht="25.5">
      <c r="A50" s="630" t="s">
        <v>8717</v>
      </c>
      <c r="B50" s="630" t="s">
        <v>6628</v>
      </c>
      <c r="C50" s="630" t="s">
        <v>7942</v>
      </c>
      <c r="D50" s="596">
        <f t="shared" si="0"/>
        <v>180000</v>
      </c>
      <c r="E50" s="618">
        <v>700200</v>
      </c>
      <c r="F50" s="515">
        <v>12</v>
      </c>
      <c r="G50" s="624"/>
      <c r="H50" s="624"/>
      <c r="I50" s="624"/>
      <c r="J50" s="956">
        <v>44685</v>
      </c>
      <c r="K50" s="613"/>
      <c r="L50" s="613">
        <v>44685</v>
      </c>
      <c r="M50" s="981">
        <v>20</v>
      </c>
      <c r="N50" s="778" t="s">
        <v>2471</v>
      </c>
      <c r="O50" s="632" t="s">
        <v>2471</v>
      </c>
      <c r="P50" s="632">
        <v>7407</v>
      </c>
      <c r="Q50" s="990" t="s">
        <v>2358</v>
      </c>
      <c r="R50" s="968">
        <v>4940</v>
      </c>
      <c r="S50" s="990" t="s">
        <v>2612</v>
      </c>
      <c r="T50" s="990" t="s">
        <v>8718</v>
      </c>
      <c r="U50" s="982">
        <v>4940</v>
      </c>
      <c r="V50" s="960" t="s">
        <v>4870</v>
      </c>
      <c r="W50" s="960" t="s">
        <v>8285</v>
      </c>
      <c r="X50" s="983" t="s">
        <v>5043</v>
      </c>
      <c r="Y50" s="984"/>
      <c r="Z50" s="985"/>
      <c r="AA50" s="986">
        <v>44742</v>
      </c>
      <c r="AB50" s="991"/>
      <c r="AC50" s="983">
        <v>10</v>
      </c>
      <c r="AD50" s="983"/>
      <c r="AE50" s="983"/>
      <c r="AF50" s="983" t="s">
        <v>7986</v>
      </c>
      <c r="AG50" s="983"/>
      <c r="AH50" s="91"/>
      <c r="AI50" s="91" t="s">
        <v>8596</v>
      </c>
      <c r="AJ50" s="983"/>
      <c r="AK50" s="983"/>
      <c r="AL50" s="983"/>
      <c r="AM50" s="983"/>
      <c r="AN50" s="983"/>
      <c r="AO50" s="983"/>
      <c r="AP50" s="983"/>
      <c r="AQ50" s="983"/>
      <c r="AR50" s="983"/>
      <c r="AS50" s="983"/>
      <c r="AT50" s="983"/>
      <c r="AU50" s="983"/>
      <c r="AV50" s="983"/>
      <c r="AW50" s="983"/>
      <c r="AX50" s="983"/>
      <c r="AY50" s="983"/>
      <c r="AZ50" s="983"/>
      <c r="BA50" s="983"/>
      <c r="BB50" s="983"/>
      <c r="BC50" s="983"/>
      <c r="BD50" s="983"/>
      <c r="BE50" s="983"/>
      <c r="BF50" s="983"/>
      <c r="BG50" s="983"/>
      <c r="BH50" s="91"/>
      <c r="BI50" s="91"/>
      <c r="BJ50" s="91"/>
      <c r="BK50" s="91"/>
      <c r="BL50" s="91"/>
      <c r="BM50" s="983"/>
      <c r="BN50" s="983"/>
      <c r="BO50" s="91"/>
      <c r="BP50" s="91"/>
      <c r="BQ50" s="91"/>
      <c r="BR50" s="91"/>
    </row>
    <row r="51" spans="1:70" ht="25.5">
      <c r="A51" s="630" t="s">
        <v>8719</v>
      </c>
      <c r="B51" s="630" t="s">
        <v>2317</v>
      </c>
      <c r="C51" s="630" t="s">
        <v>7942</v>
      </c>
      <c r="D51" s="596">
        <f t="shared" si="0"/>
        <v>180000</v>
      </c>
      <c r="E51" s="618">
        <v>700200</v>
      </c>
      <c r="F51" s="515">
        <v>11</v>
      </c>
      <c r="G51" s="624"/>
      <c r="H51" s="624"/>
      <c r="I51" s="624"/>
      <c r="J51" s="613" t="s">
        <v>8720</v>
      </c>
      <c r="K51" s="613"/>
      <c r="L51" s="954"/>
      <c r="M51" s="981">
        <v>24</v>
      </c>
      <c r="N51" s="778" t="s">
        <v>2471</v>
      </c>
      <c r="O51" s="632" t="s">
        <v>2471</v>
      </c>
      <c r="P51" s="561">
        <v>7394</v>
      </c>
      <c r="Q51" s="962" t="s">
        <v>2358</v>
      </c>
      <c r="R51" s="968">
        <v>4839</v>
      </c>
      <c r="S51" s="962" t="s">
        <v>4875</v>
      </c>
      <c r="T51" s="962" t="s">
        <v>8721</v>
      </c>
      <c r="U51" s="982">
        <v>4839</v>
      </c>
      <c r="V51" s="962" t="s">
        <v>5720</v>
      </c>
      <c r="W51" s="962" t="s">
        <v>8722</v>
      </c>
      <c r="X51" s="983" t="s">
        <v>5043</v>
      </c>
      <c r="Y51" s="983"/>
      <c r="Z51" s="985"/>
      <c r="AA51" s="986">
        <v>44746</v>
      </c>
      <c r="AB51" s="991"/>
      <c r="AC51" s="983">
        <v>11</v>
      </c>
      <c r="AD51" s="983"/>
      <c r="AE51" s="983"/>
      <c r="AF51" s="983" t="s">
        <v>7986</v>
      </c>
      <c r="AG51" s="983"/>
      <c r="AH51" s="91"/>
      <c r="AI51" s="91"/>
      <c r="AJ51" s="91"/>
      <c r="AK51" s="91"/>
      <c r="AL51" s="91"/>
      <c r="AM51" s="91"/>
      <c r="AN51" s="91"/>
      <c r="AO51" s="91"/>
      <c r="AP51" s="983"/>
      <c r="AQ51" s="983"/>
      <c r="AR51" s="983"/>
      <c r="AS51" s="983"/>
      <c r="AT51" s="983"/>
      <c r="AU51" s="983"/>
      <c r="AV51" s="983"/>
      <c r="AW51" s="983"/>
      <c r="AX51" s="983"/>
      <c r="AY51" s="983"/>
      <c r="AZ51" s="983"/>
      <c r="BA51" s="983"/>
      <c r="BB51" s="983"/>
      <c r="BC51" s="983"/>
      <c r="BD51" s="983"/>
      <c r="BE51" s="983"/>
      <c r="BF51" s="983"/>
      <c r="BG51" s="983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</row>
    <row r="52" spans="1:70" ht="25.5">
      <c r="A52" s="809" t="s">
        <v>8723</v>
      </c>
      <c r="B52" s="630" t="s">
        <v>2317</v>
      </c>
      <c r="C52" s="630" t="s">
        <v>7942</v>
      </c>
      <c r="D52" s="596"/>
      <c r="E52" s="618"/>
      <c r="F52" s="515">
        <v>11</v>
      </c>
      <c r="G52" s="624"/>
      <c r="H52" s="624"/>
      <c r="I52" s="624"/>
      <c r="J52" s="613">
        <v>44712</v>
      </c>
      <c r="K52" s="613"/>
      <c r="L52" s="613"/>
      <c r="M52" s="981">
        <v>4</v>
      </c>
      <c r="N52" s="778" t="s">
        <v>2556</v>
      </c>
      <c r="O52" s="632"/>
      <c r="P52" s="632"/>
      <c r="Q52" s="417" t="s">
        <v>2358</v>
      </c>
      <c r="R52" s="968">
        <v>5406</v>
      </c>
      <c r="S52" s="417" t="s">
        <v>52</v>
      </c>
      <c r="T52" s="417" t="s">
        <v>8724</v>
      </c>
      <c r="U52" s="982">
        <v>5406</v>
      </c>
      <c r="V52" s="417" t="s">
        <v>4880</v>
      </c>
      <c r="W52" s="417" t="s">
        <v>1740</v>
      </c>
      <c r="X52" s="983" t="s">
        <v>5043</v>
      </c>
      <c r="Y52" s="983"/>
      <c r="Z52" s="985"/>
      <c r="AA52" s="986">
        <v>44756</v>
      </c>
      <c r="AB52" s="991"/>
      <c r="AC52" s="983">
        <v>11</v>
      </c>
      <c r="AD52" s="983"/>
      <c r="AE52" s="983"/>
      <c r="AF52" s="983" t="s">
        <v>7986</v>
      </c>
      <c r="AG52" s="983"/>
      <c r="AH52" s="91"/>
      <c r="AI52" s="91"/>
      <c r="AJ52" s="91"/>
      <c r="AK52" s="91"/>
      <c r="AL52" s="91"/>
      <c r="AM52" s="91"/>
      <c r="AN52" s="91"/>
      <c r="AO52" s="91"/>
      <c r="AP52" s="983"/>
      <c r="AQ52" s="983"/>
      <c r="AR52" s="983"/>
      <c r="AS52" s="983"/>
      <c r="AT52" s="983"/>
      <c r="AU52" s="983"/>
      <c r="AV52" s="983"/>
      <c r="AW52" s="983"/>
      <c r="AX52" s="983"/>
      <c r="AY52" s="983"/>
      <c r="AZ52" s="983"/>
      <c r="BA52" s="983"/>
      <c r="BB52" s="983"/>
      <c r="BC52" s="983"/>
      <c r="BD52" s="983"/>
      <c r="BE52" s="983"/>
      <c r="BF52" s="983"/>
      <c r="BG52" s="983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</row>
    <row r="53" spans="1:70" ht="25.5">
      <c r="A53" s="630" t="s">
        <v>8725</v>
      </c>
      <c r="B53" s="630" t="s">
        <v>7714</v>
      </c>
      <c r="C53" s="630" t="s">
        <v>7942</v>
      </c>
      <c r="D53" s="596">
        <f>E53/3.89</f>
        <v>180000</v>
      </c>
      <c r="E53" s="618">
        <v>700200</v>
      </c>
      <c r="F53" s="515">
        <v>11</v>
      </c>
      <c r="G53" s="624"/>
      <c r="H53" s="624"/>
      <c r="I53" s="624"/>
      <c r="J53" s="956" t="s">
        <v>8726</v>
      </c>
      <c r="K53" s="613"/>
      <c r="L53" s="613"/>
      <c r="M53" s="981">
        <v>4</v>
      </c>
      <c r="N53" s="778" t="s">
        <v>2556</v>
      </c>
      <c r="O53" s="632" t="s">
        <v>2556</v>
      </c>
      <c r="P53" s="561">
        <v>7385</v>
      </c>
      <c r="Q53" s="959" t="s">
        <v>2358</v>
      </c>
      <c r="R53" s="968">
        <v>2799</v>
      </c>
      <c r="S53" s="959" t="s">
        <v>3439</v>
      </c>
      <c r="T53" s="959" t="s">
        <v>8727</v>
      </c>
      <c r="U53" s="982">
        <v>2799</v>
      </c>
      <c r="V53" s="959" t="s">
        <v>4887</v>
      </c>
      <c r="W53" s="959" t="s">
        <v>1493</v>
      </c>
      <c r="X53" s="983" t="s">
        <v>5043</v>
      </c>
      <c r="Y53" s="983"/>
      <c r="Z53" s="985"/>
      <c r="AA53" s="986">
        <v>44756</v>
      </c>
      <c r="AB53" s="991"/>
      <c r="AC53" s="983">
        <v>10</v>
      </c>
      <c r="AD53" s="983"/>
      <c r="AE53" s="983"/>
      <c r="AF53" s="983" t="s">
        <v>7986</v>
      </c>
      <c r="AG53" s="983"/>
      <c r="AH53" s="91"/>
      <c r="AI53" s="91" t="s">
        <v>8596</v>
      </c>
      <c r="AJ53" s="91"/>
      <c r="AK53" s="91"/>
      <c r="AL53" s="91"/>
      <c r="AM53" s="91"/>
      <c r="AN53" s="91"/>
      <c r="AO53" s="91"/>
      <c r="AP53" s="983"/>
      <c r="AQ53" s="983"/>
      <c r="AR53" s="983"/>
      <c r="AS53" s="983"/>
      <c r="AT53" s="983"/>
      <c r="AU53" s="983"/>
      <c r="AV53" s="983"/>
      <c r="AW53" s="983"/>
      <c r="AX53" s="983"/>
      <c r="AY53" s="983"/>
      <c r="AZ53" s="983"/>
      <c r="BA53" s="983"/>
      <c r="BB53" s="983"/>
      <c r="BC53" s="983"/>
      <c r="BD53" s="983"/>
      <c r="BE53" s="983"/>
      <c r="BF53" s="983"/>
      <c r="BG53" s="983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</row>
    <row r="54" spans="1:70" ht="25.5">
      <c r="A54" s="809" t="s">
        <v>8728</v>
      </c>
      <c r="B54" s="630" t="s">
        <v>7566</v>
      </c>
      <c r="C54" s="630" t="s">
        <v>7942</v>
      </c>
      <c r="D54" s="596"/>
      <c r="E54" s="618"/>
      <c r="F54" s="515">
        <v>11</v>
      </c>
      <c r="G54" s="624"/>
      <c r="H54" s="624"/>
      <c r="I54" s="624"/>
      <c r="J54" s="613" t="s">
        <v>8720</v>
      </c>
      <c r="K54" s="613"/>
      <c r="L54" s="613"/>
      <c r="M54" s="981">
        <v>11</v>
      </c>
      <c r="N54" s="778" t="s">
        <v>2556</v>
      </c>
      <c r="O54" s="632"/>
      <c r="P54" s="561"/>
      <c r="Q54" s="962" t="s">
        <v>2358</v>
      </c>
      <c r="R54" s="968">
        <v>1168</v>
      </c>
      <c r="S54" s="962" t="s">
        <v>2820</v>
      </c>
      <c r="T54" s="962" t="s">
        <v>8729</v>
      </c>
      <c r="U54" s="982">
        <v>1168</v>
      </c>
      <c r="V54" s="962" t="s">
        <v>5720</v>
      </c>
      <c r="W54" s="962" t="s">
        <v>938</v>
      </c>
      <c r="X54" s="983" t="s">
        <v>5043</v>
      </c>
      <c r="Y54" s="983"/>
      <c r="Z54" s="985"/>
      <c r="AA54" s="986">
        <v>44763</v>
      </c>
      <c r="AB54" s="991"/>
      <c r="AC54" s="983">
        <v>10</v>
      </c>
      <c r="AD54" s="983"/>
      <c r="AE54" s="983"/>
      <c r="AF54" s="983" t="s">
        <v>7986</v>
      </c>
      <c r="AG54" s="983"/>
      <c r="AH54" s="91"/>
      <c r="AI54" s="91" t="s">
        <v>8596</v>
      </c>
      <c r="AJ54" s="91"/>
      <c r="AK54" s="91"/>
      <c r="AL54" s="91"/>
      <c r="AM54" s="91"/>
      <c r="AN54" s="91"/>
      <c r="AO54" s="91"/>
      <c r="AP54" s="983"/>
      <c r="AQ54" s="983"/>
      <c r="AR54" s="983"/>
      <c r="AS54" s="983"/>
      <c r="AT54" s="983"/>
      <c r="AU54" s="983"/>
      <c r="AV54" s="983"/>
      <c r="AW54" s="983"/>
      <c r="AX54" s="983"/>
      <c r="AY54" s="983"/>
      <c r="AZ54" s="983"/>
      <c r="BA54" s="983"/>
      <c r="BB54" s="983"/>
      <c r="BC54" s="983"/>
      <c r="BD54" s="983"/>
      <c r="BE54" s="983"/>
      <c r="BF54" s="983"/>
      <c r="BG54" s="983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</row>
    <row r="55" spans="1:70" ht="25.5">
      <c r="A55" s="630" t="s">
        <v>8730</v>
      </c>
      <c r="B55" s="630" t="s">
        <v>2317</v>
      </c>
      <c r="C55" s="630" t="s">
        <v>7942</v>
      </c>
      <c r="D55" s="596">
        <f>E55/3.89</f>
        <v>180000</v>
      </c>
      <c r="E55" s="618">
        <v>700200</v>
      </c>
      <c r="F55" s="515">
        <v>11</v>
      </c>
      <c r="G55" s="624"/>
      <c r="H55" s="624"/>
      <c r="I55" s="624"/>
      <c r="J55" s="613">
        <v>44719</v>
      </c>
      <c r="K55" s="613"/>
      <c r="L55" s="613"/>
      <c r="M55" s="981">
        <v>11</v>
      </c>
      <c r="N55" s="778" t="s">
        <v>2556</v>
      </c>
      <c r="O55" s="632" t="s">
        <v>2556</v>
      </c>
      <c r="P55" s="632">
        <v>7388</v>
      </c>
      <c r="Q55" s="417" t="s">
        <v>2358</v>
      </c>
      <c r="R55" s="968">
        <v>3503</v>
      </c>
      <c r="S55" s="417" t="s">
        <v>4925</v>
      </c>
      <c r="T55" s="417" t="s">
        <v>8731</v>
      </c>
      <c r="U55" s="982">
        <v>3503</v>
      </c>
      <c r="V55" s="417" t="s">
        <v>4880</v>
      </c>
      <c r="W55" s="417" t="s">
        <v>7806</v>
      </c>
      <c r="X55" s="983" t="s">
        <v>5043</v>
      </c>
      <c r="Y55" s="983"/>
      <c r="Z55" s="985"/>
      <c r="AA55" s="986">
        <v>44763</v>
      </c>
      <c r="AB55" s="991"/>
      <c r="AC55" s="983">
        <v>10</v>
      </c>
      <c r="AD55" s="983"/>
      <c r="AE55" s="983"/>
      <c r="AF55" s="983" t="s">
        <v>7986</v>
      </c>
      <c r="AG55" s="983"/>
      <c r="AH55" s="91"/>
      <c r="AI55" s="91" t="s">
        <v>8596</v>
      </c>
      <c r="AJ55" s="91"/>
      <c r="AK55" s="91"/>
      <c r="AL55" s="91"/>
      <c r="AM55" s="91"/>
      <c r="AN55" s="91"/>
      <c r="AO55" s="91"/>
      <c r="AP55" s="983"/>
      <c r="AQ55" s="983"/>
      <c r="AR55" s="983"/>
      <c r="AS55" s="983"/>
      <c r="AT55" s="983"/>
      <c r="AU55" s="983"/>
      <c r="AV55" s="983"/>
      <c r="AW55" s="983"/>
      <c r="AX55" s="983"/>
      <c r="AY55" s="983"/>
      <c r="AZ55" s="983"/>
      <c r="BA55" s="983"/>
      <c r="BB55" s="983"/>
      <c r="BC55" s="983"/>
      <c r="BD55" s="983"/>
      <c r="BE55" s="983"/>
      <c r="BF55" s="983"/>
      <c r="BG55" s="983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</row>
    <row r="56" spans="1:70" ht="25.5">
      <c r="A56" s="809" t="s">
        <v>8732</v>
      </c>
      <c r="B56" s="630" t="s">
        <v>6564</v>
      </c>
      <c r="C56" s="630" t="s">
        <v>7942</v>
      </c>
      <c r="D56" s="596"/>
      <c r="E56" s="618"/>
      <c r="F56" s="515">
        <v>11</v>
      </c>
      <c r="G56" s="624"/>
      <c r="H56" s="624"/>
      <c r="I56" s="624"/>
      <c r="J56" s="613">
        <v>44733</v>
      </c>
      <c r="K56" s="613"/>
      <c r="L56" s="613">
        <v>44726</v>
      </c>
      <c r="M56" s="981">
        <v>18</v>
      </c>
      <c r="N56" s="778" t="s">
        <v>2556</v>
      </c>
      <c r="O56" s="632"/>
      <c r="P56" s="561">
        <v>11155</v>
      </c>
      <c r="Q56" s="959" t="s">
        <v>2358</v>
      </c>
      <c r="R56" s="968">
        <v>1243</v>
      </c>
      <c r="S56" s="959" t="s">
        <v>3986</v>
      </c>
      <c r="T56" s="959" t="s">
        <v>8733</v>
      </c>
      <c r="U56" s="982">
        <v>1243</v>
      </c>
      <c r="V56" s="959" t="s">
        <v>4887</v>
      </c>
      <c r="W56" s="959" t="s">
        <v>1254</v>
      </c>
      <c r="X56" s="983" t="s">
        <v>5043</v>
      </c>
      <c r="Y56" s="983"/>
      <c r="Z56" s="985"/>
      <c r="AA56" s="986">
        <v>44770</v>
      </c>
      <c r="AB56" s="991"/>
      <c r="AC56" s="983">
        <v>11</v>
      </c>
      <c r="AD56" s="983"/>
      <c r="AE56" s="983"/>
      <c r="AF56" s="983" t="s">
        <v>7986</v>
      </c>
      <c r="AG56" s="983"/>
      <c r="AH56" s="91"/>
      <c r="AI56" s="91"/>
      <c r="AJ56" s="91"/>
      <c r="AK56" s="91"/>
      <c r="AL56" s="91"/>
      <c r="AM56" s="91"/>
      <c r="AN56" s="91"/>
      <c r="AO56" s="91"/>
      <c r="AP56" s="983"/>
      <c r="AQ56" s="983"/>
      <c r="AR56" s="983"/>
      <c r="AS56" s="983"/>
      <c r="AT56" s="983"/>
      <c r="AU56" s="983"/>
      <c r="AV56" s="983"/>
      <c r="AW56" s="983"/>
      <c r="AX56" s="983"/>
      <c r="AY56" s="983"/>
      <c r="AZ56" s="983"/>
      <c r="BA56" s="983"/>
      <c r="BB56" s="983"/>
      <c r="BC56" s="983"/>
      <c r="BD56" s="983"/>
      <c r="BE56" s="983"/>
      <c r="BF56" s="983"/>
      <c r="BG56" s="983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</row>
    <row r="57" spans="1:70" ht="25.5">
      <c r="A57" s="809" t="s">
        <v>8734</v>
      </c>
      <c r="B57" s="630" t="s">
        <v>7485</v>
      </c>
      <c r="C57" s="630" t="s">
        <v>7942</v>
      </c>
      <c r="D57" s="596"/>
      <c r="E57" s="618"/>
      <c r="F57" s="515">
        <v>11</v>
      </c>
      <c r="G57" s="624"/>
      <c r="H57" s="624"/>
      <c r="I57" s="624"/>
      <c r="J57" s="956" t="s">
        <v>8735</v>
      </c>
      <c r="K57" s="613"/>
      <c r="L57" s="613"/>
      <c r="M57" s="981">
        <v>18</v>
      </c>
      <c r="N57" s="778" t="s">
        <v>2556</v>
      </c>
      <c r="O57" s="632" t="s">
        <v>2556</v>
      </c>
      <c r="P57" s="561"/>
      <c r="Q57" s="959" t="s">
        <v>2358</v>
      </c>
      <c r="R57" s="968">
        <v>4507</v>
      </c>
      <c r="S57" s="959" t="s">
        <v>8736</v>
      </c>
      <c r="T57" s="959" t="s">
        <v>8737</v>
      </c>
      <c r="U57" s="982">
        <v>4507</v>
      </c>
      <c r="V57" s="959" t="s">
        <v>4887</v>
      </c>
      <c r="W57" s="959" t="s">
        <v>8738</v>
      </c>
      <c r="X57" s="983" t="s">
        <v>5043</v>
      </c>
      <c r="Y57" s="983"/>
      <c r="Z57" s="985"/>
      <c r="AA57" s="986">
        <v>44770</v>
      </c>
      <c r="AB57" s="991"/>
      <c r="AC57" s="983">
        <v>11</v>
      </c>
      <c r="AD57" s="983"/>
      <c r="AE57" s="983"/>
      <c r="AF57" s="983" t="s">
        <v>7986</v>
      </c>
      <c r="AG57" s="983"/>
      <c r="AH57" s="91"/>
      <c r="AI57" s="91" t="s">
        <v>8596</v>
      </c>
      <c r="AJ57" s="91"/>
      <c r="AK57" s="91"/>
      <c r="AL57" s="91"/>
      <c r="AM57" s="91"/>
      <c r="AN57" s="91"/>
      <c r="AO57" s="91"/>
      <c r="AP57" s="983"/>
      <c r="AQ57" s="983"/>
      <c r="AR57" s="983"/>
      <c r="AS57" s="983"/>
      <c r="AT57" s="983"/>
      <c r="AU57" s="983"/>
      <c r="AV57" s="983"/>
      <c r="AW57" s="983"/>
      <c r="AX57" s="983"/>
      <c r="AY57" s="983"/>
      <c r="AZ57" s="983"/>
      <c r="BA57" s="983"/>
      <c r="BB57" s="983"/>
      <c r="BC57" s="983"/>
      <c r="BD57" s="983"/>
      <c r="BE57" s="983"/>
      <c r="BF57" s="983"/>
      <c r="BG57" s="983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</row>
    <row r="58" spans="1:70" ht="25.5">
      <c r="A58" s="630" t="s">
        <v>8739</v>
      </c>
      <c r="B58" s="630" t="s">
        <v>2333</v>
      </c>
      <c r="C58" s="630" t="s">
        <v>7942</v>
      </c>
      <c r="D58" s="596"/>
      <c r="E58" s="618"/>
      <c r="F58" s="515">
        <v>11</v>
      </c>
      <c r="G58" s="624"/>
      <c r="H58" s="624"/>
      <c r="I58" s="624"/>
      <c r="J58" s="613" t="s">
        <v>8559</v>
      </c>
      <c r="K58" s="613"/>
      <c r="L58" s="817" t="s">
        <v>8740</v>
      </c>
      <c r="M58" s="981">
        <v>18</v>
      </c>
      <c r="N58" s="521" t="s">
        <v>2556</v>
      </c>
      <c r="O58" s="632"/>
      <c r="P58" s="632"/>
      <c r="Q58" s="990" t="s">
        <v>2335</v>
      </c>
      <c r="R58" s="968">
        <v>6580</v>
      </c>
      <c r="S58" s="990" t="s">
        <v>8741</v>
      </c>
      <c r="T58" s="990" t="s">
        <v>50</v>
      </c>
      <c r="U58" s="982">
        <v>6580</v>
      </c>
      <c r="V58" s="960" t="s">
        <v>4870</v>
      </c>
      <c r="W58" s="960" t="s">
        <v>8742</v>
      </c>
      <c r="X58" s="983" t="s">
        <v>5043</v>
      </c>
      <c r="Y58" s="984"/>
      <c r="Z58" s="985"/>
      <c r="AA58" s="986">
        <v>44791</v>
      </c>
      <c r="AB58" s="991"/>
      <c r="AC58" s="983">
        <v>10</v>
      </c>
      <c r="AD58" s="983"/>
      <c r="AE58" s="983"/>
      <c r="AF58" s="983" t="s">
        <v>7986</v>
      </c>
      <c r="AG58" s="983"/>
      <c r="AH58" s="91"/>
      <c r="AI58" s="91" t="s">
        <v>8596</v>
      </c>
      <c r="AJ58" s="983"/>
      <c r="AK58" s="983"/>
      <c r="AL58" s="983"/>
      <c r="AM58" s="983"/>
      <c r="AN58" s="983"/>
      <c r="AO58" s="983"/>
      <c r="AP58" s="983"/>
      <c r="AQ58" s="983"/>
      <c r="AR58" s="983"/>
      <c r="AS58" s="983"/>
      <c r="AT58" s="983"/>
      <c r="AU58" s="983"/>
      <c r="AV58" s="983"/>
      <c r="AW58" s="983"/>
      <c r="AX58" s="983"/>
      <c r="AY58" s="983"/>
      <c r="AZ58" s="983"/>
      <c r="BA58" s="983"/>
      <c r="BB58" s="983"/>
      <c r="BC58" s="983"/>
      <c r="BD58" s="983"/>
      <c r="BE58" s="983"/>
      <c r="BF58" s="983"/>
      <c r="BG58" s="983"/>
      <c r="BH58" s="91"/>
      <c r="BI58" s="91"/>
      <c r="BJ58" s="91"/>
      <c r="BK58" s="91"/>
      <c r="BL58" s="91"/>
      <c r="BM58" s="983"/>
      <c r="BN58" s="983"/>
      <c r="BO58" s="91"/>
      <c r="BP58" s="91"/>
      <c r="BQ58" s="91"/>
      <c r="BR58" s="91"/>
    </row>
    <row r="59" spans="1:70" ht="28.5">
      <c r="A59" s="630" t="s">
        <v>8743</v>
      </c>
      <c r="B59" s="630" t="s">
        <v>7485</v>
      </c>
      <c r="C59" s="630" t="s">
        <v>7942</v>
      </c>
      <c r="D59" s="596">
        <f>E59/3.89</f>
        <v>107969.15167095115</v>
      </c>
      <c r="E59" s="618">
        <v>420000</v>
      </c>
      <c r="F59" s="515">
        <v>6</v>
      </c>
      <c r="G59" s="624"/>
      <c r="H59" s="624"/>
      <c r="I59" s="624"/>
      <c r="J59" s="613" t="s">
        <v>8559</v>
      </c>
      <c r="K59" s="613"/>
      <c r="L59" s="955"/>
      <c r="M59" s="981">
        <v>20</v>
      </c>
      <c r="N59" s="778" t="s">
        <v>2556</v>
      </c>
      <c r="O59" s="632" t="s">
        <v>2432</v>
      </c>
      <c r="P59" s="561">
        <v>7423</v>
      </c>
      <c r="Q59" s="959" t="s">
        <v>8744</v>
      </c>
      <c r="R59" s="968">
        <v>7028</v>
      </c>
      <c r="S59" s="959" t="s">
        <v>8745</v>
      </c>
      <c r="T59" s="959" t="s">
        <v>8746</v>
      </c>
      <c r="U59" s="982">
        <v>7028</v>
      </c>
      <c r="V59" s="959" t="s">
        <v>4887</v>
      </c>
      <c r="W59" s="959" t="s">
        <v>8747</v>
      </c>
      <c r="X59" s="983" t="s">
        <v>5043</v>
      </c>
      <c r="Y59" s="983" t="s">
        <v>5833</v>
      </c>
      <c r="Z59" s="985">
        <v>44676</v>
      </c>
      <c r="AA59" s="986">
        <v>44742</v>
      </c>
      <c r="AB59" s="991"/>
      <c r="AC59" s="970">
        <v>6</v>
      </c>
      <c r="AD59" s="983">
        <v>6</v>
      </c>
      <c r="AE59" s="983"/>
      <c r="AF59" s="983" t="s">
        <v>7972</v>
      </c>
      <c r="AG59" s="983" t="s">
        <v>7948</v>
      </c>
      <c r="AH59" s="91">
        <v>4</v>
      </c>
      <c r="AI59" s="91" t="s">
        <v>8596</v>
      </c>
      <c r="AJ59" s="91">
        <v>1</v>
      </c>
      <c r="AK59" s="91"/>
      <c r="AL59" s="91">
        <v>6</v>
      </c>
      <c r="AM59" s="91"/>
      <c r="AN59" s="91"/>
      <c r="AO59" s="91"/>
      <c r="AP59" s="983"/>
      <c r="AQ59" s="983"/>
      <c r="AR59" s="983"/>
      <c r="AS59" s="983"/>
      <c r="AT59" s="983">
        <v>1</v>
      </c>
      <c r="AU59" s="983"/>
      <c r="AV59" s="983">
        <v>4</v>
      </c>
      <c r="AW59" s="983">
        <v>2</v>
      </c>
      <c r="AX59" s="983"/>
      <c r="AY59" s="983"/>
      <c r="AZ59" s="983"/>
      <c r="BA59" s="983"/>
      <c r="BB59" s="983"/>
      <c r="BC59" s="983"/>
      <c r="BD59" s="983"/>
      <c r="BE59" s="983"/>
      <c r="BF59" s="983"/>
      <c r="BG59" s="983"/>
      <c r="BH59" s="91">
        <v>2</v>
      </c>
      <c r="BI59" s="91">
        <v>1</v>
      </c>
      <c r="BJ59" s="91">
        <v>1</v>
      </c>
      <c r="BK59" s="91">
        <v>2</v>
      </c>
      <c r="BL59" s="91">
        <v>4</v>
      </c>
      <c r="BM59" s="91"/>
      <c r="BN59" s="91"/>
      <c r="BO59" s="91"/>
      <c r="BP59" s="91">
        <v>2</v>
      </c>
      <c r="BQ59" s="91">
        <v>1</v>
      </c>
      <c r="BR59" s="91">
        <v>1</v>
      </c>
    </row>
    <row r="60" spans="1:70" ht="25.5">
      <c r="A60" s="630" t="s">
        <v>8748</v>
      </c>
      <c r="B60" s="630" t="s">
        <v>2317</v>
      </c>
      <c r="C60" s="630" t="s">
        <v>7942</v>
      </c>
      <c r="D60" s="596">
        <f>E60/3.89</f>
        <v>180000</v>
      </c>
      <c r="E60" s="618">
        <v>700200</v>
      </c>
      <c r="F60" s="515">
        <v>11</v>
      </c>
      <c r="G60" s="624"/>
      <c r="H60" s="624"/>
      <c r="I60" s="624"/>
      <c r="J60" s="613" t="s">
        <v>8559</v>
      </c>
      <c r="K60" s="613"/>
      <c r="L60" s="817" t="s">
        <v>8698</v>
      </c>
      <c r="M60" s="981">
        <v>20</v>
      </c>
      <c r="N60" s="778" t="s">
        <v>2556</v>
      </c>
      <c r="O60" s="632" t="s">
        <v>2556</v>
      </c>
      <c r="P60" s="632">
        <v>7706</v>
      </c>
      <c r="Q60" s="990" t="s">
        <v>2335</v>
      </c>
      <c r="R60" s="968">
        <v>7460</v>
      </c>
      <c r="S60" s="990" t="s">
        <v>239</v>
      </c>
      <c r="T60" s="990" t="s">
        <v>8749</v>
      </c>
      <c r="U60" s="982">
        <v>7460</v>
      </c>
      <c r="V60" s="960" t="s">
        <v>4870</v>
      </c>
      <c r="W60" s="960" t="s">
        <v>8750</v>
      </c>
      <c r="X60" s="983" t="s">
        <v>5043</v>
      </c>
      <c r="Y60" s="984"/>
      <c r="Z60" s="985"/>
      <c r="AA60" s="986">
        <v>44772</v>
      </c>
      <c r="AB60" s="991"/>
      <c r="AC60" s="983">
        <v>10</v>
      </c>
      <c r="AD60" s="983"/>
      <c r="AE60" s="983"/>
      <c r="AF60" s="983" t="s">
        <v>7986</v>
      </c>
      <c r="AG60" s="983"/>
      <c r="AH60" s="91"/>
      <c r="AI60" s="91" t="s">
        <v>8596</v>
      </c>
      <c r="AJ60" s="983"/>
      <c r="AK60" s="983"/>
      <c r="AL60" s="983"/>
      <c r="AM60" s="983"/>
      <c r="AN60" s="983"/>
      <c r="AO60" s="983"/>
      <c r="AP60" s="983"/>
      <c r="AQ60" s="983"/>
      <c r="AR60" s="983"/>
      <c r="AS60" s="983"/>
      <c r="AT60" s="983"/>
      <c r="AU60" s="983"/>
      <c r="AV60" s="983"/>
      <c r="AW60" s="983"/>
      <c r="AX60" s="983"/>
      <c r="AY60" s="983"/>
      <c r="AZ60" s="983"/>
      <c r="BA60" s="983"/>
      <c r="BB60" s="983"/>
      <c r="BC60" s="983"/>
      <c r="BD60" s="983"/>
      <c r="BE60" s="983"/>
      <c r="BF60" s="983"/>
      <c r="BG60" s="983"/>
      <c r="BH60" s="91"/>
      <c r="BI60" s="91"/>
      <c r="BJ60" s="91"/>
      <c r="BK60" s="91"/>
      <c r="BL60" s="91"/>
      <c r="BM60" s="983"/>
      <c r="BN60" s="983"/>
      <c r="BO60" s="91"/>
      <c r="BP60" s="91"/>
      <c r="BQ60" s="91"/>
      <c r="BR60" s="91"/>
    </row>
    <row r="61" spans="1:70" ht="25.5">
      <c r="A61" s="809" t="s">
        <v>8751</v>
      </c>
      <c r="B61" s="630" t="s">
        <v>7485</v>
      </c>
      <c r="C61" s="630" t="s">
        <v>7942</v>
      </c>
      <c r="D61" s="596"/>
      <c r="E61" s="618"/>
      <c r="F61" s="515">
        <v>11</v>
      </c>
      <c r="G61" s="624"/>
      <c r="H61" s="624"/>
      <c r="I61" s="624" t="s">
        <v>22</v>
      </c>
      <c r="J61" s="791">
        <v>44656</v>
      </c>
      <c r="K61" s="613"/>
      <c r="L61" s="954"/>
      <c r="M61" s="981">
        <v>24</v>
      </c>
      <c r="N61" s="778" t="s">
        <v>2556</v>
      </c>
      <c r="O61" s="632"/>
      <c r="P61" s="561"/>
      <c r="Q61" s="959" t="s">
        <v>2358</v>
      </c>
      <c r="R61" s="968">
        <v>1472</v>
      </c>
      <c r="S61" s="959" t="s">
        <v>3715</v>
      </c>
      <c r="T61" s="959" t="s">
        <v>8752</v>
      </c>
      <c r="U61" s="982">
        <v>1472</v>
      </c>
      <c r="V61" s="959" t="s">
        <v>4887</v>
      </c>
      <c r="W61" s="959"/>
      <c r="X61" s="983" t="s">
        <v>5043</v>
      </c>
      <c r="Y61" s="983"/>
      <c r="Z61" s="985"/>
      <c r="AA61" s="986">
        <v>44776</v>
      </c>
      <c r="AB61" s="991"/>
      <c r="AC61" s="983">
        <v>11</v>
      </c>
      <c r="AD61" s="983"/>
      <c r="AE61" s="983"/>
      <c r="AF61" s="983" t="s">
        <v>7986</v>
      </c>
      <c r="AG61" s="983"/>
      <c r="AH61" s="91"/>
      <c r="AI61" s="91"/>
      <c r="AJ61" s="91"/>
      <c r="AK61" s="91"/>
      <c r="AL61" s="91"/>
      <c r="AM61" s="91"/>
      <c r="AN61" s="91"/>
      <c r="AO61" s="91"/>
      <c r="AP61" s="983"/>
      <c r="AQ61" s="983"/>
      <c r="AR61" s="983"/>
      <c r="AS61" s="983"/>
      <c r="AT61" s="983"/>
      <c r="AU61" s="983"/>
      <c r="AV61" s="983"/>
      <c r="AW61" s="983"/>
      <c r="AX61" s="983"/>
      <c r="AY61" s="983"/>
      <c r="AZ61" s="983"/>
      <c r="BA61" s="983"/>
      <c r="BB61" s="983"/>
      <c r="BC61" s="983"/>
      <c r="BD61" s="983"/>
      <c r="BE61" s="983"/>
      <c r="BF61" s="983"/>
      <c r="BG61" s="983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</row>
    <row r="62" spans="1:70" ht="25.5">
      <c r="A62" s="630" t="s">
        <v>8753</v>
      </c>
      <c r="B62" s="630" t="s">
        <v>2317</v>
      </c>
      <c r="C62" s="630" t="s">
        <v>7942</v>
      </c>
      <c r="D62" s="596">
        <f>E62/3.89</f>
        <v>180000</v>
      </c>
      <c r="E62" s="618">
        <v>700200</v>
      </c>
      <c r="F62" s="515">
        <v>11</v>
      </c>
      <c r="G62" s="624"/>
      <c r="H62" s="624"/>
      <c r="I62" s="624"/>
      <c r="J62" s="613">
        <v>44719</v>
      </c>
      <c r="K62" s="613"/>
      <c r="L62" s="613"/>
      <c r="M62" s="981">
        <v>25</v>
      </c>
      <c r="N62" s="778" t="s">
        <v>2556</v>
      </c>
      <c r="O62" s="632" t="s">
        <v>2556</v>
      </c>
      <c r="P62" s="632">
        <v>7387</v>
      </c>
      <c r="Q62" s="417" t="s">
        <v>2358</v>
      </c>
      <c r="R62" s="968">
        <v>4297</v>
      </c>
      <c r="S62" s="417" t="s">
        <v>194</v>
      </c>
      <c r="T62" s="417" t="s">
        <v>8754</v>
      </c>
      <c r="U62" s="982">
        <v>4297</v>
      </c>
      <c r="V62" s="417" t="s">
        <v>4880</v>
      </c>
      <c r="W62" s="417"/>
      <c r="X62" s="983" t="s">
        <v>5043</v>
      </c>
      <c r="Y62" s="983"/>
      <c r="Z62" s="985"/>
      <c r="AA62" s="986">
        <v>44777</v>
      </c>
      <c r="AB62" s="991"/>
      <c r="AC62" s="983">
        <v>10</v>
      </c>
      <c r="AD62" s="983"/>
      <c r="AE62" s="983"/>
      <c r="AF62" s="983" t="s">
        <v>7986</v>
      </c>
      <c r="AG62" s="983"/>
      <c r="AH62" s="91"/>
      <c r="AI62" s="91" t="s">
        <v>8596</v>
      </c>
      <c r="AJ62" s="91"/>
      <c r="AK62" s="91"/>
      <c r="AL62" s="91"/>
      <c r="AM62" s="91"/>
      <c r="AN62" s="91"/>
      <c r="AO62" s="91"/>
      <c r="AP62" s="983"/>
      <c r="AQ62" s="983"/>
      <c r="AR62" s="983"/>
      <c r="AS62" s="983"/>
      <c r="AT62" s="983"/>
      <c r="AU62" s="983"/>
      <c r="AV62" s="983"/>
      <c r="AW62" s="983"/>
      <c r="AX62" s="983"/>
      <c r="AY62" s="983"/>
      <c r="AZ62" s="983"/>
      <c r="BA62" s="983"/>
      <c r="BB62" s="983"/>
      <c r="BC62" s="983"/>
      <c r="BD62" s="983"/>
      <c r="BE62" s="983"/>
      <c r="BF62" s="983"/>
      <c r="BG62" s="983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</row>
    <row r="63" spans="1:70" ht="25.5">
      <c r="A63" s="809" t="s">
        <v>8755</v>
      </c>
      <c r="B63" s="630" t="s">
        <v>6564</v>
      </c>
      <c r="C63" s="630" t="s">
        <v>7942</v>
      </c>
      <c r="D63" s="596"/>
      <c r="E63" s="618"/>
      <c r="F63" s="515">
        <v>11</v>
      </c>
      <c r="G63" s="624"/>
      <c r="H63" s="624"/>
      <c r="I63" s="624"/>
      <c r="J63" s="613">
        <v>44726</v>
      </c>
      <c r="K63" s="613"/>
      <c r="L63" s="613">
        <v>44733</v>
      </c>
      <c r="M63" s="981">
        <v>25</v>
      </c>
      <c r="N63" s="778" t="s">
        <v>2556</v>
      </c>
      <c r="O63" s="632" t="s">
        <v>2614</v>
      </c>
      <c r="P63" s="561"/>
      <c r="Q63" s="959" t="s">
        <v>2358</v>
      </c>
      <c r="R63" s="968">
        <v>2695</v>
      </c>
      <c r="S63" s="959" t="s">
        <v>5915</v>
      </c>
      <c r="T63" s="959" t="s">
        <v>8756</v>
      </c>
      <c r="U63" s="982">
        <v>2695</v>
      </c>
      <c r="V63" s="959" t="s">
        <v>4887</v>
      </c>
      <c r="W63" s="959"/>
      <c r="X63" s="983" t="s">
        <v>5043</v>
      </c>
      <c r="Y63" s="983"/>
      <c r="Z63" s="985"/>
      <c r="AA63" s="986">
        <v>44777</v>
      </c>
      <c r="AB63" s="991"/>
      <c r="AC63" s="983">
        <v>11</v>
      </c>
      <c r="AD63" s="983"/>
      <c r="AE63" s="983"/>
      <c r="AF63" s="983" t="s">
        <v>7986</v>
      </c>
      <c r="AG63" s="983"/>
      <c r="AH63" s="91"/>
      <c r="AI63" s="91"/>
      <c r="AJ63" s="91"/>
      <c r="AK63" s="91"/>
      <c r="AL63" s="91"/>
      <c r="AM63" s="91"/>
      <c r="AN63" s="91"/>
      <c r="AO63" s="91"/>
      <c r="AP63" s="983"/>
      <c r="AQ63" s="983"/>
      <c r="AR63" s="983"/>
      <c r="AS63" s="983"/>
      <c r="AT63" s="983"/>
      <c r="AU63" s="983"/>
      <c r="AV63" s="983"/>
      <c r="AW63" s="983"/>
      <c r="AX63" s="983"/>
      <c r="AY63" s="983"/>
      <c r="AZ63" s="983"/>
      <c r="BA63" s="983"/>
      <c r="BB63" s="983"/>
      <c r="BC63" s="983"/>
      <c r="BD63" s="983"/>
      <c r="BE63" s="983"/>
      <c r="BF63" s="983"/>
      <c r="BG63" s="983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</row>
    <row r="64" spans="1:70" ht="25.5">
      <c r="A64" s="630" t="s">
        <v>8757</v>
      </c>
      <c r="B64" s="630" t="s">
        <v>7714</v>
      </c>
      <c r="C64" s="630" t="s">
        <v>7942</v>
      </c>
      <c r="D64" s="596">
        <f>E64/3.89</f>
        <v>180000</v>
      </c>
      <c r="E64" s="618">
        <v>700200</v>
      </c>
      <c r="F64" s="515">
        <v>12</v>
      </c>
      <c r="G64" s="624"/>
      <c r="H64" s="624"/>
      <c r="I64" s="624"/>
      <c r="J64" s="613">
        <v>44691</v>
      </c>
      <c r="K64" s="613"/>
      <c r="L64" s="613">
        <v>44691</v>
      </c>
      <c r="M64" s="981">
        <v>25</v>
      </c>
      <c r="N64" s="778" t="s">
        <v>2556</v>
      </c>
      <c r="O64" s="632" t="s">
        <v>2614</v>
      </c>
      <c r="P64" s="561">
        <v>7391</v>
      </c>
      <c r="Q64" s="962" t="s">
        <v>2358</v>
      </c>
      <c r="R64" s="968">
        <v>4638</v>
      </c>
      <c r="S64" s="962" t="s">
        <v>5161</v>
      </c>
      <c r="T64" s="962" t="s">
        <v>8758</v>
      </c>
      <c r="U64" s="982">
        <v>4638</v>
      </c>
      <c r="V64" s="962" t="s">
        <v>5720</v>
      </c>
      <c r="W64" s="962"/>
      <c r="X64" s="983" t="s">
        <v>5043</v>
      </c>
      <c r="Y64" s="983"/>
      <c r="Z64" s="985"/>
      <c r="AA64" s="986">
        <v>44777</v>
      </c>
      <c r="AB64" s="991"/>
      <c r="AC64" s="983">
        <v>10</v>
      </c>
      <c r="AD64" s="983"/>
      <c r="AE64" s="983"/>
      <c r="AF64" s="983" t="s">
        <v>7986</v>
      </c>
      <c r="AG64" s="983"/>
      <c r="AH64" s="91"/>
      <c r="AI64" s="91" t="s">
        <v>8671</v>
      </c>
      <c r="AJ64" s="91"/>
      <c r="AK64" s="91"/>
      <c r="AL64" s="91"/>
      <c r="AM64" s="91"/>
      <c r="AN64" s="91"/>
      <c r="AO64" s="91"/>
      <c r="AP64" s="983"/>
      <c r="AQ64" s="983"/>
      <c r="AR64" s="983"/>
      <c r="AS64" s="983"/>
      <c r="AT64" s="983"/>
      <c r="AU64" s="983"/>
      <c r="AV64" s="983"/>
      <c r="AW64" s="983"/>
      <c r="AX64" s="983"/>
      <c r="AY64" s="983"/>
      <c r="AZ64" s="983"/>
      <c r="BA64" s="983"/>
      <c r="BB64" s="983"/>
      <c r="BC64" s="983"/>
      <c r="BD64" s="983"/>
      <c r="BE64" s="983"/>
      <c r="BF64" s="983"/>
      <c r="BG64" s="983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</row>
    <row r="65" spans="1:70" ht="25.5">
      <c r="A65" s="630"/>
      <c r="B65" s="630" t="s">
        <v>2333</v>
      </c>
      <c r="C65" s="630" t="s">
        <v>7942</v>
      </c>
      <c r="D65" s="596"/>
      <c r="E65" s="618"/>
      <c r="F65" s="515">
        <v>11</v>
      </c>
      <c r="G65" s="624"/>
      <c r="H65" s="624"/>
      <c r="I65" s="624"/>
      <c r="J65" s="613">
        <v>44725</v>
      </c>
      <c r="K65" s="613"/>
      <c r="L65" s="613"/>
      <c r="M65" s="981">
        <v>1</v>
      </c>
      <c r="N65" s="778" t="s">
        <v>2614</v>
      </c>
      <c r="O65" s="632" t="s">
        <v>2556</v>
      </c>
      <c r="P65" s="632"/>
      <c r="Q65" s="417" t="s">
        <v>2358</v>
      </c>
      <c r="R65" s="968">
        <v>2077</v>
      </c>
      <c r="S65" s="417" t="s">
        <v>2376</v>
      </c>
      <c r="T65" s="417" t="s">
        <v>8759</v>
      </c>
      <c r="U65" s="982">
        <v>2077</v>
      </c>
      <c r="V65" s="417" t="s">
        <v>4880</v>
      </c>
      <c r="W65" s="417"/>
      <c r="X65" s="983" t="s">
        <v>5043</v>
      </c>
      <c r="Y65" s="983"/>
      <c r="Z65" s="985"/>
      <c r="AA65" s="986">
        <v>44784</v>
      </c>
      <c r="AB65" s="991"/>
      <c r="AC65" s="983">
        <v>11</v>
      </c>
      <c r="AD65" s="983"/>
      <c r="AE65" s="983"/>
      <c r="AF65" s="983" t="s">
        <v>7986</v>
      </c>
      <c r="AG65" s="983"/>
      <c r="AH65" s="91"/>
      <c r="AI65" s="91" t="s">
        <v>8596</v>
      </c>
      <c r="AJ65" s="91"/>
      <c r="AK65" s="91"/>
      <c r="AL65" s="91"/>
      <c r="AM65" s="91"/>
      <c r="AN65" s="91"/>
      <c r="AO65" s="91"/>
      <c r="AP65" s="983"/>
      <c r="AQ65" s="983"/>
      <c r="AR65" s="983"/>
      <c r="AS65" s="983"/>
      <c r="AT65" s="983"/>
      <c r="AU65" s="983"/>
      <c r="AV65" s="983"/>
      <c r="AW65" s="983"/>
      <c r="AX65" s="983"/>
      <c r="AY65" s="983"/>
      <c r="AZ65" s="983"/>
      <c r="BA65" s="983"/>
      <c r="BB65" s="983"/>
      <c r="BC65" s="983"/>
      <c r="BD65" s="983"/>
      <c r="BE65" s="983"/>
      <c r="BF65" s="983"/>
      <c r="BG65" s="983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</row>
    <row r="66" spans="1:70" ht="25.5">
      <c r="A66" s="630" t="s">
        <v>8760</v>
      </c>
      <c r="B66" s="630" t="s">
        <v>6564</v>
      </c>
      <c r="C66" s="630" t="s">
        <v>7942</v>
      </c>
      <c r="D66" s="596"/>
      <c r="E66" s="618"/>
      <c r="F66" s="515">
        <v>11</v>
      </c>
      <c r="G66" s="624"/>
      <c r="H66" s="624"/>
      <c r="I66" s="624"/>
      <c r="J66" s="613">
        <v>44726</v>
      </c>
      <c r="K66" s="613"/>
      <c r="L66" s="613">
        <f>J66</f>
        <v>44726</v>
      </c>
      <c r="M66" s="981">
        <v>1</v>
      </c>
      <c r="N66" s="778" t="s">
        <v>2614</v>
      </c>
      <c r="O66" s="632"/>
      <c r="P66" s="632"/>
      <c r="Q66" s="990" t="s">
        <v>2358</v>
      </c>
      <c r="R66" s="968">
        <v>4280</v>
      </c>
      <c r="S66" s="990" t="s">
        <v>2637</v>
      </c>
      <c r="T66" s="990" t="s">
        <v>8761</v>
      </c>
      <c r="U66" s="982">
        <v>4280</v>
      </c>
      <c r="V66" s="960" t="s">
        <v>4870</v>
      </c>
      <c r="W66" s="960"/>
      <c r="X66" s="983" t="s">
        <v>5043</v>
      </c>
      <c r="Y66" s="984"/>
      <c r="Z66" s="985"/>
      <c r="AA66" s="986">
        <v>44784</v>
      </c>
      <c r="AB66" s="991"/>
      <c r="AC66" s="983">
        <v>11</v>
      </c>
      <c r="AD66" s="983"/>
      <c r="AE66" s="983"/>
      <c r="AF66" s="983" t="s">
        <v>7986</v>
      </c>
      <c r="AG66" s="983"/>
      <c r="AH66" s="91"/>
      <c r="AI66" s="91" t="s">
        <v>8596</v>
      </c>
      <c r="AJ66" s="983"/>
      <c r="AK66" s="983"/>
      <c r="AL66" s="983"/>
      <c r="AM66" s="983"/>
      <c r="AN66" s="983"/>
      <c r="AO66" s="983"/>
      <c r="AP66" s="983"/>
      <c r="AQ66" s="983"/>
      <c r="AR66" s="983"/>
      <c r="AS66" s="983"/>
      <c r="AT66" s="983"/>
      <c r="AU66" s="983"/>
      <c r="AV66" s="983"/>
      <c r="AW66" s="983"/>
      <c r="AX66" s="983"/>
      <c r="AY66" s="983"/>
      <c r="AZ66" s="983"/>
      <c r="BA66" s="983"/>
      <c r="BB66" s="983"/>
      <c r="BC66" s="983"/>
      <c r="BD66" s="983"/>
      <c r="BE66" s="983"/>
      <c r="BF66" s="983"/>
      <c r="BG66" s="983"/>
      <c r="BH66" s="91"/>
      <c r="BI66" s="91"/>
      <c r="BJ66" s="91"/>
      <c r="BK66" s="91"/>
      <c r="BL66" s="91"/>
      <c r="BM66" s="983"/>
      <c r="BN66" s="983"/>
      <c r="BO66" s="91"/>
      <c r="BP66" s="91"/>
      <c r="BQ66" s="91"/>
      <c r="BR66" s="91"/>
    </row>
    <row r="67" spans="1:70" ht="25.5">
      <c r="A67" s="630"/>
      <c r="B67" s="630" t="s">
        <v>7714</v>
      </c>
      <c r="C67" s="630" t="s">
        <v>7942</v>
      </c>
      <c r="D67" s="596"/>
      <c r="E67" s="618"/>
      <c r="F67" s="515">
        <v>11</v>
      </c>
      <c r="G67" s="624"/>
      <c r="H67" s="624"/>
      <c r="I67" s="624"/>
      <c r="J67" s="613">
        <v>44747</v>
      </c>
      <c r="K67" s="613"/>
      <c r="L67" s="613">
        <v>44789</v>
      </c>
      <c r="M67" s="981">
        <v>1</v>
      </c>
      <c r="N67" s="778" t="s">
        <v>2614</v>
      </c>
      <c r="O67" s="632"/>
      <c r="P67" s="561"/>
      <c r="Q67" s="959" t="s">
        <v>2358</v>
      </c>
      <c r="R67" s="968">
        <v>1421</v>
      </c>
      <c r="S67" s="959" t="s">
        <v>140</v>
      </c>
      <c r="T67" s="959" t="s">
        <v>8762</v>
      </c>
      <c r="U67" s="982">
        <v>1421</v>
      </c>
      <c r="V67" s="959" t="s">
        <v>4887</v>
      </c>
      <c r="W67" s="959"/>
      <c r="X67" s="983" t="s">
        <v>5043</v>
      </c>
      <c r="Y67" s="983"/>
      <c r="Z67" s="985"/>
      <c r="AA67" s="986">
        <v>44784</v>
      </c>
      <c r="AB67" s="991"/>
      <c r="AC67" s="983">
        <v>11</v>
      </c>
      <c r="AD67" s="983"/>
      <c r="AE67" s="983"/>
      <c r="AF67" s="983" t="s">
        <v>7986</v>
      </c>
      <c r="AG67" s="983"/>
      <c r="AH67" s="91"/>
      <c r="AI67" s="91"/>
      <c r="AJ67" s="91"/>
      <c r="AK67" s="91"/>
      <c r="AL67" s="91"/>
      <c r="AM67" s="91"/>
      <c r="AN67" s="91"/>
      <c r="AO67" s="91"/>
      <c r="AP67" s="983"/>
      <c r="AQ67" s="983"/>
      <c r="AR67" s="983"/>
      <c r="AS67" s="983"/>
      <c r="AT67" s="983"/>
      <c r="AU67" s="983"/>
      <c r="AV67" s="983"/>
      <c r="AW67" s="983"/>
      <c r="AX67" s="983"/>
      <c r="AY67" s="983"/>
      <c r="AZ67" s="983"/>
      <c r="BA67" s="983"/>
      <c r="BB67" s="983"/>
      <c r="BC67" s="983"/>
      <c r="BD67" s="983"/>
      <c r="BE67" s="983"/>
      <c r="BF67" s="983"/>
      <c r="BG67" s="983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</row>
    <row r="68" spans="1:70" ht="25.5">
      <c r="A68" s="630"/>
      <c r="B68" s="630" t="s">
        <v>2317</v>
      </c>
      <c r="C68" s="630" t="s">
        <v>7942</v>
      </c>
      <c r="D68" s="596"/>
      <c r="E68" s="618"/>
      <c r="F68" s="515">
        <v>11</v>
      </c>
      <c r="G68" s="624"/>
      <c r="H68" s="624"/>
      <c r="I68" s="624"/>
      <c r="J68" s="613">
        <v>44740</v>
      </c>
      <c r="K68" s="613"/>
      <c r="L68" s="613">
        <v>44740</v>
      </c>
      <c r="M68" s="981">
        <v>1</v>
      </c>
      <c r="N68" s="778" t="s">
        <v>2614</v>
      </c>
      <c r="O68" s="632"/>
      <c r="P68" s="561"/>
      <c r="Q68" s="959" t="s">
        <v>2358</v>
      </c>
      <c r="R68" s="968">
        <v>3091</v>
      </c>
      <c r="S68" s="959" t="s">
        <v>4633</v>
      </c>
      <c r="T68" s="959" t="s">
        <v>8763</v>
      </c>
      <c r="U68" s="982">
        <v>3091</v>
      </c>
      <c r="V68" s="959" t="s">
        <v>4887</v>
      </c>
      <c r="W68" s="959"/>
      <c r="X68" s="983" t="s">
        <v>5043</v>
      </c>
      <c r="Y68" s="983"/>
      <c r="Z68" s="985"/>
      <c r="AA68" s="986">
        <v>44784</v>
      </c>
      <c r="AB68" s="991"/>
      <c r="AC68" s="983">
        <v>11</v>
      </c>
      <c r="AD68" s="983"/>
      <c r="AE68" s="983"/>
      <c r="AF68" s="983" t="s">
        <v>7986</v>
      </c>
      <c r="AG68" s="983"/>
      <c r="AH68" s="91"/>
      <c r="AI68" s="91"/>
      <c r="AJ68" s="91"/>
      <c r="AK68" s="91"/>
      <c r="AL68" s="91"/>
      <c r="AM68" s="91"/>
      <c r="AN68" s="91"/>
      <c r="AO68" s="91"/>
      <c r="AP68" s="983"/>
      <c r="AQ68" s="983"/>
      <c r="AR68" s="983"/>
      <c r="AS68" s="983"/>
      <c r="AT68" s="983"/>
      <c r="AU68" s="983"/>
      <c r="AV68" s="983"/>
      <c r="AW68" s="983"/>
      <c r="AX68" s="983"/>
      <c r="AY68" s="983"/>
      <c r="AZ68" s="983"/>
      <c r="BA68" s="983"/>
      <c r="BB68" s="983"/>
      <c r="BC68" s="983"/>
      <c r="BD68" s="983"/>
      <c r="BE68" s="983"/>
      <c r="BF68" s="983"/>
      <c r="BG68" s="983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</row>
    <row r="69" spans="1:70" ht="25.5">
      <c r="A69" s="630"/>
      <c r="B69" s="630" t="s">
        <v>2317</v>
      </c>
      <c r="C69" s="630" t="s">
        <v>7942</v>
      </c>
      <c r="D69" s="596"/>
      <c r="E69" s="618"/>
      <c r="F69" s="515">
        <v>11</v>
      </c>
      <c r="G69" s="624"/>
      <c r="H69" s="624"/>
      <c r="I69" s="624"/>
      <c r="J69" s="613">
        <v>44747</v>
      </c>
      <c r="K69" s="613"/>
      <c r="L69" s="613">
        <v>44796</v>
      </c>
      <c r="M69" s="981">
        <v>8</v>
      </c>
      <c r="N69" s="778" t="s">
        <v>2614</v>
      </c>
      <c r="O69" s="632"/>
      <c r="P69" s="632"/>
      <c r="Q69" s="417" t="s">
        <v>2358</v>
      </c>
      <c r="R69" s="968">
        <v>2204</v>
      </c>
      <c r="S69" s="417" t="s">
        <v>52</v>
      </c>
      <c r="T69" s="417" t="s">
        <v>8764</v>
      </c>
      <c r="U69" s="982">
        <v>2204</v>
      </c>
      <c r="V69" s="417" t="s">
        <v>4880</v>
      </c>
      <c r="W69" s="417"/>
      <c r="X69" s="983" t="s">
        <v>5043</v>
      </c>
      <c r="Y69" s="983"/>
      <c r="Z69" s="985"/>
      <c r="AA69" s="986">
        <v>44791</v>
      </c>
      <c r="AB69" s="991"/>
      <c r="AC69" s="983">
        <v>11</v>
      </c>
      <c r="AD69" s="983"/>
      <c r="AE69" s="983"/>
      <c r="AF69" s="983" t="s">
        <v>7986</v>
      </c>
      <c r="AG69" s="983"/>
      <c r="AH69" s="91"/>
      <c r="AI69" s="91" t="s">
        <v>8596</v>
      </c>
      <c r="AJ69" s="91"/>
      <c r="AK69" s="91"/>
      <c r="AL69" s="91"/>
      <c r="AM69" s="91"/>
      <c r="AN69" s="91"/>
      <c r="AO69" s="91"/>
      <c r="AP69" s="983"/>
      <c r="AQ69" s="983"/>
      <c r="AR69" s="983"/>
      <c r="AS69" s="983"/>
      <c r="AT69" s="983"/>
      <c r="AU69" s="983"/>
      <c r="AV69" s="983"/>
      <c r="AW69" s="983"/>
      <c r="AX69" s="983"/>
      <c r="AY69" s="983"/>
      <c r="AZ69" s="983"/>
      <c r="BA69" s="983"/>
      <c r="BB69" s="983"/>
      <c r="BC69" s="983"/>
      <c r="BD69" s="983"/>
      <c r="BE69" s="983"/>
      <c r="BF69" s="983"/>
      <c r="BG69" s="983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</row>
    <row r="70" spans="1:70" ht="25.5">
      <c r="A70" s="630"/>
      <c r="B70" s="630" t="s">
        <v>6587</v>
      </c>
      <c r="C70" s="630" t="s">
        <v>7942</v>
      </c>
      <c r="D70" s="596"/>
      <c r="E70" s="618"/>
      <c r="F70" s="515"/>
      <c r="G70" s="624"/>
      <c r="H70" s="624"/>
      <c r="I70" s="624"/>
      <c r="J70" s="613">
        <v>44747</v>
      </c>
      <c r="K70" s="613"/>
      <c r="L70" s="613">
        <f>J70</f>
        <v>44747</v>
      </c>
      <c r="M70" s="981">
        <v>8</v>
      </c>
      <c r="N70" s="778" t="s">
        <v>5036</v>
      </c>
      <c r="O70" s="632"/>
      <c r="P70" s="632"/>
      <c r="Q70" s="990" t="s">
        <v>2358</v>
      </c>
      <c r="R70" s="968">
        <v>5377</v>
      </c>
      <c r="S70" s="990" t="s">
        <v>173</v>
      </c>
      <c r="T70" s="990" t="s">
        <v>8765</v>
      </c>
      <c r="U70" s="982">
        <v>5377</v>
      </c>
      <c r="V70" s="960" t="s">
        <v>4870</v>
      </c>
      <c r="W70" s="960"/>
      <c r="X70" s="983" t="s">
        <v>5043</v>
      </c>
      <c r="Y70" s="984"/>
      <c r="Z70" s="985"/>
      <c r="AA70" s="986">
        <v>44791</v>
      </c>
      <c r="AB70" s="991"/>
      <c r="AC70" s="983">
        <v>11</v>
      </c>
      <c r="AD70" s="983"/>
      <c r="AE70" s="983"/>
      <c r="AF70" s="983" t="s">
        <v>7986</v>
      </c>
      <c r="AG70" s="983"/>
      <c r="AH70" s="91"/>
      <c r="AI70" s="91"/>
      <c r="AJ70" s="983"/>
      <c r="AK70" s="983"/>
      <c r="AL70" s="983"/>
      <c r="AM70" s="983"/>
      <c r="AN70" s="983"/>
      <c r="AO70" s="983"/>
      <c r="AP70" s="983"/>
      <c r="AQ70" s="983"/>
      <c r="AR70" s="983"/>
      <c r="AS70" s="983"/>
      <c r="AT70" s="983"/>
      <c r="AU70" s="983"/>
      <c r="AV70" s="983"/>
      <c r="AW70" s="983"/>
      <c r="AX70" s="983"/>
      <c r="AY70" s="983"/>
      <c r="AZ70" s="983"/>
      <c r="BA70" s="983"/>
      <c r="BB70" s="983"/>
      <c r="BC70" s="983"/>
      <c r="BD70" s="983"/>
      <c r="BE70" s="983"/>
      <c r="BF70" s="983"/>
      <c r="BG70" s="983"/>
      <c r="BH70" s="91"/>
      <c r="BI70" s="91"/>
      <c r="BJ70" s="91"/>
      <c r="BK70" s="91"/>
      <c r="BL70" s="91"/>
      <c r="BM70" s="983"/>
      <c r="BN70" s="983"/>
      <c r="BO70" s="91"/>
      <c r="BP70" s="91"/>
      <c r="BQ70" s="91"/>
      <c r="BR70" s="91"/>
    </row>
    <row r="71" spans="1:70" ht="25.5">
      <c r="A71" s="630" t="s">
        <v>8766</v>
      </c>
      <c r="B71" s="630" t="s">
        <v>6564</v>
      </c>
      <c r="C71" s="630" t="s">
        <v>7942</v>
      </c>
      <c r="D71" s="596"/>
      <c r="E71" s="618"/>
      <c r="F71" s="515"/>
      <c r="G71" s="624"/>
      <c r="H71" s="624"/>
      <c r="I71" s="624"/>
      <c r="J71" s="613">
        <v>44747</v>
      </c>
      <c r="K71" s="613"/>
      <c r="L71" s="613">
        <f>J71</f>
        <v>44747</v>
      </c>
      <c r="M71" s="981">
        <v>8</v>
      </c>
      <c r="N71" s="778" t="s">
        <v>2614</v>
      </c>
      <c r="O71" s="632"/>
      <c r="P71" s="632"/>
      <c r="Q71" s="990" t="s">
        <v>2358</v>
      </c>
      <c r="R71" s="968">
        <v>1872</v>
      </c>
      <c r="S71" s="990" t="s">
        <v>5444</v>
      </c>
      <c r="T71" s="990" t="s">
        <v>8767</v>
      </c>
      <c r="U71" s="982">
        <v>1872</v>
      </c>
      <c r="V71" s="960" t="s">
        <v>4870</v>
      </c>
      <c r="W71" s="960"/>
      <c r="X71" s="983" t="s">
        <v>5043</v>
      </c>
      <c r="Y71" s="984"/>
      <c r="Z71" s="985"/>
      <c r="AA71" s="986">
        <v>44791</v>
      </c>
      <c r="AB71" s="991"/>
      <c r="AC71" s="983">
        <v>11</v>
      </c>
      <c r="AD71" s="983"/>
      <c r="AE71" s="983"/>
      <c r="AF71" s="983"/>
      <c r="AG71" s="983"/>
      <c r="AH71" s="91"/>
      <c r="AI71" s="91"/>
      <c r="AJ71" s="983"/>
      <c r="AK71" s="983"/>
      <c r="AL71" s="983"/>
      <c r="AM71" s="983"/>
      <c r="AN71" s="983"/>
      <c r="AO71" s="983"/>
      <c r="AP71" s="983"/>
      <c r="AQ71" s="983"/>
      <c r="AR71" s="983"/>
      <c r="AS71" s="983"/>
      <c r="AT71" s="983"/>
      <c r="AU71" s="983"/>
      <c r="AV71" s="983"/>
      <c r="AW71" s="983"/>
      <c r="AX71" s="983"/>
      <c r="AY71" s="983"/>
      <c r="AZ71" s="983"/>
      <c r="BA71" s="983"/>
      <c r="BB71" s="983"/>
      <c r="BC71" s="983"/>
      <c r="BD71" s="983"/>
      <c r="BE71" s="983"/>
      <c r="BF71" s="983"/>
      <c r="BG71" s="983"/>
      <c r="BH71" s="91"/>
      <c r="BI71" s="91"/>
      <c r="BJ71" s="91"/>
      <c r="BK71" s="91"/>
      <c r="BL71" s="91"/>
      <c r="BM71" s="983"/>
      <c r="BN71" s="983"/>
      <c r="BO71" s="91"/>
      <c r="BP71" s="91"/>
      <c r="BQ71" s="91"/>
      <c r="BR71" s="91"/>
    </row>
    <row r="72" spans="1:70" ht="25.5">
      <c r="A72" s="630"/>
      <c r="B72" s="630" t="s">
        <v>7566</v>
      </c>
      <c r="C72" s="630" t="s">
        <v>7942</v>
      </c>
      <c r="D72" s="596"/>
      <c r="E72" s="618"/>
      <c r="F72" s="515">
        <v>11</v>
      </c>
      <c r="G72" s="624"/>
      <c r="H72" s="624"/>
      <c r="I72" s="624"/>
      <c r="J72" s="613">
        <v>44747</v>
      </c>
      <c r="K72" s="613"/>
      <c r="L72" s="613">
        <f>J72</f>
        <v>44747</v>
      </c>
      <c r="M72" s="981">
        <v>8</v>
      </c>
      <c r="N72" s="778" t="s">
        <v>5036</v>
      </c>
      <c r="O72" s="632"/>
      <c r="P72" s="632"/>
      <c r="Q72" s="990" t="s">
        <v>2358</v>
      </c>
      <c r="R72" s="968"/>
      <c r="S72" s="990" t="s">
        <v>8768</v>
      </c>
      <c r="T72" s="990" t="s">
        <v>8769</v>
      </c>
      <c r="U72" s="982">
        <v>4550</v>
      </c>
      <c r="V72" s="960" t="s">
        <v>4870</v>
      </c>
      <c r="W72" s="960"/>
      <c r="X72" s="983" t="s">
        <v>5043</v>
      </c>
      <c r="Y72" s="984"/>
      <c r="Z72" s="985"/>
      <c r="AA72" s="986">
        <v>44791</v>
      </c>
      <c r="AB72" s="991"/>
      <c r="AC72" s="983">
        <v>11</v>
      </c>
      <c r="AD72" s="983"/>
      <c r="AE72" s="983"/>
      <c r="AF72" s="983" t="s">
        <v>7986</v>
      </c>
      <c r="AG72" s="983"/>
      <c r="AH72" s="91"/>
      <c r="AI72" s="91"/>
      <c r="AJ72" s="983"/>
      <c r="AK72" s="983"/>
      <c r="AL72" s="983"/>
      <c r="AM72" s="983"/>
      <c r="AN72" s="983"/>
      <c r="AO72" s="983"/>
      <c r="AP72" s="983"/>
      <c r="AQ72" s="983"/>
      <c r="AR72" s="983"/>
      <c r="AS72" s="983"/>
      <c r="AT72" s="983"/>
      <c r="AU72" s="983"/>
      <c r="AV72" s="983"/>
      <c r="AW72" s="983"/>
      <c r="AX72" s="983"/>
      <c r="AY72" s="983"/>
      <c r="AZ72" s="983"/>
      <c r="BA72" s="983"/>
      <c r="BB72" s="983"/>
      <c r="BC72" s="983"/>
      <c r="BD72" s="983"/>
      <c r="BE72" s="983"/>
      <c r="BF72" s="983"/>
      <c r="BG72" s="983"/>
      <c r="BH72" s="91"/>
      <c r="BI72" s="91"/>
      <c r="BJ72" s="91"/>
      <c r="BK72" s="91"/>
      <c r="BL72" s="91"/>
      <c r="BM72" s="983"/>
      <c r="BN72" s="983"/>
      <c r="BO72" s="91"/>
      <c r="BP72" s="91"/>
      <c r="BQ72" s="91"/>
      <c r="BR72" s="91"/>
    </row>
    <row r="73" spans="1:70" ht="25.5">
      <c r="A73" s="630"/>
      <c r="B73" s="630" t="s">
        <v>7959</v>
      </c>
      <c r="C73" s="630" t="s">
        <v>7942</v>
      </c>
      <c r="D73" s="596"/>
      <c r="E73" s="618"/>
      <c r="F73" s="515"/>
      <c r="G73" s="624"/>
      <c r="H73" s="624"/>
      <c r="I73" s="624"/>
      <c r="J73" s="613">
        <v>44747</v>
      </c>
      <c r="K73" s="613"/>
      <c r="L73" s="613">
        <f>J73</f>
        <v>44747</v>
      </c>
      <c r="M73" s="981">
        <v>8</v>
      </c>
      <c r="N73" s="778" t="s">
        <v>5036</v>
      </c>
      <c r="O73" s="632"/>
      <c r="P73" s="561"/>
      <c r="Q73" s="960" t="s">
        <v>2358</v>
      </c>
      <c r="R73" s="968"/>
      <c r="S73" s="960" t="s">
        <v>78</v>
      </c>
      <c r="T73" s="960" t="s">
        <v>3572</v>
      </c>
      <c r="U73" s="982">
        <v>4880</v>
      </c>
      <c r="V73" s="960" t="s">
        <v>4870</v>
      </c>
      <c r="W73" s="960"/>
      <c r="X73" s="983" t="s">
        <v>5043</v>
      </c>
      <c r="Y73" s="984"/>
      <c r="Z73" s="985"/>
      <c r="AA73" s="986">
        <v>44791</v>
      </c>
      <c r="AB73" s="991"/>
      <c r="AC73" s="983">
        <v>11</v>
      </c>
      <c r="AD73" s="983"/>
      <c r="AE73" s="983"/>
      <c r="AF73" s="983"/>
      <c r="AG73" s="983"/>
      <c r="AH73" s="91"/>
      <c r="AI73" s="91"/>
      <c r="AJ73" s="983"/>
      <c r="AK73" s="983"/>
      <c r="AL73" s="983"/>
      <c r="AM73" s="983"/>
      <c r="AN73" s="983"/>
      <c r="AO73" s="983"/>
      <c r="AP73" s="983"/>
      <c r="AQ73" s="983"/>
      <c r="AR73" s="983"/>
      <c r="AS73" s="983"/>
      <c r="AT73" s="983"/>
      <c r="AU73" s="983"/>
      <c r="AV73" s="983"/>
      <c r="AW73" s="983"/>
      <c r="AX73" s="983"/>
      <c r="AY73" s="983"/>
      <c r="AZ73" s="983"/>
      <c r="BA73" s="983"/>
      <c r="BB73" s="983"/>
      <c r="BC73" s="983"/>
      <c r="BD73" s="983"/>
      <c r="BE73" s="983"/>
      <c r="BF73" s="983"/>
      <c r="BG73" s="983"/>
      <c r="BH73" s="91"/>
      <c r="BI73" s="91"/>
      <c r="BJ73" s="91"/>
      <c r="BK73" s="91"/>
      <c r="BL73" s="91"/>
      <c r="BM73" s="983"/>
      <c r="BN73" s="983"/>
      <c r="BO73" s="91"/>
      <c r="BP73" s="91"/>
      <c r="BQ73" s="91"/>
      <c r="BR73" s="91"/>
    </row>
    <row r="74" spans="1:70" ht="25.5">
      <c r="A74" s="630"/>
      <c r="B74" s="630" t="s">
        <v>2333</v>
      </c>
      <c r="C74" s="630" t="s">
        <v>7942</v>
      </c>
      <c r="D74" s="596"/>
      <c r="E74" s="618"/>
      <c r="F74" s="515">
        <v>11</v>
      </c>
      <c r="G74" s="624"/>
      <c r="H74" s="624"/>
      <c r="I74" s="624"/>
      <c r="J74" s="613">
        <v>44747</v>
      </c>
      <c r="K74" s="613"/>
      <c r="L74" s="613">
        <v>44796</v>
      </c>
      <c r="M74" s="981">
        <v>8</v>
      </c>
      <c r="N74" s="778" t="s">
        <v>5036</v>
      </c>
      <c r="O74" s="632"/>
      <c r="P74" s="561"/>
      <c r="Q74" s="959" t="s">
        <v>2358</v>
      </c>
      <c r="R74" s="968">
        <v>4625</v>
      </c>
      <c r="S74" s="959" t="s">
        <v>5198</v>
      </c>
      <c r="T74" s="959" t="s">
        <v>8770</v>
      </c>
      <c r="U74" s="982">
        <v>4625</v>
      </c>
      <c r="V74" s="959" t="s">
        <v>4887</v>
      </c>
      <c r="W74" s="959"/>
      <c r="X74" s="983" t="s">
        <v>5043</v>
      </c>
      <c r="Y74" s="983"/>
      <c r="Z74" s="985"/>
      <c r="AA74" s="986">
        <v>44791</v>
      </c>
      <c r="AB74" s="991"/>
      <c r="AC74" s="983">
        <v>10</v>
      </c>
      <c r="AD74" s="983"/>
      <c r="AE74" s="983"/>
      <c r="AF74" s="983" t="s">
        <v>7986</v>
      </c>
      <c r="AG74" s="983"/>
      <c r="AH74" s="91"/>
      <c r="AI74" s="91"/>
      <c r="AJ74" s="91"/>
      <c r="AK74" s="91"/>
      <c r="AL74" s="91"/>
      <c r="AM74" s="91"/>
      <c r="AN74" s="91"/>
      <c r="AO74" s="91"/>
      <c r="AP74" s="983"/>
      <c r="AQ74" s="983"/>
      <c r="AR74" s="983"/>
      <c r="AS74" s="983"/>
      <c r="AT74" s="983"/>
      <c r="AU74" s="983"/>
      <c r="AV74" s="983"/>
      <c r="AW74" s="983"/>
      <c r="AX74" s="983"/>
      <c r="AY74" s="983"/>
      <c r="AZ74" s="983"/>
      <c r="BA74" s="983"/>
      <c r="BB74" s="983"/>
      <c r="BC74" s="983"/>
      <c r="BD74" s="983"/>
      <c r="BE74" s="983"/>
      <c r="BF74" s="983"/>
      <c r="BG74" s="983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</row>
    <row r="75" spans="1:70" ht="25.5">
      <c r="A75" s="630"/>
      <c r="B75" s="630" t="s">
        <v>7566</v>
      </c>
      <c r="C75" s="630" t="s">
        <v>7942</v>
      </c>
      <c r="D75" s="596">
        <f>E75/3.89</f>
        <v>180000</v>
      </c>
      <c r="E75" s="618">
        <v>700200</v>
      </c>
      <c r="F75" s="515">
        <v>12</v>
      </c>
      <c r="G75" s="624"/>
      <c r="H75" s="624"/>
      <c r="I75" s="624"/>
      <c r="J75" s="613">
        <v>44747</v>
      </c>
      <c r="K75" s="613"/>
      <c r="L75" s="613">
        <f>J75</f>
        <v>44747</v>
      </c>
      <c r="M75" s="981">
        <v>8</v>
      </c>
      <c r="N75" s="778" t="s">
        <v>2614</v>
      </c>
      <c r="O75" s="632" t="s">
        <v>2614</v>
      </c>
      <c r="P75" s="561"/>
      <c r="Q75" s="962" t="s">
        <v>2358</v>
      </c>
      <c r="R75" s="968"/>
      <c r="S75" s="962" t="s">
        <v>8771</v>
      </c>
      <c r="T75" s="962" t="s">
        <v>366</v>
      </c>
      <c r="U75" s="982">
        <v>1426</v>
      </c>
      <c r="V75" s="962" t="s">
        <v>5720</v>
      </c>
      <c r="W75" s="962"/>
      <c r="X75" s="983" t="s">
        <v>5043</v>
      </c>
      <c r="Y75" s="983"/>
      <c r="Z75" s="985"/>
      <c r="AA75" s="986">
        <v>44791</v>
      </c>
      <c r="AB75" s="991"/>
      <c r="AC75" s="983">
        <v>10</v>
      </c>
      <c r="AD75" s="983"/>
      <c r="AE75" s="983"/>
      <c r="AF75" s="983" t="s">
        <v>7986</v>
      </c>
      <c r="AG75" s="983"/>
      <c r="AH75" s="91"/>
      <c r="AI75" s="91"/>
      <c r="AJ75" s="91"/>
      <c r="AK75" s="91"/>
      <c r="AL75" s="91"/>
      <c r="AM75" s="91"/>
      <c r="AN75" s="91"/>
      <c r="AO75" s="91"/>
      <c r="AP75" s="983"/>
      <c r="AQ75" s="983"/>
      <c r="AR75" s="983"/>
      <c r="AS75" s="983"/>
      <c r="AT75" s="983"/>
      <c r="AU75" s="983"/>
      <c r="AV75" s="983"/>
      <c r="AW75" s="983"/>
      <c r="AX75" s="983"/>
      <c r="AY75" s="983"/>
      <c r="AZ75" s="983"/>
      <c r="BA75" s="983"/>
      <c r="BB75" s="983"/>
      <c r="BC75" s="983"/>
      <c r="BD75" s="983"/>
      <c r="BE75" s="983"/>
      <c r="BF75" s="983"/>
      <c r="BG75" s="983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</row>
    <row r="76" spans="1:70" ht="25.5">
      <c r="A76" s="630"/>
      <c r="B76" s="630" t="s">
        <v>2317</v>
      </c>
      <c r="C76" s="630" t="s">
        <v>7942</v>
      </c>
      <c r="D76" s="596"/>
      <c r="E76" s="618"/>
      <c r="F76" s="515">
        <v>11</v>
      </c>
      <c r="G76" s="624"/>
      <c r="H76" s="624"/>
      <c r="I76" s="624"/>
      <c r="J76" s="613">
        <v>44754</v>
      </c>
      <c r="K76" s="613"/>
      <c r="L76" s="613">
        <v>44747</v>
      </c>
      <c r="M76" s="981">
        <v>8</v>
      </c>
      <c r="N76" s="778" t="s">
        <v>2614</v>
      </c>
      <c r="O76" s="632"/>
      <c r="P76" s="561"/>
      <c r="Q76" s="962" t="s">
        <v>2358</v>
      </c>
      <c r="R76" s="968">
        <v>2314</v>
      </c>
      <c r="S76" s="962" t="s">
        <v>157</v>
      </c>
      <c r="T76" s="962" t="s">
        <v>8772</v>
      </c>
      <c r="U76" s="982">
        <v>2314</v>
      </c>
      <c r="V76" s="962" t="s">
        <v>5720</v>
      </c>
      <c r="W76" s="962"/>
      <c r="X76" s="983" t="s">
        <v>5043</v>
      </c>
      <c r="Y76" s="983"/>
      <c r="Z76" s="985"/>
      <c r="AA76" s="986">
        <v>44798</v>
      </c>
      <c r="AB76" s="991"/>
      <c r="AC76" s="983">
        <v>11</v>
      </c>
      <c r="AD76" s="983"/>
      <c r="AE76" s="983"/>
      <c r="AF76" s="983" t="s">
        <v>7986</v>
      </c>
      <c r="AG76" s="983"/>
      <c r="AH76" s="91"/>
      <c r="AI76" s="91" t="s">
        <v>8596</v>
      </c>
      <c r="AJ76" s="91"/>
      <c r="AK76" s="91"/>
      <c r="AL76" s="91"/>
      <c r="AM76" s="91"/>
      <c r="AN76" s="91"/>
      <c r="AO76" s="91"/>
      <c r="AP76" s="983"/>
      <c r="AQ76" s="983"/>
      <c r="AR76" s="983"/>
      <c r="AS76" s="983"/>
      <c r="AT76" s="983"/>
      <c r="AU76" s="983"/>
      <c r="AV76" s="983"/>
      <c r="AW76" s="983"/>
      <c r="AX76" s="983"/>
      <c r="AY76" s="983"/>
      <c r="AZ76" s="983"/>
      <c r="BA76" s="983"/>
      <c r="BB76" s="983"/>
      <c r="BC76" s="983"/>
      <c r="BD76" s="983"/>
      <c r="BE76" s="983"/>
      <c r="BF76" s="983"/>
      <c r="BG76" s="983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</row>
    <row r="77" spans="1:70" ht="25.5">
      <c r="A77" s="630"/>
      <c r="B77" s="630"/>
      <c r="C77" s="630"/>
      <c r="D77" s="596"/>
      <c r="E77" s="618"/>
      <c r="F77" s="515"/>
      <c r="G77" s="624"/>
      <c r="H77" s="624"/>
      <c r="I77" s="624"/>
      <c r="J77" s="613">
        <v>44754</v>
      </c>
      <c r="K77" s="613"/>
      <c r="L77" s="613">
        <f>J77</f>
        <v>44754</v>
      </c>
      <c r="M77" s="993">
        <v>15</v>
      </c>
      <c r="N77" s="778" t="s">
        <v>2614</v>
      </c>
      <c r="O77" s="632"/>
      <c r="P77" s="561"/>
      <c r="Q77" s="962" t="s">
        <v>2358</v>
      </c>
      <c r="R77" s="968"/>
      <c r="S77" s="962" t="s">
        <v>157</v>
      </c>
      <c r="T77" s="962" t="s">
        <v>8773</v>
      </c>
      <c r="U77" s="982">
        <v>5292</v>
      </c>
      <c r="V77" s="962" t="s">
        <v>5720</v>
      </c>
      <c r="W77" s="962"/>
      <c r="X77" s="983" t="s">
        <v>5043</v>
      </c>
      <c r="Y77" s="983"/>
      <c r="Z77" s="985"/>
      <c r="AA77" s="986">
        <v>44798</v>
      </c>
      <c r="AB77" s="991"/>
      <c r="AC77" s="983">
        <v>11</v>
      </c>
      <c r="AD77" s="983"/>
      <c r="AE77" s="983"/>
      <c r="AF77" s="983"/>
      <c r="AG77" s="983"/>
      <c r="AH77" s="91"/>
      <c r="AI77" s="91"/>
      <c r="AJ77" s="91"/>
      <c r="AK77" s="91"/>
      <c r="AL77" s="91"/>
      <c r="AM77" s="91"/>
      <c r="AN77" s="91"/>
      <c r="AO77" s="91"/>
      <c r="AP77" s="983"/>
      <c r="AQ77" s="983"/>
      <c r="AR77" s="983"/>
      <c r="AS77" s="983"/>
      <c r="AT77" s="983"/>
      <c r="AU77" s="983"/>
      <c r="AV77" s="983"/>
      <c r="AW77" s="983"/>
      <c r="AX77" s="983"/>
      <c r="AY77" s="983"/>
      <c r="AZ77" s="983"/>
      <c r="BA77" s="983"/>
      <c r="BB77" s="983"/>
      <c r="BC77" s="983"/>
      <c r="BD77" s="983"/>
      <c r="BE77" s="983"/>
      <c r="BF77" s="983"/>
      <c r="BG77" s="983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</row>
    <row r="78" spans="1:70" ht="25.5">
      <c r="A78" s="630"/>
      <c r="B78" s="630"/>
      <c r="C78" s="630"/>
      <c r="D78" s="596"/>
      <c r="E78" s="618"/>
      <c r="F78" s="515">
        <v>11</v>
      </c>
      <c r="G78" s="624"/>
      <c r="H78" s="624"/>
      <c r="I78" s="624"/>
      <c r="J78" s="613">
        <v>44747</v>
      </c>
      <c r="K78" s="613"/>
      <c r="L78" s="613">
        <v>44838</v>
      </c>
      <c r="M78" s="993">
        <v>15</v>
      </c>
      <c r="N78" s="778" t="s">
        <v>2614</v>
      </c>
      <c r="O78" s="632"/>
      <c r="P78" s="561"/>
      <c r="Q78" s="959" t="s">
        <v>2358</v>
      </c>
      <c r="R78" s="968">
        <v>2475</v>
      </c>
      <c r="S78" s="959" t="s">
        <v>164</v>
      </c>
      <c r="T78" s="959" t="s">
        <v>8774</v>
      </c>
      <c r="U78" s="982">
        <v>2475</v>
      </c>
      <c r="V78" s="959" t="s">
        <v>4887</v>
      </c>
      <c r="W78" s="959"/>
      <c r="X78" s="983" t="s">
        <v>5043</v>
      </c>
      <c r="Y78" s="983"/>
      <c r="Z78" s="985"/>
      <c r="AA78" s="986">
        <v>44798</v>
      </c>
      <c r="AB78" s="991"/>
      <c r="AC78" s="983">
        <v>10</v>
      </c>
      <c r="AD78" s="983"/>
      <c r="AE78" s="983"/>
      <c r="AF78" s="983" t="s">
        <v>7986</v>
      </c>
      <c r="AG78" s="983"/>
      <c r="AH78" s="91"/>
      <c r="AI78" s="91"/>
      <c r="AJ78" s="91"/>
      <c r="AK78" s="91"/>
      <c r="AL78" s="91"/>
      <c r="AM78" s="91"/>
      <c r="AN78" s="91"/>
      <c r="AO78" s="91"/>
      <c r="AP78" s="983"/>
      <c r="AQ78" s="983"/>
      <c r="AR78" s="983"/>
      <c r="AS78" s="983"/>
      <c r="AT78" s="983"/>
      <c r="AU78" s="983"/>
      <c r="AV78" s="983"/>
      <c r="AW78" s="983"/>
      <c r="AX78" s="983"/>
      <c r="AY78" s="983"/>
      <c r="AZ78" s="983"/>
      <c r="BA78" s="983"/>
      <c r="BB78" s="983"/>
      <c r="BC78" s="983"/>
      <c r="BD78" s="983"/>
      <c r="BE78" s="983"/>
      <c r="BF78" s="983"/>
      <c r="BG78" s="983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</row>
    <row r="79" spans="1:70" ht="25.5">
      <c r="A79" s="630"/>
      <c r="B79" s="630"/>
      <c r="C79" s="630"/>
      <c r="D79" s="596"/>
      <c r="E79" s="618"/>
      <c r="F79" s="515">
        <v>11</v>
      </c>
      <c r="G79" s="624"/>
      <c r="H79" s="624"/>
      <c r="I79" s="624"/>
      <c r="J79" s="613">
        <v>44754</v>
      </c>
      <c r="K79" s="613"/>
      <c r="L79" s="613">
        <v>44754</v>
      </c>
      <c r="M79" s="993">
        <v>15</v>
      </c>
      <c r="N79" s="778" t="s">
        <v>2614</v>
      </c>
      <c r="O79" s="632"/>
      <c r="P79" s="632"/>
      <c r="Q79" s="990" t="s">
        <v>2358</v>
      </c>
      <c r="R79" s="968">
        <v>4766</v>
      </c>
      <c r="S79" s="990" t="s">
        <v>330</v>
      </c>
      <c r="T79" s="990" t="s">
        <v>8775</v>
      </c>
      <c r="U79" s="982">
        <v>4766</v>
      </c>
      <c r="V79" s="960" t="s">
        <v>4870</v>
      </c>
      <c r="W79" s="960"/>
      <c r="X79" s="983" t="s">
        <v>5043</v>
      </c>
      <c r="Y79" s="984"/>
      <c r="Z79" s="985"/>
      <c r="AA79" s="986">
        <v>44798</v>
      </c>
      <c r="AB79" s="991"/>
      <c r="AC79" s="983">
        <v>11</v>
      </c>
      <c r="AD79" s="983"/>
      <c r="AE79" s="983"/>
      <c r="AF79" s="983" t="s">
        <v>7986</v>
      </c>
      <c r="AG79" s="983"/>
      <c r="AH79" s="91"/>
      <c r="AI79" s="91" t="s">
        <v>8596</v>
      </c>
      <c r="AJ79" s="983"/>
      <c r="AK79" s="983"/>
      <c r="AL79" s="983"/>
      <c r="AM79" s="983"/>
      <c r="AN79" s="983"/>
      <c r="AO79" s="983"/>
      <c r="AP79" s="983"/>
      <c r="AQ79" s="983"/>
      <c r="AR79" s="983"/>
      <c r="AS79" s="983"/>
      <c r="AT79" s="983"/>
      <c r="AU79" s="983"/>
      <c r="AV79" s="983"/>
      <c r="AW79" s="983"/>
      <c r="AX79" s="983"/>
      <c r="AY79" s="983"/>
      <c r="AZ79" s="983"/>
      <c r="BA79" s="983"/>
      <c r="BB79" s="983"/>
      <c r="BC79" s="983"/>
      <c r="BD79" s="983"/>
      <c r="BE79" s="983"/>
      <c r="BF79" s="983"/>
      <c r="BG79" s="983"/>
      <c r="BH79" s="91"/>
      <c r="BI79" s="91"/>
      <c r="BJ79" s="91"/>
      <c r="BK79" s="91"/>
      <c r="BL79" s="91"/>
      <c r="BM79" s="983"/>
      <c r="BN79" s="983"/>
      <c r="BO79" s="91"/>
      <c r="BP79" s="91"/>
      <c r="BQ79" s="91"/>
      <c r="BR79" s="91"/>
    </row>
    <row r="80" spans="1:70" ht="28.5">
      <c r="A80" s="630"/>
      <c r="B80" s="630" t="s">
        <v>2317</v>
      </c>
      <c r="C80" s="630"/>
      <c r="D80" s="596"/>
      <c r="E80" s="618"/>
      <c r="F80" s="515"/>
      <c r="G80" s="624"/>
      <c r="H80" s="624"/>
      <c r="I80" s="624"/>
      <c r="J80" s="613">
        <v>44754</v>
      </c>
      <c r="K80" s="613"/>
      <c r="L80" s="613">
        <f>J80</f>
        <v>44754</v>
      </c>
      <c r="M80" s="993">
        <v>15</v>
      </c>
      <c r="N80" s="778" t="s">
        <v>2614</v>
      </c>
      <c r="O80" s="632"/>
      <c r="P80" s="632"/>
      <c r="Q80" s="990" t="s">
        <v>2358</v>
      </c>
      <c r="R80" s="968"/>
      <c r="S80" s="990" t="s">
        <v>239</v>
      </c>
      <c r="T80" s="990" t="s">
        <v>8776</v>
      </c>
      <c r="U80" s="982">
        <v>2983</v>
      </c>
      <c r="V80" s="960" t="s">
        <v>4870</v>
      </c>
      <c r="W80" s="960"/>
      <c r="X80" s="983" t="s">
        <v>5043</v>
      </c>
      <c r="Y80" s="984"/>
      <c r="Z80" s="985"/>
      <c r="AA80" s="986">
        <v>44798</v>
      </c>
      <c r="AB80" s="991"/>
      <c r="AC80" s="983"/>
      <c r="AD80" s="983"/>
      <c r="AE80" s="983"/>
      <c r="AF80" s="983"/>
      <c r="AG80" s="983"/>
      <c r="AH80" s="91"/>
      <c r="AI80" s="91"/>
      <c r="AJ80" s="983"/>
      <c r="AK80" s="983"/>
      <c r="AL80" s="983"/>
      <c r="AM80" s="983"/>
      <c r="AN80" s="983"/>
      <c r="AO80" s="983"/>
      <c r="AP80" s="983"/>
      <c r="AQ80" s="983"/>
      <c r="AR80" s="983"/>
      <c r="AS80" s="983"/>
      <c r="AT80" s="983"/>
      <c r="AU80" s="983"/>
      <c r="AV80" s="983"/>
      <c r="AW80" s="983"/>
      <c r="AX80" s="983"/>
      <c r="AY80" s="983"/>
      <c r="AZ80" s="983"/>
      <c r="BA80" s="983"/>
      <c r="BB80" s="983"/>
      <c r="BC80" s="983"/>
      <c r="BD80" s="983"/>
      <c r="BE80" s="983"/>
      <c r="BF80" s="983"/>
      <c r="BG80" s="983"/>
      <c r="BH80" s="91"/>
      <c r="BI80" s="91"/>
      <c r="BJ80" s="91"/>
      <c r="BK80" s="91"/>
      <c r="BL80" s="91"/>
      <c r="BM80" s="983"/>
      <c r="BN80" s="983"/>
      <c r="BO80" s="91"/>
      <c r="BP80" s="91"/>
      <c r="BQ80" s="91"/>
      <c r="BR80" s="91"/>
    </row>
    <row r="81" spans="1:70" ht="25.5">
      <c r="A81" s="630"/>
      <c r="B81" s="630"/>
      <c r="C81" s="630"/>
      <c r="D81" s="596"/>
      <c r="E81" s="618"/>
      <c r="F81" s="515"/>
      <c r="G81" s="624"/>
      <c r="H81" s="624"/>
      <c r="I81" s="624"/>
      <c r="J81" s="613">
        <v>44753</v>
      </c>
      <c r="K81" s="613"/>
      <c r="L81" s="613">
        <f>J81</f>
        <v>44753</v>
      </c>
      <c r="M81" s="981">
        <v>16</v>
      </c>
      <c r="N81" s="778" t="s">
        <v>2614</v>
      </c>
      <c r="O81" s="632"/>
      <c r="P81" s="632"/>
      <c r="Q81" s="417" t="s">
        <v>2358</v>
      </c>
      <c r="R81" s="968">
        <v>1584</v>
      </c>
      <c r="S81" s="417" t="s">
        <v>194</v>
      </c>
      <c r="T81" s="417" t="s">
        <v>8777</v>
      </c>
      <c r="U81" s="982">
        <v>1584</v>
      </c>
      <c r="V81" s="417" t="s">
        <v>4880</v>
      </c>
      <c r="W81" s="417"/>
      <c r="X81" s="983" t="s">
        <v>5043</v>
      </c>
      <c r="Y81" s="984"/>
      <c r="Z81" s="985"/>
      <c r="AA81" s="986">
        <v>44798</v>
      </c>
      <c r="AB81" s="991"/>
      <c r="AC81" s="983"/>
      <c r="AD81" s="983"/>
      <c r="AE81" s="983"/>
      <c r="AF81" s="983"/>
      <c r="AG81" s="983"/>
      <c r="AH81" s="91"/>
      <c r="AI81" s="91"/>
      <c r="AJ81" s="983"/>
      <c r="AK81" s="983"/>
      <c r="AL81" s="983"/>
      <c r="AM81" s="983"/>
      <c r="AN81" s="983"/>
      <c r="AO81" s="983"/>
      <c r="AP81" s="983"/>
      <c r="AQ81" s="983"/>
      <c r="AR81" s="983"/>
      <c r="AS81" s="983"/>
      <c r="AT81" s="983"/>
      <c r="AU81" s="983"/>
      <c r="AV81" s="983"/>
      <c r="AW81" s="983"/>
      <c r="AX81" s="983"/>
      <c r="AY81" s="983"/>
      <c r="AZ81" s="983"/>
      <c r="BA81" s="983"/>
      <c r="BB81" s="983"/>
      <c r="BC81" s="983"/>
      <c r="BD81" s="983"/>
      <c r="BE81" s="983"/>
      <c r="BF81" s="983"/>
      <c r="BG81" s="983"/>
      <c r="BH81" s="91"/>
      <c r="BI81" s="91"/>
      <c r="BJ81" s="91"/>
      <c r="BK81" s="91"/>
      <c r="BL81" s="91"/>
      <c r="BM81" s="983"/>
      <c r="BN81" s="983"/>
      <c r="BO81" s="91"/>
      <c r="BP81" s="91"/>
      <c r="BQ81" s="91"/>
      <c r="BR81" s="91"/>
    </row>
    <row r="82" spans="1:70" ht="25.5">
      <c r="A82" s="630" t="s">
        <v>8778</v>
      </c>
      <c r="B82" s="630" t="s">
        <v>6564</v>
      </c>
      <c r="C82" s="630"/>
      <c r="D82" s="596"/>
      <c r="E82" s="618"/>
      <c r="F82" s="515">
        <v>11</v>
      </c>
      <c r="G82" s="624"/>
      <c r="H82" s="624"/>
      <c r="I82" s="624"/>
      <c r="J82" s="613">
        <v>44753</v>
      </c>
      <c r="K82" s="613"/>
      <c r="L82" s="613">
        <v>44746</v>
      </c>
      <c r="M82" s="981">
        <v>16</v>
      </c>
      <c r="N82" s="778" t="s">
        <v>2614</v>
      </c>
      <c r="O82" s="632"/>
      <c r="P82" s="632"/>
      <c r="Q82" s="417" t="s">
        <v>2358</v>
      </c>
      <c r="R82" s="968">
        <v>2294</v>
      </c>
      <c r="S82" s="417" t="s">
        <v>194</v>
      </c>
      <c r="T82" s="417" t="s">
        <v>8779</v>
      </c>
      <c r="U82" s="982">
        <v>2294</v>
      </c>
      <c r="V82" s="417" t="s">
        <v>4880</v>
      </c>
      <c r="W82" s="417"/>
      <c r="X82" s="983" t="s">
        <v>5043</v>
      </c>
      <c r="Y82" s="983"/>
      <c r="Z82" s="985"/>
      <c r="AA82" s="986">
        <v>44798</v>
      </c>
      <c r="AB82" s="991"/>
      <c r="AC82" s="983">
        <v>11</v>
      </c>
      <c r="AD82" s="983"/>
      <c r="AE82" s="983"/>
      <c r="AF82" s="983" t="s">
        <v>7986</v>
      </c>
      <c r="AG82" s="983"/>
      <c r="AH82" s="91"/>
      <c r="AI82" s="91"/>
      <c r="AJ82" s="91"/>
      <c r="AK82" s="91"/>
      <c r="AL82" s="91"/>
      <c r="AM82" s="91"/>
      <c r="AN82" s="91"/>
      <c r="AO82" s="91"/>
      <c r="AP82" s="983"/>
      <c r="AQ82" s="983"/>
      <c r="AR82" s="983"/>
      <c r="AS82" s="983"/>
      <c r="AT82" s="983"/>
      <c r="AU82" s="983"/>
      <c r="AV82" s="983"/>
      <c r="AW82" s="983"/>
      <c r="AX82" s="983"/>
      <c r="AY82" s="983"/>
      <c r="AZ82" s="983"/>
      <c r="BA82" s="983"/>
      <c r="BB82" s="983"/>
      <c r="BC82" s="983"/>
      <c r="BD82" s="983"/>
      <c r="BE82" s="983"/>
      <c r="BF82" s="983"/>
      <c r="BG82" s="983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</row>
    <row r="83" spans="1:70" ht="25.5">
      <c r="A83" s="630"/>
      <c r="B83" s="630"/>
      <c r="C83" s="630"/>
      <c r="D83" s="596"/>
      <c r="E83" s="618"/>
      <c r="F83" s="515">
        <v>11</v>
      </c>
      <c r="G83" s="624"/>
      <c r="H83" s="624"/>
      <c r="I83" s="624"/>
      <c r="J83" s="613">
        <v>44757</v>
      </c>
      <c r="K83" s="613"/>
      <c r="L83" s="613">
        <f>J83</f>
        <v>44757</v>
      </c>
      <c r="M83" s="981">
        <v>18</v>
      </c>
      <c r="N83" s="778" t="s">
        <v>2614</v>
      </c>
      <c r="O83" s="632" t="s">
        <v>2556</v>
      </c>
      <c r="P83" s="561"/>
      <c r="Q83" s="962" t="s">
        <v>2358</v>
      </c>
      <c r="R83" s="968">
        <v>2201</v>
      </c>
      <c r="S83" s="962" t="s">
        <v>2483</v>
      </c>
      <c r="T83" s="962" t="s">
        <v>8780</v>
      </c>
      <c r="U83" s="982">
        <v>2201</v>
      </c>
      <c r="V83" s="962" t="s">
        <v>5720</v>
      </c>
      <c r="W83" s="962"/>
      <c r="X83" s="983" t="s">
        <v>5043</v>
      </c>
      <c r="Y83" s="983"/>
      <c r="Z83" s="985"/>
      <c r="AA83" s="986">
        <v>44801</v>
      </c>
      <c r="AB83" s="991"/>
      <c r="AC83" s="983">
        <v>11</v>
      </c>
      <c r="AD83" s="983"/>
      <c r="AE83" s="983"/>
      <c r="AF83" s="983" t="s">
        <v>7986</v>
      </c>
      <c r="AG83" s="983"/>
      <c r="AH83" s="91"/>
      <c r="AI83" s="91"/>
      <c r="AJ83" s="91"/>
      <c r="AK83" s="91"/>
      <c r="AL83" s="91"/>
      <c r="AM83" s="91"/>
      <c r="AN83" s="91"/>
      <c r="AO83" s="91"/>
      <c r="AP83" s="983"/>
      <c r="AQ83" s="983"/>
      <c r="AR83" s="983"/>
      <c r="AS83" s="983"/>
      <c r="AT83" s="983"/>
      <c r="AU83" s="983"/>
      <c r="AV83" s="983"/>
      <c r="AW83" s="983"/>
      <c r="AX83" s="983"/>
      <c r="AY83" s="983"/>
      <c r="AZ83" s="983"/>
      <c r="BA83" s="983"/>
      <c r="BB83" s="983"/>
      <c r="BC83" s="983"/>
      <c r="BD83" s="983"/>
      <c r="BE83" s="983"/>
      <c r="BF83" s="983"/>
      <c r="BG83" s="983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</row>
    <row r="84" spans="1:70" ht="25.5">
      <c r="A84" s="630"/>
      <c r="B84" s="630"/>
      <c r="C84" s="630"/>
      <c r="D84" s="596"/>
      <c r="E84" s="618"/>
      <c r="F84" s="515"/>
      <c r="G84" s="624"/>
      <c r="H84" s="624"/>
      <c r="I84" s="624"/>
      <c r="J84" s="613">
        <v>44775</v>
      </c>
      <c r="K84" s="613"/>
      <c r="L84" s="613">
        <f>J84</f>
        <v>44775</v>
      </c>
      <c r="M84" s="981">
        <v>5</v>
      </c>
      <c r="N84" s="778" t="s">
        <v>2654</v>
      </c>
      <c r="O84" s="632"/>
      <c r="P84" s="632"/>
      <c r="Q84" s="417" t="s">
        <v>2358</v>
      </c>
      <c r="R84" s="968"/>
      <c r="S84" s="417" t="s">
        <v>194</v>
      </c>
      <c r="T84" s="417" t="s">
        <v>8781</v>
      </c>
      <c r="U84" s="982">
        <v>2093</v>
      </c>
      <c r="V84" s="417" t="s">
        <v>4880</v>
      </c>
      <c r="W84" s="417"/>
      <c r="X84" s="983" t="s">
        <v>5043</v>
      </c>
      <c r="Y84" s="983"/>
      <c r="Z84" s="985"/>
      <c r="AA84" s="986">
        <v>44819</v>
      </c>
      <c r="AB84" s="991"/>
      <c r="AC84" s="983"/>
      <c r="AD84" s="983"/>
      <c r="AE84" s="983"/>
      <c r="AF84" s="983"/>
      <c r="AG84" s="983"/>
      <c r="AH84" s="91"/>
      <c r="AI84" s="91"/>
      <c r="AJ84" s="91"/>
      <c r="AK84" s="91"/>
      <c r="AL84" s="91"/>
      <c r="AM84" s="91"/>
      <c r="AN84" s="91"/>
      <c r="AO84" s="91"/>
      <c r="AP84" s="983"/>
      <c r="AQ84" s="983"/>
      <c r="AR84" s="983"/>
      <c r="AS84" s="983"/>
      <c r="AT84" s="983"/>
      <c r="AU84" s="983"/>
      <c r="AV84" s="983"/>
      <c r="AW84" s="983"/>
      <c r="AX84" s="983"/>
      <c r="AY84" s="983"/>
      <c r="AZ84" s="983"/>
      <c r="BA84" s="983"/>
      <c r="BB84" s="983"/>
      <c r="BC84" s="983"/>
      <c r="BD84" s="983"/>
      <c r="BE84" s="983"/>
      <c r="BF84" s="983"/>
      <c r="BG84" s="983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</row>
    <row r="85" spans="1:70" ht="25.5">
      <c r="A85" s="630"/>
      <c r="B85" s="630"/>
      <c r="C85" s="630"/>
      <c r="D85" s="596"/>
      <c r="E85" s="618"/>
      <c r="F85" s="515"/>
      <c r="G85" s="624"/>
      <c r="H85" s="624"/>
      <c r="I85" s="624"/>
      <c r="J85" s="613">
        <v>44775</v>
      </c>
      <c r="K85" s="613"/>
      <c r="L85" s="613">
        <f>J85</f>
        <v>44775</v>
      </c>
      <c r="M85" s="981">
        <v>5</v>
      </c>
      <c r="N85" s="778" t="s">
        <v>2654</v>
      </c>
      <c r="O85" s="632"/>
      <c r="P85" s="561"/>
      <c r="Q85" s="422" t="s">
        <v>2358</v>
      </c>
      <c r="R85" s="968"/>
      <c r="S85" s="422" t="s">
        <v>5154</v>
      </c>
      <c r="T85" s="422" t="s">
        <v>8782</v>
      </c>
      <c r="U85" s="982">
        <v>5173</v>
      </c>
      <c r="V85" s="422" t="s">
        <v>4880</v>
      </c>
      <c r="W85" s="422"/>
      <c r="X85" s="983" t="s">
        <v>5043</v>
      </c>
      <c r="Y85" s="983"/>
      <c r="Z85" s="985"/>
      <c r="AA85" s="986">
        <v>44819</v>
      </c>
      <c r="AB85" s="991"/>
      <c r="AC85" s="983"/>
      <c r="AD85" s="983"/>
      <c r="AE85" s="983"/>
      <c r="AF85" s="983"/>
      <c r="AG85" s="983"/>
      <c r="AH85" s="91"/>
      <c r="AI85" s="91"/>
      <c r="AJ85" s="91"/>
      <c r="AK85" s="91"/>
      <c r="AL85" s="91"/>
      <c r="AM85" s="91"/>
      <c r="AN85" s="91"/>
      <c r="AO85" s="91"/>
      <c r="AP85" s="983"/>
      <c r="AQ85" s="983"/>
      <c r="AR85" s="983"/>
      <c r="AS85" s="983"/>
      <c r="AT85" s="983"/>
      <c r="AU85" s="983"/>
      <c r="AV85" s="983"/>
      <c r="AW85" s="983"/>
      <c r="AX85" s="983"/>
      <c r="AY85" s="983"/>
      <c r="AZ85" s="983"/>
      <c r="BA85" s="983"/>
      <c r="BB85" s="983"/>
      <c r="BC85" s="983"/>
      <c r="BD85" s="983"/>
      <c r="BE85" s="983"/>
      <c r="BF85" s="983"/>
      <c r="BG85" s="983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</row>
    <row r="86" spans="1:70" ht="25.5">
      <c r="A86" s="630"/>
      <c r="B86" s="630"/>
      <c r="C86" s="630"/>
      <c r="D86" s="596"/>
      <c r="E86" s="618"/>
      <c r="F86" s="515">
        <v>11</v>
      </c>
      <c r="G86" s="624"/>
      <c r="H86" s="624"/>
      <c r="I86" s="624"/>
      <c r="J86" s="613" t="s">
        <v>8559</v>
      </c>
      <c r="K86" s="613"/>
      <c r="L86" s="817" t="s">
        <v>8783</v>
      </c>
      <c r="M86" s="981">
        <v>5</v>
      </c>
      <c r="N86" s="521" t="s">
        <v>2654</v>
      </c>
      <c r="O86" s="632" t="s">
        <v>2556</v>
      </c>
      <c r="P86" s="632" t="s">
        <v>8784</v>
      </c>
      <c r="Q86" s="990" t="s">
        <v>2335</v>
      </c>
      <c r="R86" s="968">
        <v>6420</v>
      </c>
      <c r="S86" s="990" t="s">
        <v>8785</v>
      </c>
      <c r="T86" s="990" t="s">
        <v>897</v>
      </c>
      <c r="U86" s="982">
        <v>6420</v>
      </c>
      <c r="V86" s="960" t="s">
        <v>4870</v>
      </c>
      <c r="W86" s="960"/>
      <c r="X86" s="983" t="s">
        <v>5043</v>
      </c>
      <c r="Y86" s="984"/>
      <c r="Z86" s="985"/>
      <c r="AA86" s="986">
        <v>44819</v>
      </c>
      <c r="AB86" s="991"/>
      <c r="AC86" s="983">
        <v>11</v>
      </c>
      <c r="AD86" s="983"/>
      <c r="AE86" s="983"/>
      <c r="AF86" s="983" t="s">
        <v>7986</v>
      </c>
      <c r="AG86" s="983"/>
      <c r="AH86" s="91"/>
      <c r="AI86" s="91" t="s">
        <v>8596</v>
      </c>
      <c r="AJ86" s="983"/>
      <c r="AK86" s="983"/>
      <c r="AL86" s="983"/>
      <c r="AM86" s="983"/>
      <c r="AN86" s="983"/>
      <c r="AO86" s="983"/>
      <c r="AP86" s="983"/>
      <c r="AQ86" s="983"/>
      <c r="AR86" s="983"/>
      <c r="AS86" s="983"/>
      <c r="AT86" s="983"/>
      <c r="AU86" s="983"/>
      <c r="AV86" s="983"/>
      <c r="AW86" s="983"/>
      <c r="AX86" s="983"/>
      <c r="AY86" s="983"/>
      <c r="AZ86" s="983"/>
      <c r="BA86" s="983"/>
      <c r="BB86" s="983"/>
      <c r="BC86" s="983"/>
      <c r="BD86" s="983"/>
      <c r="BE86" s="983"/>
      <c r="BF86" s="983"/>
      <c r="BG86" s="983"/>
      <c r="BH86" s="91"/>
      <c r="BI86" s="91"/>
      <c r="BJ86" s="91"/>
      <c r="BK86" s="91"/>
      <c r="BL86" s="91"/>
      <c r="BM86" s="983"/>
      <c r="BN86" s="983"/>
      <c r="BO86" s="91"/>
      <c r="BP86" s="91"/>
      <c r="BQ86" s="91"/>
      <c r="BR86" s="91"/>
    </row>
    <row r="87" spans="1:70" ht="25.5">
      <c r="A87" s="630"/>
      <c r="B87" s="630"/>
      <c r="C87" s="630"/>
      <c r="D87" s="596"/>
      <c r="E87" s="618"/>
      <c r="F87" s="515"/>
      <c r="G87" s="624"/>
      <c r="H87" s="624"/>
      <c r="I87" s="624"/>
      <c r="J87" s="613">
        <v>44782</v>
      </c>
      <c r="K87" s="613"/>
      <c r="L87" s="613">
        <f>J87</f>
        <v>44782</v>
      </c>
      <c r="M87" s="981">
        <v>12</v>
      </c>
      <c r="N87" s="778" t="s">
        <v>2654</v>
      </c>
      <c r="O87" s="632"/>
      <c r="P87" s="632"/>
      <c r="Q87" s="990" t="s">
        <v>2358</v>
      </c>
      <c r="R87" s="968"/>
      <c r="S87" s="990" t="s">
        <v>2364</v>
      </c>
      <c r="T87" s="990" t="s">
        <v>8786</v>
      </c>
      <c r="U87" s="982">
        <v>3664</v>
      </c>
      <c r="V87" s="960" t="s">
        <v>4870</v>
      </c>
      <c r="W87" s="960"/>
      <c r="X87" s="983" t="s">
        <v>5043</v>
      </c>
      <c r="Y87" s="984"/>
      <c r="Z87" s="985"/>
      <c r="AA87" s="986">
        <v>44826</v>
      </c>
      <c r="AB87" s="991"/>
      <c r="AC87" s="983">
        <v>11</v>
      </c>
      <c r="AD87" s="983"/>
      <c r="AE87" s="983"/>
      <c r="AF87" s="983"/>
      <c r="AG87" s="983"/>
      <c r="AH87" s="91"/>
      <c r="AI87" s="91"/>
      <c r="AJ87" s="983"/>
      <c r="AK87" s="983"/>
      <c r="AL87" s="983"/>
      <c r="AM87" s="983"/>
      <c r="AN87" s="983"/>
      <c r="AO87" s="983"/>
      <c r="AP87" s="983"/>
      <c r="AQ87" s="983"/>
      <c r="AR87" s="983"/>
      <c r="AS87" s="983"/>
      <c r="AT87" s="983"/>
      <c r="AU87" s="983"/>
      <c r="AV87" s="983"/>
      <c r="AW87" s="983"/>
      <c r="AX87" s="983"/>
      <c r="AY87" s="983"/>
      <c r="AZ87" s="983"/>
      <c r="BA87" s="983"/>
      <c r="BB87" s="983"/>
      <c r="BC87" s="983"/>
      <c r="BD87" s="983"/>
      <c r="BE87" s="983"/>
      <c r="BF87" s="983"/>
      <c r="BG87" s="983"/>
      <c r="BH87" s="91"/>
      <c r="BI87" s="91"/>
      <c r="BJ87" s="91"/>
      <c r="BK87" s="91"/>
      <c r="BL87" s="91"/>
      <c r="BM87" s="983"/>
      <c r="BN87" s="983"/>
      <c r="BO87" s="91"/>
      <c r="BP87" s="91"/>
      <c r="BQ87" s="91"/>
      <c r="BR87" s="91"/>
    </row>
    <row r="88" spans="1:70" ht="25.5">
      <c r="A88" s="630"/>
      <c r="B88" s="630"/>
      <c r="C88" s="630"/>
      <c r="D88" s="596"/>
      <c r="E88" s="618"/>
      <c r="F88" s="515"/>
      <c r="G88" s="624"/>
      <c r="H88" s="624"/>
      <c r="I88" s="624"/>
      <c r="J88" s="613">
        <v>44775</v>
      </c>
      <c r="K88" s="613"/>
      <c r="L88" s="613">
        <f>J88</f>
        <v>44775</v>
      </c>
      <c r="M88" s="981">
        <v>19</v>
      </c>
      <c r="N88" s="778" t="s">
        <v>2654</v>
      </c>
      <c r="O88" s="632"/>
      <c r="P88" s="632"/>
      <c r="Q88" s="417" t="s">
        <v>2358</v>
      </c>
      <c r="R88" s="968"/>
      <c r="S88" s="417" t="s">
        <v>194</v>
      </c>
      <c r="T88" s="417" t="s">
        <v>8787</v>
      </c>
      <c r="U88" s="982">
        <v>5172</v>
      </c>
      <c r="V88" s="417" t="s">
        <v>4880</v>
      </c>
      <c r="W88" s="417"/>
      <c r="X88" s="983" t="s">
        <v>5043</v>
      </c>
      <c r="Y88" s="983"/>
      <c r="Z88" s="985"/>
      <c r="AA88" s="986">
        <v>44833</v>
      </c>
      <c r="AB88" s="991"/>
      <c r="AC88" s="983"/>
      <c r="AD88" s="983"/>
      <c r="AE88" s="983"/>
      <c r="AF88" s="983"/>
      <c r="AG88" s="983"/>
      <c r="AH88" s="91"/>
      <c r="AI88" s="91"/>
      <c r="AJ88" s="91"/>
      <c r="AK88" s="91"/>
      <c r="AL88" s="91"/>
      <c r="AM88" s="91"/>
      <c r="AN88" s="91"/>
      <c r="AO88" s="91"/>
      <c r="AP88" s="983"/>
      <c r="AQ88" s="983"/>
      <c r="AR88" s="983"/>
      <c r="AS88" s="983"/>
      <c r="AT88" s="983"/>
      <c r="AU88" s="983"/>
      <c r="AV88" s="983"/>
      <c r="AW88" s="983"/>
      <c r="AX88" s="983"/>
      <c r="AY88" s="983"/>
      <c r="AZ88" s="983"/>
      <c r="BA88" s="983"/>
      <c r="BB88" s="983"/>
      <c r="BC88" s="983"/>
      <c r="BD88" s="983"/>
      <c r="BE88" s="983"/>
      <c r="BF88" s="983"/>
      <c r="BG88" s="983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</row>
    <row r="89" spans="1:70" ht="28.5">
      <c r="A89" s="630"/>
      <c r="B89" s="630"/>
      <c r="C89" s="630"/>
      <c r="D89" s="596"/>
      <c r="E89" s="618"/>
      <c r="F89" s="515">
        <v>6</v>
      </c>
      <c r="G89" s="624"/>
      <c r="H89" s="624"/>
      <c r="I89" s="624"/>
      <c r="J89" s="613" t="s">
        <v>8559</v>
      </c>
      <c r="K89" s="613"/>
      <c r="L89" s="817" t="s">
        <v>8788</v>
      </c>
      <c r="M89" s="981">
        <v>19</v>
      </c>
      <c r="N89" s="778" t="s">
        <v>2654</v>
      </c>
      <c r="O89" s="632"/>
      <c r="P89" s="632"/>
      <c r="Q89" s="417" t="s">
        <v>7241</v>
      </c>
      <c r="R89" s="968">
        <v>6948</v>
      </c>
      <c r="S89" s="417" t="s">
        <v>8789</v>
      </c>
      <c r="T89" s="417"/>
      <c r="U89" s="982">
        <v>6948</v>
      </c>
      <c r="V89" s="417" t="s">
        <v>4880</v>
      </c>
      <c r="W89" s="417"/>
      <c r="X89" s="983" t="s">
        <v>5043</v>
      </c>
      <c r="Y89" s="983"/>
      <c r="Z89" s="985"/>
      <c r="AA89" s="986">
        <v>44834</v>
      </c>
      <c r="AB89" s="991"/>
      <c r="AC89" s="970">
        <v>6</v>
      </c>
      <c r="AD89" s="983">
        <v>6</v>
      </c>
      <c r="AE89" s="983"/>
      <c r="AF89" s="983" t="s">
        <v>7972</v>
      </c>
      <c r="AG89" s="983" t="s">
        <v>7948</v>
      </c>
      <c r="AH89" s="91">
        <v>4</v>
      </c>
      <c r="AI89" s="91" t="s">
        <v>8596</v>
      </c>
      <c r="AJ89" s="91"/>
      <c r="AK89" s="91"/>
      <c r="AL89" s="91">
        <v>6</v>
      </c>
      <c r="AM89" s="91"/>
      <c r="AN89" s="91"/>
      <c r="AO89" s="91"/>
      <c r="AP89" s="983"/>
      <c r="AQ89" s="983"/>
      <c r="AR89" s="983"/>
      <c r="AS89" s="983"/>
      <c r="AT89" s="983">
        <v>1</v>
      </c>
      <c r="AU89" s="983"/>
      <c r="AV89" s="983">
        <v>4</v>
      </c>
      <c r="AW89" s="983">
        <v>2</v>
      </c>
      <c r="AX89" s="983"/>
      <c r="AY89" s="983"/>
      <c r="AZ89" s="983"/>
      <c r="BA89" s="983"/>
      <c r="BB89" s="983"/>
      <c r="BC89" s="983"/>
      <c r="BD89" s="983"/>
      <c r="BE89" s="983"/>
      <c r="BF89" s="983"/>
      <c r="BG89" s="983"/>
      <c r="BH89" s="91">
        <v>2</v>
      </c>
      <c r="BI89" s="91">
        <v>1</v>
      </c>
      <c r="BJ89" s="91">
        <v>1</v>
      </c>
      <c r="BK89" s="91">
        <v>2</v>
      </c>
      <c r="BL89" s="91">
        <v>4</v>
      </c>
      <c r="BM89" s="91"/>
      <c r="BN89" s="91"/>
      <c r="BO89" s="91"/>
      <c r="BP89" s="91">
        <v>2</v>
      </c>
      <c r="BQ89" s="91">
        <v>1</v>
      </c>
      <c r="BR89" s="91">
        <v>1</v>
      </c>
    </row>
    <row r="90" spans="1:70" ht="25.5">
      <c r="A90" s="630"/>
      <c r="B90" s="630" t="s">
        <v>2317</v>
      </c>
      <c r="C90" s="630"/>
      <c r="D90" s="596"/>
      <c r="E90" s="618"/>
      <c r="F90" s="515"/>
      <c r="G90" s="624"/>
      <c r="H90" s="624"/>
      <c r="I90" s="624"/>
      <c r="J90" s="613" t="s">
        <v>8559</v>
      </c>
      <c r="K90" s="613"/>
      <c r="L90" s="613"/>
      <c r="M90" s="981">
        <v>19</v>
      </c>
      <c r="N90" s="778" t="s">
        <v>2654</v>
      </c>
      <c r="O90" s="632"/>
      <c r="P90" s="632"/>
      <c r="Q90" s="417" t="s">
        <v>7241</v>
      </c>
      <c r="R90" s="968">
        <v>7210</v>
      </c>
      <c r="S90" s="417" t="s">
        <v>4925</v>
      </c>
      <c r="T90" s="417" t="s">
        <v>8790</v>
      </c>
      <c r="U90" s="982">
        <v>7210</v>
      </c>
      <c r="V90" s="417" t="s">
        <v>4880</v>
      </c>
      <c r="W90" s="417"/>
      <c r="X90" s="983" t="s">
        <v>5043</v>
      </c>
      <c r="Y90" s="983"/>
      <c r="Z90" s="985"/>
      <c r="AA90" s="986">
        <v>44834</v>
      </c>
      <c r="AB90" s="991"/>
      <c r="AC90" s="983"/>
      <c r="AD90" s="983"/>
      <c r="AE90" s="983"/>
      <c r="AF90" s="983"/>
      <c r="AG90" s="983"/>
      <c r="AH90" s="91"/>
      <c r="AI90" s="91"/>
      <c r="AJ90" s="91"/>
      <c r="AK90" s="91"/>
      <c r="AL90" s="91"/>
      <c r="AM90" s="91"/>
      <c r="AN90" s="91"/>
      <c r="AO90" s="91"/>
      <c r="AP90" s="983"/>
      <c r="AQ90" s="983"/>
      <c r="AR90" s="983"/>
      <c r="AS90" s="983"/>
      <c r="AT90" s="983"/>
      <c r="AU90" s="983"/>
      <c r="AV90" s="983"/>
      <c r="AW90" s="983"/>
      <c r="AX90" s="983"/>
      <c r="AY90" s="983"/>
      <c r="AZ90" s="983"/>
      <c r="BA90" s="983"/>
      <c r="BB90" s="983"/>
      <c r="BC90" s="983"/>
      <c r="BD90" s="983"/>
      <c r="BE90" s="983"/>
      <c r="BF90" s="983"/>
      <c r="BG90" s="983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</row>
    <row r="91" spans="1:70" ht="25.5">
      <c r="A91" s="630"/>
      <c r="B91" s="630"/>
      <c r="C91" s="630"/>
      <c r="D91" s="596"/>
      <c r="E91" s="618"/>
      <c r="F91" s="515"/>
      <c r="G91" s="624"/>
      <c r="H91" s="624"/>
      <c r="I91" s="624"/>
      <c r="J91" s="613" t="s">
        <v>8559</v>
      </c>
      <c r="K91" s="613"/>
      <c r="L91" s="613"/>
      <c r="M91" s="981">
        <v>19</v>
      </c>
      <c r="N91" s="778" t="s">
        <v>2654</v>
      </c>
      <c r="O91" s="632"/>
      <c r="P91" s="632"/>
      <c r="Q91" s="417" t="s">
        <v>7241</v>
      </c>
      <c r="R91" s="968">
        <v>6923</v>
      </c>
      <c r="S91" s="417" t="s">
        <v>8791</v>
      </c>
      <c r="T91" s="417" t="s">
        <v>8792</v>
      </c>
      <c r="U91" s="982">
        <v>6923</v>
      </c>
      <c r="V91" s="417" t="s">
        <v>4880</v>
      </c>
      <c r="W91" s="417"/>
      <c r="X91" s="983" t="s">
        <v>5043</v>
      </c>
      <c r="Y91" s="983"/>
      <c r="Z91" s="985"/>
      <c r="AA91" s="986">
        <v>44834</v>
      </c>
      <c r="AB91" s="991"/>
      <c r="AC91" s="983"/>
      <c r="AD91" s="983"/>
      <c r="AE91" s="983"/>
      <c r="AF91" s="983"/>
      <c r="AG91" s="983"/>
      <c r="AH91" s="91"/>
      <c r="AI91" s="91"/>
      <c r="AJ91" s="91"/>
      <c r="AK91" s="91"/>
      <c r="AL91" s="91"/>
      <c r="AM91" s="91"/>
      <c r="AN91" s="91"/>
      <c r="AO91" s="91"/>
      <c r="AP91" s="983"/>
      <c r="AQ91" s="983"/>
      <c r="AR91" s="983"/>
      <c r="AS91" s="983"/>
      <c r="AT91" s="983"/>
      <c r="AU91" s="983"/>
      <c r="AV91" s="983"/>
      <c r="AW91" s="983"/>
      <c r="AX91" s="983"/>
      <c r="AY91" s="983"/>
      <c r="AZ91" s="983"/>
      <c r="BA91" s="983"/>
      <c r="BB91" s="983"/>
      <c r="BC91" s="983"/>
      <c r="BD91" s="983"/>
      <c r="BE91" s="983"/>
      <c r="BF91" s="983"/>
      <c r="BG91" s="983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</row>
    <row r="92" spans="1:70" ht="28.5">
      <c r="A92" s="630" t="s">
        <v>8793</v>
      </c>
      <c r="B92" s="630" t="s">
        <v>6628</v>
      </c>
      <c r="C92" s="630"/>
      <c r="D92" s="596">
        <f>E92/3.89</f>
        <v>180000</v>
      </c>
      <c r="E92" s="618">
        <v>700200</v>
      </c>
      <c r="F92" s="515">
        <v>11</v>
      </c>
      <c r="G92" s="624"/>
      <c r="H92" s="624"/>
      <c r="I92" s="624"/>
      <c r="J92" s="613" t="s">
        <v>8559</v>
      </c>
      <c r="K92" s="613"/>
      <c r="L92" s="817" t="s">
        <v>8794</v>
      </c>
      <c r="M92" s="981">
        <v>20</v>
      </c>
      <c r="N92" s="521" t="s">
        <v>2654</v>
      </c>
      <c r="O92" s="632" t="s">
        <v>2614</v>
      </c>
      <c r="P92" s="632">
        <v>7708</v>
      </c>
      <c r="Q92" s="990" t="s">
        <v>2335</v>
      </c>
      <c r="R92" s="968">
        <v>7485</v>
      </c>
      <c r="S92" s="990" t="s">
        <v>8795</v>
      </c>
      <c r="T92" s="990" t="s">
        <v>8796</v>
      </c>
      <c r="U92" s="982">
        <v>7485</v>
      </c>
      <c r="V92" s="960" t="s">
        <v>4870</v>
      </c>
      <c r="W92" s="960" t="s">
        <v>1700</v>
      </c>
      <c r="X92" s="983" t="s">
        <v>5043</v>
      </c>
      <c r="Y92" s="984"/>
      <c r="Z92" s="985"/>
      <c r="AA92" s="986">
        <v>44834</v>
      </c>
      <c r="AB92" s="991"/>
      <c r="AC92" s="983">
        <v>11</v>
      </c>
      <c r="AD92" s="983"/>
      <c r="AE92" s="983"/>
      <c r="AF92" s="983" t="s">
        <v>7986</v>
      </c>
      <c r="AG92" s="983"/>
      <c r="AH92" s="91"/>
      <c r="AI92" s="91" t="s">
        <v>8596</v>
      </c>
      <c r="AJ92" s="983"/>
      <c r="AK92" s="983"/>
      <c r="AL92" s="983"/>
      <c r="AM92" s="983"/>
      <c r="AN92" s="983"/>
      <c r="AO92" s="983"/>
      <c r="AP92" s="983"/>
      <c r="AQ92" s="983"/>
      <c r="AR92" s="983"/>
      <c r="AS92" s="983"/>
      <c r="AT92" s="983"/>
      <c r="AU92" s="983"/>
      <c r="AV92" s="983"/>
      <c r="AW92" s="983"/>
      <c r="AX92" s="983"/>
      <c r="AY92" s="983"/>
      <c r="AZ92" s="983"/>
      <c r="BA92" s="983"/>
      <c r="BB92" s="983"/>
      <c r="BC92" s="983"/>
      <c r="BD92" s="983"/>
      <c r="BE92" s="983"/>
      <c r="BF92" s="983"/>
      <c r="BG92" s="983"/>
      <c r="BH92" s="91"/>
      <c r="BI92" s="91"/>
      <c r="BJ92" s="91"/>
      <c r="BK92" s="91"/>
      <c r="BL92" s="91"/>
      <c r="BM92" s="983"/>
      <c r="BN92" s="983"/>
      <c r="BO92" s="91"/>
      <c r="BP92" s="91"/>
      <c r="BQ92" s="91"/>
      <c r="BR92" s="91"/>
    </row>
    <row r="93" spans="1:70" ht="28.5">
      <c r="A93" s="630" t="s">
        <v>8797</v>
      </c>
      <c r="B93" s="630" t="s">
        <v>7485</v>
      </c>
      <c r="C93" s="630"/>
      <c r="D93" s="596">
        <f>E93/3.89</f>
        <v>107969.15167095115</v>
      </c>
      <c r="E93" s="618">
        <v>420000</v>
      </c>
      <c r="F93" s="515">
        <v>6</v>
      </c>
      <c r="G93" s="624"/>
      <c r="H93" s="624"/>
      <c r="I93" s="624"/>
      <c r="J93" s="613" t="s">
        <v>8559</v>
      </c>
      <c r="K93" s="613"/>
      <c r="L93" s="817" t="s">
        <v>8698</v>
      </c>
      <c r="M93" s="981">
        <v>20</v>
      </c>
      <c r="N93" s="778" t="s">
        <v>2654</v>
      </c>
      <c r="O93" s="632" t="s">
        <v>2654</v>
      </c>
      <c r="P93" s="561">
        <v>7453</v>
      </c>
      <c r="Q93" s="962" t="s">
        <v>7241</v>
      </c>
      <c r="R93" s="968">
        <v>6972</v>
      </c>
      <c r="S93" s="962" t="s">
        <v>8798</v>
      </c>
      <c r="T93" s="962"/>
      <c r="U93" s="982">
        <v>6972</v>
      </c>
      <c r="V93" s="962" t="s">
        <v>5720</v>
      </c>
      <c r="W93" s="962"/>
      <c r="X93" s="983" t="s">
        <v>5043</v>
      </c>
      <c r="Y93" s="983"/>
      <c r="Z93" s="985"/>
      <c r="AA93" s="986">
        <v>44834</v>
      </c>
      <c r="AB93" s="991"/>
      <c r="AC93" s="970">
        <v>6</v>
      </c>
      <c r="AD93" s="983">
        <v>6</v>
      </c>
      <c r="AE93" s="983"/>
      <c r="AF93" s="983" t="s">
        <v>7972</v>
      </c>
      <c r="AG93" s="983" t="s">
        <v>7948</v>
      </c>
      <c r="AH93" s="91">
        <v>4</v>
      </c>
      <c r="AI93" s="91" t="s">
        <v>8596</v>
      </c>
      <c r="AJ93" s="91"/>
      <c r="AK93" s="91"/>
      <c r="AL93" s="91">
        <v>6</v>
      </c>
      <c r="AM93" s="91"/>
      <c r="AN93" s="91"/>
      <c r="AO93" s="91"/>
      <c r="AP93" s="983"/>
      <c r="AQ93" s="983"/>
      <c r="AR93" s="983"/>
      <c r="AS93" s="983"/>
      <c r="AT93" s="983">
        <v>1</v>
      </c>
      <c r="AU93" s="983"/>
      <c r="AV93" s="983">
        <v>4</v>
      </c>
      <c r="AW93" s="983">
        <v>2</v>
      </c>
      <c r="AX93" s="983"/>
      <c r="AY93" s="983"/>
      <c r="AZ93" s="983"/>
      <c r="BA93" s="983"/>
      <c r="BB93" s="983"/>
      <c r="BC93" s="983"/>
      <c r="BD93" s="983"/>
      <c r="BE93" s="983"/>
      <c r="BF93" s="983"/>
      <c r="BG93" s="983"/>
      <c r="BH93" s="91">
        <v>2</v>
      </c>
      <c r="BI93" s="91">
        <v>1</v>
      </c>
      <c r="BJ93" s="91">
        <v>1</v>
      </c>
      <c r="BK93" s="91">
        <v>2</v>
      </c>
      <c r="BL93" s="91">
        <v>4</v>
      </c>
      <c r="BM93" s="91"/>
      <c r="BN93" s="91"/>
      <c r="BO93" s="91"/>
      <c r="BP93" s="91">
        <v>2</v>
      </c>
      <c r="BQ93" s="91">
        <v>1</v>
      </c>
      <c r="BR93" s="91">
        <v>1</v>
      </c>
    </row>
    <row r="94" spans="1:70" ht="28.5">
      <c r="A94" s="630"/>
      <c r="B94" s="630"/>
      <c r="C94" s="630"/>
      <c r="D94" s="596"/>
      <c r="E94" s="618"/>
      <c r="F94" s="515">
        <v>6</v>
      </c>
      <c r="G94" s="624"/>
      <c r="H94" s="624"/>
      <c r="I94" s="624"/>
      <c r="J94" s="613" t="s">
        <v>8559</v>
      </c>
      <c r="K94" s="613"/>
      <c r="L94" s="817" t="s">
        <v>8788</v>
      </c>
      <c r="M94" s="981">
        <v>20</v>
      </c>
      <c r="N94" s="778" t="s">
        <v>2654</v>
      </c>
      <c r="O94" s="632"/>
      <c r="P94" s="561"/>
      <c r="Q94" s="959" t="s">
        <v>7241</v>
      </c>
      <c r="R94" s="968">
        <v>6973</v>
      </c>
      <c r="S94" s="959" t="s">
        <v>8799</v>
      </c>
      <c r="T94" s="959"/>
      <c r="U94" s="982">
        <v>6973</v>
      </c>
      <c r="V94" s="959" t="s">
        <v>4887</v>
      </c>
      <c r="W94" s="959"/>
      <c r="X94" s="983" t="s">
        <v>5043</v>
      </c>
      <c r="Y94" s="983"/>
      <c r="Z94" s="985"/>
      <c r="AA94" s="986">
        <v>44834</v>
      </c>
      <c r="AB94" s="991"/>
      <c r="AC94" s="970">
        <v>6</v>
      </c>
      <c r="AD94" s="983">
        <v>6</v>
      </c>
      <c r="AE94" s="983"/>
      <c r="AF94" s="983" t="s">
        <v>7972</v>
      </c>
      <c r="AG94" s="983" t="s">
        <v>7948</v>
      </c>
      <c r="AH94" s="91">
        <v>4</v>
      </c>
      <c r="AI94" s="91" t="s">
        <v>8596</v>
      </c>
      <c r="AJ94" s="91"/>
      <c r="AK94" s="91"/>
      <c r="AL94" s="91">
        <v>6</v>
      </c>
      <c r="AM94" s="91"/>
      <c r="AN94" s="91"/>
      <c r="AO94" s="91"/>
      <c r="AP94" s="983"/>
      <c r="AQ94" s="983"/>
      <c r="AR94" s="983"/>
      <c r="AS94" s="983"/>
      <c r="AT94" s="983">
        <v>1</v>
      </c>
      <c r="AU94" s="983"/>
      <c r="AV94" s="983">
        <v>4</v>
      </c>
      <c r="AW94" s="983">
        <v>2</v>
      </c>
      <c r="AX94" s="983"/>
      <c r="AY94" s="983"/>
      <c r="AZ94" s="983"/>
      <c r="BA94" s="983"/>
      <c r="BB94" s="983"/>
      <c r="BC94" s="983"/>
      <c r="BD94" s="983"/>
      <c r="BE94" s="983"/>
      <c r="BF94" s="983"/>
      <c r="BG94" s="983"/>
      <c r="BH94" s="91">
        <v>2</v>
      </c>
      <c r="BI94" s="91">
        <v>1</v>
      </c>
      <c r="BJ94" s="91">
        <v>1</v>
      </c>
      <c r="BK94" s="91">
        <v>2</v>
      </c>
      <c r="BL94" s="91">
        <v>4</v>
      </c>
      <c r="BM94" s="91"/>
      <c r="BN94" s="91"/>
      <c r="BO94" s="91"/>
      <c r="BP94" s="91">
        <v>2</v>
      </c>
      <c r="BQ94" s="91">
        <v>1</v>
      </c>
      <c r="BR94" s="91">
        <v>1</v>
      </c>
    </row>
    <row r="95" spans="1:70" ht="28.5" customHeight="1">
      <c r="A95" s="630"/>
      <c r="B95" s="630"/>
      <c r="C95" s="630"/>
      <c r="D95" s="596"/>
      <c r="E95" s="618"/>
      <c r="F95" s="515">
        <v>11</v>
      </c>
      <c r="G95" s="624"/>
      <c r="H95" s="624"/>
      <c r="I95" s="624"/>
      <c r="J95" s="613" t="s">
        <v>8559</v>
      </c>
      <c r="K95" s="613"/>
      <c r="L95" s="817" t="s">
        <v>8788</v>
      </c>
      <c r="M95" s="981">
        <v>20</v>
      </c>
      <c r="N95" s="778" t="s">
        <v>2654</v>
      </c>
      <c r="O95" s="632"/>
      <c r="P95" s="561"/>
      <c r="Q95" s="959" t="s">
        <v>2335</v>
      </c>
      <c r="R95" s="968">
        <v>7362</v>
      </c>
      <c r="S95" s="959" t="s">
        <v>8800</v>
      </c>
      <c r="T95" s="959" t="s">
        <v>8801</v>
      </c>
      <c r="U95" s="982">
        <v>7362</v>
      </c>
      <c r="V95" s="959" t="s">
        <v>4887</v>
      </c>
      <c r="W95" s="959"/>
      <c r="X95" s="983" t="s">
        <v>5043</v>
      </c>
      <c r="Y95" s="983"/>
      <c r="Z95" s="985"/>
      <c r="AA95" s="986">
        <v>44834</v>
      </c>
      <c r="AB95" s="991"/>
      <c r="AC95" s="983">
        <v>11</v>
      </c>
      <c r="AD95" s="983"/>
      <c r="AE95" s="983"/>
      <c r="AF95" s="983" t="s">
        <v>7986</v>
      </c>
      <c r="AG95" s="983"/>
      <c r="AH95" s="91"/>
      <c r="AI95" s="91"/>
      <c r="AJ95" s="91"/>
      <c r="AK95" s="91"/>
      <c r="AL95" s="91"/>
      <c r="AM95" s="91"/>
      <c r="AN95" s="91"/>
      <c r="AO95" s="91"/>
      <c r="AP95" s="983"/>
      <c r="AQ95" s="983"/>
      <c r="AR95" s="983"/>
      <c r="AS95" s="983"/>
      <c r="AT95" s="983"/>
      <c r="AU95" s="983"/>
      <c r="AV95" s="983"/>
      <c r="AW95" s="983"/>
      <c r="AX95" s="983"/>
      <c r="AY95" s="983"/>
      <c r="AZ95" s="983"/>
      <c r="BA95" s="983"/>
      <c r="BB95" s="983"/>
      <c r="BC95" s="983"/>
      <c r="BD95" s="983"/>
      <c r="BE95" s="983"/>
      <c r="BF95" s="983"/>
      <c r="BG95" s="983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</row>
    <row r="96" spans="1:70" ht="29.25" customHeight="1">
      <c r="A96" s="630" t="s">
        <v>8802</v>
      </c>
      <c r="B96" s="630" t="s">
        <v>7566</v>
      </c>
      <c r="C96" s="630"/>
      <c r="D96" s="596">
        <f>E96/3.89</f>
        <v>180000</v>
      </c>
      <c r="E96" s="618">
        <v>700200</v>
      </c>
      <c r="F96" s="515">
        <v>12</v>
      </c>
      <c r="G96" s="624"/>
      <c r="H96" s="624"/>
      <c r="I96" s="624"/>
      <c r="J96" s="613">
        <v>44803</v>
      </c>
      <c r="K96" s="613"/>
      <c r="L96" s="613">
        <f>J96</f>
        <v>44803</v>
      </c>
      <c r="M96" s="981">
        <v>17</v>
      </c>
      <c r="N96" s="778" t="s">
        <v>2707</v>
      </c>
      <c r="O96" s="632" t="s">
        <v>2707</v>
      </c>
      <c r="P96" s="632">
        <v>7397</v>
      </c>
      <c r="Q96" s="990" t="s">
        <v>2358</v>
      </c>
      <c r="R96" s="968">
        <v>4883</v>
      </c>
      <c r="S96" s="990" t="s">
        <v>3682</v>
      </c>
      <c r="T96" s="990" t="s">
        <v>8803</v>
      </c>
      <c r="U96" s="982">
        <v>4883</v>
      </c>
      <c r="V96" s="960" t="s">
        <v>4870</v>
      </c>
      <c r="W96" s="960" t="s">
        <v>832</v>
      </c>
      <c r="X96" s="983" t="s">
        <v>5043</v>
      </c>
      <c r="Y96" s="984"/>
      <c r="Z96" s="985"/>
      <c r="AA96" s="986">
        <v>44861</v>
      </c>
      <c r="AB96" s="991"/>
      <c r="AC96" s="983">
        <v>10</v>
      </c>
      <c r="AD96" s="983" t="s">
        <v>8175</v>
      </c>
      <c r="AE96" s="983" t="s">
        <v>7957</v>
      </c>
      <c r="AF96" s="983" t="s">
        <v>7986</v>
      </c>
      <c r="AG96" s="983" t="s">
        <v>8625</v>
      </c>
      <c r="AH96" s="91" t="s">
        <v>6648</v>
      </c>
      <c r="AI96" s="91" t="s">
        <v>8596</v>
      </c>
      <c r="AJ96" s="983"/>
      <c r="AK96" s="983"/>
      <c r="AL96" s="983"/>
      <c r="AM96" s="983"/>
      <c r="AN96" s="983"/>
      <c r="AO96" s="983"/>
      <c r="AP96" s="983"/>
      <c r="AQ96" s="983"/>
      <c r="AR96" s="983"/>
      <c r="AS96" s="983"/>
      <c r="AT96" s="983"/>
      <c r="AU96" s="983"/>
      <c r="AV96" s="983"/>
      <c r="AW96" s="983"/>
      <c r="AX96" s="983"/>
      <c r="AY96" s="983"/>
      <c r="AZ96" s="983"/>
      <c r="BA96" s="983"/>
      <c r="BB96" s="983"/>
      <c r="BC96" s="983"/>
      <c r="BD96" s="983"/>
      <c r="BE96" s="983"/>
      <c r="BF96" s="983"/>
      <c r="BG96" s="983"/>
      <c r="BH96" s="91"/>
      <c r="BI96" s="91"/>
      <c r="BJ96" s="91"/>
      <c r="BK96" s="91"/>
      <c r="BL96" s="91"/>
      <c r="BM96" s="983"/>
      <c r="BN96" s="983"/>
      <c r="BO96" s="91"/>
      <c r="BP96" s="91"/>
      <c r="BQ96" s="91"/>
      <c r="BR96" s="91"/>
    </row>
    <row r="97" spans="1:70" ht="28.5" customHeight="1">
      <c r="A97" s="630"/>
      <c r="B97" s="630"/>
      <c r="C97" s="630"/>
      <c r="D97" s="596"/>
      <c r="E97" s="618"/>
      <c r="F97" s="515"/>
      <c r="G97" s="624"/>
      <c r="H97" s="624"/>
      <c r="I97" s="624"/>
      <c r="J97" s="613" t="s">
        <v>8559</v>
      </c>
      <c r="K97" s="613"/>
      <c r="L97" s="613"/>
      <c r="M97" s="981">
        <v>20</v>
      </c>
      <c r="N97" s="778" t="s">
        <v>2707</v>
      </c>
      <c r="O97" s="632"/>
      <c r="P97" s="632"/>
      <c r="Q97" s="990" t="s">
        <v>7241</v>
      </c>
      <c r="R97" s="968"/>
      <c r="S97" s="990" t="s">
        <v>8804</v>
      </c>
      <c r="T97" s="990" t="s">
        <v>2541</v>
      </c>
      <c r="U97" s="982">
        <v>6714</v>
      </c>
      <c r="V97" s="960" t="s">
        <v>4870</v>
      </c>
      <c r="W97" s="960"/>
      <c r="X97" s="983" t="s">
        <v>5043</v>
      </c>
      <c r="Y97" s="984"/>
      <c r="Z97" s="985"/>
      <c r="AA97" s="986">
        <v>44864</v>
      </c>
      <c r="AB97" s="991"/>
      <c r="AC97" s="983"/>
      <c r="AD97" s="983"/>
      <c r="AE97" s="983"/>
      <c r="AF97" s="983"/>
      <c r="AG97" s="983"/>
      <c r="AH97" s="91"/>
      <c r="AI97" s="91"/>
      <c r="AJ97" s="983"/>
      <c r="AK97" s="983"/>
      <c r="AL97" s="983"/>
      <c r="AM97" s="983"/>
      <c r="AN97" s="983"/>
      <c r="AO97" s="983"/>
      <c r="AP97" s="983"/>
      <c r="AQ97" s="983"/>
      <c r="AR97" s="983"/>
      <c r="AS97" s="983"/>
      <c r="AT97" s="983"/>
      <c r="AU97" s="983"/>
      <c r="AV97" s="983"/>
      <c r="AW97" s="983"/>
      <c r="AX97" s="983"/>
      <c r="AY97" s="983"/>
      <c r="AZ97" s="983"/>
      <c r="BA97" s="983"/>
      <c r="BB97" s="983"/>
      <c r="BC97" s="983"/>
      <c r="BD97" s="983"/>
      <c r="BE97" s="983"/>
      <c r="BF97" s="983"/>
      <c r="BG97" s="983"/>
      <c r="BH97" s="91"/>
      <c r="BI97" s="91"/>
      <c r="BJ97" s="91"/>
      <c r="BK97" s="91"/>
      <c r="BL97" s="91"/>
      <c r="BM97" s="983"/>
      <c r="BN97" s="983"/>
      <c r="BO97" s="91"/>
      <c r="BP97" s="91"/>
      <c r="BQ97" s="91"/>
      <c r="BR97" s="91"/>
    </row>
    <row r="98" spans="1:70" ht="28.5" customHeight="1">
      <c r="A98" s="630"/>
      <c r="B98" s="630"/>
      <c r="C98" s="630"/>
      <c r="D98" s="596"/>
      <c r="E98" s="618"/>
      <c r="F98" s="515"/>
      <c r="G98" s="624"/>
      <c r="H98" s="624"/>
      <c r="I98" s="624"/>
      <c r="J98" s="613">
        <v>44803</v>
      </c>
      <c r="K98" s="613"/>
      <c r="L98" s="613">
        <f>J98</f>
        <v>44803</v>
      </c>
      <c r="M98" s="981">
        <v>17</v>
      </c>
      <c r="N98" s="778" t="s">
        <v>2707</v>
      </c>
      <c r="O98" s="632"/>
      <c r="P98" s="632"/>
      <c r="Q98" s="417" t="s">
        <v>2358</v>
      </c>
      <c r="R98" s="968">
        <v>4990</v>
      </c>
      <c r="S98" s="417" t="s">
        <v>8805</v>
      </c>
      <c r="T98" s="417" t="s">
        <v>8806</v>
      </c>
      <c r="U98" s="982">
        <v>4990</v>
      </c>
      <c r="V98" s="417" t="s">
        <v>4880</v>
      </c>
      <c r="W98" s="417"/>
      <c r="X98" s="983" t="s">
        <v>5043</v>
      </c>
      <c r="Y98" s="983"/>
      <c r="Z98" s="985"/>
      <c r="AA98" s="986">
        <v>44861</v>
      </c>
      <c r="AB98" s="991"/>
      <c r="AC98" s="983"/>
      <c r="AD98" s="983"/>
      <c r="AE98" s="983"/>
      <c r="AF98" s="983"/>
      <c r="AG98" s="983"/>
      <c r="AH98" s="91"/>
      <c r="AI98" s="91"/>
      <c r="AJ98" s="91"/>
      <c r="AK98" s="91"/>
      <c r="AL98" s="91"/>
      <c r="AM98" s="91"/>
      <c r="AN98" s="91"/>
      <c r="AO98" s="91"/>
      <c r="AP98" s="983"/>
      <c r="AQ98" s="983"/>
      <c r="AR98" s="983"/>
      <c r="AS98" s="983"/>
      <c r="AT98" s="983"/>
      <c r="AU98" s="983"/>
      <c r="AV98" s="983"/>
      <c r="AW98" s="983"/>
      <c r="AX98" s="983"/>
      <c r="AY98" s="983"/>
      <c r="AZ98" s="983"/>
      <c r="BA98" s="983"/>
      <c r="BB98" s="983"/>
      <c r="BC98" s="983"/>
      <c r="BD98" s="983"/>
      <c r="BE98" s="983"/>
      <c r="BF98" s="983"/>
      <c r="BG98" s="983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</row>
    <row r="99" spans="1:70" ht="28.5" customHeight="1">
      <c r="A99" s="630"/>
      <c r="B99" s="630"/>
      <c r="C99" s="630"/>
      <c r="D99" s="596"/>
      <c r="E99" s="618"/>
      <c r="F99" s="515">
        <v>11</v>
      </c>
      <c r="G99" s="624"/>
      <c r="H99" s="624"/>
      <c r="I99" s="624"/>
      <c r="J99" s="613">
        <v>44803</v>
      </c>
      <c r="K99" s="613"/>
      <c r="L99" s="613">
        <f>J99</f>
        <v>44803</v>
      </c>
      <c r="M99" s="981">
        <v>17</v>
      </c>
      <c r="N99" s="778" t="s">
        <v>2707</v>
      </c>
      <c r="O99" s="632"/>
      <c r="P99" s="632"/>
      <c r="Q99" s="417" t="s">
        <v>2358</v>
      </c>
      <c r="R99" s="968">
        <v>4842</v>
      </c>
      <c r="S99" s="417" t="s">
        <v>2728</v>
      </c>
      <c r="T99" s="417" t="s">
        <v>8807</v>
      </c>
      <c r="U99" s="982">
        <v>4842</v>
      </c>
      <c r="V99" s="417" t="s">
        <v>4880</v>
      </c>
      <c r="W99" s="417"/>
      <c r="X99" s="983" t="s">
        <v>5043</v>
      </c>
      <c r="Y99" s="983"/>
      <c r="Z99" s="985"/>
      <c r="AA99" s="986">
        <v>44861</v>
      </c>
      <c r="AB99" s="991"/>
      <c r="AC99" s="983">
        <v>11</v>
      </c>
      <c r="AD99" s="983"/>
      <c r="AE99" s="983"/>
      <c r="AF99" s="983" t="s">
        <v>7986</v>
      </c>
      <c r="AG99" s="983"/>
      <c r="AH99" s="91"/>
      <c r="AI99" s="91" t="s">
        <v>8596</v>
      </c>
      <c r="AJ99" s="91"/>
      <c r="AK99" s="91"/>
      <c r="AL99" s="91"/>
      <c r="AM99" s="91"/>
      <c r="AN99" s="91"/>
      <c r="AO99" s="91"/>
      <c r="AP99" s="983"/>
      <c r="AQ99" s="983"/>
      <c r="AR99" s="983"/>
      <c r="AS99" s="983"/>
      <c r="AT99" s="983"/>
      <c r="AU99" s="983"/>
      <c r="AV99" s="983"/>
      <c r="AW99" s="983"/>
      <c r="AX99" s="983"/>
      <c r="AY99" s="983"/>
      <c r="AZ99" s="983"/>
      <c r="BA99" s="983"/>
      <c r="BB99" s="983"/>
      <c r="BC99" s="983"/>
      <c r="BD99" s="983"/>
      <c r="BE99" s="983"/>
      <c r="BF99" s="983"/>
      <c r="BG99" s="983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</row>
    <row r="100" spans="1:70" ht="28.5" customHeight="1">
      <c r="A100" s="630"/>
      <c r="B100" s="630"/>
      <c r="C100" s="630"/>
      <c r="D100" s="596"/>
      <c r="E100" s="618"/>
      <c r="F100" s="515"/>
      <c r="G100" s="624"/>
      <c r="H100" s="624"/>
      <c r="I100" s="624"/>
      <c r="J100" s="613">
        <v>44801</v>
      </c>
      <c r="K100" s="613"/>
      <c r="L100" s="613">
        <f>J100</f>
        <v>44801</v>
      </c>
      <c r="M100" s="981">
        <v>17</v>
      </c>
      <c r="N100" s="778" t="s">
        <v>2707</v>
      </c>
      <c r="O100" s="632"/>
      <c r="P100" s="632"/>
      <c r="Q100" s="417" t="s">
        <v>8808</v>
      </c>
      <c r="R100" s="968"/>
      <c r="S100" s="417" t="s">
        <v>194</v>
      </c>
      <c r="T100" s="417" t="s">
        <v>8809</v>
      </c>
      <c r="U100" s="982">
        <v>4644</v>
      </c>
      <c r="V100" s="422" t="s">
        <v>4880</v>
      </c>
      <c r="W100" s="422"/>
      <c r="X100" s="983" t="s">
        <v>5043</v>
      </c>
      <c r="Y100" s="983"/>
      <c r="Z100" s="985"/>
      <c r="AA100" s="986">
        <v>44861</v>
      </c>
      <c r="AB100" s="991"/>
      <c r="AC100" s="983"/>
      <c r="AD100" s="983"/>
      <c r="AE100" s="983"/>
      <c r="AF100" s="983"/>
      <c r="AG100" s="983"/>
      <c r="AH100" s="91"/>
      <c r="AI100" s="91"/>
      <c r="AJ100" s="91"/>
      <c r="AK100" s="91"/>
      <c r="AL100" s="91"/>
      <c r="AM100" s="91"/>
      <c r="AN100" s="91"/>
      <c r="AO100" s="91"/>
      <c r="AP100" s="983"/>
      <c r="AQ100" s="983"/>
      <c r="AR100" s="983"/>
      <c r="AS100" s="983"/>
      <c r="AT100" s="983"/>
      <c r="AU100" s="983"/>
      <c r="AV100" s="983"/>
      <c r="AW100" s="983"/>
      <c r="AX100" s="983"/>
      <c r="AY100" s="983"/>
      <c r="AZ100" s="983"/>
      <c r="BA100" s="983"/>
      <c r="BB100" s="983"/>
      <c r="BC100" s="983"/>
      <c r="BD100" s="983"/>
      <c r="BE100" s="983"/>
      <c r="BF100" s="983"/>
      <c r="BG100" s="983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</row>
    <row r="101" spans="1:70" ht="28.5" customHeight="1">
      <c r="A101" s="630"/>
      <c r="B101" s="630"/>
      <c r="C101" s="630"/>
      <c r="D101" s="596"/>
      <c r="E101" s="618"/>
      <c r="F101" s="515">
        <v>11</v>
      </c>
      <c r="G101" s="624"/>
      <c r="H101" s="624"/>
      <c r="I101" s="624"/>
      <c r="J101" s="613">
        <v>44803</v>
      </c>
      <c r="K101" s="613"/>
      <c r="L101" s="613">
        <f>J101</f>
        <v>44803</v>
      </c>
      <c r="M101" s="981">
        <v>17</v>
      </c>
      <c r="N101" s="778" t="s">
        <v>2707</v>
      </c>
      <c r="O101" s="632"/>
      <c r="P101" s="632"/>
      <c r="Q101" s="417" t="s">
        <v>2358</v>
      </c>
      <c r="R101" s="968">
        <v>1936</v>
      </c>
      <c r="S101" s="417" t="s">
        <v>5768</v>
      </c>
      <c r="T101" s="417" t="s">
        <v>8810</v>
      </c>
      <c r="U101" s="982">
        <v>1936</v>
      </c>
      <c r="V101" s="417" t="s">
        <v>4880</v>
      </c>
      <c r="W101" s="417"/>
      <c r="X101" s="983" t="s">
        <v>5043</v>
      </c>
      <c r="Y101" s="983"/>
      <c r="Z101" s="985"/>
      <c r="AA101" s="986">
        <v>44861</v>
      </c>
      <c r="AB101" s="991"/>
      <c r="AC101" s="983">
        <v>10</v>
      </c>
      <c r="AD101" s="983"/>
      <c r="AE101" s="983"/>
      <c r="AF101" s="983" t="s">
        <v>7986</v>
      </c>
      <c r="AG101" s="983"/>
      <c r="AH101" s="91"/>
      <c r="AI101" s="91" t="s">
        <v>8596</v>
      </c>
      <c r="AJ101" s="91"/>
      <c r="AK101" s="91"/>
      <c r="AL101" s="91"/>
      <c r="AM101" s="91"/>
      <c r="AN101" s="91"/>
      <c r="AO101" s="91"/>
      <c r="AP101" s="983"/>
      <c r="AQ101" s="983"/>
      <c r="AR101" s="983"/>
      <c r="AS101" s="983"/>
      <c r="AT101" s="983"/>
      <c r="AU101" s="983"/>
      <c r="AV101" s="983"/>
      <c r="AW101" s="983"/>
      <c r="AX101" s="983"/>
      <c r="AY101" s="983"/>
      <c r="AZ101" s="983"/>
      <c r="BA101" s="983"/>
      <c r="BB101" s="983"/>
      <c r="BC101" s="983"/>
      <c r="BD101" s="983"/>
      <c r="BE101" s="983"/>
      <c r="BF101" s="983"/>
      <c r="BG101" s="983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</row>
    <row r="102" spans="1:70" ht="28.5" customHeight="1">
      <c r="A102" s="630"/>
      <c r="B102" s="630"/>
      <c r="C102" s="630"/>
      <c r="D102" s="596"/>
      <c r="E102" s="618"/>
      <c r="F102" s="515">
        <v>11</v>
      </c>
      <c r="G102" s="624"/>
      <c r="H102" s="624"/>
      <c r="I102" s="624"/>
      <c r="J102" s="613">
        <v>44803</v>
      </c>
      <c r="K102" s="613"/>
      <c r="L102" s="613">
        <v>44802</v>
      </c>
      <c r="M102" s="981">
        <v>17</v>
      </c>
      <c r="N102" s="778" t="s">
        <v>2707</v>
      </c>
      <c r="O102" s="632"/>
      <c r="P102" s="632"/>
      <c r="Q102" s="990" t="s">
        <v>2358</v>
      </c>
      <c r="R102" s="968">
        <v>4335</v>
      </c>
      <c r="S102" s="990" t="s">
        <v>2561</v>
      </c>
      <c r="T102" s="990" t="s">
        <v>6789</v>
      </c>
      <c r="U102" s="982">
        <v>4335</v>
      </c>
      <c r="V102" s="960" t="s">
        <v>4870</v>
      </c>
      <c r="W102" s="960"/>
      <c r="X102" s="983" t="s">
        <v>5043</v>
      </c>
      <c r="Y102" s="984"/>
      <c r="Z102" s="985"/>
      <c r="AA102" s="986">
        <v>44861</v>
      </c>
      <c r="AB102" s="991"/>
      <c r="AC102" s="983">
        <v>10</v>
      </c>
      <c r="AD102" s="983"/>
      <c r="AE102" s="983"/>
      <c r="AF102" s="983" t="s">
        <v>7986</v>
      </c>
      <c r="AG102" s="983"/>
      <c r="AH102" s="91"/>
      <c r="AI102" s="91" t="s">
        <v>8596</v>
      </c>
      <c r="AJ102" s="983"/>
      <c r="AK102" s="983"/>
      <c r="AL102" s="983"/>
      <c r="AM102" s="983"/>
      <c r="AN102" s="983"/>
      <c r="AO102" s="983"/>
      <c r="AP102" s="983"/>
      <c r="AQ102" s="983"/>
      <c r="AR102" s="983"/>
      <c r="AS102" s="983"/>
      <c r="AT102" s="983"/>
      <c r="AU102" s="983"/>
      <c r="AV102" s="983"/>
      <c r="AW102" s="983"/>
      <c r="AX102" s="983"/>
      <c r="AY102" s="983"/>
      <c r="AZ102" s="983"/>
      <c r="BA102" s="983"/>
      <c r="BB102" s="983"/>
      <c r="BC102" s="983"/>
      <c r="BD102" s="983"/>
      <c r="BE102" s="983"/>
      <c r="BF102" s="983"/>
      <c r="BG102" s="983"/>
      <c r="BH102" s="91"/>
      <c r="BI102" s="91"/>
      <c r="BJ102" s="91"/>
      <c r="BK102" s="91"/>
      <c r="BL102" s="91"/>
      <c r="BM102" s="983"/>
      <c r="BN102" s="983"/>
      <c r="BO102" s="91"/>
      <c r="BP102" s="91"/>
      <c r="BQ102" s="91"/>
      <c r="BR102" s="91"/>
    </row>
    <row r="103" spans="1:70" ht="28.5" customHeight="1">
      <c r="A103" s="630"/>
      <c r="B103" s="630"/>
      <c r="C103" s="630"/>
      <c r="D103" s="596"/>
      <c r="E103" s="618"/>
      <c r="F103" s="515">
        <v>11</v>
      </c>
      <c r="G103" s="624"/>
      <c r="H103" s="624"/>
      <c r="I103" s="624"/>
      <c r="J103" s="613">
        <v>44823</v>
      </c>
      <c r="K103" s="613"/>
      <c r="L103" s="613">
        <f>J103</f>
        <v>44823</v>
      </c>
      <c r="M103" s="981">
        <v>31</v>
      </c>
      <c r="N103" s="778" t="s">
        <v>2707</v>
      </c>
      <c r="O103" s="632"/>
      <c r="P103" s="632"/>
      <c r="Q103" s="417" t="s">
        <v>2358</v>
      </c>
      <c r="R103" s="968">
        <v>5103</v>
      </c>
      <c r="S103" s="417" t="s">
        <v>2386</v>
      </c>
      <c r="T103" s="417" t="s">
        <v>8811</v>
      </c>
      <c r="U103" s="982">
        <v>5103</v>
      </c>
      <c r="V103" s="417" t="s">
        <v>4880</v>
      </c>
      <c r="W103" s="417"/>
      <c r="X103" s="983" t="s">
        <v>5043</v>
      </c>
      <c r="Y103" s="983"/>
      <c r="Z103" s="985"/>
      <c r="AA103" s="986">
        <v>44882</v>
      </c>
      <c r="AB103" s="991"/>
      <c r="AC103" s="983">
        <v>10</v>
      </c>
      <c r="AD103" s="983"/>
      <c r="AE103" s="983"/>
      <c r="AF103" s="983" t="s">
        <v>7986</v>
      </c>
      <c r="AG103" s="983"/>
      <c r="AH103" s="91"/>
      <c r="AI103" s="91"/>
      <c r="AJ103" s="91"/>
      <c r="AK103" s="91"/>
      <c r="AL103" s="91"/>
      <c r="AM103" s="91"/>
      <c r="AN103" s="91"/>
      <c r="AO103" s="91"/>
      <c r="AP103" s="983"/>
      <c r="AQ103" s="983"/>
      <c r="AR103" s="983"/>
      <c r="AS103" s="983"/>
      <c r="AT103" s="983"/>
      <c r="AU103" s="983"/>
      <c r="AV103" s="983"/>
      <c r="AW103" s="983"/>
      <c r="AX103" s="983"/>
      <c r="AY103" s="983"/>
      <c r="AZ103" s="983"/>
      <c r="BA103" s="983"/>
      <c r="BB103" s="983"/>
      <c r="BC103" s="983"/>
      <c r="BD103" s="983"/>
      <c r="BE103" s="983"/>
      <c r="BF103" s="983"/>
      <c r="BG103" s="983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</row>
    <row r="104" spans="1:70" ht="28.5" customHeight="1">
      <c r="A104" s="630"/>
      <c r="B104" s="630"/>
      <c r="C104" s="630"/>
      <c r="D104" s="596"/>
      <c r="E104" s="618"/>
      <c r="F104" s="515"/>
      <c r="G104" s="624"/>
      <c r="H104" s="624"/>
      <c r="I104" s="624"/>
      <c r="J104" s="613">
        <v>44803</v>
      </c>
      <c r="K104" s="613"/>
      <c r="L104" s="613">
        <f>J104</f>
        <v>44803</v>
      </c>
      <c r="M104" s="981">
        <v>17</v>
      </c>
      <c r="N104" s="778" t="s">
        <v>2707</v>
      </c>
      <c r="O104" s="632"/>
      <c r="P104" s="632"/>
      <c r="Q104" s="990" t="s">
        <v>2358</v>
      </c>
      <c r="R104" s="968">
        <v>3261</v>
      </c>
      <c r="S104" s="990" t="s">
        <v>330</v>
      </c>
      <c r="T104" s="990" t="s">
        <v>8812</v>
      </c>
      <c r="U104" s="982">
        <v>3261</v>
      </c>
      <c r="V104" s="960" t="s">
        <v>4870</v>
      </c>
      <c r="W104" s="960"/>
      <c r="X104" s="983" t="s">
        <v>5043</v>
      </c>
      <c r="Y104" s="984"/>
      <c r="Z104" s="985"/>
      <c r="AA104" s="986">
        <v>44861</v>
      </c>
      <c r="AB104" s="991"/>
      <c r="AC104" s="983"/>
      <c r="AD104" s="983"/>
      <c r="AE104" s="983"/>
      <c r="AF104" s="983"/>
      <c r="AG104" s="983"/>
      <c r="AH104" s="91"/>
      <c r="AI104" s="91"/>
      <c r="AJ104" s="983"/>
      <c r="AK104" s="983"/>
      <c r="AL104" s="983"/>
      <c r="AM104" s="983"/>
      <c r="AN104" s="983"/>
      <c r="AO104" s="983"/>
      <c r="AP104" s="983"/>
      <c r="AQ104" s="983"/>
      <c r="AR104" s="983"/>
      <c r="AS104" s="983"/>
      <c r="AT104" s="983"/>
      <c r="AU104" s="983"/>
      <c r="AV104" s="983"/>
      <c r="AW104" s="983"/>
      <c r="AX104" s="983"/>
      <c r="AY104" s="983"/>
      <c r="AZ104" s="983"/>
      <c r="BA104" s="983"/>
      <c r="BB104" s="983"/>
      <c r="BC104" s="983"/>
      <c r="BD104" s="983"/>
      <c r="BE104" s="983"/>
      <c r="BF104" s="983"/>
      <c r="BG104" s="983"/>
      <c r="BH104" s="91"/>
      <c r="BI104" s="91"/>
      <c r="BJ104" s="91"/>
      <c r="BK104" s="91"/>
      <c r="BL104" s="91"/>
      <c r="BM104" s="983"/>
      <c r="BN104" s="983"/>
      <c r="BO104" s="91"/>
      <c r="BP104" s="91"/>
      <c r="BQ104" s="91"/>
      <c r="BR104" s="91"/>
    </row>
    <row r="105" spans="1:70" ht="28.5" customHeight="1">
      <c r="A105" s="630"/>
      <c r="B105" s="630"/>
      <c r="C105" s="630"/>
      <c r="D105" s="596"/>
      <c r="E105" s="618"/>
      <c r="F105" s="515">
        <v>11</v>
      </c>
      <c r="G105" s="624"/>
      <c r="H105" s="624"/>
      <c r="I105" s="624"/>
      <c r="J105" s="613">
        <v>44796</v>
      </c>
      <c r="K105" s="613"/>
      <c r="L105" s="613">
        <f>J105</f>
        <v>44796</v>
      </c>
      <c r="M105" s="981">
        <v>10</v>
      </c>
      <c r="N105" s="778" t="s">
        <v>2707</v>
      </c>
      <c r="O105" s="632"/>
      <c r="P105" s="561"/>
      <c r="Q105" s="962" t="s">
        <v>2358</v>
      </c>
      <c r="R105" s="968">
        <v>1757</v>
      </c>
      <c r="S105" s="962" t="s">
        <v>129</v>
      </c>
      <c r="T105" s="962" t="s">
        <v>8813</v>
      </c>
      <c r="U105" s="982">
        <v>1757</v>
      </c>
      <c r="V105" s="962" t="s">
        <v>5720</v>
      </c>
      <c r="W105" s="962"/>
      <c r="X105" s="983" t="s">
        <v>5043</v>
      </c>
      <c r="Y105" s="983"/>
      <c r="Z105" s="985"/>
      <c r="AA105" s="986">
        <v>44854</v>
      </c>
      <c r="AB105" s="991"/>
      <c r="AC105" s="983">
        <v>10</v>
      </c>
      <c r="AD105" s="983"/>
      <c r="AE105" s="983"/>
      <c r="AF105" s="983" t="s">
        <v>7986</v>
      </c>
      <c r="AG105" s="983"/>
      <c r="AH105" s="91"/>
      <c r="AI105" s="91" t="s">
        <v>8596</v>
      </c>
      <c r="AJ105" s="91"/>
      <c r="AK105" s="91"/>
      <c r="AL105" s="91"/>
      <c r="AM105" s="91"/>
      <c r="AN105" s="91"/>
      <c r="AO105" s="91"/>
      <c r="AP105" s="983"/>
      <c r="AQ105" s="983"/>
      <c r="AR105" s="983"/>
      <c r="AS105" s="983"/>
      <c r="AT105" s="983"/>
      <c r="AU105" s="983"/>
      <c r="AV105" s="983"/>
      <c r="AW105" s="983"/>
      <c r="AX105" s="983"/>
      <c r="AY105" s="983"/>
      <c r="AZ105" s="983"/>
      <c r="BA105" s="983"/>
      <c r="BB105" s="983"/>
      <c r="BC105" s="983"/>
      <c r="BD105" s="983"/>
      <c r="BE105" s="983"/>
      <c r="BF105" s="983"/>
      <c r="BG105" s="983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</row>
    <row r="106" spans="1:70" ht="28.5" customHeight="1">
      <c r="A106" s="630"/>
      <c r="B106" s="630"/>
      <c r="C106" s="630"/>
      <c r="D106" s="596"/>
      <c r="E106" s="618"/>
      <c r="F106" s="515">
        <v>11</v>
      </c>
      <c r="G106" s="624"/>
      <c r="H106" s="624"/>
      <c r="I106" s="624"/>
      <c r="J106" s="613" t="s">
        <v>8559</v>
      </c>
      <c r="K106" s="613"/>
      <c r="L106" s="817" t="s">
        <v>8788</v>
      </c>
      <c r="M106" s="981">
        <v>20</v>
      </c>
      <c r="N106" s="521" t="s">
        <v>2746</v>
      </c>
      <c r="O106" s="632"/>
      <c r="P106" s="632"/>
      <c r="Q106" s="990" t="s">
        <v>2335</v>
      </c>
      <c r="R106" s="968">
        <v>7370</v>
      </c>
      <c r="S106" s="990" t="s">
        <v>78</v>
      </c>
      <c r="T106" s="990"/>
      <c r="U106" s="982">
        <v>7370</v>
      </c>
      <c r="V106" s="960" t="s">
        <v>4870</v>
      </c>
      <c r="W106" s="960"/>
      <c r="X106" s="983" t="s">
        <v>5043</v>
      </c>
      <c r="Y106" s="984"/>
      <c r="Z106" s="985"/>
      <c r="AA106" s="986">
        <v>44895</v>
      </c>
      <c r="AB106" s="991"/>
      <c r="AC106" s="983">
        <v>11</v>
      </c>
      <c r="AD106" s="983"/>
      <c r="AE106" s="983"/>
      <c r="AF106" s="983" t="s">
        <v>7986</v>
      </c>
      <c r="AG106" s="983"/>
      <c r="AH106" s="91"/>
      <c r="AI106" s="91" t="s">
        <v>8596</v>
      </c>
      <c r="AJ106" s="983"/>
      <c r="AK106" s="983"/>
      <c r="AL106" s="983"/>
      <c r="AM106" s="983"/>
      <c r="AN106" s="983"/>
      <c r="AO106" s="983"/>
      <c r="AP106" s="983"/>
      <c r="AQ106" s="983"/>
      <c r="AR106" s="983"/>
      <c r="AS106" s="983"/>
      <c r="AT106" s="983"/>
      <c r="AU106" s="983"/>
      <c r="AV106" s="983"/>
      <c r="AW106" s="983"/>
      <c r="AX106" s="983"/>
      <c r="AY106" s="983"/>
      <c r="AZ106" s="983"/>
      <c r="BA106" s="983"/>
      <c r="BB106" s="983"/>
      <c r="BC106" s="983"/>
      <c r="BD106" s="983"/>
      <c r="BE106" s="983"/>
      <c r="BF106" s="983"/>
      <c r="BG106" s="983"/>
      <c r="BH106" s="91"/>
      <c r="BI106" s="91"/>
      <c r="BJ106" s="91"/>
      <c r="BK106" s="91"/>
      <c r="BL106" s="91"/>
      <c r="BM106" s="983"/>
      <c r="BN106" s="983"/>
      <c r="BO106" s="91"/>
      <c r="BP106" s="91"/>
      <c r="BQ106" s="91"/>
      <c r="BR106" s="91"/>
    </row>
    <row r="107" spans="1:70" ht="28.5" customHeight="1">
      <c r="A107" s="630"/>
      <c r="B107" s="630"/>
      <c r="C107" s="630"/>
      <c r="D107" s="596"/>
      <c r="E107" s="618"/>
      <c r="F107" s="515">
        <v>6</v>
      </c>
      <c r="G107" s="624"/>
      <c r="H107" s="624"/>
      <c r="I107" s="624"/>
      <c r="J107" s="613" t="s">
        <v>8559</v>
      </c>
      <c r="K107" s="613"/>
      <c r="L107" s="817" t="s">
        <v>8788</v>
      </c>
      <c r="M107" s="981">
        <v>20</v>
      </c>
      <c r="N107" s="521" t="s">
        <v>2746</v>
      </c>
      <c r="O107" s="632"/>
      <c r="P107" s="632"/>
      <c r="Q107" s="990" t="s">
        <v>7241</v>
      </c>
      <c r="R107" s="968">
        <v>6975</v>
      </c>
      <c r="S107" s="990" t="s">
        <v>8500</v>
      </c>
      <c r="T107" s="990" t="s">
        <v>4230</v>
      </c>
      <c r="U107" s="982">
        <v>6975</v>
      </c>
      <c r="V107" s="960" t="s">
        <v>4870</v>
      </c>
      <c r="W107" s="960"/>
      <c r="X107" s="983" t="s">
        <v>5043</v>
      </c>
      <c r="Y107" s="984"/>
      <c r="Z107" s="985"/>
      <c r="AA107" s="986">
        <v>44895</v>
      </c>
      <c r="AB107" s="991"/>
      <c r="AC107" s="970">
        <v>6</v>
      </c>
      <c r="AD107" s="983">
        <v>6</v>
      </c>
      <c r="AE107" s="983"/>
      <c r="AF107" s="983" t="s">
        <v>7972</v>
      </c>
      <c r="AG107" s="983" t="s">
        <v>7948</v>
      </c>
      <c r="AH107" s="91">
        <v>4</v>
      </c>
      <c r="AI107" s="91" t="s">
        <v>8596</v>
      </c>
      <c r="AJ107" s="983"/>
      <c r="AK107" s="983"/>
      <c r="AL107" s="91">
        <v>6</v>
      </c>
      <c r="AM107" s="983"/>
      <c r="AN107" s="983"/>
      <c r="AO107" s="983"/>
      <c r="AP107" s="983"/>
      <c r="AQ107" s="983"/>
      <c r="AR107" s="983"/>
      <c r="AS107" s="983"/>
      <c r="AT107" s="983">
        <v>1</v>
      </c>
      <c r="AU107" s="983"/>
      <c r="AV107" s="983">
        <v>4</v>
      </c>
      <c r="AW107" s="983">
        <v>2</v>
      </c>
      <c r="AX107" s="983"/>
      <c r="AY107" s="983"/>
      <c r="AZ107" s="983"/>
      <c r="BA107" s="983"/>
      <c r="BB107" s="983"/>
      <c r="BC107" s="983"/>
      <c r="BD107" s="983"/>
      <c r="BE107" s="983"/>
      <c r="BF107" s="983"/>
      <c r="BG107" s="983"/>
      <c r="BH107" s="91">
        <v>2</v>
      </c>
      <c r="BI107" s="91">
        <v>1</v>
      </c>
      <c r="BJ107" s="91">
        <v>1</v>
      </c>
      <c r="BK107" s="91">
        <v>2</v>
      </c>
      <c r="BL107" s="91">
        <v>4</v>
      </c>
      <c r="BM107" s="91"/>
      <c r="BN107" s="91"/>
      <c r="BO107" s="91"/>
      <c r="BP107" s="91">
        <v>2</v>
      </c>
      <c r="BQ107" s="91">
        <v>1</v>
      </c>
      <c r="BR107" s="91">
        <v>1</v>
      </c>
    </row>
    <row r="108" spans="1:70" ht="28.5" customHeight="1">
      <c r="A108" s="630"/>
      <c r="B108" s="630"/>
      <c r="C108" s="630"/>
      <c r="D108" s="596"/>
      <c r="E108" s="618"/>
      <c r="F108" s="515">
        <v>11</v>
      </c>
      <c r="G108" s="624"/>
      <c r="H108" s="624"/>
      <c r="I108" s="624"/>
      <c r="J108" s="613" t="s">
        <v>8559</v>
      </c>
      <c r="K108" s="613"/>
      <c r="L108" s="817" t="s">
        <v>8740</v>
      </c>
      <c r="M108" s="981">
        <v>20</v>
      </c>
      <c r="N108" s="521" t="s">
        <v>2746</v>
      </c>
      <c r="O108" s="632"/>
      <c r="P108" s="632"/>
      <c r="Q108" s="990" t="s">
        <v>2335</v>
      </c>
      <c r="R108" s="968">
        <v>5398</v>
      </c>
      <c r="S108" s="990" t="s">
        <v>8814</v>
      </c>
      <c r="T108" s="990" t="s">
        <v>8815</v>
      </c>
      <c r="U108" s="982">
        <v>5398</v>
      </c>
      <c r="V108" s="960" t="s">
        <v>4870</v>
      </c>
      <c r="W108" s="960"/>
      <c r="X108" s="983" t="s">
        <v>5043</v>
      </c>
      <c r="Y108" s="984"/>
      <c r="Z108" s="985"/>
      <c r="AA108" s="986">
        <v>44895</v>
      </c>
      <c r="AB108" s="991"/>
      <c r="AC108" s="983">
        <v>10</v>
      </c>
      <c r="AD108" s="983"/>
      <c r="AE108" s="983"/>
      <c r="AF108" s="983" t="s">
        <v>7986</v>
      </c>
      <c r="AG108" s="983"/>
      <c r="AH108" s="91"/>
      <c r="AI108" s="91" t="s">
        <v>8596</v>
      </c>
      <c r="AJ108" s="983"/>
      <c r="AK108" s="983"/>
      <c r="AL108" s="983"/>
      <c r="AM108" s="983"/>
      <c r="AN108" s="983"/>
      <c r="AO108" s="983"/>
      <c r="AP108" s="983"/>
      <c r="AQ108" s="983"/>
      <c r="AR108" s="983"/>
      <c r="AS108" s="983"/>
      <c r="AT108" s="983"/>
      <c r="AU108" s="983"/>
      <c r="AV108" s="983"/>
      <c r="AW108" s="983"/>
      <c r="AX108" s="983"/>
      <c r="AY108" s="983"/>
      <c r="AZ108" s="983"/>
      <c r="BA108" s="983"/>
      <c r="BB108" s="983"/>
      <c r="BC108" s="983"/>
      <c r="BD108" s="983"/>
      <c r="BE108" s="983"/>
      <c r="BF108" s="983"/>
      <c r="BG108" s="983"/>
      <c r="BH108" s="91"/>
      <c r="BI108" s="91"/>
      <c r="BJ108" s="91"/>
      <c r="BK108" s="91"/>
      <c r="BL108" s="91"/>
      <c r="BM108" s="983"/>
      <c r="BN108" s="983"/>
      <c r="BO108" s="91"/>
      <c r="BP108" s="91"/>
      <c r="BQ108" s="91"/>
      <c r="BR108" s="91"/>
    </row>
    <row r="109" spans="1:70" ht="28.5" customHeight="1">
      <c r="A109" s="630"/>
      <c r="B109" s="630"/>
      <c r="C109" s="630"/>
      <c r="D109" s="596"/>
      <c r="E109" s="618"/>
      <c r="F109" s="515"/>
      <c r="G109" s="624"/>
      <c r="H109" s="624"/>
      <c r="I109" s="624"/>
      <c r="J109" s="613" t="s">
        <v>8559</v>
      </c>
      <c r="K109" s="613"/>
      <c r="L109" s="817"/>
      <c r="M109" s="981">
        <v>20</v>
      </c>
      <c r="N109" s="521" t="s">
        <v>2746</v>
      </c>
      <c r="O109" s="632"/>
      <c r="P109" s="632"/>
      <c r="Q109" s="990" t="s">
        <v>2335</v>
      </c>
      <c r="R109" s="968">
        <v>7499</v>
      </c>
      <c r="S109" s="990" t="s">
        <v>8816</v>
      </c>
      <c r="T109" s="990" t="s">
        <v>8817</v>
      </c>
      <c r="U109" s="982">
        <v>7499</v>
      </c>
      <c r="V109" s="960" t="s">
        <v>4870</v>
      </c>
      <c r="W109" s="960"/>
      <c r="X109" s="983" t="s">
        <v>5043</v>
      </c>
      <c r="Y109" s="984"/>
      <c r="Z109" s="985"/>
      <c r="AA109" s="986">
        <v>44895</v>
      </c>
      <c r="AB109" s="991"/>
      <c r="AC109" s="983"/>
      <c r="AD109" s="983"/>
      <c r="AE109" s="983"/>
      <c r="AF109" s="983"/>
      <c r="AG109" s="983"/>
      <c r="AH109" s="91"/>
      <c r="AI109" s="91"/>
      <c r="AJ109" s="983"/>
      <c r="AK109" s="983"/>
      <c r="AL109" s="983"/>
      <c r="AM109" s="983"/>
      <c r="AN109" s="983"/>
      <c r="AO109" s="983"/>
      <c r="AP109" s="983"/>
      <c r="AQ109" s="983"/>
      <c r="AR109" s="983"/>
      <c r="AS109" s="983"/>
      <c r="AT109" s="983"/>
      <c r="AU109" s="983"/>
      <c r="AV109" s="983"/>
      <c r="AW109" s="983"/>
      <c r="AX109" s="983"/>
      <c r="AY109" s="983"/>
      <c r="AZ109" s="983"/>
      <c r="BA109" s="983"/>
      <c r="BB109" s="983"/>
      <c r="BC109" s="983"/>
      <c r="BD109" s="983"/>
      <c r="BE109" s="983"/>
      <c r="BF109" s="983"/>
      <c r="BG109" s="983"/>
      <c r="BH109" s="91"/>
      <c r="BI109" s="91"/>
      <c r="BJ109" s="91"/>
      <c r="BK109" s="91"/>
      <c r="BL109" s="91"/>
      <c r="BM109" s="983"/>
      <c r="BN109" s="983"/>
      <c r="BO109" s="91"/>
      <c r="BP109" s="91"/>
      <c r="BQ109" s="91"/>
      <c r="BR109" s="91"/>
    </row>
    <row r="110" spans="1:70" ht="28.5" customHeight="1">
      <c r="A110" s="630"/>
      <c r="B110" s="630"/>
      <c r="C110" s="630"/>
      <c r="D110" s="596"/>
      <c r="E110" s="618"/>
      <c r="F110" s="515"/>
      <c r="G110" s="624"/>
      <c r="H110" s="624"/>
      <c r="I110" s="624"/>
      <c r="J110" s="613" t="s">
        <v>8559</v>
      </c>
      <c r="K110" s="613"/>
      <c r="L110" s="817"/>
      <c r="M110" s="981">
        <v>20</v>
      </c>
      <c r="N110" s="521" t="s">
        <v>2746</v>
      </c>
      <c r="O110" s="632"/>
      <c r="P110" s="632"/>
      <c r="Q110" s="990" t="s">
        <v>7241</v>
      </c>
      <c r="R110" s="968">
        <v>7078</v>
      </c>
      <c r="S110" s="990" t="s">
        <v>8818</v>
      </c>
      <c r="T110" s="990"/>
      <c r="U110" s="982">
        <v>7078</v>
      </c>
      <c r="V110" s="960" t="s">
        <v>4870</v>
      </c>
      <c r="W110" s="960"/>
      <c r="X110" s="983" t="s">
        <v>5043</v>
      </c>
      <c r="Y110" s="984"/>
      <c r="Z110" s="985"/>
      <c r="AA110" s="986">
        <v>44895</v>
      </c>
      <c r="AB110" s="991"/>
      <c r="AC110" s="983"/>
      <c r="AD110" s="983"/>
      <c r="AE110" s="983"/>
      <c r="AF110" s="983"/>
      <c r="AG110" s="983"/>
      <c r="AH110" s="91"/>
      <c r="AI110" s="91"/>
      <c r="AJ110" s="983"/>
      <c r="AK110" s="983"/>
      <c r="AL110" s="983"/>
      <c r="AM110" s="983"/>
      <c r="AN110" s="983"/>
      <c r="AO110" s="983"/>
      <c r="AP110" s="983"/>
      <c r="AQ110" s="983"/>
      <c r="AR110" s="983"/>
      <c r="AS110" s="983"/>
      <c r="AT110" s="983"/>
      <c r="AU110" s="983"/>
      <c r="AV110" s="983"/>
      <c r="AW110" s="983"/>
      <c r="AX110" s="983"/>
      <c r="AY110" s="983"/>
      <c r="AZ110" s="983"/>
      <c r="BA110" s="983"/>
      <c r="BB110" s="983"/>
      <c r="BC110" s="983"/>
      <c r="BD110" s="983"/>
      <c r="BE110" s="983"/>
      <c r="BF110" s="983"/>
      <c r="BG110" s="983"/>
      <c r="BH110" s="91"/>
      <c r="BI110" s="91"/>
      <c r="BJ110" s="91"/>
      <c r="BK110" s="91"/>
      <c r="BL110" s="91"/>
      <c r="BM110" s="983"/>
      <c r="BN110" s="983"/>
      <c r="BO110" s="91"/>
      <c r="BP110" s="91"/>
      <c r="BQ110" s="91"/>
      <c r="BR110" s="91"/>
    </row>
    <row r="111" spans="1:70" ht="28.5" customHeight="1">
      <c r="A111" s="630"/>
      <c r="B111" s="630"/>
      <c r="C111" s="630"/>
      <c r="D111" s="596"/>
      <c r="E111" s="618"/>
      <c r="F111" s="515"/>
      <c r="G111" s="624"/>
      <c r="H111" s="624"/>
      <c r="I111" s="624"/>
      <c r="J111" s="613" t="s">
        <v>8559</v>
      </c>
      <c r="K111" s="613"/>
      <c r="L111" s="817"/>
      <c r="M111" s="981">
        <v>20</v>
      </c>
      <c r="N111" s="521" t="s">
        <v>2746</v>
      </c>
      <c r="O111" s="632"/>
      <c r="P111" s="632"/>
      <c r="Q111" s="990" t="s">
        <v>2335</v>
      </c>
      <c r="R111" s="968">
        <v>6460</v>
      </c>
      <c r="S111" s="990" t="s">
        <v>3249</v>
      </c>
      <c r="T111" s="990" t="s">
        <v>4696</v>
      </c>
      <c r="U111" s="982">
        <v>6460</v>
      </c>
      <c r="V111" s="960" t="s">
        <v>4870</v>
      </c>
      <c r="W111" s="960"/>
      <c r="X111" s="983" t="s">
        <v>5043</v>
      </c>
      <c r="Y111" s="984"/>
      <c r="Z111" s="985"/>
      <c r="AA111" s="986">
        <v>44895</v>
      </c>
      <c r="AB111" s="991"/>
      <c r="AC111" s="983"/>
      <c r="AD111" s="983"/>
      <c r="AE111" s="983"/>
      <c r="AF111" s="983"/>
      <c r="AG111" s="983"/>
      <c r="AH111" s="91"/>
      <c r="AI111" s="91"/>
      <c r="AJ111" s="983"/>
      <c r="AK111" s="983"/>
      <c r="AL111" s="983"/>
      <c r="AM111" s="983"/>
      <c r="AN111" s="983"/>
      <c r="AO111" s="983"/>
      <c r="AP111" s="983"/>
      <c r="AQ111" s="983"/>
      <c r="AR111" s="983"/>
      <c r="AS111" s="983"/>
      <c r="AT111" s="983"/>
      <c r="AU111" s="983"/>
      <c r="AV111" s="983"/>
      <c r="AW111" s="983"/>
      <c r="AX111" s="983"/>
      <c r="AY111" s="983"/>
      <c r="AZ111" s="983"/>
      <c r="BA111" s="983"/>
      <c r="BB111" s="983"/>
      <c r="BC111" s="983"/>
      <c r="BD111" s="983"/>
      <c r="BE111" s="983"/>
      <c r="BF111" s="983"/>
      <c r="BG111" s="983"/>
      <c r="BH111" s="91"/>
      <c r="BI111" s="91"/>
      <c r="BJ111" s="91"/>
      <c r="BK111" s="91"/>
      <c r="BL111" s="91"/>
      <c r="BM111" s="983"/>
      <c r="BN111" s="983"/>
      <c r="BO111" s="91"/>
      <c r="BP111" s="91"/>
      <c r="BQ111" s="91"/>
      <c r="BR111" s="91"/>
    </row>
    <row r="112" spans="1:70" ht="28.5" customHeight="1">
      <c r="A112" s="630"/>
      <c r="B112" s="630"/>
      <c r="C112" s="630"/>
      <c r="D112" s="596"/>
      <c r="E112" s="618"/>
      <c r="F112" s="515">
        <v>6</v>
      </c>
      <c r="G112" s="624"/>
      <c r="H112" s="624"/>
      <c r="I112" s="624"/>
      <c r="J112" s="613" t="s">
        <v>8559</v>
      </c>
      <c r="K112" s="613"/>
      <c r="L112" s="817" t="s">
        <v>8740</v>
      </c>
      <c r="M112" s="981">
        <v>20</v>
      </c>
      <c r="N112" s="521" t="s">
        <v>2746</v>
      </c>
      <c r="O112" s="632"/>
      <c r="P112" s="632"/>
      <c r="Q112" s="990" t="s">
        <v>7241</v>
      </c>
      <c r="R112" s="968">
        <v>6980</v>
      </c>
      <c r="S112" s="990" t="s">
        <v>8819</v>
      </c>
      <c r="T112" s="990" t="s">
        <v>3838</v>
      </c>
      <c r="U112" s="982">
        <v>6980</v>
      </c>
      <c r="V112" s="960" t="s">
        <v>4870</v>
      </c>
      <c r="W112" s="960"/>
      <c r="X112" s="983" t="s">
        <v>5043</v>
      </c>
      <c r="Y112" s="984"/>
      <c r="Z112" s="985"/>
      <c r="AA112" s="986">
        <v>44895</v>
      </c>
      <c r="AB112" s="991"/>
      <c r="AC112" s="970">
        <v>6</v>
      </c>
      <c r="AD112" s="983">
        <v>6</v>
      </c>
      <c r="AE112" s="983"/>
      <c r="AF112" s="983" t="s">
        <v>7972</v>
      </c>
      <c r="AG112" s="983" t="s">
        <v>7948</v>
      </c>
      <c r="AH112" s="91">
        <v>4</v>
      </c>
      <c r="AI112" s="91" t="s">
        <v>8596</v>
      </c>
      <c r="AJ112" s="983"/>
      <c r="AK112" s="983"/>
      <c r="AL112" s="91">
        <v>6</v>
      </c>
      <c r="AM112" s="983"/>
      <c r="AN112" s="983"/>
      <c r="AO112" s="983"/>
      <c r="AP112" s="983"/>
      <c r="AQ112" s="983"/>
      <c r="AR112" s="983"/>
      <c r="AS112" s="983"/>
      <c r="AT112" s="983">
        <v>1</v>
      </c>
      <c r="AU112" s="983"/>
      <c r="AV112" s="983">
        <v>4</v>
      </c>
      <c r="AW112" s="983">
        <v>2</v>
      </c>
      <c r="AX112" s="983"/>
      <c r="AY112" s="983"/>
      <c r="AZ112" s="983"/>
      <c r="BA112" s="983"/>
      <c r="BB112" s="983"/>
      <c r="BC112" s="983"/>
      <c r="BD112" s="983"/>
      <c r="BE112" s="983"/>
      <c r="BF112" s="983"/>
      <c r="BG112" s="983"/>
      <c r="BH112" s="91">
        <v>2</v>
      </c>
      <c r="BI112" s="91">
        <v>1</v>
      </c>
      <c r="BJ112" s="91">
        <v>1</v>
      </c>
      <c r="BK112" s="91">
        <v>2</v>
      </c>
      <c r="BL112" s="91">
        <v>4</v>
      </c>
      <c r="BM112" s="91"/>
      <c r="BN112" s="91"/>
      <c r="BO112" s="91"/>
      <c r="BP112" s="91">
        <v>2</v>
      </c>
      <c r="BQ112" s="91">
        <v>1</v>
      </c>
      <c r="BR112" s="91">
        <v>1</v>
      </c>
    </row>
    <row r="113" spans="1:70" ht="28.5" customHeight="1">
      <c r="A113" s="630"/>
      <c r="B113" s="630"/>
      <c r="C113" s="630"/>
      <c r="D113" s="596"/>
      <c r="E113" s="618"/>
      <c r="F113" s="515">
        <v>11</v>
      </c>
      <c r="G113" s="624"/>
      <c r="H113" s="624"/>
      <c r="I113" s="624"/>
      <c r="J113" s="613" t="s">
        <v>8559</v>
      </c>
      <c r="K113" s="613"/>
      <c r="L113" s="817" t="s">
        <v>8740</v>
      </c>
      <c r="M113" s="981">
        <v>20</v>
      </c>
      <c r="N113" s="778" t="s">
        <v>2746</v>
      </c>
      <c r="O113" s="632"/>
      <c r="P113" s="561"/>
      <c r="Q113" s="959" t="s">
        <v>2335</v>
      </c>
      <c r="R113" s="968">
        <v>5707</v>
      </c>
      <c r="S113" s="959" t="s">
        <v>5446</v>
      </c>
      <c r="T113" s="959" t="s">
        <v>114</v>
      </c>
      <c r="U113" s="982">
        <v>5707</v>
      </c>
      <c r="V113" s="959" t="s">
        <v>4887</v>
      </c>
      <c r="W113" s="959"/>
      <c r="X113" s="983" t="s">
        <v>5043</v>
      </c>
      <c r="Y113" s="983"/>
      <c r="Z113" s="985"/>
      <c r="AA113" s="986">
        <v>44895</v>
      </c>
      <c r="AB113" s="991"/>
      <c r="AC113" s="983">
        <v>11</v>
      </c>
      <c r="AD113" s="983"/>
      <c r="AE113" s="983"/>
      <c r="AF113" s="983" t="s">
        <v>7986</v>
      </c>
      <c r="AG113" s="983"/>
      <c r="AH113" s="91"/>
      <c r="AI113" s="91"/>
      <c r="AJ113" s="91"/>
      <c r="AK113" s="91"/>
      <c r="AL113" s="91"/>
      <c r="AM113" s="91"/>
      <c r="AN113" s="91"/>
      <c r="AO113" s="91"/>
      <c r="AP113" s="983"/>
      <c r="AQ113" s="983"/>
      <c r="AR113" s="983"/>
      <c r="AS113" s="983"/>
      <c r="AT113" s="983"/>
      <c r="AU113" s="983"/>
      <c r="AV113" s="983"/>
      <c r="AW113" s="983"/>
      <c r="AX113" s="983"/>
      <c r="AY113" s="983"/>
      <c r="AZ113" s="983"/>
      <c r="BA113" s="983"/>
      <c r="BB113" s="983"/>
      <c r="BC113" s="983"/>
      <c r="BD113" s="983"/>
      <c r="BE113" s="983"/>
      <c r="BF113" s="983"/>
      <c r="BG113" s="983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</row>
    <row r="114" spans="1:70" ht="28.5" customHeight="1">
      <c r="A114" s="630"/>
      <c r="B114" s="630"/>
      <c r="C114" s="630"/>
      <c r="D114" s="596"/>
      <c r="E114" s="618"/>
      <c r="F114" s="515"/>
      <c r="G114" s="624"/>
      <c r="H114" s="624"/>
      <c r="I114" s="624"/>
      <c r="J114" s="613" t="s">
        <v>8559</v>
      </c>
      <c r="K114" s="613"/>
      <c r="L114" s="817"/>
      <c r="M114" s="981">
        <v>20</v>
      </c>
      <c r="N114" s="778" t="s">
        <v>2746</v>
      </c>
      <c r="O114" s="632"/>
      <c r="P114" s="561"/>
      <c r="Q114" s="959" t="s">
        <v>8820</v>
      </c>
      <c r="R114" s="968"/>
      <c r="S114" s="959" t="s">
        <v>8821</v>
      </c>
      <c r="T114" s="959" t="s">
        <v>8822</v>
      </c>
      <c r="U114" s="982">
        <v>7253</v>
      </c>
      <c r="V114" s="959" t="s">
        <v>4887</v>
      </c>
      <c r="W114" s="959"/>
      <c r="X114" s="983" t="s">
        <v>5043</v>
      </c>
      <c r="Y114" s="983"/>
      <c r="Z114" s="985"/>
      <c r="AA114" s="986">
        <v>44895</v>
      </c>
      <c r="AB114" s="991"/>
      <c r="AC114" s="983"/>
      <c r="AD114" s="983"/>
      <c r="AE114" s="983"/>
      <c r="AF114" s="983"/>
      <c r="AG114" s="983"/>
      <c r="AH114" s="91"/>
      <c r="AI114" s="91"/>
      <c r="AJ114" s="91"/>
      <c r="AK114" s="91"/>
      <c r="AL114" s="91"/>
      <c r="AM114" s="91"/>
      <c r="AN114" s="91"/>
      <c r="AO114" s="91"/>
      <c r="AP114" s="983"/>
      <c r="AQ114" s="983"/>
      <c r="AR114" s="983"/>
      <c r="AS114" s="983"/>
      <c r="AT114" s="983"/>
      <c r="AU114" s="983"/>
      <c r="AV114" s="983"/>
      <c r="AW114" s="983"/>
      <c r="AX114" s="983"/>
      <c r="AY114" s="983"/>
      <c r="AZ114" s="983"/>
      <c r="BA114" s="983"/>
      <c r="BB114" s="983"/>
      <c r="BC114" s="983"/>
      <c r="BD114" s="983"/>
      <c r="BE114" s="983"/>
      <c r="BF114" s="983"/>
      <c r="BG114" s="983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</row>
    <row r="115" spans="1:70" ht="28.5" customHeight="1">
      <c r="A115" s="630"/>
      <c r="B115" s="630"/>
      <c r="C115" s="630"/>
      <c r="D115" s="596"/>
      <c r="E115" s="618"/>
      <c r="F115" s="515">
        <v>11</v>
      </c>
      <c r="G115" s="624"/>
      <c r="H115" s="624"/>
      <c r="I115" s="624"/>
      <c r="J115" s="613" t="s">
        <v>8559</v>
      </c>
      <c r="K115" s="613"/>
      <c r="L115" s="817" t="s">
        <v>8740</v>
      </c>
      <c r="M115" s="981">
        <v>20</v>
      </c>
      <c r="N115" s="778" t="s">
        <v>2746</v>
      </c>
      <c r="O115" s="632"/>
      <c r="P115" s="561"/>
      <c r="Q115" s="959" t="s">
        <v>2335</v>
      </c>
      <c r="R115" s="968">
        <v>7438</v>
      </c>
      <c r="S115" s="959" t="s">
        <v>5112</v>
      </c>
      <c r="T115" s="959"/>
      <c r="U115" s="982">
        <v>7438</v>
      </c>
      <c r="V115" s="959" t="s">
        <v>4887</v>
      </c>
      <c r="W115" s="959"/>
      <c r="X115" s="983" t="s">
        <v>5043</v>
      </c>
      <c r="Y115" s="983"/>
      <c r="Z115" s="985"/>
      <c r="AA115" s="986">
        <v>44895</v>
      </c>
      <c r="AB115" s="991"/>
      <c r="AC115" s="983">
        <v>11</v>
      </c>
      <c r="AD115" s="983"/>
      <c r="AE115" s="983"/>
      <c r="AF115" s="983" t="s">
        <v>7986</v>
      </c>
      <c r="AG115" s="983"/>
      <c r="AH115" s="91"/>
      <c r="AI115" s="91" t="s">
        <v>8596</v>
      </c>
      <c r="AJ115" s="91"/>
      <c r="AK115" s="91"/>
      <c r="AL115" s="91"/>
      <c r="AM115" s="91"/>
      <c r="AN115" s="91"/>
      <c r="AO115" s="91"/>
      <c r="AP115" s="983"/>
      <c r="AQ115" s="983"/>
      <c r="AR115" s="983"/>
      <c r="AS115" s="983"/>
      <c r="AT115" s="983"/>
      <c r="AU115" s="983"/>
      <c r="AV115" s="983"/>
      <c r="AW115" s="983"/>
      <c r="AX115" s="983"/>
      <c r="AY115" s="983"/>
      <c r="AZ115" s="983"/>
      <c r="BA115" s="983"/>
      <c r="BB115" s="983"/>
      <c r="BC115" s="983"/>
      <c r="BD115" s="983"/>
      <c r="BE115" s="983"/>
      <c r="BF115" s="983"/>
      <c r="BG115" s="983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</row>
    <row r="116" spans="1:70" ht="28.5" customHeight="1">
      <c r="A116" s="630"/>
      <c r="B116" s="630"/>
      <c r="C116" s="630"/>
      <c r="D116" s="596"/>
      <c r="E116" s="618"/>
      <c r="F116" s="515"/>
      <c r="G116" s="624"/>
      <c r="H116" s="624"/>
      <c r="I116" s="624"/>
      <c r="J116" s="613" t="s">
        <v>8559</v>
      </c>
      <c r="K116" s="613"/>
      <c r="L116" s="817"/>
      <c r="M116" s="981">
        <v>20</v>
      </c>
      <c r="N116" s="778" t="s">
        <v>2746</v>
      </c>
      <c r="O116" s="632"/>
      <c r="P116" s="561"/>
      <c r="Q116" s="959" t="s">
        <v>8820</v>
      </c>
      <c r="R116" s="968"/>
      <c r="S116" s="959" t="s">
        <v>81</v>
      </c>
      <c r="T116" s="959" t="s">
        <v>8823</v>
      </c>
      <c r="U116" s="982">
        <v>5671</v>
      </c>
      <c r="V116" s="959" t="s">
        <v>4887</v>
      </c>
      <c r="W116" s="959"/>
      <c r="X116" s="983" t="s">
        <v>5043</v>
      </c>
      <c r="Y116" s="983"/>
      <c r="Z116" s="985"/>
      <c r="AA116" s="986">
        <v>44895</v>
      </c>
      <c r="AB116" s="991"/>
      <c r="AC116" s="983"/>
      <c r="AD116" s="983"/>
      <c r="AE116" s="983"/>
      <c r="AF116" s="983"/>
      <c r="AG116" s="983"/>
      <c r="AH116" s="91"/>
      <c r="AI116" s="91"/>
      <c r="AJ116" s="91"/>
      <c r="AK116" s="91"/>
      <c r="AL116" s="91"/>
      <c r="AM116" s="91"/>
      <c r="AN116" s="91"/>
      <c r="AO116" s="91"/>
      <c r="AP116" s="983"/>
      <c r="AQ116" s="983"/>
      <c r="AR116" s="983"/>
      <c r="AS116" s="983"/>
      <c r="AT116" s="983"/>
      <c r="AU116" s="983"/>
      <c r="AV116" s="983"/>
      <c r="AW116" s="983"/>
      <c r="AX116" s="983"/>
      <c r="AY116" s="983"/>
      <c r="AZ116" s="983"/>
      <c r="BA116" s="983"/>
      <c r="BB116" s="983"/>
      <c r="BC116" s="983"/>
      <c r="BD116" s="983"/>
      <c r="BE116" s="983"/>
      <c r="BF116" s="983"/>
      <c r="BG116" s="983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</row>
    <row r="117" spans="1:70" ht="28.5" customHeight="1">
      <c r="A117" s="630"/>
      <c r="B117" s="630"/>
      <c r="C117" s="630"/>
      <c r="D117" s="596"/>
      <c r="E117" s="618"/>
      <c r="F117" s="515"/>
      <c r="G117" s="624"/>
      <c r="H117" s="624"/>
      <c r="I117" s="624"/>
      <c r="J117" s="613" t="s">
        <v>8559</v>
      </c>
      <c r="K117" s="613"/>
      <c r="L117" s="817"/>
      <c r="M117" s="981">
        <v>20</v>
      </c>
      <c r="N117" s="778" t="s">
        <v>2746</v>
      </c>
      <c r="O117" s="632"/>
      <c r="P117" s="561"/>
      <c r="Q117" s="959" t="s">
        <v>2335</v>
      </c>
      <c r="R117" s="968"/>
      <c r="S117" s="959" t="s">
        <v>6142</v>
      </c>
      <c r="T117" s="959"/>
      <c r="U117" s="982">
        <v>7502</v>
      </c>
      <c r="V117" s="959" t="s">
        <v>4887</v>
      </c>
      <c r="W117" s="959"/>
      <c r="X117" s="983" t="s">
        <v>5043</v>
      </c>
      <c r="Y117" s="983"/>
      <c r="Z117" s="985"/>
      <c r="AA117" s="986">
        <v>44895</v>
      </c>
      <c r="AB117" s="991"/>
      <c r="AC117" s="983"/>
      <c r="AD117" s="983"/>
      <c r="AE117" s="983"/>
      <c r="AF117" s="983"/>
      <c r="AG117" s="983"/>
      <c r="AH117" s="91"/>
      <c r="AI117" s="91"/>
      <c r="AJ117" s="91"/>
      <c r="AK117" s="91"/>
      <c r="AL117" s="91"/>
      <c r="AM117" s="91"/>
      <c r="AN117" s="91"/>
      <c r="AO117" s="91"/>
      <c r="AP117" s="983"/>
      <c r="AQ117" s="983"/>
      <c r="AR117" s="983"/>
      <c r="AS117" s="983"/>
      <c r="AT117" s="983"/>
      <c r="AU117" s="983"/>
      <c r="AV117" s="983"/>
      <c r="AW117" s="983"/>
      <c r="AX117" s="983"/>
      <c r="AY117" s="983"/>
      <c r="AZ117" s="983"/>
      <c r="BA117" s="983"/>
      <c r="BB117" s="983"/>
      <c r="BC117" s="983"/>
      <c r="BD117" s="983"/>
      <c r="BE117" s="983"/>
      <c r="BF117" s="983"/>
      <c r="BG117" s="983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</row>
    <row r="118" spans="1:70" ht="28.5" customHeight="1">
      <c r="A118" s="630"/>
      <c r="B118" s="630"/>
      <c r="C118" s="630"/>
      <c r="D118" s="596"/>
      <c r="E118" s="618"/>
      <c r="F118" s="515"/>
      <c r="G118" s="624"/>
      <c r="H118" s="624"/>
      <c r="I118" s="624"/>
      <c r="J118" s="613" t="s">
        <v>8559</v>
      </c>
      <c r="K118" s="613"/>
      <c r="L118" s="817"/>
      <c r="M118" s="981">
        <v>20</v>
      </c>
      <c r="N118" s="778" t="s">
        <v>2746</v>
      </c>
      <c r="O118" s="632"/>
      <c r="P118" s="561"/>
      <c r="Q118" s="959" t="s">
        <v>2335</v>
      </c>
      <c r="R118" s="968"/>
      <c r="S118" s="959" t="s">
        <v>8824</v>
      </c>
      <c r="T118" s="959" t="s">
        <v>8825</v>
      </c>
      <c r="U118" s="982">
        <v>7342</v>
      </c>
      <c r="V118" s="959" t="s">
        <v>4887</v>
      </c>
      <c r="W118" s="959"/>
      <c r="X118" s="983" t="s">
        <v>5043</v>
      </c>
      <c r="Y118" s="983"/>
      <c r="Z118" s="985"/>
      <c r="AA118" s="986">
        <v>44895</v>
      </c>
      <c r="AB118" s="991"/>
      <c r="AC118" s="983"/>
      <c r="AD118" s="983"/>
      <c r="AE118" s="983"/>
      <c r="AF118" s="983"/>
      <c r="AG118" s="983"/>
      <c r="AH118" s="91"/>
      <c r="AI118" s="91"/>
      <c r="AJ118" s="91"/>
      <c r="AK118" s="91"/>
      <c r="AL118" s="91"/>
      <c r="AM118" s="91"/>
      <c r="AN118" s="91"/>
      <c r="AO118" s="91"/>
      <c r="AP118" s="983"/>
      <c r="AQ118" s="983"/>
      <c r="AR118" s="983"/>
      <c r="AS118" s="983"/>
      <c r="AT118" s="983"/>
      <c r="AU118" s="983"/>
      <c r="AV118" s="983"/>
      <c r="AW118" s="983"/>
      <c r="AX118" s="983"/>
      <c r="AY118" s="983"/>
      <c r="AZ118" s="983"/>
      <c r="BA118" s="983"/>
      <c r="BB118" s="983"/>
      <c r="BC118" s="983"/>
      <c r="BD118" s="983"/>
      <c r="BE118" s="983"/>
      <c r="BF118" s="983"/>
      <c r="BG118" s="983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</row>
    <row r="119" spans="1:70" ht="28.5" customHeight="1">
      <c r="A119" s="630" t="s">
        <v>8826</v>
      </c>
      <c r="B119" s="630" t="s">
        <v>2317</v>
      </c>
      <c r="C119" s="630"/>
      <c r="D119" s="596">
        <f>E119/3.89</f>
        <v>180000</v>
      </c>
      <c r="E119" s="618">
        <v>700200</v>
      </c>
      <c r="F119" s="515">
        <v>11</v>
      </c>
      <c r="G119" s="624"/>
      <c r="H119" s="624"/>
      <c r="I119" s="624"/>
      <c r="J119" s="613" t="s">
        <v>8559</v>
      </c>
      <c r="K119" s="613"/>
      <c r="L119" s="817" t="s">
        <v>8698</v>
      </c>
      <c r="M119" s="981">
        <v>20</v>
      </c>
      <c r="N119" s="778" t="s">
        <v>2746</v>
      </c>
      <c r="O119" s="632" t="s">
        <v>2746</v>
      </c>
      <c r="P119" s="561">
        <v>7545</v>
      </c>
      <c r="Q119" s="959" t="s">
        <v>2335</v>
      </c>
      <c r="R119" s="968">
        <v>7318</v>
      </c>
      <c r="S119" s="959" t="s">
        <v>8827</v>
      </c>
      <c r="T119" s="959"/>
      <c r="U119" s="982">
        <v>7318</v>
      </c>
      <c r="V119" s="959" t="s">
        <v>4887</v>
      </c>
      <c r="W119" s="959"/>
      <c r="X119" s="983" t="s">
        <v>5043</v>
      </c>
      <c r="Y119" s="983"/>
      <c r="Z119" s="985"/>
      <c r="AA119" s="986">
        <v>44895</v>
      </c>
      <c r="AB119" s="991"/>
      <c r="AC119" s="983">
        <v>10</v>
      </c>
      <c r="AD119" s="983"/>
      <c r="AE119" s="983"/>
      <c r="AF119" s="983" t="s">
        <v>7986</v>
      </c>
      <c r="AG119" s="983"/>
      <c r="AH119" s="91"/>
      <c r="AI119" s="91"/>
      <c r="AJ119" s="91"/>
      <c r="AK119" s="91"/>
      <c r="AL119" s="91"/>
      <c r="AM119" s="91"/>
      <c r="AN119" s="91"/>
      <c r="AO119" s="91"/>
      <c r="AP119" s="983"/>
      <c r="AQ119" s="983"/>
      <c r="AR119" s="983"/>
      <c r="AS119" s="983"/>
      <c r="AT119" s="983"/>
      <c r="AU119" s="983"/>
      <c r="AV119" s="983"/>
      <c r="AW119" s="983"/>
      <c r="AX119" s="983"/>
      <c r="AY119" s="983"/>
      <c r="AZ119" s="983"/>
      <c r="BA119" s="983"/>
      <c r="BB119" s="983"/>
      <c r="BC119" s="983"/>
      <c r="BD119" s="983"/>
      <c r="BE119" s="983"/>
      <c r="BF119" s="983"/>
      <c r="BG119" s="983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</row>
    <row r="120" spans="1:70" ht="28.5" customHeight="1">
      <c r="A120" s="630"/>
      <c r="B120" s="630"/>
      <c r="C120" s="630"/>
      <c r="D120" s="596"/>
      <c r="E120" s="618"/>
      <c r="F120" s="515">
        <v>11</v>
      </c>
      <c r="G120" s="624"/>
      <c r="H120" s="624"/>
      <c r="I120" s="624"/>
      <c r="J120" s="613" t="s">
        <v>8559</v>
      </c>
      <c r="K120" s="613"/>
      <c r="L120" s="817" t="s">
        <v>8740</v>
      </c>
      <c r="M120" s="981">
        <v>20</v>
      </c>
      <c r="N120" s="778" t="s">
        <v>2746</v>
      </c>
      <c r="O120" s="632"/>
      <c r="P120" s="561"/>
      <c r="Q120" s="959" t="s">
        <v>2335</v>
      </c>
      <c r="R120" s="968">
        <v>7400</v>
      </c>
      <c r="S120" s="959" t="s">
        <v>3724</v>
      </c>
      <c r="T120" s="959" t="s">
        <v>165</v>
      </c>
      <c r="U120" s="982">
        <v>7400</v>
      </c>
      <c r="V120" s="959" t="s">
        <v>4887</v>
      </c>
      <c r="W120" s="959"/>
      <c r="X120" s="983" t="s">
        <v>5043</v>
      </c>
      <c r="Y120" s="983"/>
      <c r="Z120" s="985"/>
      <c r="AA120" s="986">
        <v>44895</v>
      </c>
      <c r="AB120" s="991"/>
      <c r="AC120" s="983">
        <v>11</v>
      </c>
      <c r="AD120" s="983"/>
      <c r="AE120" s="983"/>
      <c r="AF120" s="983" t="s">
        <v>7986</v>
      </c>
      <c r="AG120" s="983"/>
      <c r="AH120" s="91"/>
      <c r="AI120" s="91"/>
      <c r="AJ120" s="91"/>
      <c r="AK120" s="91"/>
      <c r="AL120" s="91"/>
      <c r="AM120" s="91"/>
      <c r="AN120" s="91"/>
      <c r="AO120" s="91"/>
      <c r="AP120" s="983"/>
      <c r="AQ120" s="983"/>
      <c r="AR120" s="983"/>
      <c r="AS120" s="983"/>
      <c r="AT120" s="983"/>
      <c r="AU120" s="983"/>
      <c r="AV120" s="983"/>
      <c r="AW120" s="983"/>
      <c r="AX120" s="983"/>
      <c r="AY120" s="983"/>
      <c r="AZ120" s="983"/>
      <c r="BA120" s="983"/>
      <c r="BB120" s="983"/>
      <c r="BC120" s="983"/>
      <c r="BD120" s="983"/>
      <c r="BE120" s="983"/>
      <c r="BF120" s="983"/>
      <c r="BG120" s="983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</row>
    <row r="121" spans="1:70" ht="28.5" customHeight="1">
      <c r="A121" s="630" t="s">
        <v>8828</v>
      </c>
      <c r="B121" s="630" t="s">
        <v>2333</v>
      </c>
      <c r="C121" s="630"/>
      <c r="D121" s="596">
        <f>E121/3.89</f>
        <v>107969.15167095115</v>
      </c>
      <c r="E121" s="618">
        <v>420000</v>
      </c>
      <c r="F121" s="515">
        <v>7</v>
      </c>
      <c r="G121" s="624"/>
      <c r="H121" s="624"/>
      <c r="I121" s="624"/>
      <c r="J121" s="613">
        <v>44845</v>
      </c>
      <c r="K121" s="613"/>
      <c r="L121" s="613">
        <v>44845</v>
      </c>
      <c r="M121" s="981">
        <v>14</v>
      </c>
      <c r="N121" s="778" t="s">
        <v>2746</v>
      </c>
      <c r="O121" s="632"/>
      <c r="P121" s="632"/>
      <c r="Q121" s="990" t="s">
        <v>8829</v>
      </c>
      <c r="R121" s="968">
        <v>3662</v>
      </c>
      <c r="S121" s="990" t="s">
        <v>330</v>
      </c>
      <c r="T121" s="990" t="s">
        <v>8830</v>
      </c>
      <c r="U121" s="982">
        <v>3662</v>
      </c>
      <c r="V121" s="960" t="s">
        <v>4870</v>
      </c>
      <c r="W121" s="960" t="s">
        <v>7849</v>
      </c>
      <c r="X121" s="983" t="s">
        <v>5043</v>
      </c>
      <c r="Y121" s="984"/>
      <c r="Z121" s="985"/>
      <c r="AA121" s="986">
        <v>44889</v>
      </c>
      <c r="AB121" s="991"/>
      <c r="AC121" s="970">
        <v>6</v>
      </c>
      <c r="AD121" s="983">
        <v>6</v>
      </c>
      <c r="AE121" s="983"/>
      <c r="AF121" s="983" t="s">
        <v>7972</v>
      </c>
      <c r="AG121" s="983" t="s">
        <v>7948</v>
      </c>
      <c r="AH121" s="91">
        <v>4</v>
      </c>
      <c r="AI121" s="91" t="s">
        <v>8596</v>
      </c>
      <c r="AJ121" s="983"/>
      <c r="AK121" s="983"/>
      <c r="AL121" s="91">
        <v>6</v>
      </c>
      <c r="AM121" s="983"/>
      <c r="AN121" s="983"/>
      <c r="AO121" s="983"/>
      <c r="AP121" s="983"/>
      <c r="AQ121" s="983"/>
      <c r="AR121" s="983"/>
      <c r="AS121" s="983"/>
      <c r="AT121" s="983">
        <v>1</v>
      </c>
      <c r="AU121" s="983"/>
      <c r="AV121" s="983">
        <v>4</v>
      </c>
      <c r="AW121" s="983">
        <v>2</v>
      </c>
      <c r="AX121" s="983"/>
      <c r="AY121" s="983"/>
      <c r="AZ121" s="983"/>
      <c r="BA121" s="983"/>
      <c r="BB121" s="983"/>
      <c r="BC121" s="983"/>
      <c r="BD121" s="983"/>
      <c r="BE121" s="983"/>
      <c r="BF121" s="983"/>
      <c r="BG121" s="983"/>
      <c r="BH121" s="91">
        <v>2</v>
      </c>
      <c r="BI121" s="91">
        <v>1</v>
      </c>
      <c r="BJ121" s="91">
        <v>1</v>
      </c>
      <c r="BK121" s="91">
        <v>2</v>
      </c>
      <c r="BL121" s="91">
        <v>4</v>
      </c>
      <c r="BM121" s="91"/>
      <c r="BN121" s="91"/>
      <c r="BO121" s="91"/>
      <c r="BP121" s="91">
        <v>2</v>
      </c>
      <c r="BQ121" s="91">
        <v>1</v>
      </c>
      <c r="BR121" s="91">
        <v>1</v>
      </c>
    </row>
    <row r="122" spans="1:70" ht="28.5" customHeight="1">
      <c r="A122" s="630"/>
      <c r="B122" s="630"/>
      <c r="C122" s="630"/>
      <c r="D122" s="596"/>
      <c r="E122" s="618"/>
      <c r="F122" s="515"/>
      <c r="G122" s="624"/>
      <c r="H122" s="624"/>
      <c r="I122" s="624"/>
      <c r="J122" s="613">
        <v>44845</v>
      </c>
      <c r="K122" s="613"/>
      <c r="L122" s="613">
        <f>J122</f>
        <v>44845</v>
      </c>
      <c r="M122" s="981">
        <v>14</v>
      </c>
      <c r="N122" s="778" t="s">
        <v>2746</v>
      </c>
      <c r="O122" s="632"/>
      <c r="P122" s="632"/>
      <c r="Q122" s="990" t="s">
        <v>2358</v>
      </c>
      <c r="R122" s="968"/>
      <c r="S122" s="990" t="s">
        <v>2651</v>
      </c>
      <c r="T122" s="990" t="s">
        <v>8831</v>
      </c>
      <c r="U122" s="982">
        <v>4482</v>
      </c>
      <c r="V122" s="960" t="s">
        <v>4870</v>
      </c>
      <c r="W122" s="960"/>
      <c r="X122" s="983" t="s">
        <v>5043</v>
      </c>
      <c r="Y122" s="984"/>
      <c r="Z122" s="985"/>
      <c r="AA122" s="986">
        <v>44889</v>
      </c>
      <c r="AB122" s="991"/>
      <c r="AC122" s="970"/>
      <c r="AD122" s="983"/>
      <c r="AE122" s="983"/>
      <c r="AF122" s="983"/>
      <c r="AG122" s="983"/>
      <c r="AH122" s="91"/>
      <c r="AI122" s="91"/>
      <c r="AJ122" s="983"/>
      <c r="AK122" s="983"/>
      <c r="AL122" s="91"/>
      <c r="AM122" s="983"/>
      <c r="AN122" s="983"/>
      <c r="AO122" s="983"/>
      <c r="AP122" s="983"/>
      <c r="AQ122" s="983"/>
      <c r="AR122" s="983"/>
      <c r="AS122" s="983"/>
      <c r="AT122" s="983"/>
      <c r="AU122" s="983"/>
      <c r="AV122" s="983"/>
      <c r="AW122" s="983"/>
      <c r="AX122" s="983"/>
      <c r="AY122" s="983"/>
      <c r="AZ122" s="983"/>
      <c r="BA122" s="983"/>
      <c r="BB122" s="983"/>
      <c r="BC122" s="983"/>
      <c r="BD122" s="983"/>
      <c r="BE122" s="983"/>
      <c r="BF122" s="983"/>
      <c r="BG122" s="983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</row>
    <row r="123" spans="1:70" ht="28.5" customHeight="1">
      <c r="R123" s="675" t="s">
        <v>8832</v>
      </c>
    </row>
    <row r="124" spans="1:70" s="777" customFormat="1" ht="28.5" customHeight="1">
      <c r="A124" s="786"/>
      <c r="B124" s="786"/>
      <c r="C124" s="786"/>
      <c r="D124" s="787"/>
      <c r="E124" s="788"/>
      <c r="F124" s="789"/>
      <c r="G124" s="749"/>
      <c r="H124" s="790"/>
      <c r="I124" s="790"/>
      <c r="J124" s="791"/>
      <c r="K124" s="791"/>
      <c r="L124" s="791"/>
      <c r="M124" s="994"/>
      <c r="N124" s="792"/>
      <c r="O124" s="754"/>
      <c r="P124" s="797"/>
      <c r="Q124" s="995"/>
      <c r="R124" s="996"/>
      <c r="S124" s="995"/>
      <c r="T124" s="995"/>
      <c r="U124" s="996"/>
      <c r="V124" s="995"/>
      <c r="W124" s="995"/>
      <c r="X124" s="997"/>
      <c r="Y124" s="997"/>
      <c r="Z124" s="998"/>
      <c r="AA124" s="999"/>
      <c r="AB124" s="1000"/>
      <c r="AC124" s="997"/>
      <c r="AD124" s="997"/>
      <c r="AE124" s="997"/>
      <c r="AF124" s="997"/>
      <c r="AG124" s="997"/>
      <c r="AH124" s="786"/>
      <c r="AI124" s="786"/>
      <c r="AJ124" s="786"/>
      <c r="AK124" s="786"/>
      <c r="AL124" s="786"/>
      <c r="AM124" s="786"/>
      <c r="AN124" s="786"/>
      <c r="AO124" s="786"/>
      <c r="AP124" s="997"/>
      <c r="AQ124" s="997"/>
      <c r="AR124" s="997"/>
      <c r="AS124" s="997"/>
      <c r="AT124" s="997"/>
      <c r="AU124" s="997"/>
      <c r="AV124" s="997"/>
      <c r="AW124" s="997"/>
      <c r="AX124" s="997"/>
      <c r="AY124" s="997"/>
      <c r="AZ124" s="997"/>
      <c r="BA124" s="997"/>
      <c r="BB124" s="997"/>
      <c r="BC124" s="997"/>
      <c r="BD124" s="997"/>
      <c r="BE124" s="997"/>
      <c r="BF124" s="997"/>
      <c r="BG124" s="997"/>
      <c r="BH124" s="786"/>
      <c r="BI124" s="786"/>
      <c r="BJ124" s="786"/>
      <c r="BK124" s="786"/>
      <c r="BL124" s="786"/>
      <c r="BM124" s="786"/>
      <c r="BN124" s="786"/>
      <c r="BO124" s="786"/>
      <c r="BP124" s="786"/>
      <c r="BQ124" s="786"/>
      <c r="BR124" s="786"/>
    </row>
    <row r="125" spans="1:70" ht="28.5" customHeight="1">
      <c r="A125" s="630"/>
      <c r="B125" s="630"/>
      <c r="C125" s="630"/>
      <c r="D125" s="622">
        <f>E125/3.64561</f>
        <v>34013.512142000924</v>
      </c>
      <c r="E125" s="680">
        <v>124000</v>
      </c>
      <c r="F125" s="513"/>
      <c r="G125" s="736"/>
      <c r="H125" s="613"/>
      <c r="I125" s="624"/>
      <c r="J125" s="613"/>
      <c r="K125" s="986"/>
      <c r="L125" s="986">
        <v>6973</v>
      </c>
      <c r="M125" s="981"/>
      <c r="N125" s="521"/>
      <c r="O125" s="632"/>
      <c r="P125" s="632"/>
      <c r="Q125" s="1001"/>
      <c r="R125" s="675"/>
      <c r="S125" s="1001" t="s">
        <v>8542</v>
      </c>
      <c r="T125" s="1001" t="s">
        <v>8833</v>
      </c>
      <c r="U125" s="982">
        <v>9</v>
      </c>
      <c r="V125" s="1001" t="s">
        <v>8834</v>
      </c>
      <c r="W125" s="1001"/>
      <c r="X125" s="983"/>
      <c r="Y125" s="983"/>
      <c r="Z125" s="985"/>
      <c r="AA125" s="986"/>
      <c r="AB125" s="1002"/>
      <c r="AC125" s="983"/>
      <c r="AD125" s="983"/>
      <c r="AE125" s="983"/>
      <c r="AF125" s="983"/>
      <c r="AG125" s="983"/>
      <c r="AH125" s="988"/>
      <c r="AI125" s="91"/>
      <c r="AJ125" s="91"/>
      <c r="AK125" s="91"/>
      <c r="AL125" s="983"/>
      <c r="AM125" s="983"/>
      <c r="AN125" s="983"/>
      <c r="AO125" s="983"/>
      <c r="AP125" s="983"/>
      <c r="AQ125" s="983"/>
      <c r="AR125" s="983"/>
      <c r="AS125" s="983"/>
      <c r="AT125" s="983"/>
      <c r="AU125" s="983"/>
      <c r="AV125" s="983"/>
      <c r="AW125" s="983"/>
      <c r="AX125" s="983"/>
      <c r="AY125" s="983"/>
      <c r="AZ125" s="983"/>
      <c r="BA125" s="983"/>
      <c r="BB125" s="983"/>
      <c r="BC125" s="983"/>
      <c r="BD125" s="983"/>
      <c r="BE125" s="983"/>
      <c r="BF125" s="983"/>
      <c r="BG125" s="983"/>
      <c r="BH125" s="91"/>
      <c r="BI125" s="91"/>
      <c r="BJ125" s="91"/>
      <c r="BK125" s="91"/>
      <c r="BL125" s="91"/>
      <c r="BM125" s="91"/>
      <c r="BN125" s="983"/>
      <c r="BO125" s="91"/>
      <c r="BP125" s="91"/>
      <c r="BQ125" s="91"/>
      <c r="BR125" s="91"/>
    </row>
    <row r="126" spans="1:70" ht="28.5" customHeight="1">
      <c r="A126" s="630"/>
      <c r="B126" s="630"/>
      <c r="C126" s="630"/>
      <c r="D126" s="622">
        <f>E126/3.64561</f>
        <v>8675.1874171949275</v>
      </c>
      <c r="E126" s="680">
        <f>29015*1.09</f>
        <v>31626.350000000002</v>
      </c>
      <c r="F126" s="515"/>
      <c r="G126" s="624"/>
      <c r="I126" s="624"/>
      <c r="J126" s="752"/>
      <c r="K126" s="986"/>
      <c r="L126" s="986"/>
      <c r="M126" s="981"/>
      <c r="N126" s="521"/>
      <c r="O126" s="632"/>
      <c r="P126" s="632"/>
      <c r="Q126" s="1001" t="s">
        <v>8547</v>
      </c>
      <c r="R126" s="675" t="s">
        <v>8548</v>
      </c>
      <c r="S126" s="1001" t="s">
        <v>3444</v>
      </c>
      <c r="T126" s="1001" t="s">
        <v>8549</v>
      </c>
      <c r="U126" s="982">
        <v>4605</v>
      </c>
      <c r="V126" s="1001" t="s">
        <v>4921</v>
      </c>
      <c r="W126" s="1001"/>
      <c r="X126" s="983"/>
      <c r="Y126" s="983"/>
      <c r="Z126" s="985"/>
      <c r="AA126" s="986"/>
      <c r="AB126" s="1002"/>
      <c r="AC126" s="983"/>
      <c r="AD126" s="983"/>
      <c r="AE126" s="983"/>
      <c r="AF126" s="983"/>
      <c r="AG126" s="983"/>
      <c r="AH126" s="988"/>
      <c r="AI126" s="983"/>
      <c r="AJ126" s="983"/>
      <c r="AK126" s="983"/>
      <c r="AL126" s="983"/>
      <c r="AM126" s="983"/>
      <c r="AN126" s="983"/>
      <c r="AO126" s="983"/>
      <c r="AP126" s="983"/>
      <c r="AQ126" s="983"/>
      <c r="AR126" s="983"/>
      <c r="AS126" s="983"/>
      <c r="AT126" s="983"/>
      <c r="AU126" s="983"/>
      <c r="AV126" s="983"/>
      <c r="AW126" s="983"/>
      <c r="AX126" s="983"/>
      <c r="AY126" s="983"/>
      <c r="AZ126" s="983"/>
      <c r="BA126" s="983"/>
      <c r="BB126" s="983"/>
      <c r="BC126" s="983"/>
      <c r="BD126" s="983"/>
      <c r="BE126" s="983"/>
      <c r="BF126" s="983"/>
      <c r="BG126" s="983"/>
      <c r="BH126" s="91"/>
      <c r="BI126" s="91"/>
      <c r="BJ126" s="91"/>
      <c r="BK126" s="91"/>
      <c r="BL126" s="91"/>
      <c r="BM126" s="983"/>
      <c r="BN126" s="983"/>
      <c r="BO126" s="91"/>
      <c r="BP126" s="91"/>
      <c r="BQ126" s="91"/>
      <c r="BR126" s="91"/>
    </row>
    <row r="127" spans="1:70" ht="28.5" customHeight="1">
      <c r="A127" s="630"/>
      <c r="B127" s="630"/>
      <c r="C127" s="630"/>
      <c r="D127" s="622">
        <f>E127/3.64561</f>
        <v>4663.1427936614173</v>
      </c>
      <c r="E127" s="680">
        <v>17000</v>
      </c>
      <c r="F127" s="515"/>
      <c r="G127" s="624" t="s">
        <v>3216</v>
      </c>
      <c r="H127" s="624"/>
      <c r="I127" s="624"/>
      <c r="J127" s="613"/>
      <c r="K127" s="986"/>
      <c r="L127" s="986"/>
      <c r="M127" s="981">
        <v>6</v>
      </c>
      <c r="N127" s="521" t="s">
        <v>2815</v>
      </c>
      <c r="O127" s="632" t="s">
        <v>2312</v>
      </c>
      <c r="P127" s="561"/>
      <c r="Q127" s="962" t="s">
        <v>3668</v>
      </c>
      <c r="R127" s="675" t="s">
        <v>8550</v>
      </c>
      <c r="S127" s="962" t="s">
        <v>8551</v>
      </c>
      <c r="T127" s="962" t="s">
        <v>8552</v>
      </c>
      <c r="U127" s="982">
        <v>4164</v>
      </c>
      <c r="V127" s="962" t="s">
        <v>5720</v>
      </c>
      <c r="W127" s="962"/>
      <c r="X127" s="983"/>
      <c r="Y127" s="983"/>
      <c r="Z127" s="985"/>
      <c r="AA127" s="986"/>
      <c r="AB127" s="1002"/>
      <c r="AC127" s="983"/>
      <c r="AD127" s="983"/>
      <c r="AE127" s="983"/>
      <c r="AF127" s="983"/>
      <c r="AG127" s="983"/>
      <c r="AH127" s="988"/>
      <c r="AI127" s="91"/>
      <c r="AJ127" s="91"/>
      <c r="AK127" s="91"/>
      <c r="AL127" s="91"/>
      <c r="AM127" s="91"/>
      <c r="AN127" s="91"/>
      <c r="AO127" s="91"/>
      <c r="AP127" s="983"/>
      <c r="AQ127" s="983"/>
      <c r="AR127" s="983"/>
      <c r="AS127" s="983"/>
      <c r="AT127" s="983"/>
      <c r="AU127" s="983"/>
      <c r="AV127" s="983"/>
      <c r="AW127" s="983"/>
      <c r="AX127" s="983"/>
      <c r="AY127" s="983"/>
      <c r="AZ127" s="983"/>
      <c r="BA127" s="983"/>
      <c r="BB127" s="983"/>
      <c r="BC127" s="983"/>
      <c r="BD127" s="983"/>
      <c r="BE127" s="983"/>
      <c r="BF127" s="983"/>
      <c r="BG127" s="983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</row>
    <row r="128" spans="1:70" ht="28.5" customHeight="1">
      <c r="A128" s="630"/>
      <c r="B128" s="630"/>
      <c r="C128" s="630"/>
      <c r="D128" s="622">
        <f>E128/3.64561</f>
        <v>3882.4860585745596</v>
      </c>
      <c r="E128" s="680">
        <v>14154.03</v>
      </c>
      <c r="F128" s="515"/>
      <c r="G128" s="624"/>
      <c r="H128" s="624"/>
      <c r="I128" s="624"/>
      <c r="J128" s="752"/>
      <c r="K128" s="986"/>
      <c r="L128" s="986"/>
      <c r="M128" s="981"/>
      <c r="N128" s="521"/>
      <c r="O128" s="632" t="s">
        <v>2312</v>
      </c>
      <c r="P128" s="561"/>
      <c r="Q128" s="959" t="s">
        <v>3668</v>
      </c>
      <c r="R128" s="675" t="s">
        <v>8556</v>
      </c>
      <c r="S128" s="959" t="s">
        <v>4806</v>
      </c>
      <c r="T128" s="959"/>
      <c r="U128" s="982"/>
      <c r="V128" s="959" t="s">
        <v>4887</v>
      </c>
      <c r="W128" s="959"/>
      <c r="X128" s="983"/>
      <c r="Y128" s="983"/>
      <c r="Z128" s="985"/>
      <c r="AA128" s="986"/>
      <c r="AB128" s="1002"/>
      <c r="AC128" s="983"/>
      <c r="AD128" s="983"/>
      <c r="AE128" s="983"/>
      <c r="AF128" s="983"/>
      <c r="AG128" s="983"/>
      <c r="AH128" s="988"/>
      <c r="AI128" s="983"/>
      <c r="AJ128" s="983"/>
      <c r="AK128" s="983"/>
      <c r="AL128" s="983"/>
      <c r="AM128" s="983"/>
      <c r="AN128" s="983"/>
      <c r="AO128" s="983"/>
      <c r="AP128" s="983"/>
      <c r="AQ128" s="983"/>
      <c r="AR128" s="983"/>
      <c r="AS128" s="983"/>
      <c r="AT128" s="983"/>
      <c r="AU128" s="983"/>
      <c r="AV128" s="983"/>
      <c r="AW128" s="983"/>
      <c r="AX128" s="983"/>
      <c r="AY128" s="983"/>
      <c r="AZ128" s="983"/>
      <c r="BA128" s="983"/>
      <c r="BB128" s="983"/>
      <c r="BC128" s="983"/>
      <c r="BD128" s="983"/>
      <c r="BE128" s="983"/>
      <c r="BF128" s="983"/>
      <c r="BG128" s="983"/>
      <c r="BH128" s="91"/>
      <c r="BI128" s="91"/>
      <c r="BJ128" s="91"/>
      <c r="BK128" s="91"/>
      <c r="BL128" s="91"/>
      <c r="BM128" s="983"/>
      <c r="BN128" s="983"/>
      <c r="BO128" s="91"/>
      <c r="BP128" s="91"/>
      <c r="BQ128" s="91"/>
      <c r="BR128" s="91"/>
    </row>
    <row r="129" spans="1:70" ht="28.5" customHeight="1">
      <c r="A129" s="630"/>
      <c r="B129" s="630"/>
      <c r="C129" s="630"/>
      <c r="D129" s="596"/>
      <c r="E129" s="618"/>
      <c r="F129" s="515"/>
      <c r="G129" s="624"/>
      <c r="H129" s="624"/>
      <c r="I129" s="624"/>
      <c r="J129" s="613"/>
      <c r="K129" s="613"/>
      <c r="L129" s="613"/>
      <c r="M129" s="981"/>
      <c r="N129" s="778"/>
      <c r="O129" s="632" t="s">
        <v>2351</v>
      </c>
      <c r="P129" s="632"/>
      <c r="Q129" s="417" t="s">
        <v>3668</v>
      </c>
      <c r="R129" s="968">
        <v>2831</v>
      </c>
      <c r="S129" s="417" t="s">
        <v>8082</v>
      </c>
      <c r="T129" s="417" t="s">
        <v>5857</v>
      </c>
      <c r="U129" s="982">
        <v>2813</v>
      </c>
      <c r="V129" s="417"/>
      <c r="W129" s="417"/>
      <c r="X129" s="983"/>
      <c r="Y129" s="983"/>
      <c r="Z129" s="985"/>
      <c r="AA129" s="986"/>
      <c r="AB129" s="991"/>
      <c r="AC129" s="983"/>
      <c r="AD129" s="983"/>
      <c r="AE129" s="983"/>
      <c r="AF129" s="983"/>
      <c r="AG129" s="983"/>
      <c r="AH129" s="91"/>
      <c r="AI129" s="91"/>
      <c r="AJ129" s="91"/>
      <c r="AK129" s="91"/>
      <c r="AL129" s="91"/>
      <c r="AM129" s="91"/>
      <c r="AN129" s="91"/>
      <c r="AO129" s="91"/>
      <c r="AP129" s="983"/>
      <c r="AQ129" s="983"/>
      <c r="AR129" s="983"/>
      <c r="AS129" s="983"/>
      <c r="AT129" s="983"/>
      <c r="AU129" s="983"/>
      <c r="AV129" s="983"/>
      <c r="AW129" s="983"/>
      <c r="AX129" s="983"/>
      <c r="AY129" s="983"/>
      <c r="AZ129" s="983"/>
      <c r="BA129" s="983"/>
      <c r="BB129" s="983"/>
      <c r="BC129" s="983"/>
      <c r="BD129" s="983"/>
      <c r="BE129" s="983"/>
      <c r="BF129" s="983"/>
      <c r="BG129" s="983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</row>
  </sheetData>
  <autoFilter ref="A1:BR123"/>
  <conditionalFormatting sqref="U33 U24 U2:U9 U11:U12 U14">
    <cfRule type="duplicateValues" dxfId="224" priority="9" stopIfTrue="1"/>
  </conditionalFormatting>
  <conditionalFormatting sqref="U64">
    <cfRule type="duplicateValues" dxfId="223" priority="10" stopIfTrue="1"/>
  </conditionalFormatting>
  <conditionalFormatting sqref="R33 R24 R11:R12 R14">
    <cfRule type="duplicateValues" dxfId="222" priority="7" stopIfTrue="1"/>
  </conditionalFormatting>
  <conditionalFormatting sqref="R64">
    <cfRule type="duplicateValues" dxfId="221" priority="8" stopIfTrue="1"/>
  </conditionalFormatting>
  <conditionalFormatting sqref="U105">
    <cfRule type="duplicateValues" dxfId="220" priority="11" stopIfTrue="1"/>
  </conditionalFormatting>
  <conditionalFormatting sqref="R105">
    <cfRule type="duplicateValues" dxfId="219" priority="12" stopIfTrue="1"/>
  </conditionalFormatting>
  <conditionalFormatting sqref="U75">
    <cfRule type="duplicateValues" dxfId="218" priority="6" stopIfTrue="1"/>
  </conditionalFormatting>
  <conditionalFormatting sqref="R75">
    <cfRule type="duplicateValues" dxfId="217" priority="5" stopIfTrue="1"/>
  </conditionalFormatting>
  <conditionalFormatting sqref="U76:U77">
    <cfRule type="duplicateValues" dxfId="216" priority="13" stopIfTrue="1"/>
  </conditionalFormatting>
  <conditionalFormatting sqref="R76:R77">
    <cfRule type="duplicateValues" dxfId="215" priority="14" stopIfTrue="1"/>
  </conditionalFormatting>
  <conditionalFormatting sqref="U37:U38">
    <cfRule type="duplicateValues" dxfId="214" priority="15" stopIfTrue="1"/>
  </conditionalFormatting>
  <conditionalFormatting sqref="R37:R38">
    <cfRule type="duplicateValues" dxfId="213" priority="16" stopIfTrue="1"/>
  </conditionalFormatting>
  <conditionalFormatting sqref="U124 U47 U41 U93 U30 U35">
    <cfRule type="duplicateValues" dxfId="212" priority="17" stopIfTrue="1"/>
  </conditionalFormatting>
  <conditionalFormatting sqref="R124 R47 R41 R93 R30 R35">
    <cfRule type="duplicateValues" dxfId="211" priority="18" stopIfTrue="1"/>
  </conditionalFormatting>
  <conditionalFormatting sqref="U83">
    <cfRule type="duplicateValues" dxfId="210" priority="19" stopIfTrue="1"/>
  </conditionalFormatting>
  <conditionalFormatting sqref="R83">
    <cfRule type="duplicateValues" dxfId="209" priority="20" stopIfTrue="1"/>
  </conditionalFormatting>
  <conditionalFormatting sqref="U51">
    <cfRule type="duplicateValues" dxfId="208" priority="4" stopIfTrue="1"/>
  </conditionalFormatting>
  <conditionalFormatting sqref="R51">
    <cfRule type="duplicateValues" dxfId="207" priority="3" stopIfTrue="1"/>
  </conditionalFormatting>
  <conditionalFormatting sqref="U54">
    <cfRule type="duplicateValues" dxfId="206" priority="1" stopIfTrue="1"/>
  </conditionalFormatting>
  <conditionalFormatting sqref="R54">
    <cfRule type="duplicateValues" dxfId="205" priority="2" stopIfTrue="1"/>
  </conditionalFormatting>
  <conditionalFormatting sqref="U40 U36">
    <cfRule type="duplicateValues" dxfId="204" priority="21" stopIfTrue="1"/>
  </conditionalFormatting>
  <conditionalFormatting sqref="R40 R36">
    <cfRule type="duplicateValues" dxfId="203" priority="22" stopIfTrue="1"/>
  </conditionalFormatting>
  <pageMargins left="0.7" right="0.7" top="0.75" bottom="0.75" header="0.3" footer="0.3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6">
    <pageSetUpPr fitToPage="1"/>
  </sheetPr>
  <dimension ref="A1:BV116"/>
  <sheetViews>
    <sheetView tabSelected="1" zoomScale="70" zoomScaleNormal="70" workbookViewId="0">
      <pane ySplit="1" topLeftCell="A77" activePane="bottomLeft" state="frozen"/>
      <selection activeCell="R1" sqref="R1"/>
      <selection pane="bottomLeft" activeCell="N88" sqref="N88"/>
    </sheetView>
  </sheetViews>
  <sheetFormatPr defaultRowHeight="26.25"/>
  <cols>
    <col min="1" max="1" width="11.140625" bestFit="1" customWidth="1"/>
    <col min="2" max="2" width="19.42578125" bestFit="1" customWidth="1"/>
    <col min="3" max="3" width="18.140625" bestFit="1" customWidth="1"/>
    <col min="4" max="4" width="16.85546875" hidden="1" customWidth="1"/>
    <col min="5" max="5" width="18.5703125" hidden="1" customWidth="1"/>
    <col min="6" max="6" width="18.140625" hidden="1" customWidth="1"/>
    <col min="7" max="7" width="16" hidden="1" customWidth="1"/>
    <col min="8" max="9" width="13.42578125" hidden="1" customWidth="1"/>
    <col min="10" max="10" width="16.28515625" hidden="1" customWidth="1"/>
    <col min="11" max="11" width="14.42578125" customWidth="1"/>
    <col min="12" max="12" width="18.28515625" customWidth="1"/>
    <col min="13" max="13" width="18.85546875" customWidth="1"/>
    <col min="14" max="14" width="20.140625" customWidth="1"/>
    <col min="15" max="15" width="17.140625" customWidth="1"/>
    <col min="16" max="16" width="9.140625" customWidth="1"/>
    <col min="17" max="17" width="11.85546875" customWidth="1"/>
    <col min="18" max="18" width="21.85546875" customWidth="1"/>
    <col min="19" max="19" width="19.5703125" customWidth="1"/>
    <col min="20" max="20" width="9.7109375" bestFit="1" customWidth="1"/>
    <col min="21" max="21" width="7.7109375" customWidth="1"/>
    <col min="22" max="22" width="16.28515625" customWidth="1"/>
    <col min="23" max="23" width="14" customWidth="1"/>
    <col min="24" max="24" width="9.140625" customWidth="1"/>
    <col min="25" max="27" width="17.28515625" customWidth="1"/>
    <col min="28" max="28" width="17.28515625" style="1021" customWidth="1"/>
    <col min="29" max="29" width="13.42578125" customWidth="1"/>
    <col min="30" max="30" width="9.140625" customWidth="1"/>
    <col min="31" max="31" width="10.28515625" customWidth="1"/>
    <col min="32" max="32" width="15.140625" customWidth="1"/>
    <col min="33" max="33" width="17.28515625" customWidth="1"/>
    <col min="34" max="34" width="12.42578125" customWidth="1"/>
    <col min="35" max="35" width="19.42578125" customWidth="1"/>
    <col min="36" max="36" width="8.42578125" hidden="1" customWidth="1"/>
    <col min="37" max="37" width="8" hidden="1" customWidth="1"/>
    <col min="38" max="38" width="9.28515625" hidden="1" customWidth="1"/>
    <col min="39" max="39" width="9.85546875" hidden="1" customWidth="1"/>
    <col min="40" max="40" width="20.28515625" hidden="1" customWidth="1"/>
    <col min="41" max="43" width="20.140625" hidden="1" customWidth="1"/>
    <col min="44" max="44" width="19" hidden="1" customWidth="1"/>
    <col min="45" max="45" width="17" hidden="1" customWidth="1"/>
    <col min="46" max="46" width="19.5703125" hidden="1" customWidth="1"/>
    <col min="47" max="47" width="20.5703125" hidden="1" customWidth="1"/>
    <col min="48" max="49" width="19.140625" hidden="1" customWidth="1"/>
    <col min="50" max="50" width="19.85546875" hidden="1" customWidth="1"/>
    <col min="51" max="51" width="19.42578125" hidden="1" customWidth="1"/>
    <col min="52" max="52" width="14.42578125" hidden="1" customWidth="1"/>
    <col min="53" max="54" width="15.28515625" hidden="1" customWidth="1"/>
    <col min="55" max="55" width="14.7109375" hidden="1" customWidth="1"/>
    <col min="56" max="56" width="17.7109375" hidden="1" customWidth="1"/>
    <col min="57" max="57" width="17.28515625" hidden="1" customWidth="1"/>
    <col min="58" max="59" width="22.85546875" hidden="1" customWidth="1"/>
    <col min="60" max="61" width="12.140625" hidden="1" customWidth="1"/>
    <col min="62" max="62" width="18.7109375" hidden="1" customWidth="1"/>
    <col min="63" max="63" width="16.7109375" hidden="1" customWidth="1"/>
    <col min="64" max="65" width="19.140625" hidden="1" customWidth="1"/>
    <col min="66" max="66" width="23.5703125" hidden="1" customWidth="1"/>
    <col min="67" max="67" width="18" hidden="1" customWidth="1"/>
    <col min="68" max="68" width="17.140625" hidden="1" customWidth="1"/>
    <col min="69" max="69" width="19.140625" hidden="1" customWidth="1"/>
    <col min="70" max="70" width="20.28515625" hidden="1" customWidth="1"/>
    <col min="71" max="71" width="8.7109375" customWidth="1"/>
    <col min="72" max="72" width="11.85546875" customWidth="1"/>
    <col min="73" max="73" width="8.7109375" bestFit="1" customWidth="1"/>
    <col min="74" max="74" width="16.42578125" customWidth="1"/>
  </cols>
  <sheetData>
    <row r="1" spans="1:74" ht="72">
      <c r="A1" s="694" t="s">
        <v>8</v>
      </c>
      <c r="B1" s="1005" t="s">
        <v>8835</v>
      </c>
      <c r="C1" s="624" t="s">
        <v>6471</v>
      </c>
      <c r="D1" s="624" t="s">
        <v>7176</v>
      </c>
      <c r="E1" s="1003" t="s">
        <v>6091</v>
      </c>
      <c r="F1" s="1003" t="s">
        <v>2297</v>
      </c>
      <c r="G1" s="515" t="s">
        <v>2298</v>
      </c>
      <c r="H1" s="1004" t="s">
        <v>6474</v>
      </c>
      <c r="I1" s="1004" t="s">
        <v>7938</v>
      </c>
      <c r="J1" s="1004" t="s">
        <v>7939</v>
      </c>
      <c r="K1" s="693" t="s">
        <v>2299</v>
      </c>
      <c r="L1" s="715" t="s">
        <v>6891</v>
      </c>
      <c r="M1" s="715" t="s">
        <v>6476</v>
      </c>
      <c r="N1" s="715" t="s">
        <v>6477</v>
      </c>
      <c r="O1" s="715" t="s">
        <v>8563</v>
      </c>
      <c r="P1" s="693" t="s">
        <v>2302</v>
      </c>
      <c r="Q1" s="693" t="s">
        <v>4</v>
      </c>
      <c r="R1" s="692" t="s">
        <v>6</v>
      </c>
      <c r="S1" s="692" t="s">
        <v>7</v>
      </c>
      <c r="T1" s="694" t="s">
        <v>8</v>
      </c>
      <c r="U1" s="694" t="s">
        <v>432</v>
      </c>
      <c r="V1" s="694" t="s">
        <v>7517</v>
      </c>
      <c r="W1" s="695" t="s">
        <v>6478</v>
      </c>
      <c r="X1" s="695" t="s">
        <v>6479</v>
      </c>
      <c r="Y1" s="695" t="s">
        <v>6480</v>
      </c>
      <c r="Z1" s="696" t="s">
        <v>6481</v>
      </c>
      <c r="AA1" s="1059" t="s">
        <v>8836</v>
      </c>
      <c r="AB1" s="1018" t="s">
        <v>6892</v>
      </c>
      <c r="AC1" s="724" t="s">
        <v>8564</v>
      </c>
      <c r="AD1" s="724" t="s">
        <v>7940</v>
      </c>
      <c r="AE1" s="724" t="s">
        <v>7941</v>
      </c>
      <c r="AF1" s="725" t="s">
        <v>7519</v>
      </c>
      <c r="AG1" s="724" t="s">
        <v>7369</v>
      </c>
      <c r="AH1" s="724" t="s">
        <v>7520</v>
      </c>
      <c r="AI1" s="724" t="s">
        <v>7521</v>
      </c>
      <c r="AJ1" s="723" t="s">
        <v>7522</v>
      </c>
      <c r="AK1" s="723" t="s">
        <v>7523</v>
      </c>
      <c r="AL1" s="723" t="s">
        <v>7524</v>
      </c>
      <c r="AM1" s="723" t="s">
        <v>7525</v>
      </c>
      <c r="AN1" s="723" t="s">
        <v>7526</v>
      </c>
      <c r="AO1" s="723" t="s">
        <v>7527</v>
      </c>
      <c r="AP1" s="717" t="s">
        <v>7528</v>
      </c>
      <c r="AQ1" s="717" t="s">
        <v>7529</v>
      </c>
      <c r="AR1" s="728" t="s">
        <v>7530</v>
      </c>
      <c r="AS1" s="728" t="s">
        <v>7531</v>
      </c>
      <c r="AT1" s="728" t="s">
        <v>8565</v>
      </c>
      <c r="AU1" s="728" t="s">
        <v>8566</v>
      </c>
      <c r="AV1" s="717" t="s">
        <v>7534</v>
      </c>
      <c r="AW1" s="717" t="s">
        <v>8567</v>
      </c>
      <c r="AX1" s="717" t="s">
        <v>7536</v>
      </c>
      <c r="AY1" s="717" t="s">
        <v>7537</v>
      </c>
      <c r="AZ1" s="718" t="s">
        <v>7538</v>
      </c>
      <c r="BA1" s="718" t="s">
        <v>7539</v>
      </c>
      <c r="BB1" s="718" t="s">
        <v>7540</v>
      </c>
      <c r="BC1" s="718" t="s">
        <v>7541</v>
      </c>
      <c r="BD1" s="719" t="s">
        <v>7542</v>
      </c>
      <c r="BE1" s="719" t="s">
        <v>7543</v>
      </c>
      <c r="BF1" s="719" t="s">
        <v>7544</v>
      </c>
      <c r="BG1" s="719" t="s">
        <v>7545</v>
      </c>
      <c r="BH1" s="720" t="s">
        <v>7546</v>
      </c>
      <c r="BI1" s="720" t="s">
        <v>7547</v>
      </c>
      <c r="BJ1" s="720" t="s">
        <v>7548</v>
      </c>
      <c r="BK1" s="720" t="s">
        <v>7549</v>
      </c>
      <c r="BL1" s="721" t="s">
        <v>7550</v>
      </c>
      <c r="BM1" s="721" t="s">
        <v>7551</v>
      </c>
      <c r="BN1" s="721" t="s">
        <v>7552</v>
      </c>
      <c r="BO1" s="722" t="s">
        <v>7553</v>
      </c>
      <c r="BP1" s="722" t="s">
        <v>7554</v>
      </c>
      <c r="BQ1" s="726" t="s">
        <v>7555</v>
      </c>
      <c r="BR1" s="726" t="s">
        <v>7556</v>
      </c>
      <c r="BS1" s="649" t="s">
        <v>8837</v>
      </c>
      <c r="BT1" s="649" t="s">
        <v>8838</v>
      </c>
      <c r="BU1" s="649" t="s">
        <v>8839</v>
      </c>
      <c r="BV1" s="649" t="s">
        <v>8840</v>
      </c>
    </row>
    <row r="2" spans="1:74" ht="42.75">
      <c r="A2" s="672">
        <v>6624</v>
      </c>
      <c r="B2" s="630" t="s">
        <v>8583</v>
      </c>
      <c r="C2" s="630" t="s">
        <v>7485</v>
      </c>
      <c r="D2" s="630" t="s">
        <v>7942</v>
      </c>
      <c r="E2" s="596">
        <f>F2/3.89</f>
        <v>109128.0205655527</v>
      </c>
      <c r="F2" s="618">
        <v>424508</v>
      </c>
      <c r="G2" s="810">
        <v>6</v>
      </c>
      <c r="H2" s="624" t="s">
        <v>3216</v>
      </c>
      <c r="I2" s="624"/>
      <c r="J2" s="811"/>
      <c r="K2" s="613" t="s">
        <v>8559</v>
      </c>
      <c r="L2" s="557">
        <v>4</v>
      </c>
      <c r="M2" s="521" t="s">
        <v>2312</v>
      </c>
      <c r="N2" s="632" t="s">
        <v>2374</v>
      </c>
      <c r="O2" s="561">
        <v>4137</v>
      </c>
      <c r="P2" s="586" t="s">
        <v>7241</v>
      </c>
      <c r="Q2" s="783" t="s">
        <v>8585</v>
      </c>
      <c r="R2" s="586" t="s">
        <v>8474</v>
      </c>
      <c r="S2" s="586"/>
      <c r="T2" s="672">
        <v>6624</v>
      </c>
      <c r="U2" s="586" t="s">
        <v>5720</v>
      </c>
      <c r="V2" s="586" t="s">
        <v>8475</v>
      </c>
      <c r="W2" s="523" t="s">
        <v>5043</v>
      </c>
      <c r="X2" s="757" t="s">
        <v>7946</v>
      </c>
      <c r="Y2" s="682">
        <v>44575</v>
      </c>
      <c r="Z2" s="670">
        <v>44595</v>
      </c>
      <c r="AA2" s="670"/>
      <c r="AB2" s="784" t="s">
        <v>8586</v>
      </c>
      <c r="AC2" s="802">
        <v>6</v>
      </c>
      <c r="AD2" s="523">
        <v>6</v>
      </c>
      <c r="AE2" s="523"/>
      <c r="AF2" s="523" t="s">
        <v>7972</v>
      </c>
      <c r="AG2" s="523" t="s">
        <v>7948</v>
      </c>
      <c r="AH2" s="727">
        <v>4</v>
      </c>
      <c r="AI2" s="91" t="s">
        <v>7560</v>
      </c>
      <c r="AJ2" s="91">
        <v>1</v>
      </c>
      <c r="AK2" s="91"/>
      <c r="AL2" s="91">
        <v>6</v>
      </c>
      <c r="AM2" s="91"/>
      <c r="AN2" s="91"/>
      <c r="AO2" s="91"/>
      <c r="AP2" s="523"/>
      <c r="AQ2" s="523"/>
      <c r="AR2" s="523"/>
      <c r="AS2" s="523"/>
      <c r="AT2" s="711">
        <v>1</v>
      </c>
      <c r="AU2" s="523"/>
      <c r="AV2" s="523">
        <v>4</v>
      </c>
      <c r="AW2" s="523">
        <v>2</v>
      </c>
      <c r="AX2" s="523"/>
      <c r="AY2" s="523"/>
      <c r="AZ2" s="523">
        <v>0</v>
      </c>
      <c r="BA2" s="523">
        <v>0</v>
      </c>
      <c r="BB2" s="523">
        <v>0</v>
      </c>
      <c r="BC2" s="523">
        <v>0</v>
      </c>
      <c r="BD2" s="523"/>
      <c r="BE2" s="523"/>
      <c r="BF2" s="523"/>
      <c r="BG2" s="523"/>
      <c r="BH2" s="91">
        <v>2</v>
      </c>
      <c r="BI2" s="91">
        <v>1</v>
      </c>
      <c r="BJ2" s="91">
        <v>1</v>
      </c>
      <c r="BK2" s="91">
        <v>2</v>
      </c>
      <c r="BL2" s="91">
        <v>4</v>
      </c>
      <c r="BM2" s="91"/>
      <c r="BN2" s="91"/>
      <c r="BO2" s="91"/>
      <c r="BP2" s="91">
        <v>2</v>
      </c>
      <c r="BQ2" s="91">
        <v>1</v>
      </c>
      <c r="BR2" s="91">
        <v>1</v>
      </c>
    </row>
    <row r="3" spans="1:74" ht="42.75">
      <c r="A3" s="672">
        <v>6978</v>
      </c>
      <c r="B3" s="630" t="s">
        <v>8587</v>
      </c>
      <c r="C3" s="630" t="s">
        <v>2317</v>
      </c>
      <c r="D3" s="630" t="s">
        <v>7942</v>
      </c>
      <c r="E3" s="596">
        <f>F3/3.89</f>
        <v>109128.0205655527</v>
      </c>
      <c r="F3" s="618">
        <v>424508</v>
      </c>
      <c r="G3" s="810">
        <v>6</v>
      </c>
      <c r="H3" s="624" t="s">
        <v>3216</v>
      </c>
      <c r="I3" s="624"/>
      <c r="J3" s="811"/>
      <c r="K3" s="613" t="s">
        <v>8559</v>
      </c>
      <c r="L3" s="557">
        <v>10</v>
      </c>
      <c r="M3" s="521" t="s">
        <v>2312</v>
      </c>
      <c r="N3" s="632" t="s">
        <v>2351</v>
      </c>
      <c r="O3" s="632">
        <v>4135</v>
      </c>
      <c r="P3" s="112" t="s">
        <v>7241</v>
      </c>
      <c r="Q3" s="783" t="s">
        <v>8589</v>
      </c>
      <c r="R3" s="432" t="s">
        <v>8481</v>
      </c>
      <c r="S3" s="432"/>
      <c r="T3" s="672">
        <v>6978</v>
      </c>
      <c r="U3" s="432" t="s">
        <v>4870</v>
      </c>
      <c r="V3" s="432" t="s">
        <v>8482</v>
      </c>
      <c r="W3" s="523" t="s">
        <v>5043</v>
      </c>
      <c r="X3" s="757" t="s">
        <v>7946</v>
      </c>
      <c r="Y3" s="682">
        <v>44575</v>
      </c>
      <c r="Z3" s="670">
        <v>44588</v>
      </c>
      <c r="AA3" s="670"/>
      <c r="AB3" s="785" t="s">
        <v>8248</v>
      </c>
      <c r="AC3" s="802">
        <v>6</v>
      </c>
      <c r="AD3" s="523">
        <v>6</v>
      </c>
      <c r="AE3" s="523"/>
      <c r="AF3" s="523" t="s">
        <v>7972</v>
      </c>
      <c r="AG3" s="523" t="s">
        <v>7948</v>
      </c>
      <c r="AH3" s="727">
        <v>4</v>
      </c>
      <c r="AI3" s="91" t="s">
        <v>7560</v>
      </c>
      <c r="AJ3" s="523">
        <v>1</v>
      </c>
      <c r="AK3" s="523"/>
      <c r="AL3" s="91">
        <v>6</v>
      </c>
      <c r="AM3" s="523"/>
      <c r="AN3" s="523"/>
      <c r="AO3" s="523"/>
      <c r="AP3" s="523"/>
      <c r="AQ3" s="523"/>
      <c r="AR3" s="523"/>
      <c r="AS3" s="523"/>
      <c r="AT3" s="711">
        <v>1</v>
      </c>
      <c r="AU3" s="523"/>
      <c r="AV3" s="523">
        <v>4</v>
      </c>
      <c r="AW3" s="523">
        <v>2</v>
      </c>
      <c r="AX3" s="523"/>
      <c r="AY3" s="523"/>
      <c r="AZ3" s="523">
        <v>0</v>
      </c>
      <c r="BA3" s="523">
        <v>0</v>
      </c>
      <c r="BB3" s="523">
        <v>0</v>
      </c>
      <c r="BC3" s="523">
        <v>0</v>
      </c>
      <c r="BD3" s="523"/>
      <c r="BE3" s="523"/>
      <c r="BF3" s="523"/>
      <c r="BG3" s="523"/>
      <c r="BH3" s="91">
        <v>2</v>
      </c>
      <c r="BI3" s="91">
        <v>1</v>
      </c>
      <c r="BJ3" s="91">
        <v>1</v>
      </c>
      <c r="BK3" s="91">
        <v>2</v>
      </c>
      <c r="BL3" s="91">
        <v>4</v>
      </c>
      <c r="BM3" s="91"/>
      <c r="BN3" s="91"/>
      <c r="BO3" s="91"/>
      <c r="BP3" s="91">
        <v>2</v>
      </c>
      <c r="BQ3" s="91">
        <v>1</v>
      </c>
      <c r="BR3" s="91">
        <v>1</v>
      </c>
    </row>
    <row r="4" spans="1:74" ht="25.5">
      <c r="A4" s="672">
        <v>7108</v>
      </c>
      <c r="B4" s="630" t="s">
        <v>8590</v>
      </c>
      <c r="C4" s="630" t="s">
        <v>6628</v>
      </c>
      <c r="D4" s="630" t="s">
        <v>7942</v>
      </c>
      <c r="E4" s="596">
        <f>F4/3.89</f>
        <v>198173.77892030848</v>
      </c>
      <c r="F4" s="618">
        <v>770896</v>
      </c>
      <c r="G4" s="810">
        <v>11</v>
      </c>
      <c r="H4" s="624" t="s">
        <v>3216</v>
      </c>
      <c r="I4" s="624"/>
      <c r="J4" s="811"/>
      <c r="K4" s="613" t="s">
        <v>8559</v>
      </c>
      <c r="L4" s="557">
        <v>14</v>
      </c>
      <c r="M4" s="521" t="s">
        <v>2351</v>
      </c>
      <c r="N4" s="632" t="s">
        <v>2374</v>
      </c>
      <c r="O4" s="632">
        <v>4138</v>
      </c>
      <c r="P4" s="112" t="s">
        <v>2335</v>
      </c>
      <c r="Q4" s="783" t="s">
        <v>8592</v>
      </c>
      <c r="R4" s="432" t="s">
        <v>2955</v>
      </c>
      <c r="S4" s="432" t="s">
        <v>8324</v>
      </c>
      <c r="T4" s="672">
        <v>7108</v>
      </c>
      <c r="U4" s="432" t="s">
        <v>4870</v>
      </c>
      <c r="V4" s="432" t="s">
        <v>1856</v>
      </c>
      <c r="W4" s="523" t="s">
        <v>5043</v>
      </c>
      <c r="X4" s="757" t="s">
        <v>5833</v>
      </c>
      <c r="Y4" s="682">
        <v>44609</v>
      </c>
      <c r="Z4" s="670">
        <v>44616</v>
      </c>
      <c r="AA4" s="670"/>
      <c r="AB4" s="779"/>
      <c r="AC4" s="523">
        <v>11</v>
      </c>
      <c r="AD4" s="523" t="s">
        <v>6689</v>
      </c>
      <c r="AE4" s="523" t="s">
        <v>7957</v>
      </c>
      <c r="AF4" s="523" t="s">
        <v>7986</v>
      </c>
      <c r="AG4" s="523" t="s">
        <v>7976</v>
      </c>
      <c r="AH4" s="727"/>
      <c r="AI4" s="91" t="s">
        <v>7560</v>
      </c>
      <c r="AJ4" s="523">
        <v>1</v>
      </c>
      <c r="AK4" s="523"/>
      <c r="AL4" s="523">
        <v>8</v>
      </c>
      <c r="AM4" s="523">
        <v>3</v>
      </c>
      <c r="AN4" s="523"/>
      <c r="AO4" s="523"/>
      <c r="AP4" s="523"/>
      <c r="AQ4" s="523"/>
      <c r="AR4" s="523"/>
      <c r="AS4" s="523"/>
      <c r="AT4" s="523"/>
      <c r="AU4" s="523">
        <v>1</v>
      </c>
      <c r="AV4" s="523"/>
      <c r="AW4" s="523"/>
      <c r="AX4" s="523"/>
      <c r="AY4" s="523"/>
      <c r="AZ4" s="523">
        <v>7</v>
      </c>
      <c r="BA4" s="523">
        <v>1</v>
      </c>
      <c r="BB4" s="523">
        <v>3</v>
      </c>
      <c r="BC4" s="523">
        <v>1</v>
      </c>
      <c r="BD4" s="523"/>
      <c r="BE4" s="523"/>
      <c r="BF4" s="523"/>
      <c r="BG4" s="523"/>
      <c r="BH4" s="91">
        <v>2</v>
      </c>
      <c r="BI4" s="91">
        <v>1</v>
      </c>
      <c r="BJ4" s="91">
        <v>1</v>
      </c>
      <c r="BK4" s="91"/>
      <c r="BL4" s="91"/>
      <c r="BM4" s="523"/>
      <c r="BN4" s="523"/>
      <c r="BO4" s="91">
        <v>1</v>
      </c>
      <c r="BP4" s="91"/>
      <c r="BQ4" s="91">
        <v>1</v>
      </c>
      <c r="BR4" s="91">
        <v>1</v>
      </c>
    </row>
    <row r="5" spans="1:74" ht="28.5">
      <c r="A5" s="672">
        <v>4078</v>
      </c>
      <c r="B5" s="630" t="s">
        <v>8593</v>
      </c>
      <c r="C5" s="630" t="s">
        <v>2333</v>
      </c>
      <c r="D5" s="630" t="s">
        <v>7942</v>
      </c>
      <c r="E5" s="596">
        <f t="shared" ref="E5:E23" si="0">F5/3.89</f>
        <v>198206.16966580975</v>
      </c>
      <c r="F5" s="618">
        <v>771022</v>
      </c>
      <c r="G5" s="810">
        <v>11</v>
      </c>
      <c r="H5" s="624" t="s">
        <v>3216</v>
      </c>
      <c r="I5" s="624" t="s">
        <v>3216</v>
      </c>
      <c r="J5" s="811"/>
      <c r="K5" s="752">
        <v>44572</v>
      </c>
      <c r="L5" s="557">
        <v>14</v>
      </c>
      <c r="M5" s="778" t="s">
        <v>2351</v>
      </c>
      <c r="N5" s="632" t="s">
        <v>2351</v>
      </c>
      <c r="O5" s="561">
        <v>4975</v>
      </c>
      <c r="P5" s="577" t="s">
        <v>2358</v>
      </c>
      <c r="Q5" s="783">
        <v>4078</v>
      </c>
      <c r="R5" s="577" t="s">
        <v>81</v>
      </c>
      <c r="S5" s="577" t="s">
        <v>8594</v>
      </c>
      <c r="T5" s="672">
        <v>4078</v>
      </c>
      <c r="U5" s="577" t="s">
        <v>4887</v>
      </c>
      <c r="V5" s="577" t="s">
        <v>1159</v>
      </c>
      <c r="W5" s="523" t="s">
        <v>5043</v>
      </c>
      <c r="X5" s="523" t="s">
        <v>7946</v>
      </c>
      <c r="Y5" s="682">
        <v>44610</v>
      </c>
      <c r="Z5" s="670">
        <v>44616</v>
      </c>
      <c r="AA5" s="670"/>
      <c r="AB5" s="779"/>
      <c r="AC5" s="523">
        <v>11</v>
      </c>
      <c r="AD5" s="523" t="s">
        <v>6976</v>
      </c>
      <c r="AE5" s="523" t="s">
        <v>7957</v>
      </c>
      <c r="AF5" s="523" t="s">
        <v>7986</v>
      </c>
      <c r="AG5" s="523" t="s">
        <v>8595</v>
      </c>
      <c r="AH5" s="91" t="s">
        <v>3258</v>
      </c>
      <c r="AI5" s="91" t="s">
        <v>8596</v>
      </c>
      <c r="AJ5" s="91"/>
      <c r="AK5" s="91">
        <v>1</v>
      </c>
      <c r="AL5" s="91"/>
      <c r="AM5" s="91"/>
      <c r="AN5" s="91"/>
      <c r="AO5" s="91"/>
      <c r="AP5" s="523"/>
      <c r="AQ5" s="523"/>
      <c r="AR5" s="523"/>
      <c r="AS5" s="523"/>
      <c r="AT5" s="523"/>
      <c r="AU5" s="523"/>
      <c r="AV5" s="523"/>
      <c r="AW5" s="523"/>
      <c r="AX5" s="523"/>
      <c r="AY5" s="523"/>
      <c r="AZ5" s="523"/>
      <c r="BA5" s="523"/>
      <c r="BB5" s="523">
        <v>4</v>
      </c>
      <c r="BC5" s="523">
        <v>1</v>
      </c>
      <c r="BD5" s="523">
        <v>9</v>
      </c>
      <c r="BE5" s="523">
        <v>1</v>
      </c>
      <c r="BF5" s="523"/>
      <c r="BG5" s="523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</row>
    <row r="6" spans="1:74" ht="28.5">
      <c r="A6" s="672">
        <v>1988</v>
      </c>
      <c r="B6" s="630" t="s">
        <v>8597</v>
      </c>
      <c r="C6" s="630" t="s">
        <v>7714</v>
      </c>
      <c r="D6" s="630" t="s">
        <v>7942</v>
      </c>
      <c r="E6" s="596">
        <f t="shared" si="0"/>
        <v>142582.51928020566</v>
      </c>
      <c r="F6" s="618">
        <v>554646</v>
      </c>
      <c r="G6" s="515">
        <v>9</v>
      </c>
      <c r="H6" s="624" t="s">
        <v>3216</v>
      </c>
      <c r="I6" s="624" t="s">
        <v>3216</v>
      </c>
      <c r="J6" s="811"/>
      <c r="K6" s="752">
        <v>44572</v>
      </c>
      <c r="L6" s="557">
        <v>14</v>
      </c>
      <c r="M6" s="521" t="s">
        <v>2351</v>
      </c>
      <c r="N6" s="632" t="s">
        <v>2374</v>
      </c>
      <c r="O6" s="561">
        <v>4976</v>
      </c>
      <c r="P6" s="586" t="s">
        <v>2358</v>
      </c>
      <c r="Q6" s="783">
        <v>1988</v>
      </c>
      <c r="R6" s="586" t="s">
        <v>3286</v>
      </c>
      <c r="S6" s="586" t="s">
        <v>8598</v>
      </c>
      <c r="T6" s="672">
        <v>1988</v>
      </c>
      <c r="U6" s="586" t="s">
        <v>5720</v>
      </c>
      <c r="V6" s="586" t="s">
        <v>1923</v>
      </c>
      <c r="W6" s="523" t="s">
        <v>5043</v>
      </c>
      <c r="X6" s="523" t="s">
        <v>7946</v>
      </c>
      <c r="Y6" s="682">
        <v>44611</v>
      </c>
      <c r="Z6" s="670">
        <v>44616</v>
      </c>
      <c r="AA6" s="670"/>
      <c r="AB6" s="779"/>
      <c r="AC6" s="523">
        <v>11</v>
      </c>
      <c r="AD6" s="523" t="s">
        <v>6773</v>
      </c>
      <c r="AE6" s="523" t="s">
        <v>7957</v>
      </c>
      <c r="AF6" s="523" t="s">
        <v>7986</v>
      </c>
      <c r="AG6" s="523" t="s">
        <v>8599</v>
      </c>
      <c r="AH6" s="91" t="s">
        <v>4947</v>
      </c>
      <c r="AI6" s="91"/>
      <c r="AJ6" s="91">
        <v>1</v>
      </c>
      <c r="AK6" s="91"/>
      <c r="AL6" s="91">
        <v>6</v>
      </c>
      <c r="AM6" s="91">
        <v>3</v>
      </c>
      <c r="AN6" s="91"/>
      <c r="AO6" s="91"/>
      <c r="AP6" s="523"/>
      <c r="AQ6" s="523"/>
      <c r="AR6" s="523"/>
      <c r="AS6" s="523"/>
      <c r="AT6" s="523"/>
      <c r="AU6" s="523"/>
      <c r="AV6" s="523"/>
      <c r="AW6" s="523"/>
      <c r="AX6" s="523"/>
      <c r="AY6" s="523"/>
      <c r="AZ6" s="523"/>
      <c r="BA6" s="523"/>
      <c r="BB6" s="523"/>
      <c r="BC6" s="523">
        <v>2</v>
      </c>
      <c r="BD6" s="523">
        <v>8</v>
      </c>
      <c r="BE6" s="523"/>
      <c r="BF6" s="523"/>
      <c r="BG6" s="523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</row>
    <row r="7" spans="1:74" ht="28.5">
      <c r="A7" s="672">
        <v>5186</v>
      </c>
      <c r="B7" s="630" t="s">
        <v>8600</v>
      </c>
      <c r="C7" s="630" t="s">
        <v>2317</v>
      </c>
      <c r="D7" s="630" t="s">
        <v>7942</v>
      </c>
      <c r="E7" s="596">
        <f t="shared" si="0"/>
        <v>184739.84575835476</v>
      </c>
      <c r="F7" s="618">
        <v>718638</v>
      </c>
      <c r="G7" s="515">
        <v>13</v>
      </c>
      <c r="H7" s="624" t="s">
        <v>3216</v>
      </c>
      <c r="I7" s="624" t="s">
        <v>3216</v>
      </c>
      <c r="J7" s="811"/>
      <c r="K7" s="752">
        <v>44572</v>
      </c>
      <c r="L7" s="557">
        <v>14</v>
      </c>
      <c r="M7" s="521" t="s">
        <v>2351</v>
      </c>
      <c r="N7" s="632" t="s">
        <v>2351</v>
      </c>
      <c r="O7" s="561">
        <v>4977</v>
      </c>
      <c r="P7" s="586" t="s">
        <v>2358</v>
      </c>
      <c r="Q7" s="783">
        <v>5186</v>
      </c>
      <c r="R7" s="586" t="s">
        <v>5138</v>
      </c>
      <c r="S7" s="586" t="s">
        <v>8601</v>
      </c>
      <c r="T7" s="672">
        <v>5186</v>
      </c>
      <c r="U7" s="586" t="s">
        <v>5720</v>
      </c>
      <c r="V7" s="586" t="s">
        <v>8602</v>
      </c>
      <c r="W7" s="523" t="s">
        <v>5043</v>
      </c>
      <c r="X7" s="523" t="s">
        <v>7946</v>
      </c>
      <c r="Y7" s="682">
        <v>44611</v>
      </c>
      <c r="Z7" s="670">
        <v>44616</v>
      </c>
      <c r="AA7" s="670"/>
      <c r="AB7" s="779"/>
      <c r="AC7" s="523">
        <v>11</v>
      </c>
      <c r="AD7" s="523" t="s">
        <v>6976</v>
      </c>
      <c r="AE7" s="523" t="s">
        <v>7975</v>
      </c>
      <c r="AF7" s="523" t="s">
        <v>7986</v>
      </c>
      <c r="AG7" s="523" t="s">
        <v>7966</v>
      </c>
      <c r="AH7" s="91" t="s">
        <v>3364</v>
      </c>
      <c r="AI7" s="91"/>
      <c r="AJ7" s="91"/>
      <c r="AK7" s="91">
        <v>1</v>
      </c>
      <c r="AL7" s="91">
        <v>6</v>
      </c>
      <c r="AM7" s="91">
        <v>7</v>
      </c>
      <c r="AN7" s="91"/>
      <c r="AO7" s="91"/>
      <c r="AP7" s="523"/>
      <c r="AQ7" s="523"/>
      <c r="AR7" s="523"/>
      <c r="AS7" s="523"/>
      <c r="AT7" s="523"/>
      <c r="AU7" s="523"/>
      <c r="AV7" s="523"/>
      <c r="AW7" s="523"/>
      <c r="AX7" s="523"/>
      <c r="AY7" s="523"/>
      <c r="AZ7" s="523"/>
      <c r="BA7" s="523"/>
      <c r="BB7" s="523">
        <v>3</v>
      </c>
      <c r="BC7" s="523">
        <v>1</v>
      </c>
      <c r="BD7" s="523">
        <v>7</v>
      </c>
      <c r="BE7" s="523">
        <v>1</v>
      </c>
      <c r="BF7" s="523"/>
      <c r="BG7" s="523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</row>
    <row r="8" spans="1:74" ht="25.5">
      <c r="A8" s="672">
        <v>7308</v>
      </c>
      <c r="B8" s="630" t="s">
        <v>8603</v>
      </c>
      <c r="C8" s="630" t="s">
        <v>6628</v>
      </c>
      <c r="D8" s="630" t="s">
        <v>7942</v>
      </c>
      <c r="E8" s="596">
        <f t="shared" si="0"/>
        <v>180000</v>
      </c>
      <c r="F8" s="618">
        <v>700200</v>
      </c>
      <c r="G8" s="515">
        <v>10</v>
      </c>
      <c r="H8" s="624" t="s">
        <v>3216</v>
      </c>
      <c r="I8" s="624"/>
      <c r="J8" s="811"/>
      <c r="K8" s="613" t="s">
        <v>8559</v>
      </c>
      <c r="L8" s="557">
        <v>21</v>
      </c>
      <c r="M8" s="778" t="s">
        <v>2351</v>
      </c>
      <c r="N8" s="632" t="s">
        <v>2374</v>
      </c>
      <c r="O8" s="632">
        <v>4987</v>
      </c>
      <c r="P8" s="417" t="s">
        <v>2335</v>
      </c>
      <c r="Q8" s="783">
        <v>7308</v>
      </c>
      <c r="R8" s="417" t="s">
        <v>8479</v>
      </c>
      <c r="S8" s="417" t="s">
        <v>7055</v>
      </c>
      <c r="T8" s="672">
        <v>7308</v>
      </c>
      <c r="U8" s="417" t="s">
        <v>4880</v>
      </c>
      <c r="V8" s="417" t="s">
        <v>8605</v>
      </c>
      <c r="W8" s="523" t="s">
        <v>5043</v>
      </c>
      <c r="X8" s="523" t="s">
        <v>5833</v>
      </c>
      <c r="Y8" s="682">
        <v>44617</v>
      </c>
      <c r="Z8" s="670">
        <v>44651</v>
      </c>
      <c r="AA8" s="670"/>
      <c r="AB8" s="779"/>
      <c r="AC8" s="523">
        <v>11</v>
      </c>
      <c r="AD8" s="523" t="s">
        <v>6652</v>
      </c>
      <c r="AE8" s="523" t="s">
        <v>7957</v>
      </c>
      <c r="AF8" s="523" t="s">
        <v>7986</v>
      </c>
      <c r="AG8" s="523" t="s">
        <v>7976</v>
      </c>
      <c r="AH8" s="91" t="s">
        <v>5001</v>
      </c>
      <c r="AI8" s="91" t="s">
        <v>8596</v>
      </c>
      <c r="AJ8" s="91">
        <v>1</v>
      </c>
      <c r="AK8" s="91"/>
      <c r="AL8" s="91"/>
      <c r="AM8" s="91"/>
      <c r="AN8" s="91"/>
      <c r="AO8" s="91"/>
      <c r="AP8" s="523"/>
      <c r="AQ8" s="523"/>
      <c r="AR8" s="523"/>
      <c r="AS8" s="523"/>
      <c r="AT8" s="523"/>
      <c r="AU8" s="523"/>
      <c r="AV8" s="523"/>
      <c r="AW8" s="523"/>
      <c r="AX8" s="523"/>
      <c r="AY8" s="523"/>
      <c r="AZ8" s="523">
        <v>7</v>
      </c>
      <c r="BA8" s="523">
        <v>1</v>
      </c>
      <c r="BB8" s="523">
        <v>3</v>
      </c>
      <c r="BC8" s="523">
        <v>1</v>
      </c>
      <c r="BD8" s="523"/>
      <c r="BE8" s="523"/>
      <c r="BF8" s="523"/>
      <c r="BG8" s="523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</row>
    <row r="9" spans="1:74" ht="28.5">
      <c r="A9" s="672">
        <v>3392</v>
      </c>
      <c r="B9" s="630" t="s">
        <v>8606</v>
      </c>
      <c r="C9" s="630" t="s">
        <v>7566</v>
      </c>
      <c r="D9" s="630" t="s">
        <v>7942</v>
      </c>
      <c r="E9" s="596">
        <f t="shared" si="0"/>
        <v>178874.5501285347</v>
      </c>
      <c r="F9" s="618">
        <v>695822</v>
      </c>
      <c r="G9" s="515">
        <v>12</v>
      </c>
      <c r="H9" s="624" t="s">
        <v>3216</v>
      </c>
      <c r="I9" s="624" t="s">
        <v>3216</v>
      </c>
      <c r="J9" s="811"/>
      <c r="K9" s="752">
        <v>44586</v>
      </c>
      <c r="L9" s="557">
        <v>28</v>
      </c>
      <c r="M9" s="521" t="s">
        <v>2351</v>
      </c>
      <c r="N9" s="632" t="s">
        <v>2374</v>
      </c>
      <c r="O9" s="561">
        <v>4978</v>
      </c>
      <c r="P9" s="586" t="s">
        <v>2358</v>
      </c>
      <c r="Q9" s="783">
        <v>3392</v>
      </c>
      <c r="R9" s="586" t="s">
        <v>153</v>
      </c>
      <c r="S9" s="586" t="s">
        <v>8607</v>
      </c>
      <c r="T9" s="672">
        <v>3392</v>
      </c>
      <c r="U9" s="586" t="s">
        <v>5720</v>
      </c>
      <c r="V9" s="586" t="s">
        <v>1180</v>
      </c>
      <c r="W9" s="523" t="s">
        <v>5043</v>
      </c>
      <c r="X9" s="523" t="s">
        <v>7946</v>
      </c>
      <c r="Y9" s="682">
        <v>44624</v>
      </c>
      <c r="Z9" s="670">
        <v>44630</v>
      </c>
      <c r="AA9" s="670"/>
      <c r="AB9" s="779"/>
      <c r="AC9" s="523">
        <v>11</v>
      </c>
      <c r="AD9" s="523" t="s">
        <v>6689</v>
      </c>
      <c r="AE9" s="523" t="s">
        <v>7975</v>
      </c>
      <c r="AF9" s="523" t="s">
        <v>7986</v>
      </c>
      <c r="AG9" s="523" t="s">
        <v>7966</v>
      </c>
      <c r="AH9" s="91" t="s">
        <v>4910</v>
      </c>
      <c r="AI9" s="91"/>
      <c r="AJ9" s="91">
        <v>1</v>
      </c>
      <c r="AK9" s="91"/>
      <c r="AL9" s="91">
        <v>8</v>
      </c>
      <c r="AM9" s="91">
        <v>4</v>
      </c>
      <c r="AN9" s="91"/>
      <c r="AO9" s="91"/>
      <c r="AP9" s="523"/>
      <c r="AQ9" s="523"/>
      <c r="AR9" s="523"/>
      <c r="AS9" s="523"/>
      <c r="AT9" s="523"/>
      <c r="AU9" s="523"/>
      <c r="AV9" s="523"/>
      <c r="AW9" s="523"/>
      <c r="AX9" s="523"/>
      <c r="AY9" s="523"/>
      <c r="AZ9" s="523"/>
      <c r="BA9" s="523"/>
      <c r="BB9" s="523">
        <v>3</v>
      </c>
      <c r="BC9" s="523">
        <v>1</v>
      </c>
      <c r="BD9" s="523">
        <v>7</v>
      </c>
      <c r="BE9" s="523">
        <v>1</v>
      </c>
      <c r="BF9" s="523"/>
      <c r="BG9" s="523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</row>
    <row r="10" spans="1:74" ht="28.5">
      <c r="A10" s="672">
        <v>4449</v>
      </c>
      <c r="B10" s="630" t="s">
        <v>8608</v>
      </c>
      <c r="C10" s="630" t="s">
        <v>7485</v>
      </c>
      <c r="D10" s="630" t="s">
        <v>7942</v>
      </c>
      <c r="E10" s="596">
        <f t="shared" si="0"/>
        <v>184610.7969151671</v>
      </c>
      <c r="F10" s="618">
        <v>718136</v>
      </c>
      <c r="G10" s="515">
        <v>13</v>
      </c>
      <c r="H10" s="624" t="s">
        <v>3216</v>
      </c>
      <c r="I10" s="624" t="s">
        <v>3216</v>
      </c>
      <c r="J10" s="811"/>
      <c r="K10" s="752">
        <v>44586</v>
      </c>
      <c r="L10" s="557">
        <v>28</v>
      </c>
      <c r="M10" s="778" t="s">
        <v>2351</v>
      </c>
      <c r="N10" s="632" t="s">
        <v>2374</v>
      </c>
      <c r="O10" s="561">
        <v>4979</v>
      </c>
      <c r="P10" s="577" t="s">
        <v>2358</v>
      </c>
      <c r="Q10" s="783">
        <v>4449</v>
      </c>
      <c r="R10" s="577" t="s">
        <v>3337</v>
      </c>
      <c r="S10" s="577" t="s">
        <v>3338</v>
      </c>
      <c r="T10" s="672">
        <v>4449</v>
      </c>
      <c r="U10" s="577" t="s">
        <v>4887</v>
      </c>
      <c r="V10" s="577" t="s">
        <v>1502</v>
      </c>
      <c r="W10" s="523" t="s">
        <v>5043</v>
      </c>
      <c r="X10" s="523" t="s">
        <v>7946</v>
      </c>
      <c r="Y10" s="682">
        <v>44624</v>
      </c>
      <c r="Z10" s="670">
        <v>44630</v>
      </c>
      <c r="AA10" s="670"/>
      <c r="AB10" s="779"/>
      <c r="AC10" s="523">
        <v>11</v>
      </c>
      <c r="AD10" s="523" t="s">
        <v>6986</v>
      </c>
      <c r="AE10" s="523" t="s">
        <v>6985</v>
      </c>
      <c r="AF10" s="523" t="s">
        <v>7986</v>
      </c>
      <c r="AG10" s="523" t="s">
        <v>7966</v>
      </c>
      <c r="AH10" s="91" t="s">
        <v>8609</v>
      </c>
      <c r="AI10" s="91"/>
      <c r="AJ10" s="91">
        <v>1</v>
      </c>
      <c r="AK10" s="91"/>
      <c r="AL10" s="91"/>
      <c r="AM10" s="91"/>
      <c r="AN10" s="91"/>
      <c r="AO10" s="91"/>
      <c r="AP10" s="523"/>
      <c r="AQ10" s="523"/>
      <c r="AR10" s="523"/>
      <c r="AS10" s="523"/>
      <c r="AT10" s="523"/>
      <c r="AU10" s="523"/>
      <c r="AV10" s="523"/>
      <c r="AW10" s="523"/>
      <c r="AX10" s="523"/>
      <c r="AY10" s="523"/>
      <c r="AZ10" s="523"/>
      <c r="BA10" s="523"/>
      <c r="BB10" s="523">
        <v>3</v>
      </c>
      <c r="BC10" s="523">
        <v>1</v>
      </c>
      <c r="BD10" s="523">
        <v>7</v>
      </c>
      <c r="BE10" s="523">
        <v>1</v>
      </c>
      <c r="BF10" s="523"/>
      <c r="BG10" s="523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</row>
    <row r="11" spans="1:74" ht="28.5">
      <c r="A11" s="672">
        <v>5189</v>
      </c>
      <c r="B11" s="630" t="s">
        <v>8610</v>
      </c>
      <c r="C11" s="630" t="s">
        <v>2317</v>
      </c>
      <c r="D11" s="630" t="s">
        <v>7942</v>
      </c>
      <c r="E11" s="596">
        <f t="shared" si="0"/>
        <v>152369.66580976863</v>
      </c>
      <c r="F11" s="618">
        <v>592718</v>
      </c>
      <c r="G11" s="515">
        <v>9</v>
      </c>
      <c r="H11" s="624" t="s">
        <v>3216</v>
      </c>
      <c r="I11" s="624" t="s">
        <v>3216</v>
      </c>
      <c r="J11" s="811"/>
      <c r="K11" s="752">
        <v>44599</v>
      </c>
      <c r="L11" s="557">
        <v>9</v>
      </c>
      <c r="M11" s="778" t="s">
        <v>2374</v>
      </c>
      <c r="N11" s="632" t="s">
        <v>2374</v>
      </c>
      <c r="O11" s="632">
        <v>6377</v>
      </c>
      <c r="P11" s="112" t="s">
        <v>2358</v>
      </c>
      <c r="Q11" s="783">
        <v>5189</v>
      </c>
      <c r="R11" s="112" t="s">
        <v>2822</v>
      </c>
      <c r="S11" s="112" t="s">
        <v>8611</v>
      </c>
      <c r="T11" s="672">
        <v>5189</v>
      </c>
      <c r="U11" s="432" t="s">
        <v>4870</v>
      </c>
      <c r="V11" s="432" t="s">
        <v>8612</v>
      </c>
      <c r="W11" s="523" t="s">
        <v>5043</v>
      </c>
      <c r="X11" s="523" t="s">
        <v>7946</v>
      </c>
      <c r="Y11" s="682">
        <v>44634</v>
      </c>
      <c r="Z11" s="670">
        <v>44644</v>
      </c>
      <c r="AA11" s="670"/>
      <c r="AB11" s="779"/>
      <c r="AC11" s="523">
        <v>11</v>
      </c>
      <c r="AD11" s="523" t="s">
        <v>8185</v>
      </c>
      <c r="AE11" s="523" t="s">
        <v>7964</v>
      </c>
      <c r="AF11" s="523" t="s">
        <v>7986</v>
      </c>
      <c r="AG11" s="523" t="s">
        <v>8613</v>
      </c>
      <c r="AH11" s="91" t="s">
        <v>8614</v>
      </c>
      <c r="AI11" s="91"/>
      <c r="AJ11" s="523">
        <v>1</v>
      </c>
      <c r="AK11" s="523"/>
      <c r="AL11" s="523"/>
      <c r="AM11" s="523"/>
      <c r="AN11" s="523"/>
      <c r="AO11" s="523"/>
      <c r="AP11" s="523"/>
      <c r="AQ11" s="523"/>
      <c r="AR11" s="523"/>
      <c r="AS11" s="523"/>
      <c r="AT11" s="523"/>
      <c r="AU11" s="523"/>
      <c r="AV11" s="523"/>
      <c r="AW11" s="523"/>
      <c r="AX11" s="523"/>
      <c r="AY11" s="523"/>
      <c r="AZ11" s="523">
        <v>7</v>
      </c>
      <c r="BA11" s="523"/>
      <c r="BB11" s="523"/>
      <c r="BC11" s="523"/>
      <c r="BD11" s="523">
        <v>1</v>
      </c>
      <c r="BE11" s="523"/>
      <c r="BF11" s="523"/>
      <c r="BG11" s="523">
        <v>2</v>
      </c>
      <c r="BH11" s="91"/>
      <c r="BI11" s="91"/>
      <c r="BJ11" s="91"/>
      <c r="BK11" s="91"/>
      <c r="BL11" s="91"/>
      <c r="BM11" s="523"/>
      <c r="BN11" s="523"/>
      <c r="BO11" s="91"/>
      <c r="BP11" s="91"/>
      <c r="BQ11" s="91"/>
      <c r="BR11" s="91"/>
    </row>
    <row r="12" spans="1:74" ht="28.5">
      <c r="A12" s="672">
        <v>4503</v>
      </c>
      <c r="B12" s="630" t="s">
        <v>8615</v>
      </c>
      <c r="C12" s="630" t="s">
        <v>2333</v>
      </c>
      <c r="D12" s="630" t="s">
        <v>7942</v>
      </c>
      <c r="E12" s="596">
        <f t="shared" si="0"/>
        <v>188896.1439588689</v>
      </c>
      <c r="F12" s="618">
        <v>734806</v>
      </c>
      <c r="G12" s="515">
        <v>11</v>
      </c>
      <c r="H12" s="624" t="s">
        <v>3216</v>
      </c>
      <c r="I12" s="624" t="s">
        <v>3216</v>
      </c>
      <c r="J12" s="811"/>
      <c r="K12" s="752">
        <v>44586</v>
      </c>
      <c r="L12" s="557">
        <v>14</v>
      </c>
      <c r="M12" s="778" t="s">
        <v>2374</v>
      </c>
      <c r="N12" s="632" t="s">
        <v>2417</v>
      </c>
      <c r="O12" s="561">
        <v>5540</v>
      </c>
      <c r="P12" s="577" t="s">
        <v>2358</v>
      </c>
      <c r="Q12" s="783">
        <v>4503</v>
      </c>
      <c r="R12" s="577" t="s">
        <v>5208</v>
      </c>
      <c r="S12" s="577" t="s">
        <v>8616</v>
      </c>
      <c r="T12" s="672">
        <v>4503</v>
      </c>
      <c r="U12" s="577" t="s">
        <v>4887</v>
      </c>
      <c r="V12" s="577" t="s">
        <v>8617</v>
      </c>
      <c r="W12" s="523" t="s">
        <v>5043</v>
      </c>
      <c r="X12" s="523" t="s">
        <v>7946</v>
      </c>
      <c r="Y12" s="682">
        <v>44638</v>
      </c>
      <c r="Z12" s="670">
        <v>44644</v>
      </c>
      <c r="AA12" s="670"/>
      <c r="AB12" s="779"/>
      <c r="AC12" s="523">
        <v>11</v>
      </c>
      <c r="AD12" s="523" t="s">
        <v>6689</v>
      </c>
      <c r="AE12" s="523" t="s">
        <v>7957</v>
      </c>
      <c r="AF12" s="523" t="s">
        <v>7986</v>
      </c>
      <c r="AG12" s="523" t="s">
        <v>7966</v>
      </c>
      <c r="AH12" s="91" t="s">
        <v>6748</v>
      </c>
      <c r="AI12" s="91" t="s">
        <v>8596</v>
      </c>
      <c r="AJ12" s="91"/>
      <c r="AK12" s="91">
        <v>1</v>
      </c>
      <c r="AL12" s="91"/>
      <c r="AM12" s="91"/>
      <c r="AN12" s="91"/>
      <c r="AO12" s="91"/>
      <c r="AP12" s="523"/>
      <c r="AQ12" s="523"/>
      <c r="AR12" s="523"/>
      <c r="AS12" s="523"/>
      <c r="AT12" s="523"/>
      <c r="AU12" s="523"/>
      <c r="AV12" s="523"/>
      <c r="AW12" s="523"/>
      <c r="AX12" s="523"/>
      <c r="AY12" s="523"/>
      <c r="AZ12" s="523"/>
      <c r="BA12" s="523"/>
      <c r="BB12" s="523">
        <v>3</v>
      </c>
      <c r="BC12" s="523">
        <v>1</v>
      </c>
      <c r="BD12" s="523">
        <v>7</v>
      </c>
      <c r="BE12" s="523">
        <v>1</v>
      </c>
      <c r="BF12" s="523"/>
      <c r="BG12" s="523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</row>
    <row r="13" spans="1:74" ht="28.5">
      <c r="A13" s="672">
        <v>4669</v>
      </c>
      <c r="B13" s="630" t="s">
        <v>8618</v>
      </c>
      <c r="C13" s="630" t="s">
        <v>7566</v>
      </c>
      <c r="D13" s="630" t="s">
        <v>7942</v>
      </c>
      <c r="E13" s="596">
        <f t="shared" si="0"/>
        <v>199808.48329048842</v>
      </c>
      <c r="F13" s="618">
        <v>777255</v>
      </c>
      <c r="G13" s="515">
        <v>11</v>
      </c>
      <c r="H13" s="624" t="s">
        <v>3216</v>
      </c>
      <c r="I13" s="624" t="s">
        <v>3216</v>
      </c>
      <c r="J13" s="811"/>
      <c r="K13" s="752">
        <v>44600</v>
      </c>
      <c r="L13" s="557">
        <v>14</v>
      </c>
      <c r="M13" s="778" t="s">
        <v>2374</v>
      </c>
      <c r="N13" s="632" t="s">
        <v>2417</v>
      </c>
      <c r="O13" s="561">
        <v>5821</v>
      </c>
      <c r="P13" s="577" t="s">
        <v>2358</v>
      </c>
      <c r="Q13" s="783">
        <v>4669</v>
      </c>
      <c r="R13" s="577" t="s">
        <v>3986</v>
      </c>
      <c r="S13" s="577" t="s">
        <v>8619</v>
      </c>
      <c r="T13" s="672">
        <v>4669</v>
      </c>
      <c r="U13" s="577" t="s">
        <v>4887</v>
      </c>
      <c r="V13" s="577" t="s">
        <v>1254</v>
      </c>
      <c r="W13" s="523" t="s">
        <v>5043</v>
      </c>
      <c r="X13" s="523" t="s">
        <v>7946</v>
      </c>
      <c r="Y13" s="682">
        <v>44638</v>
      </c>
      <c r="Z13" s="670">
        <v>44644</v>
      </c>
      <c r="AA13" s="670"/>
      <c r="AB13" s="779"/>
      <c r="AC13" s="523">
        <v>11</v>
      </c>
      <c r="AD13" s="523" t="s">
        <v>6555</v>
      </c>
      <c r="AE13" s="523" t="s">
        <v>7957</v>
      </c>
      <c r="AF13" s="523" t="s">
        <v>7986</v>
      </c>
      <c r="AG13" s="523" t="s">
        <v>8620</v>
      </c>
      <c r="AH13" s="91" t="s">
        <v>7340</v>
      </c>
      <c r="AI13" s="91" t="s">
        <v>8596</v>
      </c>
      <c r="AJ13" s="91">
        <v>1</v>
      </c>
      <c r="AK13" s="91"/>
      <c r="AL13" s="91"/>
      <c r="AM13" s="91"/>
      <c r="AN13" s="91"/>
      <c r="AO13" s="91"/>
      <c r="AP13" s="523"/>
      <c r="AQ13" s="523"/>
      <c r="AR13" s="523"/>
      <c r="AS13" s="523"/>
      <c r="AT13" s="523"/>
      <c r="AU13" s="523"/>
      <c r="AV13" s="523"/>
      <c r="AW13" s="523"/>
      <c r="AX13" s="523"/>
      <c r="AY13" s="523"/>
      <c r="AZ13" s="523"/>
      <c r="BA13" s="523"/>
      <c r="BB13" s="523">
        <v>5</v>
      </c>
      <c r="BC13" s="523">
        <v>1</v>
      </c>
      <c r="BD13" s="523">
        <v>11</v>
      </c>
      <c r="BE13" s="523">
        <v>1</v>
      </c>
      <c r="BF13" s="523"/>
      <c r="BG13" s="523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</row>
    <row r="14" spans="1:74" ht="28.5">
      <c r="A14" s="672">
        <v>4872</v>
      </c>
      <c r="B14" s="630" t="s">
        <v>8621</v>
      </c>
      <c r="C14" s="630" t="s">
        <v>6628</v>
      </c>
      <c r="D14" s="630" t="s">
        <v>7942</v>
      </c>
      <c r="E14" s="596">
        <f t="shared" si="0"/>
        <v>180000</v>
      </c>
      <c r="F14" s="618">
        <v>700200</v>
      </c>
      <c r="G14" s="515">
        <v>12</v>
      </c>
      <c r="H14" s="624" t="s">
        <v>3216</v>
      </c>
      <c r="I14" s="624" t="s">
        <v>3216</v>
      </c>
      <c r="J14" s="811"/>
      <c r="K14" s="752">
        <v>44592</v>
      </c>
      <c r="L14" s="557">
        <v>21</v>
      </c>
      <c r="M14" s="778" t="s">
        <v>2374</v>
      </c>
      <c r="N14" s="632" t="s">
        <v>2417</v>
      </c>
      <c r="O14" s="632">
        <v>5823</v>
      </c>
      <c r="P14" s="112" t="s">
        <v>2358</v>
      </c>
      <c r="Q14" s="783">
        <v>4872</v>
      </c>
      <c r="R14" s="112" t="s">
        <v>8622</v>
      </c>
      <c r="S14" s="112" t="s">
        <v>8623</v>
      </c>
      <c r="T14" s="672">
        <v>4872</v>
      </c>
      <c r="U14" s="432" t="s">
        <v>4870</v>
      </c>
      <c r="V14" s="432" t="s">
        <v>8624</v>
      </c>
      <c r="W14" s="523" t="s">
        <v>5043</v>
      </c>
      <c r="X14" s="983" t="s">
        <v>7946</v>
      </c>
      <c r="Y14" s="682">
        <v>44644</v>
      </c>
      <c r="Z14" s="670">
        <v>44651</v>
      </c>
      <c r="AA14" s="670"/>
      <c r="AB14" s="779"/>
      <c r="AC14" s="523">
        <v>11</v>
      </c>
      <c r="AD14" s="523" t="s">
        <v>6976</v>
      </c>
      <c r="AE14" s="523" t="s">
        <v>7957</v>
      </c>
      <c r="AF14" s="523" t="s">
        <v>7986</v>
      </c>
      <c r="AG14" s="523" t="s">
        <v>8625</v>
      </c>
      <c r="AH14" s="91" t="s">
        <v>3314</v>
      </c>
      <c r="AI14" s="91" t="s">
        <v>8596</v>
      </c>
      <c r="AJ14" s="523">
        <v>1</v>
      </c>
      <c r="AK14" s="523"/>
      <c r="AL14" s="523"/>
      <c r="AM14" s="523"/>
      <c r="AN14" s="523"/>
      <c r="AO14" s="523"/>
      <c r="AP14" s="523"/>
      <c r="AQ14" s="523"/>
      <c r="AR14" s="523"/>
      <c r="AS14" s="523"/>
      <c r="AT14" s="523"/>
      <c r="AU14" s="523"/>
      <c r="AV14" s="523"/>
      <c r="AW14" s="523"/>
      <c r="AX14" s="523"/>
      <c r="AY14" s="523"/>
      <c r="AZ14" s="523"/>
      <c r="BA14" s="523"/>
      <c r="BB14" s="523">
        <v>3</v>
      </c>
      <c r="BC14" s="523">
        <v>1</v>
      </c>
      <c r="BD14" s="523">
        <v>7</v>
      </c>
      <c r="BE14" s="523">
        <v>1</v>
      </c>
      <c r="BF14" s="523"/>
      <c r="BG14" s="523"/>
      <c r="BH14" s="91"/>
      <c r="BI14" s="91"/>
      <c r="BJ14" s="91"/>
      <c r="BK14" s="91"/>
      <c r="BL14" s="91"/>
      <c r="BM14" s="523"/>
      <c r="BN14" s="523"/>
      <c r="BO14" s="91"/>
      <c r="BP14" s="91"/>
      <c r="BQ14" s="91"/>
      <c r="BR14" s="91"/>
    </row>
    <row r="15" spans="1:74" ht="28.5">
      <c r="A15" s="672">
        <v>3536</v>
      </c>
      <c r="B15" s="630" t="s">
        <v>8626</v>
      </c>
      <c r="C15" s="630" t="s">
        <v>7566</v>
      </c>
      <c r="D15" s="630" t="s">
        <v>7942</v>
      </c>
      <c r="E15" s="596">
        <f t="shared" si="0"/>
        <v>180000</v>
      </c>
      <c r="F15" s="618">
        <v>700200</v>
      </c>
      <c r="G15" s="515">
        <v>12</v>
      </c>
      <c r="H15" s="624" t="s">
        <v>3216</v>
      </c>
      <c r="I15" s="624" t="s">
        <v>3216</v>
      </c>
      <c r="J15" s="624"/>
      <c r="K15" s="752">
        <v>44606</v>
      </c>
      <c r="L15" s="557">
        <v>21</v>
      </c>
      <c r="M15" s="778" t="s">
        <v>2374</v>
      </c>
      <c r="N15" s="632" t="s">
        <v>2417</v>
      </c>
      <c r="O15" s="632">
        <v>5824</v>
      </c>
      <c r="P15" s="112" t="s">
        <v>2358</v>
      </c>
      <c r="Q15" s="783">
        <v>3536</v>
      </c>
      <c r="R15" s="112" t="s">
        <v>2352</v>
      </c>
      <c r="S15" s="112" t="s">
        <v>8627</v>
      </c>
      <c r="T15" s="672">
        <v>3536</v>
      </c>
      <c r="U15" s="432" t="s">
        <v>4870</v>
      </c>
      <c r="V15" s="432" t="s">
        <v>579</v>
      </c>
      <c r="W15" s="523" t="s">
        <v>5043</v>
      </c>
      <c r="X15" s="983" t="s">
        <v>7946</v>
      </c>
      <c r="Y15" s="682">
        <v>44644</v>
      </c>
      <c r="Z15" s="670">
        <v>44651</v>
      </c>
      <c r="AA15" s="670"/>
      <c r="AB15" s="779"/>
      <c r="AC15" s="523">
        <v>11</v>
      </c>
      <c r="AD15" s="523" t="s">
        <v>6657</v>
      </c>
      <c r="AE15" s="523" t="s">
        <v>7957</v>
      </c>
      <c r="AF15" s="523" t="s">
        <v>7986</v>
      </c>
      <c r="AG15" s="523" t="s">
        <v>7966</v>
      </c>
      <c r="AH15" s="91" t="s">
        <v>6579</v>
      </c>
      <c r="AI15" s="91" t="s">
        <v>8596</v>
      </c>
      <c r="AJ15" s="523">
        <v>1</v>
      </c>
      <c r="AK15" s="523"/>
      <c r="AL15" s="523"/>
      <c r="AM15" s="523"/>
      <c r="AN15" s="523"/>
      <c r="AO15" s="523"/>
      <c r="AP15" s="523"/>
      <c r="AQ15" s="523"/>
      <c r="AR15" s="523"/>
      <c r="AS15" s="523"/>
      <c r="AT15" s="523"/>
      <c r="AU15" s="523"/>
      <c r="AV15" s="523"/>
      <c r="AW15" s="523"/>
      <c r="AX15" s="523"/>
      <c r="AY15" s="523"/>
      <c r="AZ15" s="523"/>
      <c r="BA15" s="523"/>
      <c r="BB15" s="523">
        <v>3</v>
      </c>
      <c r="BC15" s="523">
        <v>1</v>
      </c>
      <c r="BD15" s="523">
        <v>7</v>
      </c>
      <c r="BE15" s="523">
        <v>1</v>
      </c>
      <c r="BF15" s="523"/>
      <c r="BG15" s="523"/>
      <c r="BH15" s="91"/>
      <c r="BI15" s="91"/>
      <c r="BJ15" s="91"/>
      <c r="BK15" s="91"/>
      <c r="BL15" s="91"/>
      <c r="BM15" s="523"/>
      <c r="BN15" s="523"/>
      <c r="BO15" s="91"/>
      <c r="BP15" s="91"/>
      <c r="BQ15" s="91"/>
      <c r="BR15" s="91"/>
    </row>
    <row r="16" spans="1:74" ht="28.5">
      <c r="A16" s="672">
        <v>3030</v>
      </c>
      <c r="B16" s="630" t="s">
        <v>8628</v>
      </c>
      <c r="C16" s="630" t="s">
        <v>7714</v>
      </c>
      <c r="D16" s="630" t="s">
        <v>7942</v>
      </c>
      <c r="E16" s="596">
        <f t="shared" si="0"/>
        <v>180000</v>
      </c>
      <c r="F16" s="618">
        <v>700200</v>
      </c>
      <c r="G16" s="515">
        <v>12</v>
      </c>
      <c r="H16" s="624" t="s">
        <v>3216</v>
      </c>
      <c r="I16" s="624" t="s">
        <v>3216</v>
      </c>
      <c r="J16" s="624"/>
      <c r="K16" s="752">
        <v>44600</v>
      </c>
      <c r="L16" s="557">
        <v>21</v>
      </c>
      <c r="M16" s="778" t="s">
        <v>2374</v>
      </c>
      <c r="N16" s="632" t="s">
        <v>2417</v>
      </c>
      <c r="O16" s="632">
        <v>5825</v>
      </c>
      <c r="P16" s="417" t="s">
        <v>2358</v>
      </c>
      <c r="Q16" s="783">
        <v>3030</v>
      </c>
      <c r="R16" s="417" t="s">
        <v>194</v>
      </c>
      <c r="S16" s="417" t="s">
        <v>8629</v>
      </c>
      <c r="T16" s="672">
        <v>3030</v>
      </c>
      <c r="U16" s="417" t="s">
        <v>4880</v>
      </c>
      <c r="V16" s="417" t="s">
        <v>1840</v>
      </c>
      <c r="W16" s="523" t="s">
        <v>5043</v>
      </c>
      <c r="X16" s="983" t="s">
        <v>7946</v>
      </c>
      <c r="Y16" s="682">
        <v>44646</v>
      </c>
      <c r="Z16" s="670">
        <v>44651</v>
      </c>
      <c r="AA16" s="670"/>
      <c r="AB16" s="814" t="s">
        <v>8630</v>
      </c>
      <c r="AC16" s="523">
        <v>11</v>
      </c>
      <c r="AD16" s="523" t="s">
        <v>6976</v>
      </c>
      <c r="AE16" s="523" t="s">
        <v>7957</v>
      </c>
      <c r="AF16" s="523" t="s">
        <v>7986</v>
      </c>
      <c r="AG16" s="523" t="s">
        <v>8631</v>
      </c>
      <c r="AH16" s="91" t="s">
        <v>4910</v>
      </c>
      <c r="AI16" s="91" t="s">
        <v>8596</v>
      </c>
      <c r="AJ16" s="91"/>
      <c r="AK16" s="91">
        <v>1</v>
      </c>
      <c r="AL16" s="91"/>
      <c r="AM16" s="91"/>
      <c r="AN16" s="91"/>
      <c r="AO16" s="91"/>
      <c r="AP16" s="523"/>
      <c r="AQ16" s="523"/>
      <c r="AR16" s="523"/>
      <c r="AS16" s="523"/>
      <c r="AT16" s="523"/>
      <c r="AU16" s="523"/>
      <c r="AV16" s="523"/>
      <c r="AW16" s="523"/>
      <c r="AX16" s="523"/>
      <c r="AY16" s="523"/>
      <c r="AZ16" s="523"/>
      <c r="BA16" s="523"/>
      <c r="BB16" s="523">
        <v>2</v>
      </c>
      <c r="BC16" s="523">
        <v>1</v>
      </c>
      <c r="BD16" s="523">
        <v>11</v>
      </c>
      <c r="BE16" s="523">
        <v>1</v>
      </c>
      <c r="BF16" s="523"/>
      <c r="BG16" s="523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</row>
    <row r="17" spans="1:70" ht="28.5">
      <c r="A17" s="672">
        <v>4530</v>
      </c>
      <c r="B17" s="630" t="s">
        <v>8632</v>
      </c>
      <c r="C17" s="630" t="s">
        <v>2317</v>
      </c>
      <c r="D17" s="630" t="s">
        <v>7942</v>
      </c>
      <c r="E17" s="596">
        <f t="shared" si="0"/>
        <v>180000</v>
      </c>
      <c r="F17" s="618">
        <v>700200</v>
      </c>
      <c r="G17" s="515">
        <v>12</v>
      </c>
      <c r="H17" s="624" t="s">
        <v>3216</v>
      </c>
      <c r="I17" s="624" t="s">
        <v>3216</v>
      </c>
      <c r="J17" s="624"/>
      <c r="K17" s="752">
        <v>44607</v>
      </c>
      <c r="L17" s="557">
        <v>21</v>
      </c>
      <c r="M17" s="778" t="s">
        <v>2374</v>
      </c>
      <c r="N17" s="632" t="s">
        <v>2417</v>
      </c>
      <c r="O17" s="561">
        <v>5773</v>
      </c>
      <c r="P17" s="577" t="s">
        <v>2358</v>
      </c>
      <c r="Q17" s="783">
        <v>4530</v>
      </c>
      <c r="R17" s="577" t="s">
        <v>3715</v>
      </c>
      <c r="S17" s="577" t="s">
        <v>8633</v>
      </c>
      <c r="T17" s="672">
        <v>4530</v>
      </c>
      <c r="U17" s="577" t="s">
        <v>4887</v>
      </c>
      <c r="V17" s="577"/>
      <c r="W17" s="523" t="s">
        <v>5043</v>
      </c>
      <c r="X17" s="983" t="s">
        <v>7946</v>
      </c>
      <c r="Y17" s="682">
        <v>44645</v>
      </c>
      <c r="Z17" s="670">
        <v>44651</v>
      </c>
      <c r="AA17" s="670"/>
      <c r="AB17" s="779"/>
      <c r="AC17" s="523">
        <v>11</v>
      </c>
      <c r="AD17" s="523" t="s">
        <v>6689</v>
      </c>
      <c r="AE17" s="523" t="s">
        <v>7975</v>
      </c>
      <c r="AF17" s="523" t="s">
        <v>7986</v>
      </c>
      <c r="AG17" s="523" t="s">
        <v>8625</v>
      </c>
      <c r="AH17" s="91"/>
      <c r="AI17" s="91"/>
      <c r="AJ17" s="91"/>
      <c r="AK17" s="91">
        <v>1</v>
      </c>
      <c r="AL17" s="91"/>
      <c r="AM17" s="91"/>
      <c r="AN17" s="91"/>
      <c r="AO17" s="91"/>
      <c r="AP17" s="523"/>
      <c r="AQ17" s="523"/>
      <c r="AR17" s="523"/>
      <c r="AS17" s="523"/>
      <c r="AT17" s="523"/>
      <c r="AU17" s="523"/>
      <c r="AV17" s="523"/>
      <c r="AW17" s="523"/>
      <c r="AX17" s="523"/>
      <c r="AY17" s="523"/>
      <c r="AZ17" s="523"/>
      <c r="BA17" s="523"/>
      <c r="BB17" s="523">
        <v>3</v>
      </c>
      <c r="BC17" s="523">
        <v>1</v>
      </c>
      <c r="BD17" s="523">
        <v>7</v>
      </c>
      <c r="BE17" s="523">
        <v>1</v>
      </c>
      <c r="BF17" s="523"/>
      <c r="BG17" s="523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</row>
    <row r="18" spans="1:70" ht="28.5">
      <c r="A18" s="672">
        <v>2072</v>
      </c>
      <c r="B18" s="630" t="s">
        <v>8634</v>
      </c>
      <c r="C18" s="630" t="s">
        <v>6587</v>
      </c>
      <c r="D18" s="630" t="s">
        <v>7942</v>
      </c>
      <c r="E18" s="596">
        <f t="shared" si="0"/>
        <v>180000</v>
      </c>
      <c r="F18" s="618">
        <v>700200</v>
      </c>
      <c r="G18" s="515">
        <v>11</v>
      </c>
      <c r="H18" s="624" t="s">
        <v>3216</v>
      </c>
      <c r="I18" s="624" t="s">
        <v>3216</v>
      </c>
      <c r="J18" s="624"/>
      <c r="K18" s="752">
        <v>44593</v>
      </c>
      <c r="L18" s="557">
        <v>21</v>
      </c>
      <c r="M18" s="778" t="s">
        <v>2374</v>
      </c>
      <c r="N18" s="632" t="s">
        <v>2417</v>
      </c>
      <c r="O18" s="632">
        <v>5828</v>
      </c>
      <c r="P18" s="417" t="s">
        <v>2358</v>
      </c>
      <c r="Q18" s="783">
        <v>2072</v>
      </c>
      <c r="R18" s="417" t="s">
        <v>2715</v>
      </c>
      <c r="S18" s="417" t="s">
        <v>8635</v>
      </c>
      <c r="T18" s="672">
        <v>2072</v>
      </c>
      <c r="U18" s="417" t="s">
        <v>4880</v>
      </c>
      <c r="V18" s="417" t="s">
        <v>8636</v>
      </c>
      <c r="W18" s="523" t="s">
        <v>5043</v>
      </c>
      <c r="X18" s="983" t="s">
        <v>7946</v>
      </c>
      <c r="Y18" s="682">
        <v>44646</v>
      </c>
      <c r="Z18" s="670">
        <v>44653</v>
      </c>
      <c r="AA18" s="670"/>
      <c r="AB18" s="814" t="s">
        <v>8630</v>
      </c>
      <c r="AC18" s="523">
        <v>11</v>
      </c>
      <c r="AD18" s="523" t="s">
        <v>6657</v>
      </c>
      <c r="AE18" s="523" t="s">
        <v>7975</v>
      </c>
      <c r="AF18" s="523" t="s">
        <v>7986</v>
      </c>
      <c r="AG18" s="523" t="s">
        <v>8625</v>
      </c>
      <c r="AH18" s="91" t="s">
        <v>8637</v>
      </c>
      <c r="AI18" s="91"/>
      <c r="AJ18" s="91">
        <v>1</v>
      </c>
      <c r="AK18" s="91"/>
      <c r="AL18" s="91"/>
      <c r="AM18" s="91"/>
      <c r="AN18" s="91"/>
      <c r="AO18" s="91"/>
      <c r="AP18" s="523"/>
      <c r="AQ18" s="523"/>
      <c r="AR18" s="523"/>
      <c r="AS18" s="523"/>
      <c r="AT18" s="523"/>
      <c r="AU18" s="523"/>
      <c r="AV18" s="523"/>
      <c r="AW18" s="523"/>
      <c r="AX18" s="523"/>
      <c r="AY18" s="523"/>
      <c r="AZ18" s="523"/>
      <c r="BA18" s="523"/>
      <c r="BB18" s="523">
        <v>3</v>
      </c>
      <c r="BC18" s="523">
        <v>1</v>
      </c>
      <c r="BD18" s="523">
        <v>7</v>
      </c>
      <c r="BE18" s="523">
        <v>1</v>
      </c>
      <c r="BF18" s="523"/>
      <c r="BG18" s="523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</row>
    <row r="19" spans="1:70" ht="28.5">
      <c r="A19" s="672">
        <v>1507</v>
      </c>
      <c r="B19" s="630" t="s">
        <v>8638</v>
      </c>
      <c r="C19" s="630" t="s">
        <v>7959</v>
      </c>
      <c r="D19" s="630" t="s">
        <v>7942</v>
      </c>
      <c r="E19" s="596">
        <f t="shared" si="0"/>
        <v>180000</v>
      </c>
      <c r="F19" s="618">
        <v>700200</v>
      </c>
      <c r="G19" s="515">
        <v>12</v>
      </c>
      <c r="H19" s="624" t="s">
        <v>3216</v>
      </c>
      <c r="I19" s="624" t="s">
        <v>3216</v>
      </c>
      <c r="J19" s="624"/>
      <c r="K19" s="752">
        <v>44600</v>
      </c>
      <c r="L19" s="557">
        <v>21</v>
      </c>
      <c r="M19" s="521" t="s">
        <v>2374</v>
      </c>
      <c r="N19" s="632" t="s">
        <v>2417</v>
      </c>
      <c r="O19" s="561">
        <v>5832</v>
      </c>
      <c r="P19" s="586" t="s">
        <v>2358</v>
      </c>
      <c r="Q19" s="783">
        <v>1507</v>
      </c>
      <c r="R19" s="586" t="s">
        <v>4834</v>
      </c>
      <c r="S19" s="586" t="s">
        <v>7269</v>
      </c>
      <c r="T19" s="672">
        <v>1507</v>
      </c>
      <c r="U19" s="586" t="s">
        <v>5720</v>
      </c>
      <c r="V19" s="586" t="s">
        <v>934</v>
      </c>
      <c r="W19" s="523" t="s">
        <v>5043</v>
      </c>
      <c r="X19" s="983" t="s">
        <v>7946</v>
      </c>
      <c r="Y19" s="682">
        <v>44648</v>
      </c>
      <c r="Z19" s="670">
        <v>44651</v>
      </c>
      <c r="AA19" s="670"/>
      <c r="AB19" s="815" t="s">
        <v>8639</v>
      </c>
      <c r="AC19" s="523">
        <v>11</v>
      </c>
      <c r="AD19" s="523" t="s">
        <v>6986</v>
      </c>
      <c r="AE19" s="523" t="s">
        <v>7957</v>
      </c>
      <c r="AF19" s="523" t="s">
        <v>7986</v>
      </c>
      <c r="AG19" s="523" t="s">
        <v>8595</v>
      </c>
      <c r="AH19" s="91" t="s">
        <v>3314</v>
      </c>
      <c r="AI19" s="91" t="s">
        <v>8596</v>
      </c>
      <c r="AJ19" s="91">
        <v>1</v>
      </c>
      <c r="AK19" s="91"/>
      <c r="AL19" s="91"/>
      <c r="AM19" s="91"/>
      <c r="AN19" s="91"/>
      <c r="AO19" s="91"/>
      <c r="AP19" s="523"/>
      <c r="AQ19" s="523"/>
      <c r="AR19" s="523"/>
      <c r="AS19" s="523"/>
      <c r="AT19" s="523"/>
      <c r="AU19" s="523"/>
      <c r="AV19" s="523"/>
      <c r="AW19" s="523"/>
      <c r="AX19" s="523"/>
      <c r="AY19" s="523"/>
      <c r="AZ19" s="523"/>
      <c r="BA19" s="523"/>
      <c r="BB19" s="523">
        <v>4</v>
      </c>
      <c r="BC19" s="523">
        <v>1</v>
      </c>
      <c r="BD19" s="523">
        <v>9</v>
      </c>
      <c r="BE19" s="523">
        <v>1</v>
      </c>
      <c r="BF19" s="523"/>
      <c r="BG19" s="523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</row>
    <row r="20" spans="1:70" ht="28.5">
      <c r="A20" s="672">
        <v>3017</v>
      </c>
      <c r="B20" s="630" t="s">
        <v>8652</v>
      </c>
      <c r="C20" s="630" t="s">
        <v>2317</v>
      </c>
      <c r="D20" s="630" t="s">
        <v>7942</v>
      </c>
      <c r="E20" s="596">
        <f t="shared" si="0"/>
        <v>180000</v>
      </c>
      <c r="F20" s="618">
        <v>700200</v>
      </c>
      <c r="G20" s="515">
        <v>12</v>
      </c>
      <c r="H20" s="624" t="s">
        <v>3216</v>
      </c>
      <c r="I20" s="624" t="s">
        <v>3216</v>
      </c>
      <c r="J20" s="624"/>
      <c r="K20" s="752">
        <v>44600</v>
      </c>
      <c r="L20" s="557">
        <v>27</v>
      </c>
      <c r="M20" s="778" t="s">
        <v>2374</v>
      </c>
      <c r="N20" s="632" t="s">
        <v>2417</v>
      </c>
      <c r="O20" s="632">
        <v>5827</v>
      </c>
      <c r="P20" s="417" t="s">
        <v>2358</v>
      </c>
      <c r="Q20" s="783">
        <v>3017</v>
      </c>
      <c r="R20" s="417" t="s">
        <v>3596</v>
      </c>
      <c r="S20" s="417" t="s">
        <v>8653</v>
      </c>
      <c r="T20" s="672">
        <v>3017</v>
      </c>
      <c r="U20" s="417" t="s">
        <v>4880</v>
      </c>
      <c r="V20" s="417" t="s">
        <v>1709</v>
      </c>
      <c r="W20" s="523" t="s">
        <v>5043</v>
      </c>
      <c r="X20" s="983" t="s">
        <v>5833</v>
      </c>
      <c r="Y20" s="682">
        <v>44653</v>
      </c>
      <c r="Z20" s="670">
        <v>44658</v>
      </c>
      <c r="AA20" s="670"/>
      <c r="AB20" s="813" t="s">
        <v>8654</v>
      </c>
      <c r="AC20" s="523">
        <v>11</v>
      </c>
      <c r="AD20" s="523" t="s">
        <v>6677</v>
      </c>
      <c r="AE20" s="523" t="s">
        <v>7975</v>
      </c>
      <c r="AF20" s="523" t="s">
        <v>7986</v>
      </c>
      <c r="AG20" s="523" t="s">
        <v>8625</v>
      </c>
      <c r="AH20" s="91" t="s">
        <v>8655</v>
      </c>
      <c r="AI20" s="91"/>
      <c r="AJ20" s="91"/>
      <c r="AK20" s="91">
        <v>1</v>
      </c>
      <c r="AL20" s="91"/>
      <c r="AM20" s="91"/>
      <c r="AN20" s="91"/>
      <c r="AO20" s="91"/>
      <c r="AP20" s="523"/>
      <c r="AQ20" s="523"/>
      <c r="AR20" s="523"/>
      <c r="AS20" s="523"/>
      <c r="AT20" s="523"/>
      <c r="AU20" s="523"/>
      <c r="AV20" s="523"/>
      <c r="AW20" s="523"/>
      <c r="AX20" s="523"/>
      <c r="AY20" s="523"/>
      <c r="AZ20" s="523"/>
      <c r="BA20" s="523"/>
      <c r="BB20" s="523">
        <v>3</v>
      </c>
      <c r="BC20" s="523">
        <v>1</v>
      </c>
      <c r="BD20" s="523">
        <v>7</v>
      </c>
      <c r="BE20" s="523">
        <v>1</v>
      </c>
      <c r="BF20" s="523"/>
      <c r="BG20" s="523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</row>
    <row r="21" spans="1:70" ht="28.5">
      <c r="A21" s="672">
        <v>4517</v>
      </c>
      <c r="B21" s="630" t="s">
        <v>8644</v>
      </c>
      <c r="C21" s="630" t="s">
        <v>2317</v>
      </c>
      <c r="D21" s="630" t="s">
        <v>7942</v>
      </c>
      <c r="E21" s="596">
        <f t="shared" ref="E21" si="1">F21/3.89</f>
        <v>180000</v>
      </c>
      <c r="F21" s="618">
        <v>700200</v>
      </c>
      <c r="G21" s="515">
        <v>11</v>
      </c>
      <c r="H21" s="624" t="s">
        <v>3216</v>
      </c>
      <c r="I21" s="624" t="s">
        <v>3216</v>
      </c>
      <c r="J21" s="624"/>
      <c r="K21" s="752">
        <v>44600</v>
      </c>
      <c r="L21" s="557">
        <v>27</v>
      </c>
      <c r="M21" s="778" t="s">
        <v>2374</v>
      </c>
      <c r="N21" s="632" t="s">
        <v>2417</v>
      </c>
      <c r="O21" s="632">
        <v>5830</v>
      </c>
      <c r="P21" s="417" t="s">
        <v>2358</v>
      </c>
      <c r="Q21" s="783">
        <v>4517</v>
      </c>
      <c r="R21" s="417" t="s">
        <v>3774</v>
      </c>
      <c r="S21" s="417" t="s">
        <v>8645</v>
      </c>
      <c r="T21" s="672">
        <v>4517</v>
      </c>
      <c r="U21" s="417" t="s">
        <v>4880</v>
      </c>
      <c r="V21" s="417" t="s">
        <v>8646</v>
      </c>
      <c r="W21" s="523" t="s">
        <v>5043</v>
      </c>
      <c r="X21" s="983" t="s">
        <v>5833</v>
      </c>
      <c r="Y21" s="682">
        <v>44652</v>
      </c>
      <c r="Z21" s="670">
        <v>44658</v>
      </c>
      <c r="AA21" s="670"/>
      <c r="AB21" s="813" t="s">
        <v>8647</v>
      </c>
      <c r="AC21" s="523">
        <v>11</v>
      </c>
      <c r="AD21" s="523" t="s">
        <v>6677</v>
      </c>
      <c r="AE21" s="523" t="s">
        <v>7957</v>
      </c>
      <c r="AF21" s="523" t="s">
        <v>7986</v>
      </c>
      <c r="AG21" s="523" t="s">
        <v>8625</v>
      </c>
      <c r="AH21" s="91" t="s">
        <v>3258</v>
      </c>
      <c r="AI21" s="91" t="s">
        <v>8596</v>
      </c>
      <c r="AJ21" s="91"/>
      <c r="AK21" s="91">
        <v>1</v>
      </c>
      <c r="AL21" s="91"/>
      <c r="AM21" s="91"/>
      <c r="AN21" s="91"/>
      <c r="AO21" s="91"/>
      <c r="AP21" s="523"/>
      <c r="AQ21" s="523"/>
      <c r="AR21" s="523"/>
      <c r="AS21" s="523"/>
      <c r="AT21" s="523"/>
      <c r="AU21" s="523"/>
      <c r="AV21" s="523"/>
      <c r="AW21" s="523"/>
      <c r="AX21" s="523"/>
      <c r="AY21" s="523"/>
      <c r="AZ21" s="523"/>
      <c r="BA21" s="523"/>
      <c r="BB21" s="523">
        <v>3</v>
      </c>
      <c r="BC21" s="523">
        <v>1</v>
      </c>
      <c r="BD21" s="523">
        <v>7</v>
      </c>
      <c r="BE21" s="523">
        <v>1</v>
      </c>
      <c r="BF21" s="523"/>
      <c r="BG21" s="523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</row>
    <row r="22" spans="1:70" ht="28.5">
      <c r="A22" s="672">
        <v>4919</v>
      </c>
      <c r="B22" s="630" t="s">
        <v>8640</v>
      </c>
      <c r="C22" s="630" t="s">
        <v>6628</v>
      </c>
      <c r="D22" s="630" t="s">
        <v>7942</v>
      </c>
      <c r="E22" s="596">
        <f t="shared" si="0"/>
        <v>180000</v>
      </c>
      <c r="F22" s="618">
        <v>700200</v>
      </c>
      <c r="G22" s="515">
        <v>12</v>
      </c>
      <c r="H22" s="624" t="s">
        <v>3216</v>
      </c>
      <c r="I22" s="624" t="s">
        <v>3216</v>
      </c>
      <c r="J22" s="624"/>
      <c r="K22" s="752">
        <v>44614</v>
      </c>
      <c r="L22" s="557">
        <v>28</v>
      </c>
      <c r="M22" s="778" t="s">
        <v>2374</v>
      </c>
      <c r="N22" s="632" t="s">
        <v>2417</v>
      </c>
      <c r="O22" s="561">
        <v>5822</v>
      </c>
      <c r="P22" s="577" t="s">
        <v>2358</v>
      </c>
      <c r="Q22" s="783">
        <v>4919</v>
      </c>
      <c r="R22" s="577" t="s">
        <v>3415</v>
      </c>
      <c r="S22" s="577" t="s">
        <v>8641</v>
      </c>
      <c r="T22" s="672">
        <v>4919</v>
      </c>
      <c r="U22" s="577" t="s">
        <v>4887</v>
      </c>
      <c r="V22" s="577"/>
      <c r="W22" s="523" t="s">
        <v>5043</v>
      </c>
      <c r="X22" s="983" t="s">
        <v>7946</v>
      </c>
      <c r="Y22" s="682">
        <v>44652</v>
      </c>
      <c r="Z22" s="670">
        <v>44658</v>
      </c>
      <c r="AA22" s="670"/>
      <c r="AB22" s="813" t="s">
        <v>8642</v>
      </c>
      <c r="AC22" s="523">
        <v>11</v>
      </c>
      <c r="AD22" s="523" t="s">
        <v>6976</v>
      </c>
      <c r="AE22" s="523" t="s">
        <v>7975</v>
      </c>
      <c r="AF22" s="523" t="s">
        <v>7986</v>
      </c>
      <c r="AG22" s="523" t="s">
        <v>8643</v>
      </c>
      <c r="AH22" s="91"/>
      <c r="AI22" s="91"/>
      <c r="AJ22" s="91"/>
      <c r="AK22" s="91">
        <v>1</v>
      </c>
      <c r="AL22" s="91"/>
      <c r="AM22" s="91"/>
      <c r="AN22" s="91"/>
      <c r="AO22" s="91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3"/>
      <c r="BB22" s="523">
        <v>3</v>
      </c>
      <c r="BC22" s="523">
        <v>1</v>
      </c>
      <c r="BD22" s="523">
        <v>6</v>
      </c>
      <c r="BE22" s="523">
        <v>1</v>
      </c>
      <c r="BF22" s="523"/>
      <c r="BG22" s="523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</row>
    <row r="23" spans="1:70" ht="28.5">
      <c r="A23" s="672">
        <v>4545</v>
      </c>
      <c r="B23" s="630" t="s">
        <v>8656</v>
      </c>
      <c r="C23" s="630" t="s">
        <v>7566</v>
      </c>
      <c r="D23" s="630" t="s">
        <v>7942</v>
      </c>
      <c r="E23" s="596">
        <f t="shared" si="0"/>
        <v>180000</v>
      </c>
      <c r="F23" s="618">
        <v>700200</v>
      </c>
      <c r="G23" s="515">
        <v>11</v>
      </c>
      <c r="H23" s="624" t="s">
        <v>3216</v>
      </c>
      <c r="I23" s="624" t="s">
        <v>3216</v>
      </c>
      <c r="J23" s="624"/>
      <c r="K23" s="752">
        <v>44614</v>
      </c>
      <c r="L23" s="557">
        <v>28</v>
      </c>
      <c r="M23" s="778" t="s">
        <v>2374</v>
      </c>
      <c r="N23" s="632" t="s">
        <v>2417</v>
      </c>
      <c r="O23" s="632">
        <v>7363</v>
      </c>
      <c r="P23" s="112" t="s">
        <v>2358</v>
      </c>
      <c r="Q23" s="783">
        <v>4545</v>
      </c>
      <c r="R23" s="112" t="s">
        <v>5147</v>
      </c>
      <c r="S23" s="112" t="s">
        <v>8657</v>
      </c>
      <c r="T23" s="672">
        <v>4545</v>
      </c>
      <c r="U23" s="432" t="s">
        <v>4870</v>
      </c>
      <c r="V23" s="432"/>
      <c r="W23" s="523" t="s">
        <v>5043</v>
      </c>
      <c r="X23" s="983" t="s">
        <v>5710</v>
      </c>
      <c r="Y23" s="682">
        <v>44653</v>
      </c>
      <c r="Z23" s="670">
        <v>44658</v>
      </c>
      <c r="AA23" s="670"/>
      <c r="AB23" s="813" t="s">
        <v>8658</v>
      </c>
      <c r="AC23" s="523">
        <v>11</v>
      </c>
      <c r="AD23" s="523" t="s">
        <v>6555</v>
      </c>
      <c r="AE23" s="523" t="s">
        <v>7957</v>
      </c>
      <c r="AF23" s="523" t="s">
        <v>7986</v>
      </c>
      <c r="AG23" s="523" t="s">
        <v>8625</v>
      </c>
      <c r="AH23" s="91" t="s">
        <v>8244</v>
      </c>
      <c r="AI23" s="91" t="s">
        <v>8596</v>
      </c>
      <c r="AJ23" s="523"/>
      <c r="AK23" s="523">
        <v>1</v>
      </c>
      <c r="AL23" s="523"/>
      <c r="AM23" s="523"/>
      <c r="AN23" s="523"/>
      <c r="AO23" s="523"/>
      <c r="AP23" s="523"/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523">
        <v>3</v>
      </c>
      <c r="BC23" s="523">
        <v>1</v>
      </c>
      <c r="BD23" s="523">
        <v>7</v>
      </c>
      <c r="BE23" s="523">
        <v>1</v>
      </c>
      <c r="BF23" s="523"/>
      <c r="BG23" s="523"/>
      <c r="BH23" s="91"/>
      <c r="BI23" s="91"/>
      <c r="BJ23" s="91"/>
      <c r="BK23" s="91"/>
      <c r="BL23" s="91"/>
      <c r="BM23" s="523"/>
      <c r="BN23" s="523"/>
      <c r="BO23" s="91"/>
      <c r="BP23" s="91"/>
      <c r="BQ23" s="91"/>
      <c r="BR23" s="91"/>
    </row>
    <row r="24" spans="1:70" ht="25.5">
      <c r="A24" s="672">
        <v>1239</v>
      </c>
      <c r="B24" s="630" t="s">
        <v>8648</v>
      </c>
      <c r="C24" s="630" t="s">
        <v>2333</v>
      </c>
      <c r="D24" s="630" t="s">
        <v>7942</v>
      </c>
      <c r="E24" s="596">
        <f t="shared" ref="E24" si="2">F24/3.89</f>
        <v>180000</v>
      </c>
      <c r="F24" s="618">
        <v>700200</v>
      </c>
      <c r="G24" s="515">
        <v>11</v>
      </c>
      <c r="H24" s="624" t="s">
        <v>3216</v>
      </c>
      <c r="I24" s="624" t="s">
        <v>3216</v>
      </c>
      <c r="J24" s="624"/>
      <c r="K24" s="752">
        <v>44603</v>
      </c>
      <c r="L24" s="557">
        <v>31</v>
      </c>
      <c r="M24" s="778" t="s">
        <v>2374</v>
      </c>
      <c r="N24" s="632" t="s">
        <v>2417</v>
      </c>
      <c r="O24" s="632">
        <v>5831</v>
      </c>
      <c r="P24" s="417" t="s">
        <v>2358</v>
      </c>
      <c r="Q24" s="783">
        <v>1239</v>
      </c>
      <c r="R24" s="417" t="s">
        <v>2386</v>
      </c>
      <c r="S24" s="417" t="s">
        <v>8649</v>
      </c>
      <c r="T24" s="672">
        <v>1239</v>
      </c>
      <c r="U24" s="417" t="s">
        <v>4880</v>
      </c>
      <c r="V24" s="417" t="s">
        <v>8209</v>
      </c>
      <c r="W24" s="523" t="s">
        <v>5043</v>
      </c>
      <c r="X24" s="983" t="s">
        <v>5833</v>
      </c>
      <c r="Y24" s="682">
        <v>44653</v>
      </c>
      <c r="Z24" s="670">
        <v>44658</v>
      </c>
      <c r="AA24" s="670"/>
      <c r="AB24" s="816" t="s">
        <v>8650</v>
      </c>
      <c r="AC24" s="523">
        <v>11</v>
      </c>
      <c r="AD24" s="523" t="s">
        <v>6677</v>
      </c>
      <c r="AE24" s="523" t="s">
        <v>7975</v>
      </c>
      <c r="AF24" s="523" t="s">
        <v>7986</v>
      </c>
      <c r="AG24" s="523" t="s">
        <v>8651</v>
      </c>
      <c r="AH24" s="91"/>
      <c r="AI24" s="91"/>
      <c r="AJ24" s="91"/>
      <c r="AK24" s="91">
        <v>1</v>
      </c>
      <c r="AL24" s="91"/>
      <c r="AM24" s="91"/>
      <c r="AN24" s="91"/>
      <c r="AO24" s="91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>
        <v>6</v>
      </c>
      <c r="BA24" s="523"/>
      <c r="BB24" s="523">
        <v>2</v>
      </c>
      <c r="BC24" s="523"/>
      <c r="BD24" s="523">
        <v>5</v>
      </c>
      <c r="BE24" s="523">
        <v>1</v>
      </c>
      <c r="BF24" s="523"/>
      <c r="BG24" s="523">
        <v>1</v>
      </c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</row>
    <row r="25" spans="1:70" ht="42.75">
      <c r="A25" s="672">
        <v>6941</v>
      </c>
      <c r="B25" s="630" t="s">
        <v>8659</v>
      </c>
      <c r="C25" s="630" t="s">
        <v>7566</v>
      </c>
      <c r="D25" s="630" t="s">
        <v>7942</v>
      </c>
      <c r="E25" s="596">
        <f>F25/3.89</f>
        <v>107969.15167095115</v>
      </c>
      <c r="F25" s="618">
        <v>420000</v>
      </c>
      <c r="G25" s="515">
        <v>6</v>
      </c>
      <c r="H25" s="624" t="s">
        <v>3216</v>
      </c>
      <c r="I25" s="624"/>
      <c r="J25" s="624"/>
      <c r="K25" s="613" t="s">
        <v>8559</v>
      </c>
      <c r="L25" s="557">
        <v>4</v>
      </c>
      <c r="M25" s="778" t="s">
        <v>2417</v>
      </c>
      <c r="N25" s="632" t="s">
        <v>2417</v>
      </c>
      <c r="O25" s="561">
        <v>7422</v>
      </c>
      <c r="P25" s="586" t="s">
        <v>7241</v>
      </c>
      <c r="Q25" s="783">
        <v>6941</v>
      </c>
      <c r="R25" s="586" t="s">
        <v>8524</v>
      </c>
      <c r="S25" s="586" t="s">
        <v>8661</v>
      </c>
      <c r="T25" s="672">
        <v>6941</v>
      </c>
      <c r="U25" s="586" t="s">
        <v>5720</v>
      </c>
      <c r="V25" s="586" t="s">
        <v>8526</v>
      </c>
      <c r="W25" s="523" t="s">
        <v>5043</v>
      </c>
      <c r="X25" s="983" t="s">
        <v>5833</v>
      </c>
      <c r="Y25" s="682">
        <v>44658</v>
      </c>
      <c r="Z25" s="670">
        <v>44665</v>
      </c>
      <c r="AA25" s="670"/>
      <c r="AB25" s="779" t="s">
        <v>8662</v>
      </c>
      <c r="AC25" s="802">
        <v>6</v>
      </c>
      <c r="AD25" s="523">
        <v>6</v>
      </c>
      <c r="AE25" s="523"/>
      <c r="AF25" s="523" t="s">
        <v>7972</v>
      </c>
      <c r="AG25" s="523" t="s">
        <v>7948</v>
      </c>
      <c r="AH25" s="91">
        <v>4</v>
      </c>
      <c r="AI25" s="91" t="s">
        <v>8596</v>
      </c>
      <c r="AJ25" s="91">
        <v>1</v>
      </c>
      <c r="AK25" s="91"/>
      <c r="AL25" s="91">
        <v>6</v>
      </c>
      <c r="AM25" s="91"/>
      <c r="AN25" s="91"/>
      <c r="AO25" s="91"/>
      <c r="AP25" s="523"/>
      <c r="AQ25" s="523"/>
      <c r="AR25" s="523"/>
      <c r="AS25" s="523"/>
      <c r="AT25" s="523">
        <v>1</v>
      </c>
      <c r="AU25" s="523"/>
      <c r="AV25" s="523">
        <v>4</v>
      </c>
      <c r="AW25" s="523">
        <v>2</v>
      </c>
      <c r="AX25" s="523"/>
      <c r="AY25" s="523"/>
      <c r="AZ25" s="523">
        <v>0</v>
      </c>
      <c r="BA25" s="523">
        <v>0</v>
      </c>
      <c r="BB25" s="523">
        <v>0</v>
      </c>
      <c r="BC25" s="523">
        <v>0</v>
      </c>
      <c r="BD25" s="523"/>
      <c r="BE25" s="523"/>
      <c r="BF25" s="523"/>
      <c r="BG25" s="523"/>
      <c r="BH25" s="91">
        <v>2</v>
      </c>
      <c r="BI25" s="91">
        <v>1</v>
      </c>
      <c r="BJ25" s="91">
        <v>1</v>
      </c>
      <c r="BK25" s="91">
        <v>2</v>
      </c>
      <c r="BL25" s="91">
        <v>4</v>
      </c>
      <c r="BM25" s="91"/>
      <c r="BN25" s="91"/>
      <c r="BO25" s="91"/>
      <c r="BP25" s="91">
        <v>2</v>
      </c>
      <c r="BQ25" s="91">
        <v>1</v>
      </c>
      <c r="BR25" s="91">
        <v>1</v>
      </c>
    </row>
    <row r="26" spans="1:70" ht="28.5">
      <c r="A26" s="672">
        <v>4765</v>
      </c>
      <c r="B26" s="630" t="s">
        <v>8663</v>
      </c>
      <c r="C26" s="630" t="s">
        <v>2317</v>
      </c>
      <c r="D26" s="630" t="s">
        <v>7942</v>
      </c>
      <c r="E26" s="596">
        <f t="shared" ref="E26:E57" si="3">F26/3.89</f>
        <v>180000</v>
      </c>
      <c r="F26" s="618">
        <v>700200</v>
      </c>
      <c r="G26" s="515">
        <v>11</v>
      </c>
      <c r="H26" s="624" t="s">
        <v>3216</v>
      </c>
      <c r="I26" s="624" t="s">
        <v>3216</v>
      </c>
      <c r="J26" s="624"/>
      <c r="K26" s="752">
        <v>44621</v>
      </c>
      <c r="L26" s="557">
        <v>4</v>
      </c>
      <c r="M26" s="778" t="s">
        <v>2417</v>
      </c>
      <c r="N26" s="632" t="s">
        <v>2417</v>
      </c>
      <c r="O26" s="632">
        <v>7393</v>
      </c>
      <c r="P26" s="112" t="s">
        <v>2358</v>
      </c>
      <c r="Q26" s="783">
        <v>4765</v>
      </c>
      <c r="R26" s="112" t="s">
        <v>2738</v>
      </c>
      <c r="S26" s="112" t="s">
        <v>8664</v>
      </c>
      <c r="T26" s="672">
        <v>4765</v>
      </c>
      <c r="U26" s="432" t="s">
        <v>4870</v>
      </c>
      <c r="V26" s="432" t="s">
        <v>2252</v>
      </c>
      <c r="W26" s="523" t="s">
        <v>5043</v>
      </c>
      <c r="X26" s="983" t="s">
        <v>5710</v>
      </c>
      <c r="Y26" s="682">
        <v>44659</v>
      </c>
      <c r="Z26" s="670">
        <v>44665</v>
      </c>
      <c r="AA26" s="670"/>
      <c r="AB26" s="813" t="s">
        <v>8665</v>
      </c>
      <c r="AC26" s="523">
        <v>10</v>
      </c>
      <c r="AD26" s="523" t="s">
        <v>6555</v>
      </c>
      <c r="AE26" s="523" t="s">
        <v>7957</v>
      </c>
      <c r="AF26" s="523" t="s">
        <v>7986</v>
      </c>
      <c r="AG26" s="523"/>
      <c r="AH26" s="91"/>
      <c r="AI26" s="91" t="s">
        <v>8596</v>
      </c>
      <c r="AJ26" s="523"/>
      <c r="AK26" s="523">
        <v>1</v>
      </c>
      <c r="AL26" s="523"/>
      <c r="AM26" s="523"/>
      <c r="AN26" s="523"/>
      <c r="AO26" s="523"/>
      <c r="AP26" s="523"/>
      <c r="AQ26" s="523"/>
      <c r="AR26" s="523"/>
      <c r="AS26" s="523"/>
      <c r="AT26" s="523"/>
      <c r="AU26" s="523"/>
      <c r="AV26" s="523"/>
      <c r="AW26" s="523"/>
      <c r="AX26" s="523"/>
      <c r="AY26" s="523"/>
      <c r="AZ26" s="523"/>
      <c r="BA26" s="523"/>
      <c r="BB26" s="523">
        <v>3</v>
      </c>
      <c r="BC26" s="523">
        <v>1</v>
      </c>
      <c r="BD26" s="523">
        <v>7</v>
      </c>
      <c r="BE26" s="523">
        <v>1</v>
      </c>
      <c r="BF26" s="523"/>
      <c r="BG26" s="523"/>
      <c r="BH26" s="91"/>
      <c r="BI26" s="91"/>
      <c r="BJ26" s="91"/>
      <c r="BK26" s="91"/>
      <c r="BL26" s="91"/>
      <c r="BM26" s="523"/>
      <c r="BN26" s="523"/>
      <c r="BO26" s="91"/>
      <c r="BP26" s="91"/>
      <c r="BQ26" s="91"/>
      <c r="BR26" s="91"/>
    </row>
    <row r="27" spans="1:70" ht="28.5">
      <c r="A27" s="672">
        <v>4380</v>
      </c>
      <c r="B27" s="630" t="s">
        <v>8666</v>
      </c>
      <c r="C27" s="630" t="s">
        <v>6628</v>
      </c>
      <c r="D27" s="630" t="s">
        <v>7942</v>
      </c>
      <c r="E27" s="596">
        <f t="shared" si="3"/>
        <v>180000</v>
      </c>
      <c r="F27" s="618">
        <v>700200</v>
      </c>
      <c r="G27" s="515">
        <v>11</v>
      </c>
      <c r="H27" s="624" t="s">
        <v>3216</v>
      </c>
      <c r="I27" s="624" t="s">
        <v>3216</v>
      </c>
      <c r="J27" s="624"/>
      <c r="K27" s="752">
        <v>44622</v>
      </c>
      <c r="L27" s="557">
        <v>4</v>
      </c>
      <c r="M27" s="778" t="s">
        <v>2417</v>
      </c>
      <c r="N27" s="632" t="s">
        <v>2417</v>
      </c>
      <c r="O27" s="632">
        <v>7374</v>
      </c>
      <c r="P27" s="112" t="s">
        <v>2358</v>
      </c>
      <c r="Q27" s="783">
        <v>4380</v>
      </c>
      <c r="R27" s="112" t="s">
        <v>2399</v>
      </c>
      <c r="S27" s="112" t="s">
        <v>8841</v>
      </c>
      <c r="T27" s="672">
        <v>4380</v>
      </c>
      <c r="U27" s="432" t="s">
        <v>4870</v>
      </c>
      <c r="V27" s="432" t="s">
        <v>2252</v>
      </c>
      <c r="W27" s="523" t="s">
        <v>5043</v>
      </c>
      <c r="X27" s="983" t="s">
        <v>5710</v>
      </c>
      <c r="Y27" s="682">
        <v>44659</v>
      </c>
      <c r="Z27" s="670">
        <v>44665</v>
      </c>
      <c r="AA27" s="670"/>
      <c r="AB27" s="816" t="s">
        <v>8650</v>
      </c>
      <c r="AC27" s="523">
        <v>10</v>
      </c>
      <c r="AD27" s="523" t="s">
        <v>4930</v>
      </c>
      <c r="AE27" s="523" t="s">
        <v>7957</v>
      </c>
      <c r="AF27" s="523" t="s">
        <v>7986</v>
      </c>
      <c r="AG27" s="523" t="s">
        <v>8625</v>
      </c>
      <c r="AH27" s="91" t="s">
        <v>4910</v>
      </c>
      <c r="AI27" s="91" t="s">
        <v>8596</v>
      </c>
      <c r="AJ27" s="523">
        <v>1</v>
      </c>
      <c r="AK27" s="523"/>
      <c r="AL27" s="523"/>
      <c r="AM27" s="523"/>
      <c r="AN27" s="523"/>
      <c r="AO27" s="523"/>
      <c r="AP27" s="523"/>
      <c r="AQ27" s="523"/>
      <c r="AR27" s="523"/>
      <c r="AS27" s="523"/>
      <c r="AT27" s="523"/>
      <c r="AU27" s="523"/>
      <c r="AV27" s="523"/>
      <c r="AW27" s="523"/>
      <c r="AX27" s="523"/>
      <c r="AY27" s="523"/>
      <c r="AZ27" s="523"/>
      <c r="BA27" s="523"/>
      <c r="BB27" s="523">
        <v>3</v>
      </c>
      <c r="BC27" s="523">
        <v>1</v>
      </c>
      <c r="BD27" s="523">
        <v>7</v>
      </c>
      <c r="BE27" s="523">
        <v>1</v>
      </c>
      <c r="BF27" s="523"/>
      <c r="BG27" s="523"/>
      <c r="BH27" s="91"/>
      <c r="BI27" s="91"/>
      <c r="BJ27" s="91"/>
      <c r="BK27" s="91"/>
      <c r="BL27" s="91"/>
      <c r="BM27" s="523"/>
      <c r="BN27" s="523"/>
      <c r="BO27" s="91"/>
      <c r="BP27" s="91"/>
      <c r="BQ27" s="91"/>
      <c r="BR27" s="91"/>
    </row>
    <row r="28" spans="1:70" ht="25.5">
      <c r="A28" s="672">
        <v>4864</v>
      </c>
      <c r="B28" s="630" t="s">
        <v>8668</v>
      </c>
      <c r="C28" s="630" t="s">
        <v>2333</v>
      </c>
      <c r="D28" s="630" t="s">
        <v>7942</v>
      </c>
      <c r="E28" s="596">
        <f t="shared" si="3"/>
        <v>180000</v>
      </c>
      <c r="F28" s="618">
        <v>700200</v>
      </c>
      <c r="G28" s="515">
        <v>11</v>
      </c>
      <c r="H28" s="624" t="s">
        <v>3216</v>
      </c>
      <c r="I28" s="624" t="s">
        <v>3216</v>
      </c>
      <c r="J28" s="624"/>
      <c r="K28" s="752">
        <v>44621</v>
      </c>
      <c r="L28" s="557">
        <v>4</v>
      </c>
      <c r="M28" s="521" t="s">
        <v>2417</v>
      </c>
      <c r="N28" s="632" t="s">
        <v>2417</v>
      </c>
      <c r="O28" s="561">
        <v>5511</v>
      </c>
      <c r="P28" s="586" t="s">
        <v>2358</v>
      </c>
      <c r="Q28" s="783">
        <v>4864</v>
      </c>
      <c r="R28" s="586" t="s">
        <v>157</v>
      </c>
      <c r="S28" s="586" t="s">
        <v>8669</v>
      </c>
      <c r="T28" s="672">
        <v>4864</v>
      </c>
      <c r="U28" s="586" t="s">
        <v>5720</v>
      </c>
      <c r="V28" s="586" t="s">
        <v>8670</v>
      </c>
      <c r="W28" s="523" t="s">
        <v>5043</v>
      </c>
      <c r="X28" s="983" t="s">
        <v>5710</v>
      </c>
      <c r="Y28" s="682">
        <v>44660</v>
      </c>
      <c r="Z28" s="670">
        <v>44665</v>
      </c>
      <c r="AA28" s="670"/>
      <c r="AB28" s="816" t="s">
        <v>8650</v>
      </c>
      <c r="AC28" s="523">
        <v>10</v>
      </c>
      <c r="AD28" s="523" t="s">
        <v>6555</v>
      </c>
      <c r="AE28" s="523" t="s">
        <v>7957</v>
      </c>
      <c r="AF28" s="523" t="s">
        <v>7986</v>
      </c>
      <c r="AG28" s="523" t="s">
        <v>7976</v>
      </c>
      <c r="AH28" s="91" t="s">
        <v>7340</v>
      </c>
      <c r="AI28" s="91" t="s">
        <v>8671</v>
      </c>
      <c r="AJ28" s="91">
        <v>1</v>
      </c>
      <c r="AK28" s="91"/>
      <c r="AL28" s="91"/>
      <c r="AM28" s="91"/>
      <c r="AN28" s="91"/>
      <c r="AO28" s="91"/>
      <c r="AP28" s="523"/>
      <c r="AQ28" s="523"/>
      <c r="AR28" s="523"/>
      <c r="AS28" s="523"/>
      <c r="AT28" s="523"/>
      <c r="AU28" s="523"/>
      <c r="AV28" s="523"/>
      <c r="AW28" s="523"/>
      <c r="AX28" s="523"/>
      <c r="AY28" s="523"/>
      <c r="AZ28" s="523">
        <v>7</v>
      </c>
      <c r="BA28" s="523">
        <v>1</v>
      </c>
      <c r="BB28" s="523">
        <v>3</v>
      </c>
      <c r="BC28" s="523">
        <v>1</v>
      </c>
      <c r="BD28" s="523"/>
      <c r="BE28" s="523"/>
      <c r="BF28" s="523"/>
      <c r="BG28" s="523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</row>
    <row r="29" spans="1:70" ht="25.5">
      <c r="A29" s="672">
        <v>7437</v>
      </c>
      <c r="B29" s="630" t="s">
        <v>8677</v>
      </c>
      <c r="C29" s="630" t="s">
        <v>7566</v>
      </c>
      <c r="D29" s="630" t="s">
        <v>7942</v>
      </c>
      <c r="E29" s="596">
        <f t="shared" ref="E29:E31" si="4">F29/3.89</f>
        <v>180000</v>
      </c>
      <c r="F29" s="618">
        <v>700200</v>
      </c>
      <c r="G29" s="515">
        <v>10</v>
      </c>
      <c r="H29" s="624" t="s">
        <v>3216</v>
      </c>
      <c r="I29" s="624" t="s">
        <v>3216</v>
      </c>
      <c r="J29" s="624"/>
      <c r="K29" s="613" t="s">
        <v>8559</v>
      </c>
      <c r="L29" s="557">
        <v>11</v>
      </c>
      <c r="M29" s="778" t="s">
        <v>2417</v>
      </c>
      <c r="N29" s="632" t="s">
        <v>2417</v>
      </c>
      <c r="O29" s="561">
        <v>7546</v>
      </c>
      <c r="P29" s="586" t="s">
        <v>2335</v>
      </c>
      <c r="Q29" s="783">
        <v>7437</v>
      </c>
      <c r="R29" s="586" t="s">
        <v>8678</v>
      </c>
      <c r="S29" s="586" t="s">
        <v>8679</v>
      </c>
      <c r="T29" s="672">
        <v>7437</v>
      </c>
      <c r="U29" s="586" t="s">
        <v>5720</v>
      </c>
      <c r="V29" s="586" t="s">
        <v>8680</v>
      </c>
      <c r="W29" s="523" t="s">
        <v>5043</v>
      </c>
      <c r="X29" s="983" t="s">
        <v>5833</v>
      </c>
      <c r="Y29" s="682">
        <v>44671</v>
      </c>
      <c r="Z29" s="670">
        <v>44707</v>
      </c>
      <c r="AA29" s="670"/>
      <c r="AB29" s="816" t="s">
        <v>8650</v>
      </c>
      <c r="AC29" s="523">
        <v>11</v>
      </c>
      <c r="AD29" s="523" t="s">
        <v>6700</v>
      </c>
      <c r="AE29" s="523" t="s">
        <v>7957</v>
      </c>
      <c r="AF29" s="523" t="s">
        <v>7986</v>
      </c>
      <c r="AG29" s="523" t="s">
        <v>7976</v>
      </c>
      <c r="AH29" s="91"/>
      <c r="AI29" s="91"/>
      <c r="AJ29" s="91"/>
      <c r="AK29" s="91"/>
      <c r="AL29" s="91">
        <v>6</v>
      </c>
      <c r="AM29" s="91"/>
      <c r="AN29" s="91"/>
      <c r="AO29" s="91"/>
      <c r="AP29" s="523"/>
      <c r="AQ29" s="523"/>
      <c r="AR29" s="523"/>
      <c r="AS29" s="523"/>
      <c r="AT29" s="523">
        <v>1</v>
      </c>
      <c r="AU29" s="523"/>
      <c r="AV29" s="523">
        <v>4</v>
      </c>
      <c r="AW29" s="523">
        <v>2</v>
      </c>
      <c r="AX29" s="523"/>
      <c r="AY29" s="523"/>
      <c r="AZ29" s="523">
        <v>7</v>
      </c>
      <c r="BA29" s="523">
        <v>1</v>
      </c>
      <c r="BB29" s="523">
        <v>3</v>
      </c>
      <c r="BC29" s="523">
        <v>1</v>
      </c>
      <c r="BD29" s="523"/>
      <c r="BE29" s="523"/>
      <c r="BF29" s="523"/>
      <c r="BG29" s="523"/>
      <c r="BH29" s="91">
        <v>2</v>
      </c>
      <c r="BI29" s="91">
        <v>1</v>
      </c>
      <c r="BJ29" s="91">
        <v>1</v>
      </c>
      <c r="BK29" s="91">
        <v>2</v>
      </c>
      <c r="BL29" s="91">
        <v>4</v>
      </c>
      <c r="BM29" s="91"/>
      <c r="BN29" s="91"/>
      <c r="BO29" s="91"/>
      <c r="BP29" s="91">
        <v>2</v>
      </c>
      <c r="BQ29" s="91">
        <v>1</v>
      </c>
      <c r="BR29" s="91">
        <v>1</v>
      </c>
    </row>
    <row r="30" spans="1:70" ht="42.75">
      <c r="A30" s="672">
        <v>7055</v>
      </c>
      <c r="B30" s="630" t="s">
        <v>8672</v>
      </c>
      <c r="C30" s="630" t="s">
        <v>2333</v>
      </c>
      <c r="D30" s="630" t="s">
        <v>7942</v>
      </c>
      <c r="E30" s="596">
        <f t="shared" ref="E30" si="5">F30/3.89</f>
        <v>107969.15167095115</v>
      </c>
      <c r="F30" s="618">
        <v>420000</v>
      </c>
      <c r="G30" s="515">
        <v>6</v>
      </c>
      <c r="H30" s="624" t="s">
        <v>3216</v>
      </c>
      <c r="I30" s="624"/>
      <c r="J30" s="624"/>
      <c r="K30" s="613" t="s">
        <v>8559</v>
      </c>
      <c r="L30" s="557">
        <v>12</v>
      </c>
      <c r="M30" s="778" t="s">
        <v>2417</v>
      </c>
      <c r="N30" s="632" t="s">
        <v>2432</v>
      </c>
      <c r="O30" s="561">
        <v>7424</v>
      </c>
      <c r="P30" s="577" t="s">
        <v>7241</v>
      </c>
      <c r="Q30" s="783">
        <v>7055</v>
      </c>
      <c r="R30" s="577" t="s">
        <v>8674</v>
      </c>
      <c r="S30" s="577"/>
      <c r="T30" s="672">
        <v>7055</v>
      </c>
      <c r="U30" s="577" t="s">
        <v>4887</v>
      </c>
      <c r="V30" s="577" t="s">
        <v>8675</v>
      </c>
      <c r="W30" s="523" t="s">
        <v>5043</v>
      </c>
      <c r="X30" s="983" t="s">
        <v>5833</v>
      </c>
      <c r="Y30" s="682">
        <v>44666</v>
      </c>
      <c r="Z30" s="670">
        <v>44681</v>
      </c>
      <c r="AA30" s="670"/>
      <c r="AB30" s="779" t="s">
        <v>8676</v>
      </c>
      <c r="AC30" s="802">
        <v>6</v>
      </c>
      <c r="AD30" s="523">
        <v>6</v>
      </c>
      <c r="AE30" s="523"/>
      <c r="AF30" s="523" t="s">
        <v>7972</v>
      </c>
      <c r="AG30" s="523" t="s">
        <v>7948</v>
      </c>
      <c r="AH30" s="91">
        <v>4</v>
      </c>
      <c r="AI30" s="91" t="s">
        <v>8596</v>
      </c>
      <c r="AJ30" s="91"/>
      <c r="AK30" s="91"/>
      <c r="AL30" s="91">
        <v>6</v>
      </c>
      <c r="AM30" s="91"/>
      <c r="AN30" s="91"/>
      <c r="AO30" s="91"/>
      <c r="AP30" s="523"/>
      <c r="AQ30" s="523"/>
      <c r="AR30" s="523"/>
      <c r="AS30" s="523"/>
      <c r="AT30" s="523">
        <v>1</v>
      </c>
      <c r="AU30" s="523"/>
      <c r="AV30" s="523">
        <v>4</v>
      </c>
      <c r="AW30" s="523">
        <v>2</v>
      </c>
      <c r="AX30" s="523"/>
      <c r="AY30" s="523"/>
      <c r="AZ30" s="523">
        <v>0</v>
      </c>
      <c r="BA30" s="523">
        <v>0</v>
      </c>
      <c r="BB30" s="523">
        <v>0</v>
      </c>
      <c r="BC30" s="523">
        <v>0</v>
      </c>
      <c r="BD30" s="523"/>
      <c r="BE30" s="523"/>
      <c r="BF30" s="523"/>
      <c r="BG30" s="523"/>
      <c r="BH30" s="91">
        <v>2</v>
      </c>
      <c r="BI30" s="91">
        <v>1</v>
      </c>
      <c r="BJ30" s="91">
        <v>1</v>
      </c>
      <c r="BK30" s="91">
        <v>2</v>
      </c>
      <c r="BL30" s="91">
        <v>4</v>
      </c>
      <c r="BM30" s="91"/>
      <c r="BN30" s="91"/>
      <c r="BO30" s="91"/>
      <c r="BP30" s="91">
        <v>2</v>
      </c>
      <c r="BQ30" s="91">
        <v>1</v>
      </c>
      <c r="BR30" s="91">
        <v>1</v>
      </c>
    </row>
    <row r="31" spans="1:70" ht="28.5">
      <c r="A31" s="672">
        <v>3829</v>
      </c>
      <c r="B31" s="630" t="s">
        <v>8681</v>
      </c>
      <c r="C31" s="630" t="s">
        <v>2317</v>
      </c>
      <c r="D31" s="630" t="s">
        <v>7942</v>
      </c>
      <c r="E31" s="596">
        <f t="shared" si="4"/>
        <v>180000</v>
      </c>
      <c r="F31" s="618">
        <v>700200</v>
      </c>
      <c r="G31" s="515">
        <v>10</v>
      </c>
      <c r="H31" s="624" t="s">
        <v>3216</v>
      </c>
      <c r="I31" s="624" t="s">
        <v>3216</v>
      </c>
      <c r="J31" s="624"/>
      <c r="K31" s="752">
        <v>44635</v>
      </c>
      <c r="L31" s="557">
        <v>14</v>
      </c>
      <c r="M31" s="778" t="s">
        <v>2417</v>
      </c>
      <c r="N31" s="632" t="s">
        <v>2432</v>
      </c>
      <c r="O31" s="561">
        <v>7389</v>
      </c>
      <c r="P31" s="586" t="s">
        <v>2358</v>
      </c>
      <c r="Q31" s="783">
        <v>3829</v>
      </c>
      <c r="R31" s="586" t="s">
        <v>153</v>
      </c>
      <c r="S31" s="586" t="s">
        <v>8682</v>
      </c>
      <c r="T31" s="672">
        <v>3829</v>
      </c>
      <c r="U31" s="586" t="s">
        <v>5720</v>
      </c>
      <c r="V31" s="586" t="s">
        <v>1180</v>
      </c>
      <c r="W31" s="523" t="s">
        <v>5043</v>
      </c>
      <c r="X31" s="983" t="s">
        <v>7946</v>
      </c>
      <c r="Y31" s="682">
        <v>44674</v>
      </c>
      <c r="Z31" s="670">
        <v>44742</v>
      </c>
      <c r="AA31" s="670"/>
      <c r="AB31" s="779"/>
      <c r="AC31" s="523">
        <v>11</v>
      </c>
      <c r="AD31" s="523" t="s">
        <v>6700</v>
      </c>
      <c r="AE31" s="523" t="s">
        <v>7957</v>
      </c>
      <c r="AF31" s="523" t="s">
        <v>7986</v>
      </c>
      <c r="AG31" s="523"/>
      <c r="AH31" s="91"/>
      <c r="AI31" s="91" t="s">
        <v>8596</v>
      </c>
      <c r="AJ31" s="91"/>
      <c r="AK31" s="91"/>
      <c r="AL31" s="91"/>
      <c r="AM31" s="91"/>
      <c r="AN31" s="91"/>
      <c r="AO31" s="91"/>
      <c r="AP31" s="523"/>
      <c r="AQ31" s="523"/>
      <c r="AR31" s="523"/>
      <c r="AS31" s="523"/>
      <c r="AT31" s="523"/>
      <c r="AU31" s="523"/>
      <c r="AV31" s="523"/>
      <c r="AW31" s="523"/>
      <c r="AX31" s="523"/>
      <c r="AY31" s="523"/>
      <c r="AZ31" s="523"/>
      <c r="BA31" s="523"/>
      <c r="BB31" s="523">
        <v>3</v>
      </c>
      <c r="BC31" s="523">
        <v>1</v>
      </c>
      <c r="BD31" s="523">
        <v>7</v>
      </c>
      <c r="BE31" s="523">
        <v>1</v>
      </c>
      <c r="BF31" s="523"/>
      <c r="BG31" s="523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</row>
    <row r="32" spans="1:70" ht="25.5">
      <c r="A32" s="672">
        <v>2131</v>
      </c>
      <c r="B32" s="630" t="s">
        <v>8683</v>
      </c>
      <c r="C32" s="630" t="s">
        <v>7714</v>
      </c>
      <c r="D32" s="630" t="s">
        <v>7942</v>
      </c>
      <c r="E32" s="596">
        <f>F32/3.89</f>
        <v>180000</v>
      </c>
      <c r="F32" s="618">
        <v>700200</v>
      </c>
      <c r="G32" s="515">
        <v>12</v>
      </c>
      <c r="H32" s="624" t="s">
        <v>3216</v>
      </c>
      <c r="I32" s="624" t="s">
        <v>3216</v>
      </c>
      <c r="J32" s="624"/>
      <c r="K32" s="752">
        <v>44635</v>
      </c>
      <c r="L32" s="557">
        <v>25</v>
      </c>
      <c r="M32" s="778" t="s">
        <v>2417</v>
      </c>
      <c r="N32" s="632" t="s">
        <v>2432</v>
      </c>
      <c r="O32" s="561">
        <v>8169</v>
      </c>
      <c r="P32" s="586" t="s">
        <v>2358</v>
      </c>
      <c r="Q32" s="783">
        <v>2131</v>
      </c>
      <c r="R32" s="586" t="s">
        <v>3856</v>
      </c>
      <c r="S32" s="586" t="s">
        <v>8684</v>
      </c>
      <c r="T32" s="672">
        <v>2131</v>
      </c>
      <c r="U32" s="586" t="s">
        <v>5720</v>
      </c>
      <c r="V32" s="586" t="s">
        <v>1275</v>
      </c>
      <c r="W32" s="523" t="s">
        <v>5043</v>
      </c>
      <c r="X32" s="983" t="s">
        <v>5833</v>
      </c>
      <c r="Y32" s="682">
        <v>44680</v>
      </c>
      <c r="Z32" s="670">
        <v>44691</v>
      </c>
      <c r="AA32" s="670"/>
      <c r="AB32" s="779"/>
      <c r="AC32" s="523">
        <v>11</v>
      </c>
      <c r="AD32" s="523" t="s">
        <v>6976</v>
      </c>
      <c r="AE32" s="523" t="s">
        <v>7957</v>
      </c>
      <c r="AF32" s="523" t="s">
        <v>7986</v>
      </c>
      <c r="AG32" s="523"/>
      <c r="AH32" s="91"/>
      <c r="AI32" s="91" t="s">
        <v>8596</v>
      </c>
      <c r="AJ32" s="91"/>
      <c r="AK32" s="91"/>
      <c r="AL32" s="91"/>
      <c r="AM32" s="91"/>
      <c r="AN32" s="91"/>
      <c r="AO32" s="91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/>
      <c r="BA32" s="523"/>
      <c r="BB32" s="523">
        <v>4</v>
      </c>
      <c r="BC32" s="523">
        <v>1</v>
      </c>
      <c r="BD32" s="523">
        <v>9</v>
      </c>
      <c r="BE32" s="523">
        <v>1</v>
      </c>
      <c r="BF32" s="523"/>
      <c r="BG32" s="523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</row>
    <row r="33" spans="1:70" ht="25.5">
      <c r="A33" s="672">
        <v>4991</v>
      </c>
      <c r="B33" s="630" t="s">
        <v>8685</v>
      </c>
      <c r="C33" s="630" t="s">
        <v>7959</v>
      </c>
      <c r="D33" s="630" t="s">
        <v>7942</v>
      </c>
      <c r="E33" s="596">
        <f>F33/3.89</f>
        <v>180000</v>
      </c>
      <c r="F33" s="618">
        <v>700200</v>
      </c>
      <c r="G33" s="515">
        <v>12</v>
      </c>
      <c r="H33" s="624"/>
      <c r="I33" s="624"/>
      <c r="J33" s="624"/>
      <c r="K33" s="956">
        <v>44677</v>
      </c>
      <c r="L33" s="557">
        <v>30</v>
      </c>
      <c r="M33" s="778" t="s">
        <v>2432</v>
      </c>
      <c r="N33" s="632" t="s">
        <v>2471</v>
      </c>
      <c r="O33" s="561">
        <v>7408</v>
      </c>
      <c r="P33" s="586" t="s">
        <v>2358</v>
      </c>
      <c r="Q33" s="783">
        <v>4991</v>
      </c>
      <c r="R33" s="586" t="s">
        <v>309</v>
      </c>
      <c r="S33" s="586" t="s">
        <v>8687</v>
      </c>
      <c r="T33" s="672">
        <v>4991</v>
      </c>
      <c r="U33" s="586" t="s">
        <v>5720</v>
      </c>
      <c r="V33" s="586" t="s">
        <v>885</v>
      </c>
      <c r="W33" s="523" t="s">
        <v>5043</v>
      </c>
      <c r="X33" s="983" t="s">
        <v>8688</v>
      </c>
      <c r="Y33" s="682">
        <v>44714</v>
      </c>
      <c r="Z33" s="670">
        <v>44719</v>
      </c>
      <c r="AA33" s="670"/>
      <c r="AB33" s="779"/>
      <c r="AC33" s="523">
        <v>10</v>
      </c>
      <c r="AD33" s="523" t="s">
        <v>7220</v>
      </c>
      <c r="AE33" s="523" t="s">
        <v>7957</v>
      </c>
      <c r="AF33" s="523" t="s">
        <v>7986</v>
      </c>
      <c r="AG33" s="523" t="s">
        <v>8842</v>
      </c>
      <c r="AH33" s="91"/>
      <c r="AI33" s="91"/>
      <c r="AJ33" s="91"/>
      <c r="AK33" s="91"/>
      <c r="AL33" s="91"/>
      <c r="AM33" s="91">
        <v>2</v>
      </c>
      <c r="AN33" s="91"/>
      <c r="AO33" s="91"/>
      <c r="AP33" s="523">
        <v>5</v>
      </c>
      <c r="AQ33" s="523">
        <v>3</v>
      </c>
      <c r="AR33" s="523"/>
      <c r="AS33" s="523"/>
      <c r="AT33" s="523"/>
      <c r="AU33" s="523">
        <v>1</v>
      </c>
      <c r="AV33" s="523"/>
      <c r="AW33" s="523"/>
      <c r="AX33" s="523"/>
      <c r="AY33" s="523"/>
      <c r="AZ33" s="523">
        <v>5</v>
      </c>
      <c r="BA33" s="523">
        <v>2</v>
      </c>
      <c r="BB33" s="523"/>
      <c r="BC33" s="523"/>
      <c r="BD33" s="523">
        <v>3</v>
      </c>
      <c r="BE33" s="523"/>
      <c r="BF33" s="523"/>
      <c r="BG33" s="523"/>
      <c r="BH33" s="91"/>
      <c r="BI33" s="91"/>
      <c r="BJ33" s="91"/>
      <c r="BK33" s="91"/>
      <c r="BL33" s="91"/>
      <c r="BM33" s="91"/>
      <c r="BN33" s="91"/>
      <c r="BO33" s="91">
        <v>1</v>
      </c>
      <c r="BP33" s="91"/>
      <c r="BQ33" s="91">
        <v>1</v>
      </c>
      <c r="BR33" s="91">
        <v>1</v>
      </c>
    </row>
    <row r="34" spans="1:70" ht="28.5">
      <c r="A34" s="672">
        <v>3877</v>
      </c>
      <c r="B34" s="630" t="s">
        <v>8689</v>
      </c>
      <c r="C34" s="630" t="s">
        <v>2333</v>
      </c>
      <c r="D34" s="630" t="s">
        <v>7942</v>
      </c>
      <c r="E34" s="596">
        <f t="shared" ref="E34" si="6">F34/3.89</f>
        <v>180000</v>
      </c>
      <c r="F34" s="618">
        <v>700200</v>
      </c>
      <c r="G34" s="515">
        <v>11</v>
      </c>
      <c r="H34" s="624"/>
      <c r="I34" s="624"/>
      <c r="J34" s="624"/>
      <c r="K34" s="956">
        <v>44677</v>
      </c>
      <c r="L34" s="557">
        <v>30</v>
      </c>
      <c r="M34" s="778" t="s">
        <v>2432</v>
      </c>
      <c r="N34" s="632" t="s">
        <v>2471</v>
      </c>
      <c r="O34" s="632">
        <v>10452</v>
      </c>
      <c r="P34" s="417" t="s">
        <v>2358</v>
      </c>
      <c r="Q34" s="783">
        <v>3877</v>
      </c>
      <c r="R34" s="417" t="s">
        <v>194</v>
      </c>
      <c r="S34" s="417" t="s">
        <v>8690</v>
      </c>
      <c r="T34" s="672">
        <v>3877</v>
      </c>
      <c r="U34" s="417" t="s">
        <v>4880</v>
      </c>
      <c r="V34" s="417" t="s">
        <v>8691</v>
      </c>
      <c r="W34" s="523" t="s">
        <v>5043</v>
      </c>
      <c r="X34" s="983" t="s">
        <v>8688</v>
      </c>
      <c r="Y34" s="682">
        <v>44718</v>
      </c>
      <c r="Z34" s="670">
        <v>44721</v>
      </c>
      <c r="AA34" s="670"/>
      <c r="AB34" s="779"/>
      <c r="AC34" s="523">
        <v>10</v>
      </c>
      <c r="AD34" s="523" t="s">
        <v>6724</v>
      </c>
      <c r="AE34" s="523" t="s">
        <v>7975</v>
      </c>
      <c r="AF34" s="523" t="s">
        <v>7986</v>
      </c>
      <c r="AG34" s="523" t="s">
        <v>8843</v>
      </c>
      <c r="AH34" s="91"/>
      <c r="AI34" s="91"/>
      <c r="AJ34" s="91">
        <v>1</v>
      </c>
      <c r="AK34" s="91"/>
      <c r="AL34" s="91">
        <v>4</v>
      </c>
      <c r="AM34" s="91">
        <v>5</v>
      </c>
      <c r="AN34" s="91"/>
      <c r="AO34" s="91"/>
      <c r="AP34" s="523"/>
      <c r="AQ34" s="523"/>
      <c r="AR34" s="523"/>
      <c r="AS34" s="523"/>
      <c r="AT34" s="523">
        <v>1</v>
      </c>
      <c r="AU34" s="523"/>
      <c r="AV34" s="523"/>
      <c r="AW34" s="523"/>
      <c r="AX34" s="523"/>
      <c r="AY34" s="523"/>
      <c r="AZ34" s="523"/>
      <c r="BA34" s="523"/>
      <c r="BB34" s="523">
        <v>3</v>
      </c>
      <c r="BC34" s="523"/>
      <c r="BD34" s="523">
        <v>6</v>
      </c>
      <c r="BE34" s="523"/>
      <c r="BF34" s="523"/>
      <c r="BG34" s="523"/>
      <c r="BH34" s="91"/>
      <c r="BI34" s="91"/>
      <c r="BJ34" s="91"/>
      <c r="BK34" s="91"/>
      <c r="BL34" s="91"/>
      <c r="BM34" s="91"/>
      <c r="BN34" s="91"/>
      <c r="BO34" s="91">
        <v>1</v>
      </c>
      <c r="BP34" s="91"/>
      <c r="BQ34" s="91">
        <v>1</v>
      </c>
      <c r="BR34" s="91">
        <v>1</v>
      </c>
    </row>
    <row r="35" spans="1:70" ht="25.5">
      <c r="A35" s="672">
        <v>5315</v>
      </c>
      <c r="B35" s="630" t="s">
        <v>8692</v>
      </c>
      <c r="C35" s="630" t="s">
        <v>2317</v>
      </c>
      <c r="D35" s="630" t="s">
        <v>7942</v>
      </c>
      <c r="E35" s="596">
        <f t="shared" si="3"/>
        <v>180000</v>
      </c>
      <c r="F35" s="618">
        <v>700200</v>
      </c>
      <c r="G35" s="515">
        <v>13</v>
      </c>
      <c r="H35" s="624"/>
      <c r="I35" s="624"/>
      <c r="J35" s="624"/>
      <c r="K35" s="956">
        <v>44671</v>
      </c>
      <c r="L35" s="557">
        <v>2</v>
      </c>
      <c r="M35" s="778" t="s">
        <v>2471</v>
      </c>
      <c r="N35" s="632" t="s">
        <v>2471</v>
      </c>
      <c r="O35" s="561">
        <v>7409</v>
      </c>
      <c r="P35" s="586" t="s">
        <v>2358</v>
      </c>
      <c r="Q35" s="783">
        <v>5315</v>
      </c>
      <c r="R35" s="586" t="s">
        <v>5083</v>
      </c>
      <c r="S35" s="586" t="s">
        <v>8693</v>
      </c>
      <c r="T35" s="672">
        <v>5315</v>
      </c>
      <c r="U35" s="586" t="s">
        <v>5720</v>
      </c>
      <c r="V35" s="586" t="s">
        <v>8694</v>
      </c>
      <c r="W35" s="523" t="s">
        <v>5043</v>
      </c>
      <c r="X35" s="983" t="s">
        <v>5833</v>
      </c>
      <c r="Y35" s="682">
        <v>44721</v>
      </c>
      <c r="Z35" s="670">
        <v>44729</v>
      </c>
      <c r="AA35" s="670"/>
      <c r="AB35" s="779"/>
      <c r="AC35" s="523">
        <v>12</v>
      </c>
      <c r="AD35" s="523" t="s">
        <v>6986</v>
      </c>
      <c r="AE35" s="523" t="s">
        <v>7957</v>
      </c>
      <c r="AF35" s="523" t="s">
        <v>7986</v>
      </c>
      <c r="AG35" s="523" t="s">
        <v>7976</v>
      </c>
      <c r="AH35" s="91" t="s">
        <v>6808</v>
      </c>
      <c r="AI35" s="91" t="s">
        <v>8596</v>
      </c>
      <c r="AJ35" s="91"/>
      <c r="AK35" s="91">
        <v>1</v>
      </c>
      <c r="AL35" s="91">
        <v>7</v>
      </c>
      <c r="AM35" s="91">
        <v>5</v>
      </c>
      <c r="AN35" s="91"/>
      <c r="AO35" s="91"/>
      <c r="AP35" s="523"/>
      <c r="AQ35" s="523"/>
      <c r="AR35" s="523"/>
      <c r="AS35" s="523"/>
      <c r="AT35" s="523"/>
      <c r="AU35" s="523"/>
      <c r="AV35" s="523"/>
      <c r="AW35" s="523"/>
      <c r="AX35" s="523"/>
      <c r="AY35" s="523"/>
      <c r="AZ35" s="523"/>
      <c r="BA35" s="523">
        <v>1</v>
      </c>
      <c r="BB35" s="523">
        <v>3</v>
      </c>
      <c r="BC35" s="523">
        <v>1</v>
      </c>
      <c r="BD35" s="523">
        <v>7</v>
      </c>
      <c r="BE35" s="523">
        <v>1</v>
      </c>
      <c r="BF35" s="523"/>
      <c r="BG35" s="523"/>
      <c r="BH35" s="91">
        <v>2</v>
      </c>
      <c r="BI35" s="91">
        <v>1</v>
      </c>
      <c r="BJ35" s="91">
        <v>1</v>
      </c>
      <c r="BK35" s="91"/>
      <c r="BL35" s="91">
        <v>8</v>
      </c>
      <c r="BM35" s="91">
        <v>7</v>
      </c>
      <c r="BN35" s="91"/>
      <c r="BO35" s="91">
        <v>1</v>
      </c>
      <c r="BP35" s="91"/>
      <c r="BQ35" s="91">
        <v>1</v>
      </c>
      <c r="BR35" s="91">
        <v>1</v>
      </c>
    </row>
    <row r="36" spans="1:70" ht="25.5">
      <c r="A36" s="672">
        <v>7453</v>
      </c>
      <c r="B36" s="630" t="s">
        <v>8695</v>
      </c>
      <c r="C36" s="630" t="s">
        <v>7566</v>
      </c>
      <c r="D36" s="630" t="s">
        <v>7942</v>
      </c>
      <c r="E36" s="596">
        <f t="shared" ref="E36:E43" si="7">F36/3.89</f>
        <v>180000</v>
      </c>
      <c r="F36" s="618">
        <v>700200</v>
      </c>
      <c r="G36" s="515">
        <v>10</v>
      </c>
      <c r="H36" s="624"/>
      <c r="I36" s="624"/>
      <c r="J36" s="624"/>
      <c r="K36" s="613" t="s">
        <v>8559</v>
      </c>
      <c r="L36" s="557">
        <v>6</v>
      </c>
      <c r="M36" s="778" t="s">
        <v>2471</v>
      </c>
      <c r="N36" s="632" t="s">
        <v>2471</v>
      </c>
      <c r="O36" s="561">
        <v>7705</v>
      </c>
      <c r="P36" s="586" t="s">
        <v>2335</v>
      </c>
      <c r="Q36" s="783">
        <v>7453</v>
      </c>
      <c r="R36" s="586" t="s">
        <v>6235</v>
      </c>
      <c r="S36" s="586" t="s">
        <v>8696</v>
      </c>
      <c r="T36" s="672">
        <v>7453</v>
      </c>
      <c r="U36" s="586" t="s">
        <v>5720</v>
      </c>
      <c r="V36" s="586" t="s">
        <v>1574</v>
      </c>
      <c r="W36" s="523" t="s">
        <v>5043</v>
      </c>
      <c r="X36" s="983" t="s">
        <v>5833</v>
      </c>
      <c r="Y36" s="682">
        <v>44721</v>
      </c>
      <c r="Z36" s="670">
        <v>44727</v>
      </c>
      <c r="AA36" s="670"/>
      <c r="AB36" s="779"/>
      <c r="AC36" s="523">
        <v>11</v>
      </c>
      <c r="AD36" s="523" t="s">
        <v>6689</v>
      </c>
      <c r="AE36" s="523" t="s">
        <v>7957</v>
      </c>
      <c r="AF36" s="523" t="s">
        <v>7986</v>
      </c>
      <c r="AG36" s="523" t="s">
        <v>8844</v>
      </c>
      <c r="AH36" s="91" t="s">
        <v>6808</v>
      </c>
      <c r="AI36" s="91" t="s">
        <v>8596</v>
      </c>
      <c r="AJ36" s="91"/>
      <c r="AK36" s="91">
        <v>1</v>
      </c>
      <c r="AL36" s="91">
        <v>5</v>
      </c>
      <c r="AM36" s="91">
        <v>6</v>
      </c>
      <c r="AN36" s="91"/>
      <c r="AO36" s="91"/>
      <c r="AP36" s="523"/>
      <c r="AQ36" s="523"/>
      <c r="AR36" s="523"/>
      <c r="AS36" s="523"/>
      <c r="AT36" s="523"/>
      <c r="AU36" s="523"/>
      <c r="AV36" s="523"/>
      <c r="AW36" s="523"/>
      <c r="AX36" s="523"/>
      <c r="AY36" s="523"/>
      <c r="AZ36" s="523">
        <v>10</v>
      </c>
      <c r="BA36" s="523">
        <v>1</v>
      </c>
      <c r="BB36" s="523"/>
      <c r="BC36" s="523"/>
      <c r="BD36" s="523"/>
      <c r="BE36" s="523"/>
      <c r="BF36" s="523"/>
      <c r="BG36" s="523"/>
      <c r="BH36" s="91">
        <v>1</v>
      </c>
      <c r="BI36" s="91">
        <v>1</v>
      </c>
      <c r="BJ36" s="91">
        <v>1</v>
      </c>
      <c r="BK36" s="91"/>
      <c r="BL36" s="91">
        <v>8</v>
      </c>
      <c r="BM36" s="91">
        <v>7</v>
      </c>
      <c r="BN36" s="91"/>
      <c r="BO36" s="91">
        <v>1</v>
      </c>
      <c r="BP36" s="91"/>
      <c r="BQ36" s="91">
        <v>1</v>
      </c>
      <c r="BR36" s="91">
        <v>1</v>
      </c>
    </row>
    <row r="37" spans="1:70" ht="25.5">
      <c r="A37" s="672">
        <v>7203</v>
      </c>
      <c r="B37" s="630" t="s">
        <v>8697</v>
      </c>
      <c r="C37" s="630" t="s">
        <v>2333</v>
      </c>
      <c r="D37" s="630" t="s">
        <v>7942</v>
      </c>
      <c r="E37" s="596">
        <f t="shared" si="7"/>
        <v>180000</v>
      </c>
      <c r="F37" s="618">
        <v>700200</v>
      </c>
      <c r="G37" s="515">
        <v>11</v>
      </c>
      <c r="H37" s="624"/>
      <c r="I37" s="624"/>
      <c r="J37" s="624"/>
      <c r="K37" s="613" t="s">
        <v>8559</v>
      </c>
      <c r="L37" s="557">
        <v>6</v>
      </c>
      <c r="M37" s="778" t="s">
        <v>2471</v>
      </c>
      <c r="N37" s="632" t="s">
        <v>2471</v>
      </c>
      <c r="O37" s="561">
        <v>7426</v>
      </c>
      <c r="P37" s="577" t="s">
        <v>2335</v>
      </c>
      <c r="Q37" s="783">
        <v>7203</v>
      </c>
      <c r="R37" s="577" t="s">
        <v>8699</v>
      </c>
      <c r="S37" s="577" t="s">
        <v>8700</v>
      </c>
      <c r="T37" s="672">
        <v>7203</v>
      </c>
      <c r="U37" s="577" t="s">
        <v>4887</v>
      </c>
      <c r="V37" s="959" t="s">
        <v>8701</v>
      </c>
      <c r="W37" s="523" t="s">
        <v>5043</v>
      </c>
      <c r="X37" s="983" t="s">
        <v>5833</v>
      </c>
      <c r="Y37" s="682">
        <v>44721</v>
      </c>
      <c r="Z37" s="670">
        <v>44742</v>
      </c>
      <c r="AA37" s="670"/>
      <c r="AB37" s="1055" t="s">
        <v>8662</v>
      </c>
      <c r="AC37" s="523">
        <v>10</v>
      </c>
      <c r="AD37" s="523" t="s">
        <v>7220</v>
      </c>
      <c r="AE37" s="523" t="s">
        <v>7957</v>
      </c>
      <c r="AF37" s="523" t="s">
        <v>7986</v>
      </c>
      <c r="AG37" s="523" t="s">
        <v>7976</v>
      </c>
      <c r="AH37" s="91" t="s">
        <v>6916</v>
      </c>
      <c r="AI37" s="91" t="s">
        <v>8596</v>
      </c>
      <c r="AJ37" s="91">
        <v>1</v>
      </c>
      <c r="AK37" s="91"/>
      <c r="AL37" s="91">
        <v>7</v>
      </c>
      <c r="AM37" s="91">
        <v>2</v>
      </c>
      <c r="AN37" s="91"/>
      <c r="AO37" s="91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>
        <v>8</v>
      </c>
      <c r="BA37" s="523"/>
      <c r="BB37" s="523">
        <v>3</v>
      </c>
      <c r="BC37" s="523">
        <v>1</v>
      </c>
      <c r="BD37" s="523"/>
      <c r="BE37" s="523"/>
      <c r="BF37" s="523"/>
      <c r="BG37" s="523"/>
      <c r="BH37" s="91">
        <v>2</v>
      </c>
      <c r="BI37" s="91">
        <v>1</v>
      </c>
      <c r="BJ37" s="91">
        <v>1</v>
      </c>
      <c r="BK37" s="91"/>
      <c r="BL37" s="91">
        <v>8</v>
      </c>
      <c r="BM37" s="91">
        <v>5</v>
      </c>
      <c r="BN37" s="91"/>
      <c r="BO37" s="91">
        <v>1</v>
      </c>
      <c r="BP37" s="91"/>
      <c r="BQ37" s="91">
        <v>1</v>
      </c>
      <c r="BR37" s="91">
        <v>1</v>
      </c>
    </row>
    <row r="38" spans="1:70" ht="25.5">
      <c r="A38" s="672">
        <v>7422</v>
      </c>
      <c r="B38" s="630" t="s">
        <v>8708</v>
      </c>
      <c r="C38" s="630" t="s">
        <v>2333</v>
      </c>
      <c r="D38" s="630" t="s">
        <v>7942</v>
      </c>
      <c r="E38" s="596">
        <f t="shared" si="7"/>
        <v>180000</v>
      </c>
      <c r="F38" s="618">
        <v>700200</v>
      </c>
      <c r="G38" s="515">
        <v>11</v>
      </c>
      <c r="H38" s="624"/>
      <c r="I38" s="624"/>
      <c r="J38" s="624"/>
      <c r="K38" s="958" t="s">
        <v>8559</v>
      </c>
      <c r="L38" s="557">
        <v>13</v>
      </c>
      <c r="M38" s="778" t="s">
        <v>2471</v>
      </c>
      <c r="N38" s="632" t="s">
        <v>2471</v>
      </c>
      <c r="O38" s="561">
        <v>7420</v>
      </c>
      <c r="P38" s="957" t="s">
        <v>2335</v>
      </c>
      <c r="Q38" s="783">
        <v>7422</v>
      </c>
      <c r="R38" s="957" t="s">
        <v>3712</v>
      </c>
      <c r="S38" s="957" t="s">
        <v>8709</v>
      </c>
      <c r="T38" s="672">
        <v>7422</v>
      </c>
      <c r="U38" s="957" t="s">
        <v>4887</v>
      </c>
      <c r="V38" s="961" t="s">
        <v>1332</v>
      </c>
      <c r="W38" s="523" t="s">
        <v>5043</v>
      </c>
      <c r="X38" s="984" t="s">
        <v>5833</v>
      </c>
      <c r="Y38" s="682">
        <v>44727</v>
      </c>
      <c r="Z38" s="670">
        <v>44735</v>
      </c>
      <c r="AA38" s="670"/>
      <c r="AB38" s="779"/>
      <c r="AC38" s="523">
        <v>11</v>
      </c>
      <c r="AD38" s="523" t="s">
        <v>6700</v>
      </c>
      <c r="AE38" s="523" t="s">
        <v>7975</v>
      </c>
      <c r="AF38" s="523" t="s">
        <v>7986</v>
      </c>
      <c r="AG38" s="523" t="s">
        <v>8845</v>
      </c>
      <c r="AH38" s="91" t="s">
        <v>6916</v>
      </c>
      <c r="AI38" s="91"/>
      <c r="AJ38" s="523">
        <v>1</v>
      </c>
      <c r="AK38" s="523"/>
      <c r="AL38" s="523">
        <v>7</v>
      </c>
      <c r="AM38" s="523">
        <v>4</v>
      </c>
      <c r="AN38" s="523"/>
      <c r="AO38" s="523"/>
      <c r="AP38" s="523"/>
      <c r="AQ38" s="523"/>
      <c r="AR38" s="523"/>
      <c r="AS38" s="523"/>
      <c r="AT38" s="523"/>
      <c r="AU38" s="523"/>
      <c r="AV38" s="523"/>
      <c r="AW38" s="523"/>
      <c r="AX38" s="523"/>
      <c r="AY38" s="523"/>
      <c r="AZ38" s="523">
        <v>10</v>
      </c>
      <c r="BA38" s="523">
        <v>2</v>
      </c>
      <c r="BB38" s="523">
        <v>3</v>
      </c>
      <c r="BC38" s="523"/>
      <c r="BD38" s="523"/>
      <c r="BE38" s="523"/>
      <c r="BF38" s="523"/>
      <c r="BG38" s="523"/>
      <c r="BH38" s="91"/>
      <c r="BI38" s="91"/>
      <c r="BJ38" s="91"/>
      <c r="BK38" s="91"/>
      <c r="BL38" s="91">
        <v>8</v>
      </c>
      <c r="BM38" s="523">
        <v>5</v>
      </c>
      <c r="BN38" s="523"/>
      <c r="BO38" s="91">
        <v>1</v>
      </c>
      <c r="BP38" s="91"/>
      <c r="BQ38" s="91">
        <v>1</v>
      </c>
      <c r="BR38" s="91">
        <v>1</v>
      </c>
    </row>
    <row r="39" spans="1:70" ht="25.5">
      <c r="A39" s="672">
        <v>5322</v>
      </c>
      <c r="B39" s="630" t="s">
        <v>8702</v>
      </c>
      <c r="C39" s="630" t="s">
        <v>6587</v>
      </c>
      <c r="D39" s="630" t="s">
        <v>7942</v>
      </c>
      <c r="E39" s="596">
        <f t="shared" si="7"/>
        <v>180000</v>
      </c>
      <c r="F39" s="618">
        <v>700200</v>
      </c>
      <c r="G39" s="515">
        <v>12</v>
      </c>
      <c r="H39" s="624"/>
      <c r="I39" s="624"/>
      <c r="J39" s="624"/>
      <c r="K39" s="956">
        <v>44692</v>
      </c>
      <c r="L39" s="557">
        <v>13</v>
      </c>
      <c r="M39" s="778" t="s">
        <v>2471</v>
      </c>
      <c r="N39" s="632" t="s">
        <v>2471</v>
      </c>
      <c r="O39" s="632">
        <v>7414</v>
      </c>
      <c r="P39" s="417" t="s">
        <v>2358</v>
      </c>
      <c r="Q39" s="783">
        <v>5322</v>
      </c>
      <c r="R39" s="417" t="s">
        <v>8703</v>
      </c>
      <c r="S39" s="417" t="s">
        <v>8704</v>
      </c>
      <c r="T39" s="672">
        <v>5322</v>
      </c>
      <c r="U39" s="417" t="s">
        <v>4880</v>
      </c>
      <c r="V39" s="417" t="s">
        <v>8705</v>
      </c>
      <c r="W39" s="523" t="s">
        <v>5043</v>
      </c>
      <c r="X39" s="983" t="s">
        <v>5833</v>
      </c>
      <c r="Y39" s="682">
        <v>44727</v>
      </c>
      <c r="Z39" s="670">
        <v>44750</v>
      </c>
      <c r="AA39" s="670"/>
      <c r="AB39" s="779"/>
      <c r="AC39" s="523">
        <v>11</v>
      </c>
      <c r="AD39" s="523" t="s">
        <v>6689</v>
      </c>
      <c r="AE39" s="523" t="s">
        <v>7957</v>
      </c>
      <c r="AF39" s="523" t="s">
        <v>7986</v>
      </c>
      <c r="AG39" s="523" t="s">
        <v>7976</v>
      </c>
      <c r="AH39" s="91" t="s">
        <v>7086</v>
      </c>
      <c r="AI39" s="91" t="s">
        <v>8596</v>
      </c>
      <c r="AJ39" s="91">
        <v>1</v>
      </c>
      <c r="AK39" s="91"/>
      <c r="AL39" s="91">
        <v>8</v>
      </c>
      <c r="AM39" s="91">
        <v>3</v>
      </c>
      <c r="AN39" s="91"/>
      <c r="AO39" s="91"/>
      <c r="AP39" s="523"/>
      <c r="AQ39" s="523"/>
      <c r="AR39" s="523"/>
      <c r="AS39" s="523"/>
      <c r="AT39" s="523"/>
      <c r="AU39" s="523"/>
      <c r="AV39" s="523"/>
      <c r="AW39" s="523"/>
      <c r="AX39" s="523"/>
      <c r="AY39" s="523"/>
      <c r="AZ39" s="523"/>
      <c r="BA39" s="523"/>
      <c r="BB39" s="523">
        <v>3</v>
      </c>
      <c r="BC39" s="523">
        <v>1</v>
      </c>
      <c r="BD39" s="523">
        <v>7</v>
      </c>
      <c r="BE39" s="523">
        <v>1</v>
      </c>
      <c r="BF39" s="523"/>
      <c r="BG39" s="523"/>
      <c r="BH39" s="91">
        <v>2</v>
      </c>
      <c r="BI39" s="91">
        <v>1</v>
      </c>
      <c r="BJ39" s="91">
        <v>1</v>
      </c>
      <c r="BK39" s="91"/>
      <c r="BL39" s="91">
        <v>6</v>
      </c>
      <c r="BM39" s="91">
        <v>8</v>
      </c>
      <c r="BN39" s="91"/>
      <c r="BO39" s="91">
        <v>1</v>
      </c>
      <c r="BP39" s="91"/>
      <c r="BQ39" s="91">
        <v>1</v>
      </c>
      <c r="BR39" s="91">
        <v>1</v>
      </c>
    </row>
    <row r="40" spans="1:70" ht="28.5">
      <c r="A40" s="672">
        <v>4349</v>
      </c>
      <c r="B40" s="630" t="s">
        <v>8706</v>
      </c>
      <c r="C40" s="630" t="s">
        <v>2317</v>
      </c>
      <c r="D40" s="630" t="s">
        <v>7942</v>
      </c>
      <c r="E40" s="596">
        <f t="shared" si="7"/>
        <v>180000</v>
      </c>
      <c r="F40" s="618">
        <v>700200</v>
      </c>
      <c r="G40" s="515">
        <v>11</v>
      </c>
      <c r="H40" s="624"/>
      <c r="I40" s="624"/>
      <c r="J40" s="624"/>
      <c r="K40" s="956">
        <v>44677</v>
      </c>
      <c r="L40" s="557">
        <v>13</v>
      </c>
      <c r="M40" s="778" t="s">
        <v>2471</v>
      </c>
      <c r="N40" s="632" t="s">
        <v>2471</v>
      </c>
      <c r="O40" s="561">
        <v>7376</v>
      </c>
      <c r="P40" s="577" t="s">
        <v>2358</v>
      </c>
      <c r="Q40" s="783">
        <v>4349</v>
      </c>
      <c r="R40" s="577" t="s">
        <v>140</v>
      </c>
      <c r="S40" s="577" t="s">
        <v>2792</v>
      </c>
      <c r="T40" s="672">
        <v>4349</v>
      </c>
      <c r="U40" s="577" t="s">
        <v>4887</v>
      </c>
      <c r="V40" s="959" t="s">
        <v>8486</v>
      </c>
      <c r="W40" s="523" t="s">
        <v>5043</v>
      </c>
      <c r="X40" s="983" t="s">
        <v>7946</v>
      </c>
      <c r="Y40" s="682">
        <v>44727</v>
      </c>
      <c r="Z40" s="670">
        <v>44741</v>
      </c>
      <c r="AA40" s="670"/>
      <c r="AB40" s="779"/>
      <c r="AC40" s="523">
        <v>13</v>
      </c>
      <c r="AD40" s="523" t="s">
        <v>6986</v>
      </c>
      <c r="AE40" s="523" t="s">
        <v>6985</v>
      </c>
      <c r="AF40" s="523" t="s">
        <v>7986</v>
      </c>
      <c r="AG40" s="523" t="s">
        <v>7976</v>
      </c>
      <c r="AH40" s="91" t="s">
        <v>7463</v>
      </c>
      <c r="AI40" s="91"/>
      <c r="AJ40" s="91">
        <v>1</v>
      </c>
      <c r="AK40" s="91"/>
      <c r="AL40" s="91">
        <v>8</v>
      </c>
      <c r="AM40" s="91">
        <v>5</v>
      </c>
      <c r="AN40" s="91"/>
      <c r="AO40" s="91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>
        <v>3</v>
      </c>
      <c r="BC40" s="523">
        <v>1</v>
      </c>
      <c r="BD40" s="523">
        <v>7</v>
      </c>
      <c r="BE40" s="523">
        <v>1</v>
      </c>
      <c r="BF40" s="523"/>
      <c r="BG40" s="523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</row>
    <row r="41" spans="1:70" ht="25.5">
      <c r="A41" s="672">
        <v>1379</v>
      </c>
      <c r="B41" s="630" t="s">
        <v>8707</v>
      </c>
      <c r="C41" s="630" t="s">
        <v>6628</v>
      </c>
      <c r="D41" s="630" t="s">
        <v>7942</v>
      </c>
      <c r="E41" s="596">
        <f t="shared" si="7"/>
        <v>180000</v>
      </c>
      <c r="F41" s="618">
        <v>700200</v>
      </c>
      <c r="G41" s="515">
        <v>11</v>
      </c>
      <c r="H41" s="624"/>
      <c r="I41" s="624"/>
      <c r="J41" s="624"/>
      <c r="K41" s="956">
        <v>44677</v>
      </c>
      <c r="L41" s="557">
        <v>13</v>
      </c>
      <c r="M41" s="778" t="s">
        <v>2471</v>
      </c>
      <c r="N41" s="632" t="s">
        <v>2471</v>
      </c>
      <c r="O41" s="632">
        <v>10874</v>
      </c>
      <c r="P41" s="112" t="s">
        <v>2358</v>
      </c>
      <c r="Q41" s="783">
        <v>1379</v>
      </c>
      <c r="R41" s="112" t="s">
        <v>3249</v>
      </c>
      <c r="S41" s="112" t="s">
        <v>7378</v>
      </c>
      <c r="T41" s="672">
        <v>1379</v>
      </c>
      <c r="U41" s="432" t="s">
        <v>4870</v>
      </c>
      <c r="V41" s="960" t="s">
        <v>2260</v>
      </c>
      <c r="W41" s="523" t="s">
        <v>5043</v>
      </c>
      <c r="X41" s="983" t="s">
        <v>5833</v>
      </c>
      <c r="Y41" s="682">
        <v>44727</v>
      </c>
      <c r="Z41" s="670">
        <v>44735</v>
      </c>
      <c r="AA41" s="670"/>
      <c r="AB41" s="779"/>
      <c r="AC41" s="523">
        <v>12</v>
      </c>
      <c r="AD41" s="523" t="s">
        <v>6677</v>
      </c>
      <c r="AE41" s="523" t="s">
        <v>7975</v>
      </c>
      <c r="AF41" s="523" t="s">
        <v>7986</v>
      </c>
      <c r="AG41" s="523" t="s">
        <v>7976</v>
      </c>
      <c r="AH41" s="91" t="s">
        <v>6555</v>
      </c>
      <c r="AI41" s="91"/>
      <c r="AJ41" s="523"/>
      <c r="AK41" s="523">
        <v>1</v>
      </c>
      <c r="AL41" s="523"/>
      <c r="AM41" s="523"/>
      <c r="AN41" s="523"/>
      <c r="AO41" s="523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/>
      <c r="BA41" s="523"/>
      <c r="BB41" s="523">
        <v>3</v>
      </c>
      <c r="BC41" s="523">
        <v>1</v>
      </c>
      <c r="BD41" s="523">
        <v>7</v>
      </c>
      <c r="BE41" s="523">
        <v>1</v>
      </c>
      <c r="BF41" s="523"/>
      <c r="BG41" s="523"/>
      <c r="BH41" s="91"/>
      <c r="BI41" s="91"/>
      <c r="BJ41" s="91"/>
      <c r="BK41" s="91"/>
      <c r="BL41" s="91"/>
      <c r="BM41" s="523"/>
      <c r="BN41" s="523"/>
      <c r="BO41" s="91"/>
      <c r="BP41" s="91"/>
      <c r="BQ41" s="91"/>
      <c r="BR41" s="91"/>
    </row>
    <row r="42" spans="1:70" ht="25.5">
      <c r="A42" s="672">
        <v>7206</v>
      </c>
      <c r="B42" s="630" t="s">
        <v>8711</v>
      </c>
      <c r="C42" s="630" t="s">
        <v>7566</v>
      </c>
      <c r="D42" s="630" t="s">
        <v>7942</v>
      </c>
      <c r="E42" s="596">
        <f t="shared" si="7"/>
        <v>180000</v>
      </c>
      <c r="F42" s="618">
        <v>700200</v>
      </c>
      <c r="G42" s="515">
        <v>11</v>
      </c>
      <c r="H42" s="624"/>
      <c r="I42" s="624"/>
      <c r="J42" s="624"/>
      <c r="K42" s="613" t="s">
        <v>8559</v>
      </c>
      <c r="L42" s="557">
        <v>20</v>
      </c>
      <c r="M42" s="778" t="s">
        <v>2471</v>
      </c>
      <c r="N42" s="632" t="s">
        <v>2471</v>
      </c>
      <c r="O42" s="561">
        <v>7544</v>
      </c>
      <c r="P42" s="577" t="s">
        <v>2335</v>
      </c>
      <c r="Q42" s="783">
        <v>7206</v>
      </c>
      <c r="R42" s="577" t="s">
        <v>8712</v>
      </c>
      <c r="S42" s="577" t="s">
        <v>8713</v>
      </c>
      <c r="T42" s="672">
        <v>7206</v>
      </c>
      <c r="U42" s="577" t="s">
        <v>4887</v>
      </c>
      <c r="V42" s="577" t="s">
        <v>8714</v>
      </c>
      <c r="W42" s="523" t="s">
        <v>5043</v>
      </c>
      <c r="X42" s="983" t="s">
        <v>5833</v>
      </c>
      <c r="Y42" s="682">
        <v>44735</v>
      </c>
      <c r="Z42" s="670">
        <v>44742</v>
      </c>
      <c r="AA42" s="670"/>
      <c r="AB42" s="779"/>
      <c r="AC42" s="523">
        <v>10</v>
      </c>
      <c r="AD42" s="523" t="s">
        <v>6700</v>
      </c>
      <c r="AE42" s="523" t="s">
        <v>7957</v>
      </c>
      <c r="AF42" s="523" t="s">
        <v>7986</v>
      </c>
      <c r="AG42" s="523" t="s">
        <v>7976</v>
      </c>
      <c r="AH42" s="91" t="s">
        <v>4947</v>
      </c>
      <c r="AI42" s="91" t="s">
        <v>8596</v>
      </c>
      <c r="AJ42" s="91">
        <v>1</v>
      </c>
      <c r="AK42" s="91"/>
      <c r="AL42" s="91"/>
      <c r="AM42" s="91"/>
      <c r="AN42" s="91"/>
      <c r="AO42" s="91"/>
      <c r="AP42" s="523"/>
      <c r="AQ42" s="523"/>
      <c r="AR42" s="523"/>
      <c r="AS42" s="523"/>
      <c r="AT42" s="523"/>
      <c r="AU42" s="523"/>
      <c r="AV42" s="523"/>
      <c r="AW42" s="523"/>
      <c r="AX42" s="523"/>
      <c r="AY42" s="523"/>
      <c r="AZ42" s="523">
        <v>7</v>
      </c>
      <c r="BA42" s="523">
        <v>1</v>
      </c>
      <c r="BB42" s="523">
        <v>3</v>
      </c>
      <c r="BC42" s="523">
        <v>1</v>
      </c>
      <c r="BD42" s="523"/>
      <c r="BE42" s="523"/>
      <c r="BF42" s="523"/>
      <c r="BG42" s="523"/>
      <c r="BH42" s="91">
        <v>2</v>
      </c>
      <c r="BI42" s="91">
        <v>1</v>
      </c>
      <c r="BJ42" s="91">
        <v>1</v>
      </c>
      <c r="BK42" s="91"/>
      <c r="BL42" s="91"/>
      <c r="BM42" s="91"/>
      <c r="BN42" s="91"/>
      <c r="BO42" s="91"/>
      <c r="BP42" s="91"/>
      <c r="BQ42" s="91"/>
      <c r="BR42" s="91"/>
    </row>
    <row r="43" spans="1:70" ht="28.5">
      <c r="A43" s="672">
        <v>1916</v>
      </c>
      <c r="B43" s="630" t="s">
        <v>8715</v>
      </c>
      <c r="C43" s="630" t="s">
        <v>6564</v>
      </c>
      <c r="D43" s="630" t="s">
        <v>7942</v>
      </c>
      <c r="E43" s="596">
        <f t="shared" si="7"/>
        <v>180000.25706940875</v>
      </c>
      <c r="F43" s="618">
        <v>700201</v>
      </c>
      <c r="G43" s="515">
        <v>11</v>
      </c>
      <c r="H43" s="624"/>
      <c r="I43" s="624"/>
      <c r="J43" s="624"/>
      <c r="K43" s="956">
        <v>44712</v>
      </c>
      <c r="L43" s="557">
        <v>20</v>
      </c>
      <c r="M43" s="778" t="s">
        <v>2471</v>
      </c>
      <c r="N43" s="632" t="s">
        <v>2471</v>
      </c>
      <c r="O43" s="632">
        <v>11508</v>
      </c>
      <c r="P43" s="112" t="s">
        <v>7750</v>
      </c>
      <c r="Q43" s="783">
        <v>1916</v>
      </c>
      <c r="R43" s="112" t="s">
        <v>2352</v>
      </c>
      <c r="S43" s="112" t="s">
        <v>8716</v>
      </c>
      <c r="T43" s="672">
        <v>1916</v>
      </c>
      <c r="U43" s="432" t="s">
        <v>4870</v>
      </c>
      <c r="V43" s="960" t="s">
        <v>579</v>
      </c>
      <c r="W43" s="523" t="s">
        <v>5043</v>
      </c>
      <c r="X43" s="983" t="s">
        <v>3216</v>
      </c>
      <c r="Y43" s="682" t="s">
        <v>3216</v>
      </c>
      <c r="Z43" s="670">
        <v>44742</v>
      </c>
      <c r="AA43" s="670"/>
      <c r="AB43" s="1010" t="s">
        <v>8846</v>
      </c>
      <c r="AC43" s="523">
        <v>7</v>
      </c>
      <c r="AD43" s="523">
        <v>7</v>
      </c>
      <c r="AE43" s="523"/>
      <c r="AF43" s="523" t="s">
        <v>7986</v>
      </c>
      <c r="AG43" s="523"/>
      <c r="AH43" s="91">
        <v>4</v>
      </c>
      <c r="AI43" s="91"/>
      <c r="AJ43" s="523"/>
      <c r="AK43" s="523"/>
      <c r="AL43" s="523"/>
      <c r="AM43" s="523"/>
      <c r="AN43" s="523"/>
      <c r="AO43" s="523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>
        <v>0</v>
      </c>
      <c r="BA43" s="523">
        <v>0</v>
      </c>
      <c r="BB43" s="523">
        <v>0</v>
      </c>
      <c r="BC43" s="523">
        <v>0</v>
      </c>
      <c r="BD43" s="523"/>
      <c r="BE43" s="523"/>
      <c r="BF43" s="523"/>
      <c r="BG43" s="523"/>
      <c r="BH43" s="91"/>
      <c r="BI43" s="91"/>
      <c r="BJ43" s="91"/>
      <c r="BK43" s="91"/>
      <c r="BL43" s="91"/>
      <c r="BM43" s="523"/>
      <c r="BN43" s="523"/>
      <c r="BO43" s="91"/>
      <c r="BP43" s="91"/>
      <c r="BQ43" s="91"/>
      <c r="BR43" s="91"/>
    </row>
    <row r="44" spans="1:70" ht="25.5">
      <c r="A44" s="672">
        <v>4940</v>
      </c>
      <c r="B44" s="630" t="s">
        <v>8717</v>
      </c>
      <c r="C44" s="630" t="s">
        <v>6564</v>
      </c>
      <c r="D44" s="630" t="s">
        <v>7942</v>
      </c>
      <c r="E44" s="596">
        <f t="shared" si="3"/>
        <v>180000</v>
      </c>
      <c r="F44" s="618">
        <v>700200</v>
      </c>
      <c r="G44" s="515">
        <v>12</v>
      </c>
      <c r="H44" s="624"/>
      <c r="I44" s="624"/>
      <c r="J44" s="624"/>
      <c r="K44" s="956">
        <v>44685</v>
      </c>
      <c r="L44" s="557">
        <v>20</v>
      </c>
      <c r="M44" s="778" t="s">
        <v>2471</v>
      </c>
      <c r="N44" s="632" t="s">
        <v>2471</v>
      </c>
      <c r="O44" s="632">
        <v>7407</v>
      </c>
      <c r="P44" s="112" t="s">
        <v>2358</v>
      </c>
      <c r="Q44" s="783">
        <v>4940</v>
      </c>
      <c r="R44" s="112" t="s">
        <v>2612</v>
      </c>
      <c r="S44" s="112" t="s">
        <v>8718</v>
      </c>
      <c r="T44" s="672">
        <v>4940</v>
      </c>
      <c r="U44" s="432" t="s">
        <v>4870</v>
      </c>
      <c r="V44" s="432" t="s">
        <v>8285</v>
      </c>
      <c r="W44" s="523" t="s">
        <v>5043</v>
      </c>
      <c r="X44" s="983" t="s">
        <v>5833</v>
      </c>
      <c r="Y44" s="682">
        <v>44735</v>
      </c>
      <c r="Z44" s="670">
        <v>44742</v>
      </c>
      <c r="AA44" s="670"/>
      <c r="AB44" s="779"/>
      <c r="AC44" s="523">
        <v>12</v>
      </c>
      <c r="AD44" s="523" t="s">
        <v>6657</v>
      </c>
      <c r="AE44" s="523" t="s">
        <v>7957</v>
      </c>
      <c r="AF44" s="523" t="s">
        <v>7986</v>
      </c>
      <c r="AG44" s="523" t="s">
        <v>7976</v>
      </c>
      <c r="AH44" s="91" t="s">
        <v>6555</v>
      </c>
      <c r="AI44" s="91" t="s">
        <v>8596</v>
      </c>
      <c r="AJ44" s="523">
        <v>1</v>
      </c>
      <c r="AK44" s="523"/>
      <c r="AL44" s="523">
        <v>8</v>
      </c>
      <c r="AM44" s="523">
        <v>4</v>
      </c>
      <c r="AN44" s="523"/>
      <c r="AO44" s="523"/>
      <c r="AP44" s="523"/>
      <c r="AQ44" s="523"/>
      <c r="AR44" s="523"/>
      <c r="AS44" s="523"/>
      <c r="AT44" s="523"/>
      <c r="AU44" s="523"/>
      <c r="AV44" s="523"/>
      <c r="AW44" s="523"/>
      <c r="AX44" s="523"/>
      <c r="AY44" s="523"/>
      <c r="AZ44" s="523"/>
      <c r="BA44" s="523"/>
      <c r="BB44" s="523">
        <v>3</v>
      </c>
      <c r="BC44" s="523">
        <v>1</v>
      </c>
      <c r="BD44" s="523">
        <v>7</v>
      </c>
      <c r="BE44" s="523">
        <v>1</v>
      </c>
      <c r="BF44" s="523"/>
      <c r="BG44" s="523"/>
      <c r="BH44" s="91">
        <v>2</v>
      </c>
      <c r="BI44" s="91">
        <v>1</v>
      </c>
      <c r="BJ44" s="91">
        <v>1</v>
      </c>
      <c r="BK44" s="91"/>
      <c r="BL44" s="91"/>
      <c r="BM44" s="523"/>
      <c r="BN44" s="523"/>
      <c r="BO44" s="91"/>
      <c r="BP44" s="91"/>
      <c r="BQ44" s="91"/>
      <c r="BR44" s="91"/>
    </row>
    <row r="45" spans="1:70" ht="33.75">
      <c r="A45" s="672">
        <v>4839</v>
      </c>
      <c r="B45" s="630" t="s">
        <v>8719</v>
      </c>
      <c r="C45" s="630" t="s">
        <v>2317</v>
      </c>
      <c r="D45" s="630" t="s">
        <v>7942</v>
      </c>
      <c r="E45" s="596">
        <f>F45/3.89</f>
        <v>180000</v>
      </c>
      <c r="F45" s="618">
        <v>700200</v>
      </c>
      <c r="G45" s="515">
        <v>11</v>
      </c>
      <c r="H45" s="624"/>
      <c r="I45" s="624"/>
      <c r="J45" s="624"/>
      <c r="K45" s="752">
        <v>44719</v>
      </c>
      <c r="L45" s="557">
        <v>24</v>
      </c>
      <c r="M45" s="778" t="s">
        <v>2471</v>
      </c>
      <c r="N45" s="632" t="s">
        <v>2471</v>
      </c>
      <c r="O45" s="561">
        <v>7394</v>
      </c>
      <c r="P45" s="586" t="s">
        <v>2358</v>
      </c>
      <c r="Q45" s="783">
        <v>4839</v>
      </c>
      <c r="R45" s="586" t="s">
        <v>4875</v>
      </c>
      <c r="S45" s="586" t="s">
        <v>8721</v>
      </c>
      <c r="T45" s="672">
        <v>4839</v>
      </c>
      <c r="U45" s="586" t="s">
        <v>5720</v>
      </c>
      <c r="V45" s="962" t="s">
        <v>8722</v>
      </c>
      <c r="W45" s="523" t="s">
        <v>5043</v>
      </c>
      <c r="X45" s="983" t="s">
        <v>7946</v>
      </c>
      <c r="Y45" s="682">
        <v>44742</v>
      </c>
      <c r="Z45" s="670">
        <v>44747</v>
      </c>
      <c r="AA45" s="670"/>
      <c r="AB45" s="1012"/>
      <c r="AC45" s="523">
        <v>13</v>
      </c>
      <c r="AD45" s="523" t="s">
        <v>6545</v>
      </c>
      <c r="AE45" s="523" t="s">
        <v>7975</v>
      </c>
      <c r="AF45" s="523" t="s">
        <v>7986</v>
      </c>
      <c r="AG45" s="523" t="s">
        <v>7966</v>
      </c>
      <c r="AH45" s="91" t="s">
        <v>4963</v>
      </c>
      <c r="AI45" s="91"/>
      <c r="AJ45" s="91"/>
      <c r="AK45" s="91">
        <v>1</v>
      </c>
      <c r="AL45" s="91">
        <v>7</v>
      </c>
      <c r="AM45" s="91">
        <v>6</v>
      </c>
      <c r="AN45" s="91"/>
      <c r="AO45" s="91"/>
      <c r="AP45" s="523"/>
      <c r="AQ45" s="523"/>
      <c r="AR45" s="523"/>
      <c r="AS45" s="523"/>
      <c r="AT45" s="523"/>
      <c r="AU45" s="523"/>
      <c r="AV45" s="523"/>
      <c r="AW45" s="523"/>
      <c r="AX45" s="523"/>
      <c r="AY45" s="523"/>
      <c r="AZ45" s="523"/>
      <c r="BA45" s="523"/>
      <c r="BB45" s="523">
        <v>3</v>
      </c>
      <c r="BC45" s="523">
        <v>1</v>
      </c>
      <c r="BD45" s="523">
        <v>7</v>
      </c>
      <c r="BE45" s="523">
        <v>1</v>
      </c>
      <c r="BF45" s="523"/>
      <c r="BG45" s="523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</row>
    <row r="46" spans="1:70" ht="33.75">
      <c r="A46" s="672">
        <v>1168</v>
      </c>
      <c r="B46" s="809" t="s">
        <v>8728</v>
      </c>
      <c r="C46" s="630" t="s">
        <v>7485</v>
      </c>
      <c r="D46" s="630" t="s">
        <v>7942</v>
      </c>
      <c r="E46" s="596"/>
      <c r="F46" s="618"/>
      <c r="G46" s="515">
        <v>11</v>
      </c>
      <c r="H46" s="624"/>
      <c r="I46" s="624"/>
      <c r="J46" s="624"/>
      <c r="K46" s="752" t="s">
        <v>8720</v>
      </c>
      <c r="L46" s="557">
        <v>27</v>
      </c>
      <c r="M46" s="778" t="s">
        <v>2471</v>
      </c>
      <c r="N46" s="632" t="s">
        <v>2556</v>
      </c>
      <c r="O46" s="561">
        <v>11757</v>
      </c>
      <c r="P46" s="586" t="s">
        <v>2358</v>
      </c>
      <c r="Q46" s="783">
        <v>1168</v>
      </c>
      <c r="R46" s="586" t="s">
        <v>2820</v>
      </c>
      <c r="S46" s="586" t="s">
        <v>8847</v>
      </c>
      <c r="T46" s="672">
        <v>1168</v>
      </c>
      <c r="U46" s="586" t="s">
        <v>5720</v>
      </c>
      <c r="V46" s="962" t="s">
        <v>938</v>
      </c>
      <c r="W46" s="523" t="s">
        <v>5043</v>
      </c>
      <c r="X46" s="983" t="s">
        <v>5833</v>
      </c>
      <c r="Y46" s="682">
        <v>44742</v>
      </c>
      <c r="Z46" s="670">
        <v>44749</v>
      </c>
      <c r="AA46" s="670"/>
      <c r="AB46" s="1012"/>
      <c r="AC46" s="523">
        <v>12</v>
      </c>
      <c r="AD46" s="523" t="s">
        <v>6545</v>
      </c>
      <c r="AE46" s="523" t="s">
        <v>7957</v>
      </c>
      <c r="AF46" s="523" t="s">
        <v>7986</v>
      </c>
      <c r="AG46" s="523" t="s">
        <v>8059</v>
      </c>
      <c r="AH46" s="91" t="s">
        <v>4963</v>
      </c>
      <c r="AI46" s="91" t="s">
        <v>8596</v>
      </c>
      <c r="AJ46" s="91"/>
      <c r="AK46" s="91">
        <v>1</v>
      </c>
      <c r="AL46" s="91">
        <v>6</v>
      </c>
      <c r="AM46" s="91">
        <v>6</v>
      </c>
      <c r="AN46" s="91"/>
      <c r="AO46" s="91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/>
      <c r="BA46" s="523"/>
      <c r="BB46" s="523">
        <v>3</v>
      </c>
      <c r="BC46" s="523">
        <v>1</v>
      </c>
      <c r="BD46" s="523">
        <v>9</v>
      </c>
      <c r="BE46" s="523">
        <v>1</v>
      </c>
      <c r="BF46" s="523"/>
      <c r="BG46" s="523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</row>
    <row r="47" spans="1:70" ht="25.5">
      <c r="A47" s="672">
        <v>7460</v>
      </c>
      <c r="B47" s="630" t="s">
        <v>8748</v>
      </c>
      <c r="C47" s="630" t="s">
        <v>2317</v>
      </c>
      <c r="D47" s="630" t="s">
        <v>7942</v>
      </c>
      <c r="E47" s="596">
        <f>F47/3.89</f>
        <v>180000</v>
      </c>
      <c r="F47" s="618">
        <v>700200</v>
      </c>
      <c r="G47" s="515">
        <v>11</v>
      </c>
      <c r="H47" s="624"/>
      <c r="I47" s="624"/>
      <c r="J47" s="624"/>
      <c r="K47" s="613" t="s">
        <v>8559</v>
      </c>
      <c r="L47" s="557">
        <v>27</v>
      </c>
      <c r="M47" s="798" t="s">
        <v>2471</v>
      </c>
      <c r="N47" s="632" t="s">
        <v>2556</v>
      </c>
      <c r="O47" s="632">
        <v>7706</v>
      </c>
      <c r="P47" s="112" t="s">
        <v>2335</v>
      </c>
      <c r="Q47" s="783">
        <v>7460</v>
      </c>
      <c r="R47" s="112" t="s">
        <v>239</v>
      </c>
      <c r="S47" s="112" t="s">
        <v>8749</v>
      </c>
      <c r="T47" s="672">
        <v>7460</v>
      </c>
      <c r="U47" s="432" t="s">
        <v>4870</v>
      </c>
      <c r="V47" s="432" t="s">
        <v>8750</v>
      </c>
      <c r="W47" s="523" t="s">
        <v>5043</v>
      </c>
      <c r="X47" s="983" t="s">
        <v>5833</v>
      </c>
      <c r="Y47" s="682">
        <v>44768</v>
      </c>
      <c r="Z47" s="670">
        <v>44772</v>
      </c>
      <c r="AA47" s="670"/>
      <c r="AB47" s="1034"/>
      <c r="AC47" s="523">
        <v>13</v>
      </c>
      <c r="AD47" s="523" t="s">
        <v>6986</v>
      </c>
      <c r="AE47" s="523" t="s">
        <v>6985</v>
      </c>
      <c r="AF47" s="523" t="s">
        <v>7986</v>
      </c>
      <c r="AG47" s="523" t="s">
        <v>7958</v>
      </c>
      <c r="AH47" s="91" t="s">
        <v>6648</v>
      </c>
      <c r="AI47" s="91"/>
      <c r="AJ47" s="523">
        <v>1</v>
      </c>
      <c r="AK47" s="523"/>
      <c r="AL47" s="523">
        <v>8</v>
      </c>
      <c r="AM47" s="523">
        <v>5</v>
      </c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>
        <v>9</v>
      </c>
      <c r="BA47" s="523">
        <v>1</v>
      </c>
      <c r="BB47" s="523">
        <v>4</v>
      </c>
      <c r="BC47" s="523">
        <v>1</v>
      </c>
      <c r="BD47" s="523"/>
      <c r="BE47" s="523"/>
      <c r="BF47" s="523"/>
      <c r="BG47" s="523"/>
      <c r="BH47" s="91"/>
      <c r="BI47" s="91"/>
      <c r="BJ47" s="91"/>
      <c r="BK47" s="91"/>
      <c r="BL47" s="91"/>
      <c r="BM47" s="523"/>
      <c r="BN47" s="523"/>
      <c r="BO47" s="91"/>
      <c r="BP47" s="91"/>
      <c r="BQ47" s="91"/>
      <c r="BR47" s="91"/>
    </row>
    <row r="48" spans="1:70" ht="36">
      <c r="A48" s="982">
        <v>6109</v>
      </c>
      <c r="B48" s="630" t="s">
        <v>8710</v>
      </c>
      <c r="C48" s="630" t="s">
        <v>7959</v>
      </c>
      <c r="D48" s="630" t="s">
        <v>7942</v>
      </c>
      <c r="E48" s="596">
        <f>F48/3.89</f>
        <v>180000</v>
      </c>
      <c r="F48" s="618">
        <v>700200</v>
      </c>
      <c r="G48" s="515">
        <v>11</v>
      </c>
      <c r="H48" s="624"/>
      <c r="I48" s="624"/>
      <c r="J48" s="624"/>
      <c r="K48" s="613" t="s">
        <v>8559</v>
      </c>
      <c r="L48" s="981">
        <v>20</v>
      </c>
      <c r="M48" s="778" t="s">
        <v>2471</v>
      </c>
      <c r="N48" s="632" t="s">
        <v>2471</v>
      </c>
      <c r="O48" s="561">
        <v>7703</v>
      </c>
      <c r="P48" s="962" t="s">
        <v>2335</v>
      </c>
      <c r="Q48" s="968">
        <v>6109</v>
      </c>
      <c r="R48" s="962" t="s">
        <v>149</v>
      </c>
      <c r="S48" s="962" t="s">
        <v>8510</v>
      </c>
      <c r="T48" s="982">
        <v>6109</v>
      </c>
      <c r="U48" s="962" t="s">
        <v>5720</v>
      </c>
      <c r="V48" s="962" t="s">
        <v>471</v>
      </c>
      <c r="W48" s="983" t="s">
        <v>5043</v>
      </c>
      <c r="X48" s="983" t="s">
        <v>5833</v>
      </c>
      <c r="Y48" s="985">
        <v>44732</v>
      </c>
      <c r="Z48" s="986">
        <v>44749</v>
      </c>
      <c r="AA48" s="986"/>
      <c r="AB48" s="1015"/>
      <c r="AC48" s="983">
        <v>10</v>
      </c>
      <c r="AD48" s="983" t="s">
        <v>6700</v>
      </c>
      <c r="AE48" s="983" t="s">
        <v>7957</v>
      </c>
      <c r="AF48" s="983" t="s">
        <v>7986</v>
      </c>
      <c r="AG48" s="983" t="s">
        <v>7976</v>
      </c>
      <c r="AH48" s="91" t="s">
        <v>4947</v>
      </c>
      <c r="AI48" s="91" t="s">
        <v>8849</v>
      </c>
      <c r="AJ48" s="91"/>
      <c r="AK48" s="91">
        <v>1</v>
      </c>
      <c r="AL48" s="91">
        <v>7</v>
      </c>
      <c r="AM48" s="91">
        <v>3</v>
      </c>
      <c r="AN48" s="91"/>
      <c r="AO48" s="91"/>
      <c r="AP48" s="983"/>
      <c r="AQ48" s="983"/>
      <c r="AR48" s="983"/>
      <c r="AS48" s="983"/>
      <c r="AT48" s="983"/>
      <c r="AU48" s="983"/>
      <c r="AV48" s="983"/>
      <c r="AW48" s="983"/>
      <c r="AX48" s="983"/>
      <c r="AY48" s="983"/>
      <c r="AZ48" s="983">
        <v>7</v>
      </c>
      <c r="BA48" s="983">
        <v>1</v>
      </c>
      <c r="BB48" s="983">
        <v>3</v>
      </c>
      <c r="BC48" s="983">
        <v>1</v>
      </c>
      <c r="BD48" s="983"/>
      <c r="BE48" s="983"/>
      <c r="BF48" s="983"/>
      <c r="BG48" s="983"/>
      <c r="BH48" s="91">
        <v>2</v>
      </c>
      <c r="BI48" s="91">
        <v>1</v>
      </c>
      <c r="BJ48" s="91">
        <v>1</v>
      </c>
      <c r="BK48" s="91"/>
      <c r="BL48" s="91">
        <v>8</v>
      </c>
      <c r="BM48" s="91">
        <v>4</v>
      </c>
      <c r="BN48" s="91"/>
      <c r="BO48" s="91">
        <v>1</v>
      </c>
      <c r="BP48" s="91"/>
      <c r="BQ48" s="91"/>
      <c r="BR48" s="91"/>
    </row>
    <row r="49" spans="1:70" ht="36">
      <c r="A49" s="672">
        <v>5406</v>
      </c>
      <c r="B49" s="809" t="s">
        <v>8723</v>
      </c>
      <c r="C49" s="630" t="s">
        <v>2317</v>
      </c>
      <c r="D49" s="630" t="s">
        <v>8850</v>
      </c>
      <c r="E49" s="596"/>
      <c r="F49" s="618"/>
      <c r="G49" s="515">
        <v>11</v>
      </c>
      <c r="H49" s="624"/>
      <c r="I49" s="624"/>
      <c r="J49" s="624"/>
      <c r="K49" s="752">
        <v>44712</v>
      </c>
      <c r="L49" s="557">
        <v>4</v>
      </c>
      <c r="M49" s="1016" t="s">
        <v>2556</v>
      </c>
      <c r="N49" s="632" t="s">
        <v>2556</v>
      </c>
      <c r="O49" s="561">
        <v>11906</v>
      </c>
      <c r="P49" s="417" t="s">
        <v>2358</v>
      </c>
      <c r="Q49" s="783">
        <v>5406</v>
      </c>
      <c r="R49" s="417" t="s">
        <v>52</v>
      </c>
      <c r="S49" s="417" t="s">
        <v>8724</v>
      </c>
      <c r="T49" s="672">
        <v>5406</v>
      </c>
      <c r="U49" s="417" t="s">
        <v>4880</v>
      </c>
      <c r="V49" s="417" t="s">
        <v>1740</v>
      </c>
      <c r="W49" s="711" t="s">
        <v>7321</v>
      </c>
      <c r="X49" s="983" t="s">
        <v>7946</v>
      </c>
      <c r="Y49" s="682">
        <v>44752</v>
      </c>
      <c r="Z49" s="670">
        <v>44756</v>
      </c>
      <c r="AA49" s="670"/>
      <c r="AB49" s="1011"/>
      <c r="AC49" s="523">
        <v>11</v>
      </c>
      <c r="AD49" s="523" t="s">
        <v>6555</v>
      </c>
      <c r="AE49" s="523" t="s">
        <v>7964</v>
      </c>
      <c r="AF49" s="523" t="s">
        <v>7986</v>
      </c>
      <c r="AG49" s="523" t="s">
        <v>7966</v>
      </c>
      <c r="AH49" s="91" t="s">
        <v>8851</v>
      </c>
      <c r="AI49" s="91"/>
      <c r="AJ49" s="91"/>
      <c r="AK49" s="91"/>
      <c r="AL49" s="91"/>
      <c r="AM49" s="91"/>
      <c r="AN49" s="91"/>
      <c r="AO49" s="91"/>
      <c r="AP49" s="523"/>
      <c r="AQ49" s="523"/>
      <c r="AR49" s="523"/>
      <c r="AS49" s="523"/>
      <c r="AT49" s="523"/>
      <c r="AU49" s="523"/>
      <c r="AV49" s="523"/>
      <c r="AW49" s="523"/>
      <c r="AX49" s="523"/>
      <c r="AY49" s="523"/>
      <c r="AZ49" s="523"/>
      <c r="BA49" s="523"/>
      <c r="BB49" s="523"/>
      <c r="BC49" s="523"/>
      <c r="BD49" s="523"/>
      <c r="BE49" s="523"/>
      <c r="BF49" s="523"/>
      <c r="BG49" s="523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</row>
    <row r="50" spans="1:70" ht="33.75">
      <c r="A50" s="672">
        <v>2799</v>
      </c>
      <c r="B50" s="630" t="s">
        <v>8725</v>
      </c>
      <c r="C50" s="630" t="s">
        <v>7714</v>
      </c>
      <c r="D50" s="630" t="s">
        <v>8852</v>
      </c>
      <c r="E50" s="596">
        <f>F50/3.89</f>
        <v>180000</v>
      </c>
      <c r="F50" s="618">
        <v>700200</v>
      </c>
      <c r="G50" s="515">
        <v>11</v>
      </c>
      <c r="H50" s="624"/>
      <c r="I50" s="624"/>
      <c r="J50" s="624"/>
      <c r="K50" s="956" t="s">
        <v>8726</v>
      </c>
      <c r="L50" s="557">
        <v>4</v>
      </c>
      <c r="M50" s="1016" t="s">
        <v>2556</v>
      </c>
      <c r="N50" s="632" t="s">
        <v>2556</v>
      </c>
      <c r="O50" s="561">
        <v>7385</v>
      </c>
      <c r="P50" s="577" t="s">
        <v>2358</v>
      </c>
      <c r="Q50" s="783">
        <v>2799</v>
      </c>
      <c r="R50" s="577" t="s">
        <v>3439</v>
      </c>
      <c r="S50" s="577" t="s">
        <v>8727</v>
      </c>
      <c r="T50" s="672">
        <v>2799</v>
      </c>
      <c r="U50" s="577" t="s">
        <v>4887</v>
      </c>
      <c r="V50" s="959" t="s">
        <v>1493</v>
      </c>
      <c r="W50" s="523" t="s">
        <v>5043</v>
      </c>
      <c r="X50" s="983" t="s">
        <v>5833</v>
      </c>
      <c r="Y50" s="682">
        <v>44752</v>
      </c>
      <c r="Z50" s="670">
        <v>44756</v>
      </c>
      <c r="AA50" s="670"/>
      <c r="AB50" s="1012"/>
      <c r="AC50" s="523">
        <v>10</v>
      </c>
      <c r="AD50" s="523" t="s">
        <v>6700</v>
      </c>
      <c r="AE50" s="523" t="s">
        <v>7957</v>
      </c>
      <c r="AF50" s="523" t="s">
        <v>7986</v>
      </c>
      <c r="AG50" s="523" t="s">
        <v>8059</v>
      </c>
      <c r="AH50" s="91" t="s">
        <v>5001</v>
      </c>
      <c r="AI50" s="91" t="s">
        <v>8596</v>
      </c>
      <c r="AJ50" s="91">
        <v>1</v>
      </c>
      <c r="AK50" s="91"/>
      <c r="AL50" s="91">
        <v>7</v>
      </c>
      <c r="AM50" s="91">
        <v>3</v>
      </c>
      <c r="AN50" s="91"/>
      <c r="AO50" s="91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>
        <v>4</v>
      </c>
      <c r="BC50" s="523">
        <v>1</v>
      </c>
      <c r="BD50" s="523">
        <v>9</v>
      </c>
      <c r="BE50" s="523">
        <v>1</v>
      </c>
      <c r="BF50" s="523"/>
      <c r="BG50" s="523"/>
      <c r="BH50" s="91">
        <v>2</v>
      </c>
      <c r="BI50" s="91">
        <v>1</v>
      </c>
      <c r="BJ50" s="91">
        <v>1</v>
      </c>
      <c r="BK50" s="91"/>
      <c r="BL50" s="91"/>
      <c r="BM50" s="91"/>
      <c r="BN50" s="91"/>
      <c r="BO50" s="91">
        <v>1</v>
      </c>
      <c r="BP50" s="91"/>
      <c r="BQ50" s="91">
        <v>1</v>
      </c>
      <c r="BR50" s="91">
        <v>1</v>
      </c>
    </row>
    <row r="51" spans="1:70" ht="25.5">
      <c r="A51" s="672">
        <v>3503</v>
      </c>
      <c r="B51" s="630" t="s">
        <v>8730</v>
      </c>
      <c r="C51" s="630" t="s">
        <v>2317</v>
      </c>
      <c r="D51" s="630" t="s">
        <v>8850</v>
      </c>
      <c r="E51" s="596">
        <f>F51/3.89</f>
        <v>180000</v>
      </c>
      <c r="F51" s="618">
        <v>700200</v>
      </c>
      <c r="G51" s="515">
        <v>11</v>
      </c>
      <c r="H51" s="624"/>
      <c r="I51" s="624"/>
      <c r="J51" s="624"/>
      <c r="K51" s="752">
        <v>44719</v>
      </c>
      <c r="L51" s="557">
        <v>11</v>
      </c>
      <c r="M51" s="1016" t="s">
        <v>2556</v>
      </c>
      <c r="N51" s="632" t="s">
        <v>2556</v>
      </c>
      <c r="O51" s="632">
        <v>7388</v>
      </c>
      <c r="P51" s="417" t="s">
        <v>2358</v>
      </c>
      <c r="Q51" s="783">
        <v>3503</v>
      </c>
      <c r="R51" s="417" t="s">
        <v>4925</v>
      </c>
      <c r="S51" s="417" t="s">
        <v>8731</v>
      </c>
      <c r="T51" s="672">
        <v>3503</v>
      </c>
      <c r="U51" s="417" t="s">
        <v>4880</v>
      </c>
      <c r="V51" s="417" t="s">
        <v>7806</v>
      </c>
      <c r="W51" s="523" t="s">
        <v>5043</v>
      </c>
      <c r="X51" s="983" t="s">
        <v>5833</v>
      </c>
      <c r="Y51" s="682">
        <v>44760</v>
      </c>
      <c r="Z51" s="670">
        <v>44763</v>
      </c>
      <c r="AA51" s="670"/>
      <c r="AB51" s="779"/>
      <c r="AC51" s="523">
        <v>11</v>
      </c>
      <c r="AD51" s="523" t="s">
        <v>6677</v>
      </c>
      <c r="AE51" s="523" t="s">
        <v>7957</v>
      </c>
      <c r="AF51" s="523" t="s">
        <v>7986</v>
      </c>
      <c r="AG51" s="523" t="s">
        <v>7976</v>
      </c>
      <c r="AH51" s="91" t="s">
        <v>5001</v>
      </c>
      <c r="AI51" s="91" t="s">
        <v>8596</v>
      </c>
      <c r="AJ51" s="91"/>
      <c r="AK51" s="91">
        <v>1</v>
      </c>
      <c r="AL51" s="91">
        <v>7</v>
      </c>
      <c r="AM51" s="91">
        <v>4</v>
      </c>
      <c r="AN51" s="91"/>
      <c r="AO51" s="91"/>
      <c r="AP51" s="523"/>
      <c r="AQ51" s="523"/>
      <c r="AR51" s="523"/>
      <c r="AS51" s="523"/>
      <c r="AT51" s="523"/>
      <c r="AU51" s="523"/>
      <c r="AV51" s="523"/>
      <c r="AW51" s="523"/>
      <c r="AX51" s="523"/>
      <c r="AY51" s="523"/>
      <c r="AZ51" s="523">
        <v>4</v>
      </c>
      <c r="BA51" s="523">
        <v>0</v>
      </c>
      <c r="BB51" s="523">
        <v>3</v>
      </c>
      <c r="BC51" s="523">
        <v>1</v>
      </c>
      <c r="BD51" s="523">
        <v>3</v>
      </c>
      <c r="BE51" s="523">
        <v>1</v>
      </c>
      <c r="BF51" s="523"/>
      <c r="BG51" s="523"/>
      <c r="BH51" s="91">
        <v>2</v>
      </c>
      <c r="BI51" s="91">
        <v>1</v>
      </c>
      <c r="BJ51" s="91">
        <v>1</v>
      </c>
      <c r="BK51" s="91"/>
      <c r="BL51" s="91">
        <v>8</v>
      </c>
      <c r="BM51" s="91">
        <v>6</v>
      </c>
      <c r="BN51" s="91"/>
      <c r="BO51" s="91">
        <v>1</v>
      </c>
      <c r="BP51" s="91"/>
      <c r="BQ51" s="91">
        <v>1</v>
      </c>
      <c r="BR51" s="91">
        <v>1</v>
      </c>
    </row>
    <row r="52" spans="1:70" ht="39">
      <c r="A52" s="672">
        <v>6580</v>
      </c>
      <c r="B52" s="630" t="s">
        <v>8739</v>
      </c>
      <c r="C52" s="630" t="s">
        <v>2333</v>
      </c>
      <c r="D52" s="630" t="s">
        <v>8850</v>
      </c>
      <c r="E52" s="596"/>
      <c r="F52" s="618"/>
      <c r="G52" s="515">
        <v>11</v>
      </c>
      <c r="H52" s="624"/>
      <c r="I52" s="624"/>
      <c r="J52" s="624"/>
      <c r="K52" s="613" t="s">
        <v>8559</v>
      </c>
      <c r="L52" s="557">
        <v>18</v>
      </c>
      <c r="M52" s="798" t="s">
        <v>2556</v>
      </c>
      <c r="N52" s="632" t="s">
        <v>2556</v>
      </c>
      <c r="O52" s="632">
        <v>11759</v>
      </c>
      <c r="P52" s="112" t="s">
        <v>2335</v>
      </c>
      <c r="Q52" s="783">
        <v>6580</v>
      </c>
      <c r="R52" s="112" t="s">
        <v>8741</v>
      </c>
      <c r="S52" s="112" t="s">
        <v>8853</v>
      </c>
      <c r="T52" s="672">
        <v>6580</v>
      </c>
      <c r="U52" s="432" t="s">
        <v>4870</v>
      </c>
      <c r="V52" s="432" t="s">
        <v>8742</v>
      </c>
      <c r="W52" s="523" t="s">
        <v>5043</v>
      </c>
      <c r="X52" s="983" t="s">
        <v>5833</v>
      </c>
      <c r="Y52" s="682">
        <v>44763</v>
      </c>
      <c r="Z52" s="670">
        <v>44790</v>
      </c>
      <c r="AA52" s="670"/>
      <c r="AB52" s="987" t="s">
        <v>8662</v>
      </c>
      <c r="AC52" s="523">
        <v>12</v>
      </c>
      <c r="AD52" s="523" t="s">
        <v>6689</v>
      </c>
      <c r="AE52" s="523" t="s">
        <v>7975</v>
      </c>
      <c r="AF52" s="523" t="s">
        <v>7986</v>
      </c>
      <c r="AG52" s="523" t="s">
        <v>7976</v>
      </c>
      <c r="AH52" s="91" t="s">
        <v>6502</v>
      </c>
      <c r="AI52" s="91"/>
      <c r="AJ52" s="523">
        <v>1</v>
      </c>
      <c r="AK52" s="523"/>
      <c r="AL52" s="523">
        <v>8</v>
      </c>
      <c r="AM52" s="523">
        <v>4</v>
      </c>
      <c r="AN52" s="523"/>
      <c r="AO52" s="523"/>
      <c r="AP52" s="523"/>
      <c r="AQ52" s="523"/>
      <c r="AR52" s="523"/>
      <c r="AS52" s="523"/>
      <c r="AT52" s="523"/>
      <c r="AU52" s="523">
        <v>1</v>
      </c>
      <c r="AV52" s="523"/>
      <c r="AW52" s="523"/>
      <c r="AX52" s="523"/>
      <c r="AY52" s="523"/>
      <c r="AZ52" s="523">
        <v>7</v>
      </c>
      <c r="BA52" s="523">
        <v>1</v>
      </c>
      <c r="BB52" s="523">
        <v>3</v>
      </c>
      <c r="BC52" s="523">
        <v>1</v>
      </c>
      <c r="BD52" s="523"/>
      <c r="BE52" s="523"/>
      <c r="BF52" s="523"/>
      <c r="BG52" s="523"/>
      <c r="BH52" s="91"/>
      <c r="BI52" s="91"/>
      <c r="BJ52" s="91"/>
      <c r="BK52" s="91"/>
      <c r="BL52" s="91">
        <v>10</v>
      </c>
      <c r="BM52" s="523">
        <v>4</v>
      </c>
      <c r="BN52" s="523"/>
      <c r="BO52" s="91">
        <v>1</v>
      </c>
      <c r="BP52" s="91"/>
      <c r="BQ52" s="91">
        <v>1</v>
      </c>
      <c r="BR52" s="91">
        <v>1</v>
      </c>
    </row>
    <row r="53" spans="1:70" ht="28.5">
      <c r="A53" s="672">
        <v>1243</v>
      </c>
      <c r="B53" s="809" t="s">
        <v>8732</v>
      </c>
      <c r="C53" s="630" t="s">
        <v>2317</v>
      </c>
      <c r="D53" s="630" t="s">
        <v>8852</v>
      </c>
      <c r="E53" s="596"/>
      <c r="F53" s="618"/>
      <c r="G53" s="515">
        <v>11</v>
      </c>
      <c r="H53" s="624"/>
      <c r="I53" s="624"/>
      <c r="J53" s="624"/>
      <c r="K53" s="752">
        <v>44733</v>
      </c>
      <c r="L53" s="557">
        <v>18</v>
      </c>
      <c r="M53" s="1016" t="s">
        <v>2556</v>
      </c>
      <c r="N53" s="632" t="s">
        <v>2556</v>
      </c>
      <c r="O53" s="561">
        <v>11155</v>
      </c>
      <c r="P53" s="577" t="s">
        <v>2358</v>
      </c>
      <c r="Q53" s="783">
        <v>1243</v>
      </c>
      <c r="R53" s="577" t="s">
        <v>3986</v>
      </c>
      <c r="S53" s="577" t="s">
        <v>8733</v>
      </c>
      <c r="T53" s="672">
        <v>1243</v>
      </c>
      <c r="U53" s="577" t="s">
        <v>4887</v>
      </c>
      <c r="V53" s="959" t="s">
        <v>1254</v>
      </c>
      <c r="W53" s="711" t="s">
        <v>7321</v>
      </c>
      <c r="X53" s="983" t="s">
        <v>7946</v>
      </c>
      <c r="Y53" s="682">
        <v>44763</v>
      </c>
      <c r="Z53" s="670">
        <v>44770</v>
      </c>
      <c r="AA53" s="670"/>
      <c r="AB53" s="1009" t="s">
        <v>8854</v>
      </c>
      <c r="AC53" s="523">
        <v>12</v>
      </c>
      <c r="AD53" s="523" t="s">
        <v>6689</v>
      </c>
      <c r="AE53" s="523" t="s">
        <v>7975</v>
      </c>
      <c r="AF53" s="523" t="s">
        <v>7986</v>
      </c>
      <c r="AG53" s="523" t="s">
        <v>7976</v>
      </c>
      <c r="AH53" s="91" t="s">
        <v>4910</v>
      </c>
      <c r="AI53" s="91"/>
      <c r="AJ53" s="91"/>
      <c r="AK53" s="91">
        <v>1</v>
      </c>
      <c r="AL53" s="91">
        <v>8</v>
      </c>
      <c r="AM53" s="91">
        <v>4</v>
      </c>
      <c r="AN53" s="91"/>
      <c r="AO53" s="91"/>
      <c r="AP53" s="523"/>
      <c r="AQ53" s="523"/>
      <c r="AR53" s="523"/>
      <c r="AS53" s="523"/>
      <c r="AT53" s="523"/>
      <c r="AU53" s="523">
        <v>1</v>
      </c>
      <c r="AV53" s="523"/>
      <c r="AW53" s="523"/>
      <c r="AX53" s="523"/>
      <c r="AY53" s="523"/>
      <c r="AZ53" s="523"/>
      <c r="BA53" s="523"/>
      <c r="BB53" s="523">
        <v>3</v>
      </c>
      <c r="BC53" s="523">
        <v>1</v>
      </c>
      <c r="BD53" s="523">
        <v>7</v>
      </c>
      <c r="BE53" s="523">
        <v>1</v>
      </c>
      <c r="BF53" s="523"/>
      <c r="BG53" s="523"/>
      <c r="BH53" s="91"/>
      <c r="BI53" s="91"/>
      <c r="BJ53" s="91"/>
      <c r="BK53" s="91"/>
      <c r="BL53" s="91">
        <v>8</v>
      </c>
      <c r="BM53" s="91">
        <v>6</v>
      </c>
      <c r="BN53" s="91"/>
      <c r="BO53" s="91">
        <v>1</v>
      </c>
      <c r="BP53" s="91"/>
      <c r="BQ53" s="91" t="s">
        <v>8855</v>
      </c>
      <c r="BR53" s="91" t="s">
        <v>8855</v>
      </c>
    </row>
    <row r="54" spans="1:70" ht="105">
      <c r="A54" s="672">
        <v>4507</v>
      </c>
      <c r="B54" s="809" t="s">
        <v>8734</v>
      </c>
      <c r="C54" s="630" t="s">
        <v>7485</v>
      </c>
      <c r="D54" s="630" t="s">
        <v>8852</v>
      </c>
      <c r="E54" s="596"/>
      <c r="F54" s="618"/>
      <c r="G54" s="515">
        <v>11</v>
      </c>
      <c r="H54" s="624"/>
      <c r="I54" s="624"/>
      <c r="J54" s="624"/>
      <c r="K54" s="956" t="s">
        <v>8735</v>
      </c>
      <c r="L54" s="557">
        <v>18</v>
      </c>
      <c r="M54" s="1016" t="s">
        <v>2556</v>
      </c>
      <c r="N54" s="632" t="s">
        <v>2556</v>
      </c>
      <c r="O54" s="561">
        <v>11636</v>
      </c>
      <c r="P54" s="577" t="s">
        <v>2358</v>
      </c>
      <c r="Q54" s="783">
        <v>4507</v>
      </c>
      <c r="R54" s="577" t="s">
        <v>8736</v>
      </c>
      <c r="S54" s="577" t="s">
        <v>8737</v>
      </c>
      <c r="T54" s="672">
        <v>4507</v>
      </c>
      <c r="U54" s="577" t="s">
        <v>4887</v>
      </c>
      <c r="V54" s="959" t="s">
        <v>8738</v>
      </c>
      <c r="W54" s="523" t="s">
        <v>5043</v>
      </c>
      <c r="X54" s="983" t="s">
        <v>5833</v>
      </c>
      <c r="Y54" s="682">
        <v>44763</v>
      </c>
      <c r="Z54" s="670">
        <v>44770</v>
      </c>
      <c r="AA54" s="670"/>
      <c r="AB54" s="1022" t="s">
        <v>8856</v>
      </c>
      <c r="AC54" s="523">
        <v>11</v>
      </c>
      <c r="AD54" s="523" t="s">
        <v>6689</v>
      </c>
      <c r="AE54" s="523" t="s">
        <v>7957</v>
      </c>
      <c r="AF54" s="523" t="s">
        <v>7986</v>
      </c>
      <c r="AG54" s="523" t="s">
        <v>7976</v>
      </c>
      <c r="AH54" s="91" t="s">
        <v>5001</v>
      </c>
      <c r="AI54" s="91" t="s">
        <v>8596</v>
      </c>
      <c r="AJ54" s="91">
        <v>1</v>
      </c>
      <c r="AK54" s="91"/>
      <c r="AL54" s="91">
        <v>6</v>
      </c>
      <c r="AM54" s="91">
        <v>5</v>
      </c>
      <c r="AN54" s="91"/>
      <c r="AO54" s="91"/>
      <c r="AP54" s="523"/>
      <c r="AQ54" s="523"/>
      <c r="AR54" s="523"/>
      <c r="AS54" s="523"/>
      <c r="AT54" s="523"/>
      <c r="AU54" s="523">
        <v>1</v>
      </c>
      <c r="AV54" s="523"/>
      <c r="AW54" s="523"/>
      <c r="AX54" s="523"/>
      <c r="AY54" s="523"/>
      <c r="AZ54" s="523"/>
      <c r="BA54" s="523"/>
      <c r="BB54" s="523">
        <v>3</v>
      </c>
      <c r="BC54" s="523">
        <v>1</v>
      </c>
      <c r="BD54" s="523">
        <v>7</v>
      </c>
      <c r="BE54" s="523">
        <v>1</v>
      </c>
      <c r="BF54" s="523"/>
      <c r="BG54" s="523"/>
      <c r="BH54" s="91">
        <v>2</v>
      </c>
      <c r="BI54" s="91">
        <v>1</v>
      </c>
      <c r="BJ54" s="91">
        <v>1</v>
      </c>
      <c r="BK54" s="91"/>
      <c r="BL54" s="91">
        <v>10</v>
      </c>
      <c r="BM54" s="91">
        <v>6</v>
      </c>
      <c r="BN54" s="91"/>
      <c r="BO54" s="91">
        <v>1</v>
      </c>
      <c r="BP54" s="91"/>
      <c r="BQ54" s="91" t="s">
        <v>8855</v>
      </c>
      <c r="BR54" s="91" t="s">
        <v>8855</v>
      </c>
    </row>
    <row r="55" spans="1:70" ht="42.75">
      <c r="A55" s="672">
        <v>7028</v>
      </c>
      <c r="B55" s="630" t="s">
        <v>8743</v>
      </c>
      <c r="C55" s="630" t="s">
        <v>7485</v>
      </c>
      <c r="D55" s="630" t="s">
        <v>8852</v>
      </c>
      <c r="E55" s="596">
        <f>F55/3.89</f>
        <v>107969.15167095115</v>
      </c>
      <c r="F55" s="618">
        <v>420000</v>
      </c>
      <c r="G55" s="515">
        <v>6</v>
      </c>
      <c r="H55" s="624"/>
      <c r="I55" s="624"/>
      <c r="J55" s="624"/>
      <c r="K55" s="613" t="s">
        <v>8559</v>
      </c>
      <c r="L55" s="557">
        <v>20</v>
      </c>
      <c r="M55" s="1016" t="s">
        <v>2556</v>
      </c>
      <c r="N55" s="632" t="s">
        <v>2556</v>
      </c>
      <c r="O55" s="561">
        <v>7423</v>
      </c>
      <c r="P55" s="577" t="s">
        <v>8744</v>
      </c>
      <c r="Q55" s="783">
        <v>7028</v>
      </c>
      <c r="R55" s="577" t="s">
        <v>8745</v>
      </c>
      <c r="S55" s="577" t="s">
        <v>8746</v>
      </c>
      <c r="T55" s="672">
        <v>7028</v>
      </c>
      <c r="U55" s="577" t="s">
        <v>4887</v>
      </c>
      <c r="V55" s="577" t="s">
        <v>8747</v>
      </c>
      <c r="W55" s="523" t="s">
        <v>5043</v>
      </c>
      <c r="X55" s="983" t="s">
        <v>5833</v>
      </c>
      <c r="Y55" s="682"/>
      <c r="Z55" s="670">
        <v>44770</v>
      </c>
      <c r="AA55" s="670"/>
      <c r="AB55" s="779"/>
      <c r="AC55" s="802">
        <v>7</v>
      </c>
      <c r="AD55" s="523" t="s">
        <v>6763</v>
      </c>
      <c r="AE55" s="523" t="s">
        <v>8857</v>
      </c>
      <c r="AF55" s="523" t="s">
        <v>7972</v>
      </c>
      <c r="AG55" s="523" t="s">
        <v>7948</v>
      </c>
      <c r="AH55" s="91">
        <v>4</v>
      </c>
      <c r="AI55" s="91" t="s">
        <v>8596</v>
      </c>
      <c r="AJ55" s="91">
        <v>1</v>
      </c>
      <c r="AK55" s="91"/>
      <c r="AL55" s="91">
        <v>6</v>
      </c>
      <c r="AM55" s="91"/>
      <c r="AN55" s="91"/>
      <c r="AO55" s="91"/>
      <c r="AP55" s="523"/>
      <c r="AQ55" s="523"/>
      <c r="AR55" s="523"/>
      <c r="AS55" s="523"/>
      <c r="AT55" s="523">
        <v>1</v>
      </c>
      <c r="AU55" s="523"/>
      <c r="AV55" s="523">
        <v>4</v>
      </c>
      <c r="AW55" s="523">
        <v>2</v>
      </c>
      <c r="AX55" s="523"/>
      <c r="AY55" s="523"/>
      <c r="AZ55" s="523"/>
      <c r="BA55" s="523"/>
      <c r="BB55" s="523"/>
      <c r="BC55" s="523"/>
      <c r="BD55" s="523"/>
      <c r="BE55" s="523"/>
      <c r="BF55" s="523"/>
      <c r="BG55" s="523"/>
      <c r="BH55" s="91">
        <v>2</v>
      </c>
      <c r="BI55" s="91">
        <v>1</v>
      </c>
      <c r="BJ55" s="91">
        <v>1</v>
      </c>
      <c r="BK55" s="91">
        <v>2</v>
      </c>
      <c r="BL55" s="91">
        <v>4</v>
      </c>
      <c r="BM55" s="91"/>
      <c r="BN55" s="91"/>
      <c r="BO55" s="91"/>
      <c r="BP55" s="91">
        <v>2</v>
      </c>
      <c r="BQ55" s="91">
        <v>1</v>
      </c>
      <c r="BR55" s="91">
        <v>1</v>
      </c>
    </row>
    <row r="56" spans="1:70" ht="57">
      <c r="A56" s="672">
        <v>1472</v>
      </c>
      <c r="B56" s="809" t="s">
        <v>8751</v>
      </c>
      <c r="C56" s="630" t="s">
        <v>7399</v>
      </c>
      <c r="D56" s="630" t="s">
        <v>8852</v>
      </c>
      <c r="E56" s="596"/>
      <c r="F56" s="618"/>
      <c r="G56" s="515">
        <v>11</v>
      </c>
      <c r="H56" s="624"/>
      <c r="I56" s="624"/>
      <c r="J56" s="624" t="s">
        <v>22</v>
      </c>
      <c r="K56" s="752">
        <v>44656</v>
      </c>
      <c r="L56" s="557">
        <v>25</v>
      </c>
      <c r="M56" s="1016" t="s">
        <v>2556</v>
      </c>
      <c r="N56" s="632" t="s">
        <v>2556</v>
      </c>
      <c r="O56" s="561">
        <v>11769</v>
      </c>
      <c r="P56" s="577" t="s">
        <v>2358</v>
      </c>
      <c r="Q56" s="783">
        <v>1472</v>
      </c>
      <c r="R56" s="577" t="s">
        <v>3715</v>
      </c>
      <c r="S56" s="577" t="s">
        <v>8752</v>
      </c>
      <c r="T56" s="672">
        <v>1472</v>
      </c>
      <c r="U56" s="577" t="s">
        <v>4887</v>
      </c>
      <c r="V56" s="577" t="s">
        <v>8858</v>
      </c>
      <c r="W56" s="523" t="s">
        <v>5043</v>
      </c>
      <c r="X56" s="983" t="s">
        <v>5833</v>
      </c>
      <c r="Y56" s="682"/>
      <c r="Z56" s="670">
        <v>44777</v>
      </c>
      <c r="AA56" s="670" t="s">
        <v>8859</v>
      </c>
      <c r="AB56" s="1060" t="s">
        <v>8860</v>
      </c>
      <c r="AC56" s="523">
        <v>12</v>
      </c>
      <c r="AD56" s="523" t="s">
        <v>6555</v>
      </c>
      <c r="AE56" s="523" t="s">
        <v>6985</v>
      </c>
      <c r="AF56" s="523" t="s">
        <v>7986</v>
      </c>
      <c r="AG56" s="523" t="s">
        <v>7976</v>
      </c>
      <c r="AH56" s="91" t="s">
        <v>6502</v>
      </c>
      <c r="AI56" s="91"/>
      <c r="AJ56" s="91"/>
      <c r="AK56" s="91">
        <v>1</v>
      </c>
      <c r="AL56" s="91">
        <v>8</v>
      </c>
      <c r="AM56" s="91">
        <v>5</v>
      </c>
      <c r="AN56" s="91"/>
      <c r="AO56" s="91"/>
      <c r="AP56" s="523"/>
      <c r="AQ56" s="523"/>
      <c r="AR56" s="523"/>
      <c r="AS56" s="523"/>
      <c r="AT56" s="523"/>
      <c r="AU56" s="523">
        <v>1</v>
      </c>
      <c r="AV56" s="523"/>
      <c r="AW56" s="523"/>
      <c r="AX56" s="523"/>
      <c r="AY56" s="523"/>
      <c r="AZ56" s="523"/>
      <c r="BA56" s="523"/>
      <c r="BB56" s="523">
        <v>3</v>
      </c>
      <c r="BC56" s="523">
        <v>1</v>
      </c>
      <c r="BD56" s="523">
        <v>7</v>
      </c>
      <c r="BE56" s="523">
        <v>1</v>
      </c>
      <c r="BF56" s="523"/>
      <c r="BG56" s="523"/>
      <c r="BH56" s="91">
        <v>2</v>
      </c>
      <c r="BI56" s="91">
        <v>1</v>
      </c>
      <c r="BJ56" s="91"/>
      <c r="BK56" s="91"/>
      <c r="BL56" s="91">
        <v>10</v>
      </c>
      <c r="BM56" s="91">
        <v>4</v>
      </c>
      <c r="BN56" s="91"/>
      <c r="BO56" s="91">
        <v>1</v>
      </c>
      <c r="BP56" s="91"/>
      <c r="BQ56" s="91" t="s">
        <v>8855</v>
      </c>
      <c r="BR56" s="91" t="s">
        <v>8855</v>
      </c>
    </row>
    <row r="57" spans="1:70" ht="51.75">
      <c r="A57" s="672">
        <v>4297</v>
      </c>
      <c r="B57" s="630" t="s">
        <v>8753</v>
      </c>
      <c r="C57" s="630" t="s">
        <v>2317</v>
      </c>
      <c r="D57" s="630" t="s">
        <v>8850</v>
      </c>
      <c r="E57" s="596">
        <f t="shared" si="3"/>
        <v>180000</v>
      </c>
      <c r="F57" s="618">
        <v>700200</v>
      </c>
      <c r="G57" s="515">
        <v>11</v>
      </c>
      <c r="H57" s="624"/>
      <c r="I57" s="624"/>
      <c r="J57" s="624"/>
      <c r="K57" s="752">
        <v>44719</v>
      </c>
      <c r="L57" s="557">
        <v>25</v>
      </c>
      <c r="M57" s="1016" t="s">
        <v>2556</v>
      </c>
      <c r="N57" s="632" t="s">
        <v>2556</v>
      </c>
      <c r="O57" s="632">
        <v>7387</v>
      </c>
      <c r="P57" s="417" t="s">
        <v>2358</v>
      </c>
      <c r="Q57" s="783">
        <v>4297</v>
      </c>
      <c r="R57" s="417" t="s">
        <v>194</v>
      </c>
      <c r="S57" s="417" t="s">
        <v>8754</v>
      </c>
      <c r="T57" s="672">
        <v>4297</v>
      </c>
      <c r="U57" s="417" t="s">
        <v>4880</v>
      </c>
      <c r="V57" s="417" t="s">
        <v>8861</v>
      </c>
      <c r="W57" s="523" t="s">
        <v>5043</v>
      </c>
      <c r="X57" s="983" t="s">
        <v>5833</v>
      </c>
      <c r="Y57" s="682"/>
      <c r="Z57" s="670">
        <v>44777</v>
      </c>
      <c r="AA57" s="670" t="s">
        <v>8862</v>
      </c>
      <c r="AB57" s="987" t="s">
        <v>8863</v>
      </c>
      <c r="AC57" s="523">
        <v>11</v>
      </c>
      <c r="AD57" s="523" t="s">
        <v>6700</v>
      </c>
      <c r="AE57" s="523" t="s">
        <v>7957</v>
      </c>
      <c r="AF57" s="523" t="s">
        <v>7986</v>
      </c>
      <c r="AG57" s="523" t="s">
        <v>7976</v>
      </c>
      <c r="AH57" s="91" t="s">
        <v>3314</v>
      </c>
      <c r="AI57" s="91" t="s">
        <v>8596</v>
      </c>
      <c r="AJ57" s="91"/>
      <c r="AK57" s="91">
        <v>1</v>
      </c>
      <c r="AL57" s="91">
        <v>7</v>
      </c>
      <c r="AM57" s="91">
        <v>3</v>
      </c>
      <c r="AN57" s="91"/>
      <c r="AO57" s="91"/>
      <c r="AP57" s="523"/>
      <c r="AQ57" s="523"/>
      <c r="AR57" s="523"/>
      <c r="AS57" s="523"/>
      <c r="AT57" s="523"/>
      <c r="AU57" s="523"/>
      <c r="AV57" s="523"/>
      <c r="AW57" s="523"/>
      <c r="AX57" s="523"/>
      <c r="AY57" s="523"/>
      <c r="AZ57" s="523"/>
      <c r="BA57" s="523"/>
      <c r="BB57" s="523"/>
      <c r="BC57" s="523"/>
      <c r="BD57" s="523">
        <v>3</v>
      </c>
      <c r="BE57" s="523">
        <v>1</v>
      </c>
      <c r="BF57" s="523"/>
      <c r="BG57" s="523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</row>
    <row r="58" spans="1:70">
      <c r="A58" s="672">
        <v>4638</v>
      </c>
      <c r="B58" s="630" t="s">
        <v>8757</v>
      </c>
      <c r="C58" s="630" t="s">
        <v>7714</v>
      </c>
      <c r="D58" s="630" t="s">
        <v>8850</v>
      </c>
      <c r="E58" s="596">
        <f>F58/3.89</f>
        <v>180000</v>
      </c>
      <c r="F58" s="618">
        <v>700200</v>
      </c>
      <c r="G58" s="515">
        <v>12</v>
      </c>
      <c r="H58" s="624"/>
      <c r="I58" s="624"/>
      <c r="J58" s="624"/>
      <c r="K58" s="752">
        <v>44733</v>
      </c>
      <c r="L58" s="557">
        <v>25</v>
      </c>
      <c r="M58" s="1016" t="s">
        <v>2556</v>
      </c>
      <c r="N58" s="632" t="s">
        <v>2556</v>
      </c>
      <c r="O58" s="561">
        <v>7391</v>
      </c>
      <c r="P58" s="586" t="s">
        <v>2358</v>
      </c>
      <c r="Q58" s="783">
        <v>4638</v>
      </c>
      <c r="R58" s="586" t="s">
        <v>5161</v>
      </c>
      <c r="S58" s="586" t="s">
        <v>8758</v>
      </c>
      <c r="T58" s="672">
        <v>4638</v>
      </c>
      <c r="U58" s="586" t="s">
        <v>5720</v>
      </c>
      <c r="V58" s="586" t="s">
        <v>8864</v>
      </c>
      <c r="W58" s="523" t="s">
        <v>5043</v>
      </c>
      <c r="X58" s="983" t="s">
        <v>5833</v>
      </c>
      <c r="Y58" s="682"/>
      <c r="Z58" s="670">
        <v>44777</v>
      </c>
      <c r="AA58" s="670"/>
      <c r="AB58" s="1009" t="s">
        <v>8854</v>
      </c>
      <c r="AC58" s="523">
        <v>11</v>
      </c>
      <c r="AD58" s="523" t="s">
        <v>6555</v>
      </c>
      <c r="AE58" s="523" t="s">
        <v>7957</v>
      </c>
      <c r="AF58" s="523" t="s">
        <v>7986</v>
      </c>
      <c r="AG58" s="523" t="s">
        <v>7976</v>
      </c>
      <c r="AH58" s="91" t="s">
        <v>3314</v>
      </c>
      <c r="AI58" s="91" t="s">
        <v>8671</v>
      </c>
      <c r="AJ58" s="91">
        <v>1</v>
      </c>
      <c r="AK58" s="91"/>
      <c r="AL58" s="91"/>
      <c r="AM58" s="91"/>
      <c r="AN58" s="91"/>
      <c r="AO58" s="91"/>
      <c r="AP58" s="523"/>
      <c r="AQ58" s="523"/>
      <c r="AR58" s="523"/>
      <c r="AS58" s="523"/>
      <c r="AT58" s="523"/>
      <c r="AU58" s="523"/>
      <c r="AV58" s="523"/>
      <c r="AW58" s="523"/>
      <c r="AX58" s="523"/>
      <c r="AY58" s="523"/>
      <c r="AZ58" s="523"/>
      <c r="BA58" s="523"/>
      <c r="BB58" s="523"/>
      <c r="BC58" s="523"/>
      <c r="BD58" s="523"/>
      <c r="BE58" s="523"/>
      <c r="BF58" s="523"/>
      <c r="BG58" s="523"/>
      <c r="BH58" s="91"/>
      <c r="BI58" s="91"/>
      <c r="BJ58" s="91"/>
      <c r="BK58" s="91"/>
      <c r="BL58" s="91"/>
      <c r="BM58" s="91"/>
      <c r="BN58" s="91"/>
      <c r="BO58" s="91"/>
      <c r="BP58" s="91"/>
      <c r="BQ58" s="91"/>
      <c r="BR58" s="91"/>
    </row>
    <row r="59" spans="1:70">
      <c r="A59" s="982">
        <v>4880</v>
      </c>
      <c r="B59" s="630" t="s">
        <v>8865</v>
      </c>
      <c r="C59" s="630" t="s">
        <v>6564</v>
      </c>
      <c r="D59" s="630" t="s">
        <v>8850</v>
      </c>
      <c r="E59" s="596"/>
      <c r="F59" s="618"/>
      <c r="G59" s="515"/>
      <c r="H59" s="624"/>
      <c r="I59" s="624"/>
      <c r="J59" s="624"/>
      <c r="K59" s="752">
        <v>44747</v>
      </c>
      <c r="L59" s="981">
        <v>25</v>
      </c>
      <c r="M59" s="1016" t="s">
        <v>2556</v>
      </c>
      <c r="N59" s="632" t="s">
        <v>2556</v>
      </c>
      <c r="O59" s="561">
        <v>12739</v>
      </c>
      <c r="P59" s="960" t="s">
        <v>2358</v>
      </c>
      <c r="Q59" s="968">
        <v>4880</v>
      </c>
      <c r="R59" s="960" t="s">
        <v>78</v>
      </c>
      <c r="S59" s="960" t="s">
        <v>8866</v>
      </c>
      <c r="T59" s="982">
        <v>4880</v>
      </c>
      <c r="U59" s="960" t="s">
        <v>4870</v>
      </c>
      <c r="V59" s="960" t="s">
        <v>865</v>
      </c>
      <c r="W59" s="983" t="s">
        <v>5043</v>
      </c>
      <c r="X59" s="983" t="s">
        <v>5833</v>
      </c>
      <c r="Y59" s="985"/>
      <c r="Z59" s="986">
        <v>44777</v>
      </c>
      <c r="AA59" s="986"/>
      <c r="AB59" s="1009" t="s">
        <v>8854</v>
      </c>
      <c r="AC59" s="983">
        <v>11</v>
      </c>
      <c r="AD59" s="983" t="s">
        <v>7220</v>
      </c>
      <c r="AE59" s="983" t="s">
        <v>7957</v>
      </c>
      <c r="AF59" s="983" t="s">
        <v>7986</v>
      </c>
      <c r="AG59" s="983" t="s">
        <v>8007</v>
      </c>
      <c r="AH59" s="91"/>
      <c r="AI59" s="91" t="s">
        <v>8596</v>
      </c>
      <c r="AJ59" s="983"/>
      <c r="AK59" s="983">
        <v>1</v>
      </c>
      <c r="AL59" s="983">
        <v>7</v>
      </c>
      <c r="AM59" s="983">
        <v>2</v>
      </c>
      <c r="AN59" s="983"/>
      <c r="AO59" s="983"/>
      <c r="AP59" s="983"/>
      <c r="AQ59" s="983"/>
      <c r="AR59" s="983"/>
      <c r="AS59" s="983"/>
      <c r="AT59" s="983"/>
      <c r="AU59" s="983">
        <v>1</v>
      </c>
      <c r="AV59" s="983"/>
      <c r="AW59" s="983"/>
      <c r="AX59" s="983"/>
      <c r="AY59" s="983"/>
      <c r="AZ59" s="983"/>
      <c r="BA59" s="983"/>
      <c r="BB59" s="983">
        <v>3</v>
      </c>
      <c r="BC59" s="983">
        <v>1</v>
      </c>
      <c r="BD59" s="983">
        <v>7</v>
      </c>
      <c r="BE59" s="983">
        <v>1</v>
      </c>
      <c r="BF59" s="983"/>
      <c r="BG59" s="983"/>
      <c r="BH59" s="91">
        <v>2</v>
      </c>
      <c r="BI59" s="91">
        <v>1</v>
      </c>
      <c r="BJ59" s="91">
        <v>1</v>
      </c>
      <c r="BK59" s="91"/>
      <c r="BL59" s="91">
        <v>7</v>
      </c>
      <c r="BM59" s="983">
        <v>8</v>
      </c>
      <c r="BN59" s="983"/>
      <c r="BO59" s="91">
        <v>1</v>
      </c>
      <c r="BP59" s="91"/>
      <c r="BQ59" s="91">
        <v>1</v>
      </c>
      <c r="BR59" s="91">
        <v>1</v>
      </c>
    </row>
    <row r="60" spans="1:70" ht="64.5">
      <c r="A60" s="672">
        <v>2695</v>
      </c>
      <c r="B60" s="809" t="s">
        <v>8755</v>
      </c>
      <c r="C60" s="630" t="s">
        <v>6564</v>
      </c>
      <c r="D60" s="630" t="s">
        <v>8852</v>
      </c>
      <c r="E60" s="596"/>
      <c r="F60" s="618"/>
      <c r="G60" s="515">
        <v>11</v>
      </c>
      <c r="H60" s="624"/>
      <c r="I60" s="624"/>
      <c r="J60" s="624"/>
      <c r="K60" s="752">
        <v>44726</v>
      </c>
      <c r="L60" s="557">
        <v>1</v>
      </c>
      <c r="M60" s="1016" t="s">
        <v>2614</v>
      </c>
      <c r="N60" s="632" t="s">
        <v>2614</v>
      </c>
      <c r="O60" s="561">
        <v>12540</v>
      </c>
      <c r="P60" s="577" t="s">
        <v>2358</v>
      </c>
      <c r="Q60" s="783">
        <v>2695</v>
      </c>
      <c r="R60" s="577" t="s">
        <v>5915</v>
      </c>
      <c r="S60" s="577" t="s">
        <v>8756</v>
      </c>
      <c r="T60" s="672">
        <v>2695</v>
      </c>
      <c r="U60" s="577" t="s">
        <v>4887</v>
      </c>
      <c r="V60" s="577" t="s">
        <v>1488</v>
      </c>
      <c r="W60" s="523" t="s">
        <v>5043</v>
      </c>
      <c r="X60" s="983" t="s">
        <v>5833</v>
      </c>
      <c r="Y60" s="682"/>
      <c r="Z60" s="670">
        <v>44784</v>
      </c>
      <c r="AA60" s="670"/>
      <c r="AB60" s="987" t="s">
        <v>8867</v>
      </c>
      <c r="AC60" s="523">
        <v>12</v>
      </c>
      <c r="AD60" s="523" t="s">
        <v>6689</v>
      </c>
      <c r="AE60" s="523" t="s">
        <v>7975</v>
      </c>
      <c r="AF60" s="523" t="s">
        <v>7986</v>
      </c>
      <c r="AG60" s="523" t="s">
        <v>7958</v>
      </c>
      <c r="AH60" s="91" t="s">
        <v>6648</v>
      </c>
      <c r="AI60" s="91"/>
      <c r="AJ60" s="91">
        <v>1</v>
      </c>
      <c r="AK60" s="91"/>
      <c r="AL60" s="91">
        <v>8</v>
      </c>
      <c r="AM60" s="91">
        <v>4</v>
      </c>
      <c r="AN60" s="91"/>
      <c r="AO60" s="91"/>
      <c r="AP60" s="523"/>
      <c r="AQ60" s="523"/>
      <c r="AR60" s="523"/>
      <c r="AS60" s="523"/>
      <c r="AT60" s="523"/>
      <c r="AU60" s="523">
        <v>1</v>
      </c>
      <c r="AV60" s="523"/>
      <c r="AW60" s="523"/>
      <c r="AX60" s="523"/>
      <c r="AY60" s="523"/>
      <c r="AZ60" s="523"/>
      <c r="BA60" s="523"/>
      <c r="BB60" s="523">
        <v>3</v>
      </c>
      <c r="BC60" s="523">
        <v>1</v>
      </c>
      <c r="BD60" s="523">
        <v>7</v>
      </c>
      <c r="BE60" s="523">
        <v>1</v>
      </c>
      <c r="BF60" s="523"/>
      <c r="BG60" s="523"/>
      <c r="BH60" s="91"/>
      <c r="BI60" s="91"/>
      <c r="BJ60" s="91"/>
      <c r="BK60" s="91"/>
      <c r="BL60" s="91">
        <v>12</v>
      </c>
      <c r="BM60" s="91">
        <v>6</v>
      </c>
      <c r="BN60" s="91"/>
      <c r="BO60" s="91">
        <v>1</v>
      </c>
      <c r="BP60" s="91"/>
      <c r="BQ60" s="91" t="s">
        <v>8855</v>
      </c>
      <c r="BR60" s="91" t="s">
        <v>8855</v>
      </c>
    </row>
    <row r="61" spans="1:70" ht="77.25">
      <c r="A61" s="672">
        <v>4625</v>
      </c>
      <c r="B61" s="630" t="s">
        <v>8868</v>
      </c>
      <c r="C61" s="630" t="s">
        <v>2333</v>
      </c>
      <c r="D61" s="630" t="s">
        <v>8852</v>
      </c>
      <c r="E61" s="596"/>
      <c r="F61" s="618"/>
      <c r="G61" s="515">
        <v>11</v>
      </c>
      <c r="H61" s="624"/>
      <c r="I61" s="624"/>
      <c r="J61" s="624"/>
      <c r="K61" s="752">
        <v>44747</v>
      </c>
      <c r="L61" s="557">
        <v>1</v>
      </c>
      <c r="M61" s="1016" t="s">
        <v>2614</v>
      </c>
      <c r="N61" s="632" t="s">
        <v>2614</v>
      </c>
      <c r="O61" s="561">
        <v>12541</v>
      </c>
      <c r="P61" s="577" t="s">
        <v>2358</v>
      </c>
      <c r="Q61" s="783">
        <v>4625</v>
      </c>
      <c r="R61" s="577" t="s">
        <v>5198</v>
      </c>
      <c r="S61" s="577" t="s">
        <v>8770</v>
      </c>
      <c r="T61" s="672">
        <v>4625</v>
      </c>
      <c r="U61" s="577" t="s">
        <v>4887</v>
      </c>
      <c r="V61" s="577" t="s">
        <v>8869</v>
      </c>
      <c r="W61" s="523" t="s">
        <v>5043</v>
      </c>
      <c r="X61" s="983" t="s">
        <v>5833</v>
      </c>
      <c r="Y61" s="682"/>
      <c r="Z61" s="670">
        <v>44784</v>
      </c>
      <c r="AA61" s="670"/>
      <c r="AB61" s="987" t="s">
        <v>8870</v>
      </c>
      <c r="AC61" s="523">
        <v>12</v>
      </c>
      <c r="AD61" s="523" t="s">
        <v>6689</v>
      </c>
      <c r="AE61" s="523" t="s">
        <v>7975</v>
      </c>
      <c r="AF61" s="523" t="s">
        <v>7986</v>
      </c>
      <c r="AG61" s="523" t="s">
        <v>8007</v>
      </c>
      <c r="AH61" s="91"/>
      <c r="AI61" s="91"/>
      <c r="AJ61" s="91"/>
      <c r="AK61" s="91"/>
      <c r="AL61" s="91"/>
      <c r="AM61" s="91"/>
      <c r="AN61" s="91"/>
      <c r="AO61" s="91"/>
      <c r="AP61" s="523"/>
      <c r="AQ61" s="523"/>
      <c r="AR61" s="523"/>
      <c r="AS61" s="523"/>
      <c r="AT61" s="523"/>
      <c r="AU61" s="523"/>
      <c r="AV61" s="523"/>
      <c r="AW61" s="523"/>
      <c r="AX61" s="523"/>
      <c r="AY61" s="523"/>
      <c r="AZ61" s="523"/>
      <c r="BA61" s="523"/>
      <c r="BB61" s="523"/>
      <c r="BC61" s="523"/>
      <c r="BD61" s="523"/>
      <c r="BE61" s="523"/>
      <c r="BF61" s="523"/>
      <c r="BG61" s="523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</row>
    <row r="62" spans="1:70" ht="33.75">
      <c r="A62" s="672">
        <v>3091</v>
      </c>
      <c r="B62" s="630" t="s">
        <v>8871</v>
      </c>
      <c r="C62" s="630" t="s">
        <v>6587</v>
      </c>
      <c r="D62" s="630" t="s">
        <v>8852</v>
      </c>
      <c r="E62" s="596"/>
      <c r="F62" s="618"/>
      <c r="G62" s="515"/>
      <c r="H62" s="624"/>
      <c r="I62" s="624"/>
      <c r="J62" s="624"/>
      <c r="K62" s="752">
        <v>44740</v>
      </c>
      <c r="L62" s="557">
        <v>1</v>
      </c>
      <c r="M62" s="521" t="s">
        <v>2614</v>
      </c>
      <c r="N62" s="632" t="s">
        <v>2614</v>
      </c>
      <c r="O62" s="632">
        <v>11995</v>
      </c>
      <c r="P62" s="577" t="s">
        <v>2358</v>
      </c>
      <c r="Q62" s="783">
        <v>3091</v>
      </c>
      <c r="R62" s="1035" t="s">
        <v>4633</v>
      </c>
      <c r="S62" s="1035" t="s">
        <v>8763</v>
      </c>
      <c r="T62" s="672">
        <v>3091</v>
      </c>
      <c r="U62" s="1035" t="s">
        <v>4887</v>
      </c>
      <c r="V62" s="1035" t="s">
        <v>8872</v>
      </c>
      <c r="W62" s="711" t="s">
        <v>7321</v>
      </c>
      <c r="X62" s="983" t="s">
        <v>7946</v>
      </c>
      <c r="Y62" s="682"/>
      <c r="Z62" s="1036">
        <v>44784</v>
      </c>
      <c r="AA62" s="1036"/>
      <c r="AB62" s="1012"/>
      <c r="AC62" s="802">
        <v>14</v>
      </c>
      <c r="AD62" s="523" t="s">
        <v>7657</v>
      </c>
      <c r="AE62" s="523" t="s">
        <v>7975</v>
      </c>
      <c r="AF62" s="523"/>
      <c r="AG62" s="523" t="s">
        <v>8873</v>
      </c>
      <c r="AH62" s="91"/>
      <c r="AI62" s="91"/>
      <c r="AJ62" s="523"/>
      <c r="AK62" s="523"/>
      <c r="AL62" s="91"/>
      <c r="AM62" s="523"/>
      <c r="AN62" s="523"/>
      <c r="AO62" s="523"/>
      <c r="AP62" s="523"/>
      <c r="AQ62" s="523"/>
      <c r="AR62" s="523"/>
      <c r="AS62" s="523"/>
      <c r="AT62" s="523"/>
      <c r="AU62" s="523"/>
      <c r="AV62" s="523"/>
      <c r="AW62" s="523"/>
      <c r="AX62" s="523"/>
      <c r="AY62" s="523"/>
      <c r="AZ62" s="523"/>
      <c r="BA62" s="523"/>
      <c r="BB62" s="523"/>
      <c r="BC62" s="523"/>
      <c r="BD62" s="523"/>
      <c r="BE62" s="523"/>
      <c r="BF62" s="523"/>
      <c r="BG62" s="523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</row>
    <row r="63" spans="1:70" ht="28.5">
      <c r="A63" s="672">
        <v>2204</v>
      </c>
      <c r="B63" s="630" t="s">
        <v>8874</v>
      </c>
      <c r="C63" s="630" t="s">
        <v>6564</v>
      </c>
      <c r="D63" s="630" t="s">
        <v>8850</v>
      </c>
      <c r="E63" s="596"/>
      <c r="F63" s="618"/>
      <c r="G63" s="515">
        <v>11</v>
      </c>
      <c r="H63" s="624"/>
      <c r="I63" s="624"/>
      <c r="J63" s="624"/>
      <c r="K63" s="752">
        <v>44747</v>
      </c>
      <c r="L63" s="557">
        <v>8</v>
      </c>
      <c r="M63" s="1016" t="s">
        <v>2614</v>
      </c>
      <c r="N63" s="632" t="s">
        <v>2614</v>
      </c>
      <c r="O63" s="632">
        <v>12855</v>
      </c>
      <c r="P63" s="417" t="s">
        <v>2358</v>
      </c>
      <c r="Q63" s="783">
        <v>2204</v>
      </c>
      <c r="R63" s="417" t="s">
        <v>52</v>
      </c>
      <c r="S63" s="417" t="s">
        <v>8764</v>
      </c>
      <c r="T63" s="672">
        <v>2204</v>
      </c>
      <c r="U63" s="417" t="s">
        <v>4880</v>
      </c>
      <c r="V63" s="417" t="s">
        <v>1740</v>
      </c>
      <c r="W63" s="523" t="s">
        <v>5043</v>
      </c>
      <c r="X63" s="983" t="s">
        <v>7946</v>
      </c>
      <c r="Y63" s="682"/>
      <c r="Z63" s="670">
        <v>44791</v>
      </c>
      <c r="AA63" s="670"/>
      <c r="AB63" s="1057"/>
      <c r="AC63" s="523">
        <v>11</v>
      </c>
      <c r="AD63" s="523" t="s">
        <v>6689</v>
      </c>
      <c r="AE63" s="523" t="s">
        <v>7957</v>
      </c>
      <c r="AF63" s="523" t="s">
        <v>7986</v>
      </c>
      <c r="AG63" s="523" t="s">
        <v>8059</v>
      </c>
      <c r="AH63" s="91" t="s">
        <v>6648</v>
      </c>
      <c r="AI63" s="91" t="s">
        <v>8596</v>
      </c>
      <c r="AJ63" s="91">
        <v>1</v>
      </c>
      <c r="AK63" s="91"/>
      <c r="AL63" s="91">
        <v>7</v>
      </c>
      <c r="AM63" s="91">
        <v>4</v>
      </c>
      <c r="AN63" s="91"/>
      <c r="AO63" s="91"/>
      <c r="AP63" s="523"/>
      <c r="AQ63" s="523"/>
      <c r="AR63" s="523"/>
      <c r="AS63" s="523"/>
      <c r="AT63" s="523"/>
      <c r="AU63" s="523"/>
      <c r="AV63" s="523"/>
      <c r="AW63" s="523"/>
      <c r="AX63" s="523"/>
      <c r="AY63" s="523"/>
      <c r="AZ63" s="523"/>
      <c r="BA63" s="523"/>
      <c r="BB63" s="523"/>
      <c r="BC63" s="523"/>
      <c r="BD63" s="523"/>
      <c r="BE63" s="523"/>
      <c r="BF63" s="523"/>
      <c r="BG63" s="523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</row>
    <row r="64" spans="1:70" ht="33.75">
      <c r="A64" s="672">
        <v>4550</v>
      </c>
      <c r="B64" s="630" t="s">
        <v>8875</v>
      </c>
      <c r="C64" s="630" t="s">
        <v>7566</v>
      </c>
      <c r="D64" s="630" t="s">
        <v>8850</v>
      </c>
      <c r="E64" s="596"/>
      <c r="F64" s="618"/>
      <c r="G64" s="515">
        <v>11</v>
      </c>
      <c r="H64" s="624"/>
      <c r="I64" s="624"/>
      <c r="J64" s="624"/>
      <c r="K64" s="752">
        <v>44747</v>
      </c>
      <c r="L64" s="557">
        <v>8</v>
      </c>
      <c r="M64" s="1016" t="s">
        <v>2614</v>
      </c>
      <c r="N64" s="632" t="s">
        <v>2614</v>
      </c>
      <c r="O64" s="632">
        <v>12856</v>
      </c>
      <c r="P64" s="112" t="s">
        <v>2358</v>
      </c>
      <c r="Q64" s="783">
        <v>4550</v>
      </c>
      <c r="R64" s="112" t="s">
        <v>8768</v>
      </c>
      <c r="S64" s="112" t="s">
        <v>8876</v>
      </c>
      <c r="T64" s="672">
        <v>4550</v>
      </c>
      <c r="U64" s="432" t="s">
        <v>4870</v>
      </c>
      <c r="V64" s="432" t="s">
        <v>8877</v>
      </c>
      <c r="W64" s="523" t="s">
        <v>5043</v>
      </c>
      <c r="X64" s="983" t="s">
        <v>5833</v>
      </c>
      <c r="Y64" s="682"/>
      <c r="Z64" s="670">
        <v>44791</v>
      </c>
      <c r="AA64" s="670"/>
      <c r="AB64" s="1012"/>
      <c r="AC64" s="523">
        <v>10</v>
      </c>
      <c r="AD64" s="523" t="s">
        <v>6700</v>
      </c>
      <c r="AE64" s="523" t="s">
        <v>7957</v>
      </c>
      <c r="AF64" s="523" t="s">
        <v>7986</v>
      </c>
      <c r="AG64" s="523" t="s">
        <v>8007</v>
      </c>
      <c r="AH64" s="91"/>
      <c r="AI64" s="91" t="s">
        <v>8596</v>
      </c>
      <c r="AJ64" s="523"/>
      <c r="AK64" s="523">
        <v>1</v>
      </c>
      <c r="AL64" s="523">
        <v>6</v>
      </c>
      <c r="AM64" s="523">
        <v>3</v>
      </c>
      <c r="AN64" s="523"/>
      <c r="AO64" s="523"/>
      <c r="AP64" s="523"/>
      <c r="AQ64" s="523"/>
      <c r="AR64" s="523"/>
      <c r="AS64" s="523"/>
      <c r="AT64" s="523"/>
      <c r="AU64" s="523">
        <v>1</v>
      </c>
      <c r="AV64" s="523"/>
      <c r="AW64" s="523"/>
      <c r="AX64" s="523"/>
      <c r="AY64" s="523"/>
      <c r="AZ64" s="523"/>
      <c r="BA64" s="523"/>
      <c r="BB64" s="523">
        <v>3</v>
      </c>
      <c r="BC64" s="523">
        <v>1</v>
      </c>
      <c r="BD64" s="523">
        <v>7</v>
      </c>
      <c r="BE64" s="523">
        <v>1</v>
      </c>
      <c r="BF64" s="523"/>
      <c r="BG64" s="523"/>
      <c r="BH64" s="91">
        <v>2</v>
      </c>
      <c r="BI64" s="91">
        <v>1</v>
      </c>
      <c r="BJ64" s="91">
        <v>1</v>
      </c>
      <c r="BK64" s="91"/>
      <c r="BL64" s="91">
        <v>8</v>
      </c>
      <c r="BM64" s="523">
        <v>6</v>
      </c>
      <c r="BN64" s="523"/>
      <c r="BO64" s="91">
        <v>1</v>
      </c>
      <c r="BP64" s="91"/>
      <c r="BQ64" s="91">
        <v>1</v>
      </c>
      <c r="BR64" s="91">
        <v>1</v>
      </c>
    </row>
    <row r="65" spans="1:74" ht="33.75">
      <c r="A65" s="672">
        <v>2314</v>
      </c>
      <c r="B65" s="630" t="s">
        <v>8878</v>
      </c>
      <c r="C65" s="630" t="s">
        <v>2317</v>
      </c>
      <c r="D65" s="630" t="s">
        <v>8850</v>
      </c>
      <c r="E65" s="596"/>
      <c r="F65" s="618"/>
      <c r="G65" s="515">
        <v>11</v>
      </c>
      <c r="H65" s="624"/>
      <c r="I65" s="624"/>
      <c r="J65" s="624"/>
      <c r="K65" s="752">
        <v>44747</v>
      </c>
      <c r="L65" s="557">
        <v>8</v>
      </c>
      <c r="M65" s="1016" t="s">
        <v>2614</v>
      </c>
      <c r="N65" s="632" t="s">
        <v>2614</v>
      </c>
      <c r="O65" s="561">
        <v>12542</v>
      </c>
      <c r="P65" s="586" t="s">
        <v>2358</v>
      </c>
      <c r="Q65" s="783">
        <v>2314</v>
      </c>
      <c r="R65" s="586" t="s">
        <v>157</v>
      </c>
      <c r="S65" s="586" t="s">
        <v>8772</v>
      </c>
      <c r="T65" s="672">
        <v>2314</v>
      </c>
      <c r="U65" s="586" t="s">
        <v>5720</v>
      </c>
      <c r="V65" s="586" t="s">
        <v>2160</v>
      </c>
      <c r="W65" s="523" t="s">
        <v>5043</v>
      </c>
      <c r="X65" s="983" t="s">
        <v>5833</v>
      </c>
      <c r="Y65" s="682"/>
      <c r="Z65" s="670">
        <v>44791</v>
      </c>
      <c r="AA65" s="670"/>
      <c r="AB65" s="1012"/>
      <c r="AC65" s="523">
        <v>9</v>
      </c>
      <c r="AD65" s="523" t="s">
        <v>8185</v>
      </c>
      <c r="AE65" s="523" t="s">
        <v>7957</v>
      </c>
      <c r="AF65" s="523" t="s">
        <v>7986</v>
      </c>
      <c r="AG65" s="523" t="s">
        <v>8879</v>
      </c>
      <c r="AH65" s="91"/>
      <c r="AI65" s="91" t="s">
        <v>8596</v>
      </c>
      <c r="AJ65" s="91"/>
      <c r="AK65" s="91"/>
      <c r="AL65" s="91"/>
      <c r="AM65" s="91"/>
      <c r="AN65" s="91"/>
      <c r="AO65" s="91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3"/>
      <c r="BG65" s="523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</row>
    <row r="66" spans="1:74" ht="33.75">
      <c r="A66" s="982">
        <v>4766</v>
      </c>
      <c r="B66" s="630" t="s">
        <v>8880</v>
      </c>
      <c r="C66" s="630" t="s">
        <v>2333</v>
      </c>
      <c r="D66" s="630" t="s">
        <v>8850</v>
      </c>
      <c r="E66" s="596"/>
      <c r="F66" s="618"/>
      <c r="G66" s="515">
        <v>11</v>
      </c>
      <c r="H66" s="624"/>
      <c r="I66" s="624"/>
      <c r="J66" s="624"/>
      <c r="K66" s="752">
        <v>44754</v>
      </c>
      <c r="L66" s="1013">
        <v>8</v>
      </c>
      <c r="M66" s="1016" t="s">
        <v>2614</v>
      </c>
      <c r="N66" s="632" t="s">
        <v>2614</v>
      </c>
      <c r="O66" s="632">
        <v>12858</v>
      </c>
      <c r="P66" s="990" t="s">
        <v>2358</v>
      </c>
      <c r="Q66" s="968">
        <v>4766</v>
      </c>
      <c r="R66" s="990" t="s">
        <v>330</v>
      </c>
      <c r="S66" s="990" t="s">
        <v>8881</v>
      </c>
      <c r="T66" s="982">
        <v>4766</v>
      </c>
      <c r="U66" s="960" t="s">
        <v>4870</v>
      </c>
      <c r="V66" s="960" t="s">
        <v>1914</v>
      </c>
      <c r="W66" s="983" t="s">
        <v>5043</v>
      </c>
      <c r="X66" s="983" t="s">
        <v>5833</v>
      </c>
      <c r="Y66" s="985"/>
      <c r="Z66" s="986">
        <v>44791</v>
      </c>
      <c r="AA66" s="986"/>
      <c r="AB66" s="1012"/>
      <c r="AC66" s="983">
        <v>11</v>
      </c>
      <c r="AD66" s="983" t="s">
        <v>6555</v>
      </c>
      <c r="AE66" s="983" t="s">
        <v>7957</v>
      </c>
      <c r="AF66" s="983" t="s">
        <v>7986</v>
      </c>
      <c r="AG66" s="983" t="s">
        <v>7958</v>
      </c>
      <c r="AH66" s="91"/>
      <c r="AI66" s="91" t="s">
        <v>8596</v>
      </c>
      <c r="AJ66" s="983"/>
      <c r="AK66" s="983"/>
      <c r="AL66" s="983"/>
      <c r="AM66" s="983"/>
      <c r="AN66" s="983"/>
      <c r="AO66" s="983"/>
      <c r="AP66" s="983"/>
      <c r="AQ66" s="983"/>
      <c r="AR66" s="983"/>
      <c r="AS66" s="983"/>
      <c r="AT66" s="983"/>
      <c r="AU66" s="983"/>
      <c r="AV66" s="983"/>
      <c r="AW66" s="983"/>
      <c r="AX66" s="983"/>
      <c r="AY66" s="983"/>
      <c r="AZ66" s="983"/>
      <c r="BA66" s="983"/>
      <c r="BB66" s="983"/>
      <c r="BC66" s="983"/>
      <c r="BD66" s="983"/>
      <c r="BE66" s="983"/>
      <c r="BF66" s="983"/>
      <c r="BG66" s="983"/>
      <c r="BH66" s="91"/>
      <c r="BI66" s="91"/>
      <c r="BJ66" s="91"/>
      <c r="BK66" s="91"/>
      <c r="BL66" s="91"/>
      <c r="BM66" s="983"/>
      <c r="BN66" s="983"/>
      <c r="BO66" s="91"/>
      <c r="BP66" s="91"/>
      <c r="BQ66" s="91"/>
      <c r="BR66" s="91"/>
    </row>
    <row r="67" spans="1:74" ht="33.75">
      <c r="A67" s="672">
        <v>1872</v>
      </c>
      <c r="B67" s="630" t="s">
        <v>8766</v>
      </c>
      <c r="C67" s="630" t="s">
        <v>7714</v>
      </c>
      <c r="D67" s="630" t="s">
        <v>8850</v>
      </c>
      <c r="E67" s="596"/>
      <c r="F67" s="618"/>
      <c r="G67" s="515"/>
      <c r="H67" s="624"/>
      <c r="I67" s="624"/>
      <c r="J67" s="624"/>
      <c r="K67" s="752">
        <v>44754</v>
      </c>
      <c r="L67" s="781">
        <v>12</v>
      </c>
      <c r="M67" s="1016" t="s">
        <v>2614</v>
      </c>
      <c r="N67" s="632" t="s">
        <v>2614</v>
      </c>
      <c r="O67" s="632">
        <v>13002</v>
      </c>
      <c r="P67" s="112" t="s">
        <v>2358</v>
      </c>
      <c r="Q67" s="783">
        <v>1872</v>
      </c>
      <c r="R67" s="112" t="s">
        <v>5444</v>
      </c>
      <c r="S67" s="112" t="s">
        <v>8882</v>
      </c>
      <c r="T67" s="672">
        <v>1872</v>
      </c>
      <c r="U67" s="432" t="s">
        <v>4870</v>
      </c>
      <c r="V67" s="432" t="s">
        <v>8883</v>
      </c>
      <c r="W67" s="711" t="s">
        <v>7321</v>
      </c>
      <c r="X67" s="983" t="s">
        <v>7946</v>
      </c>
      <c r="Y67" s="682"/>
      <c r="Z67" s="670">
        <v>44798</v>
      </c>
      <c r="AA67" s="670"/>
      <c r="AB67" s="1012"/>
      <c r="AC67" s="523">
        <v>11</v>
      </c>
      <c r="AD67" s="523" t="s">
        <v>6700</v>
      </c>
      <c r="AE67" s="523" t="s">
        <v>7957</v>
      </c>
      <c r="AF67" s="523" t="s">
        <v>7986</v>
      </c>
      <c r="AG67" s="523" t="s">
        <v>8007</v>
      </c>
      <c r="AH67" s="91" t="s">
        <v>8884</v>
      </c>
      <c r="AI67" s="91" t="s">
        <v>8596</v>
      </c>
      <c r="AJ67" s="523"/>
      <c r="AK67" s="523"/>
      <c r="AL67" s="523"/>
      <c r="AM67" s="523"/>
      <c r="AN67" s="523"/>
      <c r="AO67" s="523"/>
      <c r="AP67" s="523"/>
      <c r="AQ67" s="523"/>
      <c r="AR67" s="523"/>
      <c r="AS67" s="523"/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523"/>
      <c r="BG67" s="523"/>
      <c r="BH67" s="91"/>
      <c r="BI67" s="91"/>
      <c r="BJ67" s="91"/>
      <c r="BK67" s="91"/>
      <c r="BL67" s="91"/>
      <c r="BM67" s="523"/>
      <c r="BN67" s="523"/>
      <c r="BO67" s="91"/>
      <c r="BP67" s="91"/>
      <c r="BQ67" s="91"/>
      <c r="BR67" s="91"/>
    </row>
    <row r="68" spans="1:74" ht="33.75">
      <c r="A68" s="672">
        <v>1584</v>
      </c>
      <c r="B68" s="630" t="s">
        <v>8885</v>
      </c>
      <c r="C68" s="630" t="s">
        <v>2317</v>
      </c>
      <c r="D68" s="630" t="s">
        <v>8850</v>
      </c>
      <c r="E68" s="596"/>
      <c r="F68" s="618"/>
      <c r="G68" s="515"/>
      <c r="H68" s="624"/>
      <c r="I68" s="624"/>
      <c r="J68" s="624"/>
      <c r="K68" s="752">
        <v>44753</v>
      </c>
      <c r="L68" s="557">
        <v>12</v>
      </c>
      <c r="M68" s="1016" t="s">
        <v>2614</v>
      </c>
      <c r="N68" s="632" t="s">
        <v>2614</v>
      </c>
      <c r="O68" s="632">
        <v>13004</v>
      </c>
      <c r="P68" s="417" t="s">
        <v>2358</v>
      </c>
      <c r="Q68" s="783">
        <v>1584</v>
      </c>
      <c r="R68" s="417" t="s">
        <v>194</v>
      </c>
      <c r="S68" s="417" t="s">
        <v>8886</v>
      </c>
      <c r="T68" s="672">
        <v>1584</v>
      </c>
      <c r="U68" s="417" t="s">
        <v>4880</v>
      </c>
      <c r="V68" s="417" t="s">
        <v>8887</v>
      </c>
      <c r="W68" s="711" t="s">
        <v>7321</v>
      </c>
      <c r="X68" s="983" t="s">
        <v>7946</v>
      </c>
      <c r="Y68" s="682"/>
      <c r="Z68" s="670">
        <v>44798</v>
      </c>
      <c r="AA68" s="670"/>
      <c r="AB68" s="1012"/>
      <c r="AC68" s="523">
        <v>11</v>
      </c>
      <c r="AD68" s="523" t="s">
        <v>8175</v>
      </c>
      <c r="AE68" s="523" t="s">
        <v>7957</v>
      </c>
      <c r="AF68" s="523" t="s">
        <v>7986</v>
      </c>
      <c r="AG68" s="523" t="s">
        <v>8888</v>
      </c>
      <c r="AH68" s="91" t="s">
        <v>4910</v>
      </c>
      <c r="AI68" s="91" t="s">
        <v>8596</v>
      </c>
      <c r="AJ68" s="523">
        <v>1</v>
      </c>
      <c r="AK68" s="523"/>
      <c r="AL68" s="523">
        <v>9</v>
      </c>
      <c r="AM68" s="523">
        <v>2</v>
      </c>
      <c r="AN68" s="523"/>
      <c r="AO68" s="523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3"/>
      <c r="BG68" s="523"/>
      <c r="BH68" s="91"/>
      <c r="BI68" s="91"/>
      <c r="BJ68" s="91"/>
      <c r="BK68" s="91"/>
      <c r="BL68" s="91"/>
      <c r="BM68" s="523"/>
      <c r="BN68" s="523"/>
      <c r="BO68" s="91">
        <v>1</v>
      </c>
      <c r="BP68" s="91"/>
      <c r="BQ68" s="91">
        <v>1</v>
      </c>
      <c r="BR68" s="91">
        <v>1</v>
      </c>
    </row>
    <row r="69" spans="1:74" ht="33.75">
      <c r="A69" s="672">
        <v>2294</v>
      </c>
      <c r="B69" s="630" t="s">
        <v>8778</v>
      </c>
      <c r="C69" s="630" t="s">
        <v>2317</v>
      </c>
      <c r="D69" s="630" t="s">
        <v>8850</v>
      </c>
      <c r="E69" s="596"/>
      <c r="F69" s="618"/>
      <c r="G69" s="515">
        <v>11</v>
      </c>
      <c r="H69" s="624"/>
      <c r="I69" s="624"/>
      <c r="J69" s="624"/>
      <c r="K69" s="752">
        <v>44753</v>
      </c>
      <c r="L69" s="557">
        <v>16</v>
      </c>
      <c r="M69" s="1016" t="s">
        <v>2614</v>
      </c>
      <c r="N69" s="632" t="s">
        <v>2614</v>
      </c>
      <c r="O69" s="632">
        <v>13009</v>
      </c>
      <c r="P69" s="417" t="s">
        <v>2358</v>
      </c>
      <c r="Q69" s="783">
        <v>2294</v>
      </c>
      <c r="R69" s="417" t="s">
        <v>194</v>
      </c>
      <c r="S69" s="417" t="s">
        <v>8889</v>
      </c>
      <c r="T69" s="672">
        <v>2294</v>
      </c>
      <c r="U69" s="417" t="s">
        <v>4880</v>
      </c>
      <c r="V69" s="417" t="s">
        <v>8890</v>
      </c>
      <c r="W69" s="711" t="s">
        <v>7321</v>
      </c>
      <c r="X69" s="983" t="s">
        <v>7946</v>
      </c>
      <c r="Y69" s="682"/>
      <c r="Z69" s="670">
        <v>44798</v>
      </c>
      <c r="AA69" s="670"/>
      <c r="AB69" s="1012"/>
      <c r="AC69" s="523">
        <v>10</v>
      </c>
      <c r="AD69" s="523" t="s">
        <v>6555</v>
      </c>
      <c r="AE69" s="523" t="s">
        <v>7957</v>
      </c>
      <c r="AF69" s="523" t="s">
        <v>7986</v>
      </c>
      <c r="AG69" s="523" t="s">
        <v>8891</v>
      </c>
      <c r="AH69" s="91" t="s">
        <v>3314</v>
      </c>
      <c r="AI69" s="91" t="s">
        <v>8596</v>
      </c>
      <c r="AJ69" s="91"/>
      <c r="AK69" s="91">
        <v>1</v>
      </c>
      <c r="AL69" s="91">
        <v>7</v>
      </c>
      <c r="AM69" s="91">
        <v>3</v>
      </c>
      <c r="AN69" s="91"/>
      <c r="AO69" s="91"/>
      <c r="AP69" s="523"/>
      <c r="AQ69" s="523"/>
      <c r="AR69" s="523"/>
      <c r="AS69" s="523"/>
      <c r="AT69" s="523"/>
      <c r="AU69" s="523"/>
      <c r="AV69" s="523"/>
      <c r="AW69" s="523"/>
      <c r="AX69" s="523"/>
      <c r="AY69" s="523"/>
      <c r="AZ69" s="523"/>
      <c r="BA69" s="523"/>
      <c r="BB69" s="523"/>
      <c r="BC69" s="523"/>
      <c r="BD69" s="523"/>
      <c r="BE69" s="523"/>
      <c r="BF69" s="523"/>
      <c r="BG69" s="523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</row>
    <row r="70" spans="1:74" ht="33.75">
      <c r="A70" s="672">
        <v>2475</v>
      </c>
      <c r="B70" s="630" t="s">
        <v>8892</v>
      </c>
      <c r="C70" s="630" t="s">
        <v>8054</v>
      </c>
      <c r="D70" s="630" t="s">
        <v>8852</v>
      </c>
      <c r="E70" s="596"/>
      <c r="F70" s="618"/>
      <c r="G70" s="515">
        <v>11</v>
      </c>
      <c r="H70" s="624"/>
      <c r="I70" s="624"/>
      <c r="J70" s="624"/>
      <c r="K70" s="752">
        <v>44747</v>
      </c>
      <c r="L70" s="781">
        <v>16</v>
      </c>
      <c r="M70" s="1016" t="s">
        <v>2614</v>
      </c>
      <c r="N70" s="632" t="s">
        <v>2614</v>
      </c>
      <c r="O70" s="561">
        <v>12543</v>
      </c>
      <c r="P70" s="577" t="s">
        <v>2358</v>
      </c>
      <c r="Q70" s="783">
        <v>2475</v>
      </c>
      <c r="R70" s="577" t="s">
        <v>164</v>
      </c>
      <c r="S70" s="577" t="s">
        <v>8774</v>
      </c>
      <c r="T70" s="672">
        <v>2475</v>
      </c>
      <c r="U70" s="577" t="s">
        <v>4887</v>
      </c>
      <c r="V70" s="577" t="s">
        <v>1481</v>
      </c>
      <c r="W70" s="711" t="s">
        <v>7321</v>
      </c>
      <c r="X70" s="983" t="s">
        <v>7946</v>
      </c>
      <c r="Y70" s="682"/>
      <c r="Z70" s="670">
        <v>44798</v>
      </c>
      <c r="AA70" s="670"/>
      <c r="AB70" s="1012"/>
      <c r="AC70" s="523">
        <v>10</v>
      </c>
      <c r="AD70" s="523" t="s">
        <v>6677</v>
      </c>
      <c r="AE70" s="523" t="s">
        <v>7975</v>
      </c>
      <c r="AF70" s="523" t="s">
        <v>7986</v>
      </c>
      <c r="AG70" s="523" t="s">
        <v>8007</v>
      </c>
      <c r="AH70" s="91"/>
      <c r="AI70" s="91" t="s">
        <v>537</v>
      </c>
      <c r="AJ70" s="91"/>
      <c r="AK70" s="91"/>
      <c r="AL70" s="91"/>
      <c r="AM70" s="91"/>
      <c r="AN70" s="91"/>
      <c r="AO70" s="91"/>
      <c r="AP70" s="523"/>
      <c r="AQ70" s="523"/>
      <c r="AR70" s="523"/>
      <c r="AS70" s="523"/>
      <c r="AT70" s="523"/>
      <c r="AU70" s="523"/>
      <c r="AV70" s="523"/>
      <c r="AW70" s="523"/>
      <c r="AX70" s="523"/>
      <c r="AY70" s="523"/>
      <c r="AZ70" s="523"/>
      <c r="BA70" s="523"/>
      <c r="BB70" s="523"/>
      <c r="BC70" s="523"/>
      <c r="BD70" s="523"/>
      <c r="BE70" s="523"/>
      <c r="BF70" s="523"/>
      <c r="BG70" s="523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</row>
    <row r="71" spans="1:74" ht="25.5">
      <c r="A71" s="672">
        <v>1421</v>
      </c>
      <c r="B71" s="630" t="s">
        <v>8893</v>
      </c>
      <c r="C71" s="630" t="s">
        <v>2333</v>
      </c>
      <c r="D71" s="630" t="s">
        <v>8852</v>
      </c>
      <c r="E71" s="596"/>
      <c r="F71" s="618"/>
      <c r="G71" s="515">
        <v>11</v>
      </c>
      <c r="H71" s="624"/>
      <c r="I71" s="624"/>
      <c r="J71" s="624"/>
      <c r="K71" s="752">
        <v>44754</v>
      </c>
      <c r="L71" s="781">
        <v>16</v>
      </c>
      <c r="M71" s="1016" t="s">
        <v>2614</v>
      </c>
      <c r="N71" s="632" t="s">
        <v>2614</v>
      </c>
      <c r="O71" s="561">
        <v>12544</v>
      </c>
      <c r="P71" s="577" t="s">
        <v>2358</v>
      </c>
      <c r="Q71" s="783">
        <v>1421</v>
      </c>
      <c r="R71" s="577" t="s">
        <v>140</v>
      </c>
      <c r="S71" s="577" t="s">
        <v>8762</v>
      </c>
      <c r="T71" s="672">
        <v>1421</v>
      </c>
      <c r="U71" s="577" t="s">
        <v>4887</v>
      </c>
      <c r="V71" s="577" t="s">
        <v>8894</v>
      </c>
      <c r="W71" s="523" t="s">
        <v>5043</v>
      </c>
      <c r="X71" s="983" t="s">
        <v>5833</v>
      </c>
      <c r="Y71" s="682"/>
      <c r="Z71" s="670">
        <v>44798</v>
      </c>
      <c r="AA71" s="670"/>
      <c r="AB71" s="991" t="s">
        <v>8895</v>
      </c>
      <c r="AC71" s="523">
        <v>12</v>
      </c>
      <c r="AD71" s="523" t="s">
        <v>6677</v>
      </c>
      <c r="AE71" s="523" t="s">
        <v>7975</v>
      </c>
      <c r="AF71" s="523" t="s">
        <v>7986</v>
      </c>
      <c r="AG71" s="523" t="s">
        <v>8845</v>
      </c>
      <c r="AH71" s="91" t="s">
        <v>6976</v>
      </c>
      <c r="AI71" s="91" t="s">
        <v>537</v>
      </c>
      <c r="AJ71" s="91"/>
      <c r="AK71" s="91">
        <v>1</v>
      </c>
      <c r="AL71" s="91">
        <v>7</v>
      </c>
      <c r="AM71" s="91">
        <v>5</v>
      </c>
      <c r="AN71" s="91"/>
      <c r="AO71" s="91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3"/>
      <c r="BG71" s="523"/>
      <c r="BH71" s="91"/>
      <c r="BI71" s="91"/>
      <c r="BJ71" s="91"/>
      <c r="BK71" s="91"/>
      <c r="BL71" s="91">
        <v>6</v>
      </c>
      <c r="BM71" s="91">
        <v>5</v>
      </c>
      <c r="BN71" s="91"/>
      <c r="BO71" s="91">
        <v>1</v>
      </c>
      <c r="BP71" s="91"/>
      <c r="BQ71" s="91">
        <v>1</v>
      </c>
      <c r="BR71" s="91">
        <v>1</v>
      </c>
    </row>
    <row r="72" spans="1:74" ht="33.75">
      <c r="A72" s="672">
        <v>2077</v>
      </c>
      <c r="B72" s="630" t="s">
        <v>8896</v>
      </c>
      <c r="C72" s="630" t="s">
        <v>2317</v>
      </c>
      <c r="D72" s="630" t="s">
        <v>8850</v>
      </c>
      <c r="E72" s="596"/>
      <c r="F72" s="618"/>
      <c r="G72" s="515">
        <v>11</v>
      </c>
      <c r="H72" s="624"/>
      <c r="I72" s="624"/>
      <c r="J72" s="624"/>
      <c r="K72" s="752">
        <v>44726</v>
      </c>
      <c r="L72" s="557">
        <v>22</v>
      </c>
      <c r="M72" s="1016" t="s">
        <v>2614</v>
      </c>
      <c r="N72" s="632" t="s">
        <v>2614</v>
      </c>
      <c r="O72" s="632">
        <v>11994</v>
      </c>
      <c r="P72" s="417" t="s">
        <v>2358</v>
      </c>
      <c r="Q72" s="783">
        <v>2077</v>
      </c>
      <c r="R72" s="417" t="s">
        <v>2376</v>
      </c>
      <c r="S72" s="417" t="s">
        <v>8759</v>
      </c>
      <c r="T72" s="672">
        <v>2077</v>
      </c>
      <c r="U72" s="417" t="s">
        <v>4880</v>
      </c>
      <c r="V72" s="417" t="s">
        <v>8897</v>
      </c>
      <c r="W72" s="711" t="s">
        <v>7321</v>
      </c>
      <c r="X72" s="983" t="s">
        <v>8688</v>
      </c>
      <c r="Y72" s="682"/>
      <c r="Z72" s="670">
        <v>44805</v>
      </c>
      <c r="AA72" s="670"/>
      <c r="AB72" s="1012"/>
      <c r="AC72" s="523">
        <v>10</v>
      </c>
      <c r="AD72" s="523" t="s">
        <v>6677</v>
      </c>
      <c r="AE72" s="523" t="s">
        <v>7957</v>
      </c>
      <c r="AF72" s="523" t="s">
        <v>7986</v>
      </c>
      <c r="AG72" s="523" t="s">
        <v>8007</v>
      </c>
      <c r="AH72" s="91" t="s">
        <v>5001</v>
      </c>
      <c r="AI72" s="91" t="s">
        <v>8596</v>
      </c>
      <c r="AJ72" s="91"/>
      <c r="AK72" s="91">
        <v>1</v>
      </c>
      <c r="AL72" s="91">
        <v>6</v>
      </c>
      <c r="AM72" s="91">
        <v>4</v>
      </c>
      <c r="AN72" s="91"/>
      <c r="AO72" s="91"/>
      <c r="AP72" s="523"/>
      <c r="AQ72" s="523"/>
      <c r="AR72" s="523"/>
      <c r="AS72" s="523"/>
      <c r="AT72" s="523"/>
      <c r="AU72" s="523"/>
      <c r="AV72" s="523"/>
      <c r="AW72" s="523"/>
      <c r="AX72" s="523"/>
      <c r="AY72" s="523"/>
      <c r="AZ72" s="523"/>
      <c r="BA72" s="523"/>
      <c r="BB72" s="523"/>
      <c r="BC72" s="523"/>
      <c r="BD72" s="523"/>
      <c r="BE72" s="523"/>
      <c r="BF72" s="523"/>
      <c r="BG72" s="523"/>
      <c r="BH72" s="91"/>
      <c r="BI72" s="91">
        <v>1</v>
      </c>
      <c r="BJ72" s="91"/>
      <c r="BK72" s="91"/>
      <c r="BL72" s="91">
        <v>10</v>
      </c>
      <c r="BM72" s="91">
        <v>6</v>
      </c>
      <c r="BN72" s="91"/>
      <c r="BO72" s="91">
        <v>1</v>
      </c>
      <c r="BP72" s="91"/>
      <c r="BQ72" s="91"/>
      <c r="BR72" s="91"/>
    </row>
    <row r="73" spans="1:74" ht="42.75">
      <c r="A73" s="672">
        <v>7077</v>
      </c>
      <c r="B73" s="630" t="s">
        <v>8898</v>
      </c>
      <c r="C73" s="630" t="s">
        <v>3606</v>
      </c>
      <c r="D73" s="630" t="s">
        <v>8850</v>
      </c>
      <c r="E73" s="596"/>
      <c r="F73" s="618"/>
      <c r="G73" s="515"/>
      <c r="H73" s="624"/>
      <c r="I73" s="624"/>
      <c r="J73" s="624"/>
      <c r="K73" s="613" t="s">
        <v>8559</v>
      </c>
      <c r="L73" s="557">
        <v>22</v>
      </c>
      <c r="M73" s="521" t="s">
        <v>2614</v>
      </c>
      <c r="N73" s="632" t="s">
        <v>2614</v>
      </c>
      <c r="O73" s="632">
        <v>12853</v>
      </c>
      <c r="P73" s="112" t="s">
        <v>7241</v>
      </c>
      <c r="Q73" s="783">
        <v>7077</v>
      </c>
      <c r="R73" s="112" t="s">
        <v>8899</v>
      </c>
      <c r="S73" s="112" t="s">
        <v>32</v>
      </c>
      <c r="T73" s="672">
        <v>7077</v>
      </c>
      <c r="U73" s="432" t="s">
        <v>4870</v>
      </c>
      <c r="V73" s="432" t="s">
        <v>8900</v>
      </c>
      <c r="W73" s="523" t="s">
        <v>5043</v>
      </c>
      <c r="X73" s="984" t="s">
        <v>5833</v>
      </c>
      <c r="Y73" s="682"/>
      <c r="Z73" s="670">
        <v>44819</v>
      </c>
      <c r="AA73" s="670"/>
      <c r="AB73" s="991" t="s">
        <v>8901</v>
      </c>
      <c r="AC73" s="802">
        <v>6</v>
      </c>
      <c r="AD73" s="523" t="s">
        <v>6488</v>
      </c>
      <c r="AE73" s="523" t="s">
        <v>8857</v>
      </c>
      <c r="AF73" s="523" t="s">
        <v>7986</v>
      </c>
      <c r="AG73" s="523" t="s">
        <v>8902</v>
      </c>
      <c r="AH73" s="91"/>
      <c r="AI73" s="91" t="s">
        <v>8596</v>
      </c>
      <c r="AJ73" s="523"/>
      <c r="AK73" s="523"/>
      <c r="AL73" s="91"/>
      <c r="AM73" s="523"/>
      <c r="AN73" s="523"/>
      <c r="AO73" s="523"/>
      <c r="AP73" s="523"/>
      <c r="AQ73" s="523"/>
      <c r="AR73" s="523"/>
      <c r="AS73" s="523"/>
      <c r="AT73" s="523"/>
      <c r="AU73" s="523"/>
      <c r="AV73" s="523"/>
      <c r="AW73" s="523"/>
      <c r="AX73" s="523"/>
      <c r="AY73" s="523"/>
      <c r="AZ73" s="523"/>
      <c r="BA73" s="523"/>
      <c r="BB73" s="523"/>
      <c r="BC73" s="523"/>
      <c r="BD73" s="523"/>
      <c r="BE73" s="523"/>
      <c r="BF73" s="523"/>
      <c r="BG73" s="523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</row>
    <row r="74" spans="1:74" ht="42.75">
      <c r="A74" s="672">
        <v>6972</v>
      </c>
      <c r="B74" s="630" t="s">
        <v>8797</v>
      </c>
      <c r="C74" s="630" t="s">
        <v>6564</v>
      </c>
      <c r="D74" s="630" t="s">
        <v>8850</v>
      </c>
      <c r="E74" s="596">
        <f>F74/3.89</f>
        <v>107969.15167095115</v>
      </c>
      <c r="F74" s="618">
        <v>420000</v>
      </c>
      <c r="G74" s="515">
        <v>6</v>
      </c>
      <c r="H74" s="624"/>
      <c r="I74" s="624"/>
      <c r="J74" s="624"/>
      <c r="K74" s="613" t="s">
        <v>8559</v>
      </c>
      <c r="L74" s="557">
        <v>23</v>
      </c>
      <c r="M74" s="1016" t="s">
        <v>2614</v>
      </c>
      <c r="N74" s="632" t="s">
        <v>2614</v>
      </c>
      <c r="O74" s="561">
        <v>7543</v>
      </c>
      <c r="P74" s="586" t="s">
        <v>7241</v>
      </c>
      <c r="Q74" s="783">
        <v>6972</v>
      </c>
      <c r="R74" s="586" t="s">
        <v>8798</v>
      </c>
      <c r="S74" s="586" t="s">
        <v>8903</v>
      </c>
      <c r="T74" s="672">
        <v>6972</v>
      </c>
      <c r="U74" s="586" t="s">
        <v>5720</v>
      </c>
      <c r="V74" s="586" t="s">
        <v>8904</v>
      </c>
      <c r="W74" s="523" t="s">
        <v>5043</v>
      </c>
      <c r="X74" s="983" t="s">
        <v>5833</v>
      </c>
      <c r="Y74" s="682"/>
      <c r="Z74" s="670">
        <v>44819</v>
      </c>
      <c r="AA74" s="670"/>
      <c r="AB74" s="779"/>
      <c r="AC74" s="802">
        <v>7</v>
      </c>
      <c r="AD74" s="523" t="s">
        <v>6763</v>
      </c>
      <c r="AE74" s="523" t="s">
        <v>8857</v>
      </c>
      <c r="AF74" s="523" t="s">
        <v>7972</v>
      </c>
      <c r="AG74" s="523" t="s">
        <v>7948</v>
      </c>
      <c r="AH74" s="91">
        <v>4</v>
      </c>
      <c r="AI74" s="91" t="s">
        <v>8596</v>
      </c>
      <c r="AJ74" s="91"/>
      <c r="AK74" s="91"/>
      <c r="AL74" s="91">
        <v>6</v>
      </c>
      <c r="AM74" s="91"/>
      <c r="AN74" s="91"/>
      <c r="AO74" s="91"/>
      <c r="AP74" s="523"/>
      <c r="AQ74" s="523"/>
      <c r="AR74" s="523"/>
      <c r="AS74" s="523"/>
      <c r="AT74" s="523">
        <v>1</v>
      </c>
      <c r="AU74" s="523"/>
      <c r="AV74" s="523">
        <v>4</v>
      </c>
      <c r="AW74" s="523">
        <v>2</v>
      </c>
      <c r="AX74" s="523"/>
      <c r="AY74" s="523"/>
      <c r="AZ74" s="523"/>
      <c r="BA74" s="523"/>
      <c r="BB74" s="523"/>
      <c r="BC74" s="523"/>
      <c r="BD74" s="523"/>
      <c r="BE74" s="523"/>
      <c r="BF74" s="523"/>
      <c r="BG74" s="523"/>
      <c r="BH74" s="91">
        <v>2</v>
      </c>
      <c r="BI74" s="91">
        <v>1</v>
      </c>
      <c r="BJ74" s="91">
        <v>1</v>
      </c>
      <c r="BK74" s="91">
        <v>2</v>
      </c>
      <c r="BL74" s="91">
        <v>4</v>
      </c>
      <c r="BM74" s="91"/>
      <c r="BN74" s="91"/>
      <c r="BO74" s="91"/>
      <c r="BP74" s="91">
        <v>2</v>
      </c>
      <c r="BQ74" s="91">
        <v>1</v>
      </c>
      <c r="BR74" s="91">
        <v>1</v>
      </c>
    </row>
    <row r="75" spans="1:74" ht="25.5">
      <c r="A75" s="672">
        <v>2201</v>
      </c>
      <c r="B75" s="630" t="s">
        <v>8905</v>
      </c>
      <c r="C75" s="630" t="s">
        <v>7714</v>
      </c>
      <c r="D75" s="630" t="s">
        <v>8850</v>
      </c>
      <c r="E75" s="596"/>
      <c r="F75" s="618"/>
      <c r="G75" s="515">
        <v>11</v>
      </c>
      <c r="H75" s="624"/>
      <c r="I75" s="624"/>
      <c r="J75" s="624"/>
      <c r="K75" s="752">
        <v>44761</v>
      </c>
      <c r="L75" s="557">
        <v>22</v>
      </c>
      <c r="M75" s="1016" t="s">
        <v>2614</v>
      </c>
      <c r="N75" s="632" t="s">
        <v>2614</v>
      </c>
      <c r="O75" s="561">
        <v>12545</v>
      </c>
      <c r="P75" s="586" t="s">
        <v>2358</v>
      </c>
      <c r="Q75" s="783">
        <v>2201</v>
      </c>
      <c r="R75" s="586" t="s">
        <v>2483</v>
      </c>
      <c r="S75" s="586" t="s">
        <v>8780</v>
      </c>
      <c r="T75" s="672">
        <v>2201</v>
      </c>
      <c r="U75" s="586" t="s">
        <v>5720</v>
      </c>
      <c r="V75" s="586" t="s">
        <v>2215</v>
      </c>
      <c r="W75" s="523" t="s">
        <v>5043</v>
      </c>
      <c r="X75" s="983" t="s">
        <v>5833</v>
      </c>
      <c r="Y75" s="682"/>
      <c r="Z75" s="670">
        <v>44805</v>
      </c>
      <c r="AA75" s="670" t="s">
        <v>8862</v>
      </c>
      <c r="AB75" s="779" t="s">
        <v>8906</v>
      </c>
      <c r="AC75" s="523">
        <v>9</v>
      </c>
      <c r="AD75" s="523" t="s">
        <v>6773</v>
      </c>
      <c r="AE75" s="523" t="s">
        <v>7957</v>
      </c>
      <c r="AF75" s="523" t="s">
        <v>7986</v>
      </c>
      <c r="AG75" s="523" t="s">
        <v>8907</v>
      </c>
      <c r="AH75" s="91"/>
      <c r="AI75" s="91" t="s">
        <v>537</v>
      </c>
      <c r="AJ75" s="91"/>
      <c r="AK75" s="91"/>
      <c r="AL75" s="91"/>
      <c r="AM75" s="91"/>
      <c r="AN75" s="91"/>
      <c r="AO75" s="91"/>
      <c r="AP75" s="523"/>
      <c r="AQ75" s="523"/>
      <c r="AR75" s="523"/>
      <c r="AS75" s="523"/>
      <c r="AT75" s="523"/>
      <c r="AU75" s="523"/>
      <c r="AV75" s="523"/>
      <c r="AW75" s="523"/>
      <c r="AX75" s="523"/>
      <c r="AY75" s="523"/>
      <c r="AZ75" s="523"/>
      <c r="BA75" s="523"/>
      <c r="BB75" s="523"/>
      <c r="BC75" s="523"/>
      <c r="BD75" s="523"/>
      <c r="BE75" s="523"/>
      <c r="BF75" s="523"/>
      <c r="BG75" s="523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</row>
    <row r="76" spans="1:74" ht="42.75">
      <c r="A76" s="672">
        <v>7093</v>
      </c>
      <c r="B76" s="630" t="s">
        <v>8908</v>
      </c>
      <c r="C76" s="630" t="s">
        <v>7594</v>
      </c>
      <c r="D76" s="630" t="s">
        <v>8850</v>
      </c>
      <c r="E76" s="596"/>
      <c r="F76" s="618"/>
      <c r="G76" s="515"/>
      <c r="H76" s="624"/>
      <c r="I76" s="624"/>
      <c r="J76" s="624"/>
      <c r="K76" s="613" t="s">
        <v>8559</v>
      </c>
      <c r="L76" s="557">
        <v>5</v>
      </c>
      <c r="M76" s="778" t="s">
        <v>2654</v>
      </c>
      <c r="N76" s="632" t="s">
        <v>2614</v>
      </c>
      <c r="O76" s="561">
        <v>13042</v>
      </c>
      <c r="P76" s="586" t="s">
        <v>8744</v>
      </c>
      <c r="Q76" s="783">
        <v>7093</v>
      </c>
      <c r="R76" s="586" t="s">
        <v>8909</v>
      </c>
      <c r="S76" s="586" t="s">
        <v>8910</v>
      </c>
      <c r="T76" s="672">
        <v>7093</v>
      </c>
      <c r="U76" s="586" t="s">
        <v>5720</v>
      </c>
      <c r="V76" s="586" t="s">
        <v>8911</v>
      </c>
      <c r="W76" s="523" t="s">
        <v>5043</v>
      </c>
      <c r="X76" s="983" t="s">
        <v>5833</v>
      </c>
      <c r="Y76" s="682"/>
      <c r="Z76" s="670">
        <v>44819</v>
      </c>
      <c r="AA76" s="670"/>
      <c r="AB76" s="779"/>
      <c r="AC76" s="523">
        <v>7</v>
      </c>
      <c r="AD76" s="523" t="s">
        <v>6763</v>
      </c>
      <c r="AE76" s="523" t="s">
        <v>8857</v>
      </c>
      <c r="AF76" s="523" t="s">
        <v>7972</v>
      </c>
      <c r="AG76" s="523" t="s">
        <v>7948</v>
      </c>
      <c r="AH76" s="91"/>
      <c r="AI76" s="91" t="s">
        <v>8596</v>
      </c>
      <c r="AJ76" s="91"/>
      <c r="AK76" s="91"/>
      <c r="AL76" s="91"/>
      <c r="AM76" s="91"/>
      <c r="AN76" s="91"/>
      <c r="AO76" s="91"/>
      <c r="AP76" s="523"/>
      <c r="AQ76" s="523"/>
      <c r="AR76" s="523"/>
      <c r="AS76" s="523"/>
      <c r="AT76" s="523"/>
      <c r="AU76" s="523"/>
      <c r="AV76" s="523"/>
      <c r="AW76" s="523"/>
      <c r="AX76" s="523"/>
      <c r="AY76" s="523"/>
      <c r="AZ76" s="523"/>
      <c r="BA76" s="523"/>
      <c r="BB76" s="523"/>
      <c r="BC76" s="523"/>
      <c r="BD76" s="523"/>
      <c r="BE76" s="523"/>
      <c r="BF76" s="523"/>
      <c r="BG76" s="523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4" t="s">
        <v>8912</v>
      </c>
      <c r="BT76" s="94" t="s">
        <v>8912</v>
      </c>
      <c r="BU76" s="94" t="s">
        <v>8912</v>
      </c>
      <c r="BV76" s="94" t="s">
        <v>8912</v>
      </c>
    </row>
    <row r="77" spans="1:74" ht="31.5">
      <c r="A77" s="982">
        <v>5292</v>
      </c>
      <c r="B77" s="630" t="s">
        <v>8913</v>
      </c>
      <c r="C77" s="630" t="s">
        <v>2317</v>
      </c>
      <c r="D77" s="630"/>
      <c r="E77" s="596"/>
      <c r="F77" s="618"/>
      <c r="G77" s="515"/>
      <c r="H77" s="624"/>
      <c r="I77" s="624"/>
      <c r="J77" s="624"/>
      <c r="K77" s="752">
        <v>44782</v>
      </c>
      <c r="L77" s="1013">
        <v>12</v>
      </c>
      <c r="M77" s="1016" t="s">
        <v>2654</v>
      </c>
      <c r="N77" s="632" t="s">
        <v>8914</v>
      </c>
      <c r="O77" s="561">
        <v>13590</v>
      </c>
      <c r="P77" s="962" t="s">
        <v>2358</v>
      </c>
      <c r="Q77" s="968">
        <v>5292</v>
      </c>
      <c r="R77" s="962" t="s">
        <v>157</v>
      </c>
      <c r="S77" s="962" t="s">
        <v>8915</v>
      </c>
      <c r="T77" s="982">
        <v>5292</v>
      </c>
      <c r="U77" s="962" t="s">
        <v>5720</v>
      </c>
      <c r="V77" s="962" t="s">
        <v>8916</v>
      </c>
      <c r="W77" s="989" t="s">
        <v>7321</v>
      </c>
      <c r="X77" s="983" t="s">
        <v>7946</v>
      </c>
      <c r="Y77" s="985"/>
      <c r="Z77" s="986">
        <v>44821</v>
      </c>
      <c r="AA77" s="986"/>
      <c r="AB77" s="1056" t="s">
        <v>8917</v>
      </c>
      <c r="AC77" s="983" t="s">
        <v>8918</v>
      </c>
      <c r="AD77" s="983" t="s">
        <v>6986</v>
      </c>
      <c r="AE77" s="983" t="s">
        <v>7964</v>
      </c>
      <c r="AF77" s="523" t="s">
        <v>7986</v>
      </c>
      <c r="AG77" s="983" t="s">
        <v>8919</v>
      </c>
      <c r="AH77" s="91"/>
      <c r="AI77" s="91" t="s">
        <v>8920</v>
      </c>
      <c r="AJ77" s="91"/>
      <c r="AK77" s="91"/>
      <c r="AL77" s="91"/>
      <c r="AM77" s="91"/>
      <c r="AN77" s="91"/>
      <c r="AO77" s="91"/>
      <c r="AP77" s="983"/>
      <c r="AQ77" s="983"/>
      <c r="AR77" s="983"/>
      <c r="AS77" s="983"/>
      <c r="AT77" s="983"/>
      <c r="AU77" s="983"/>
      <c r="AV77" s="983"/>
      <c r="AW77" s="983"/>
      <c r="AX77" s="983"/>
      <c r="AY77" s="983"/>
      <c r="AZ77" s="983"/>
      <c r="BA77" s="983"/>
      <c r="BB77" s="983"/>
      <c r="BC77" s="983"/>
      <c r="BD77" s="983"/>
      <c r="BE77" s="983"/>
      <c r="BF77" s="983"/>
      <c r="BG77" s="983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4" t="s">
        <v>8912</v>
      </c>
      <c r="BT77" s="94" t="s">
        <v>8912</v>
      </c>
      <c r="BU77" s="94" t="s">
        <v>8912</v>
      </c>
      <c r="BV77" s="94" t="s">
        <v>8912</v>
      </c>
    </row>
    <row r="78" spans="1:74" ht="25.5">
      <c r="A78" s="982">
        <v>5183</v>
      </c>
      <c r="B78" s="630" t="s">
        <v>8921</v>
      </c>
      <c r="C78" s="630" t="s">
        <v>7594</v>
      </c>
      <c r="D78" s="630"/>
      <c r="E78" s="596"/>
      <c r="F78" s="618"/>
      <c r="G78" s="515"/>
      <c r="H78" s="624"/>
      <c r="I78" s="624"/>
      <c r="J78" s="624"/>
      <c r="K78" s="752">
        <v>44782</v>
      </c>
      <c r="L78" s="1013">
        <v>12</v>
      </c>
      <c r="M78" s="1016" t="s">
        <v>2654</v>
      </c>
      <c r="N78" s="632" t="s">
        <v>8914</v>
      </c>
      <c r="O78" s="561">
        <v>12656</v>
      </c>
      <c r="P78" s="962" t="s">
        <v>2358</v>
      </c>
      <c r="Q78" s="968">
        <v>5183</v>
      </c>
      <c r="R78" s="962" t="s">
        <v>4972</v>
      </c>
      <c r="S78" s="962" t="s">
        <v>8922</v>
      </c>
      <c r="T78" s="982">
        <v>5183</v>
      </c>
      <c r="U78" s="962" t="s">
        <v>5720</v>
      </c>
      <c r="V78" s="962" t="s">
        <v>8923</v>
      </c>
      <c r="W78" s="983" t="s">
        <v>5043</v>
      </c>
      <c r="X78" s="983" t="s">
        <v>5833</v>
      </c>
      <c r="Y78" s="985"/>
      <c r="Z78" s="986">
        <v>44820</v>
      </c>
      <c r="AA78" s="986"/>
      <c r="AB78" s="991"/>
      <c r="AC78" s="983">
        <v>12</v>
      </c>
      <c r="AD78" s="983" t="s">
        <v>6689</v>
      </c>
      <c r="AE78" s="983" t="s">
        <v>7975</v>
      </c>
      <c r="AF78" s="983" t="s">
        <v>7986</v>
      </c>
      <c r="AG78" s="983" t="s">
        <v>8924</v>
      </c>
      <c r="AH78" s="91"/>
      <c r="AI78" s="91" t="s">
        <v>537</v>
      </c>
      <c r="AJ78" s="91"/>
      <c r="AK78" s="91"/>
      <c r="AL78" s="91"/>
      <c r="AM78" s="91"/>
      <c r="AN78" s="91"/>
      <c r="AO78" s="91"/>
      <c r="AP78" s="983"/>
      <c r="AQ78" s="983"/>
      <c r="AR78" s="983"/>
      <c r="AS78" s="983"/>
      <c r="AT78" s="983"/>
      <c r="AU78" s="983"/>
      <c r="AV78" s="983"/>
      <c r="AW78" s="983"/>
      <c r="AX78" s="983"/>
      <c r="AY78" s="983"/>
      <c r="AZ78" s="983"/>
      <c r="BA78" s="983"/>
      <c r="BB78" s="983"/>
      <c r="BC78" s="983"/>
      <c r="BD78" s="983"/>
      <c r="BE78" s="983"/>
      <c r="BF78" s="983"/>
      <c r="BG78" s="983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4" t="s">
        <v>8912</v>
      </c>
      <c r="BT78" s="94" t="s">
        <v>8912</v>
      </c>
      <c r="BU78" s="94" t="s">
        <v>8912</v>
      </c>
      <c r="BV78" s="94" t="s">
        <v>8912</v>
      </c>
    </row>
    <row r="79" spans="1:74" ht="28.5">
      <c r="A79" s="672">
        <v>1799</v>
      </c>
      <c r="B79" s="630" t="s">
        <v>8925</v>
      </c>
      <c r="C79" s="630" t="s">
        <v>7714</v>
      </c>
      <c r="D79" s="630"/>
      <c r="E79" s="596"/>
      <c r="F79" s="618"/>
      <c r="G79" s="515"/>
      <c r="H79" s="624"/>
      <c r="I79" s="624"/>
      <c r="J79" s="624"/>
      <c r="K79" s="752">
        <v>44790</v>
      </c>
      <c r="L79" s="557">
        <v>19</v>
      </c>
      <c r="M79" s="1016" t="s">
        <v>2654</v>
      </c>
      <c r="N79" s="632" t="s">
        <v>2654</v>
      </c>
      <c r="O79" s="632">
        <v>12551</v>
      </c>
      <c r="P79" s="616" t="s">
        <v>2358</v>
      </c>
      <c r="Q79" s="968">
        <v>1799</v>
      </c>
      <c r="R79" s="616" t="s">
        <v>3712</v>
      </c>
      <c r="S79" s="616" t="s">
        <v>8926</v>
      </c>
      <c r="T79" s="982">
        <v>1799</v>
      </c>
      <c r="U79" s="616" t="s">
        <v>4887</v>
      </c>
      <c r="V79" s="616" t="s">
        <v>1332</v>
      </c>
      <c r="W79" s="983" t="s">
        <v>5043</v>
      </c>
      <c r="X79" s="983" t="s">
        <v>5833</v>
      </c>
      <c r="Y79" s="682"/>
      <c r="Z79" s="670">
        <v>44833</v>
      </c>
      <c r="AA79" s="670" t="s">
        <v>8859</v>
      </c>
      <c r="AB79" s="779" t="s">
        <v>8895</v>
      </c>
      <c r="AC79" s="523">
        <v>11</v>
      </c>
      <c r="AD79" s="523" t="s">
        <v>6689</v>
      </c>
      <c r="AE79" s="523" t="s">
        <v>7957</v>
      </c>
      <c r="AF79" s="523" t="s">
        <v>7986</v>
      </c>
      <c r="AG79" s="523" t="s">
        <v>8924</v>
      </c>
      <c r="AH79" s="91"/>
      <c r="AI79" s="91" t="s">
        <v>8596</v>
      </c>
      <c r="AJ79" s="91"/>
      <c r="AK79" s="91"/>
      <c r="AL79" s="91"/>
      <c r="AM79" s="91"/>
      <c r="AN79" s="91"/>
      <c r="AO79" s="91"/>
      <c r="AP79" s="523"/>
      <c r="AQ79" s="523"/>
      <c r="AR79" s="523"/>
      <c r="AS79" s="523"/>
      <c r="AT79" s="523"/>
      <c r="AU79" s="523"/>
      <c r="AV79" s="523"/>
      <c r="AW79" s="523"/>
      <c r="AX79" s="523"/>
      <c r="AY79" s="523"/>
      <c r="AZ79" s="523"/>
      <c r="BA79" s="523"/>
      <c r="BB79" s="523"/>
      <c r="BC79" s="523"/>
      <c r="BD79" s="523"/>
      <c r="BE79" s="523"/>
      <c r="BF79" s="523"/>
      <c r="BG79" s="523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4" t="s">
        <v>8912</v>
      </c>
      <c r="BT79" s="94" t="s">
        <v>8912</v>
      </c>
      <c r="BU79" s="94" t="s">
        <v>8912</v>
      </c>
      <c r="BV79" s="94" t="s">
        <v>8912</v>
      </c>
    </row>
    <row r="80" spans="1:74" ht="25.5">
      <c r="A80" s="982">
        <v>7342</v>
      </c>
      <c r="B80" s="630" t="s">
        <v>8927</v>
      </c>
      <c r="C80" s="630" t="s">
        <v>2333</v>
      </c>
      <c r="D80" s="630"/>
      <c r="E80" s="596"/>
      <c r="F80" s="618"/>
      <c r="G80" s="515"/>
      <c r="H80" s="624"/>
      <c r="I80" s="624"/>
      <c r="J80" s="624"/>
      <c r="K80" s="613" t="s">
        <v>8559</v>
      </c>
      <c r="L80" s="557">
        <v>19</v>
      </c>
      <c r="M80" s="778" t="s">
        <v>2654</v>
      </c>
      <c r="N80" s="632" t="s">
        <v>2654</v>
      </c>
      <c r="O80" s="561">
        <v>14693</v>
      </c>
      <c r="P80" s="577" t="s">
        <v>2335</v>
      </c>
      <c r="Q80" s="783">
        <v>7342</v>
      </c>
      <c r="R80" s="577" t="s">
        <v>8824</v>
      </c>
      <c r="S80" s="959" t="s">
        <v>8825</v>
      </c>
      <c r="T80" s="982">
        <v>7342</v>
      </c>
      <c r="U80" s="959" t="s">
        <v>4887</v>
      </c>
      <c r="V80" s="577" t="s">
        <v>8928</v>
      </c>
      <c r="W80" s="523" t="s">
        <v>5043</v>
      </c>
      <c r="X80" s="983" t="s">
        <v>5833</v>
      </c>
      <c r="Y80" s="682"/>
      <c r="Z80" s="670">
        <v>44845</v>
      </c>
      <c r="AA80" s="670"/>
      <c r="AB80" s="779" t="s">
        <v>8929</v>
      </c>
      <c r="AC80" s="523">
        <v>10</v>
      </c>
      <c r="AD80" s="523" t="s">
        <v>6700</v>
      </c>
      <c r="AE80" s="523" t="s">
        <v>7957</v>
      </c>
      <c r="AF80" s="523" t="s">
        <v>7986</v>
      </c>
      <c r="AG80" s="523" t="s">
        <v>7976</v>
      </c>
      <c r="AH80" s="91"/>
      <c r="AI80" s="91" t="s">
        <v>8596</v>
      </c>
      <c r="AJ80" s="91"/>
      <c r="AK80" s="91"/>
      <c r="AL80" s="91"/>
      <c r="AM80" s="91"/>
      <c r="AN80" s="91"/>
      <c r="AO80" s="91"/>
      <c r="AP80" s="523"/>
      <c r="AQ80" s="523"/>
      <c r="AR80" s="523"/>
      <c r="AS80" s="523"/>
      <c r="AT80" s="523"/>
      <c r="AU80" s="523"/>
      <c r="AV80" s="523"/>
      <c r="AW80" s="523"/>
      <c r="AX80" s="523"/>
      <c r="AY80" s="523"/>
      <c r="AZ80" s="523"/>
      <c r="BA80" s="523"/>
      <c r="BB80" s="523"/>
      <c r="BC80" s="523"/>
      <c r="BD80" s="523"/>
      <c r="BE80" s="523"/>
      <c r="BF80" s="523"/>
      <c r="BG80" s="523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4" t="s">
        <v>8912</v>
      </c>
      <c r="BT80" s="94" t="s">
        <v>8912</v>
      </c>
      <c r="BU80" s="94" t="s">
        <v>8912</v>
      </c>
      <c r="BV80" s="94" t="s">
        <v>8912</v>
      </c>
    </row>
    <row r="81" spans="1:74" ht="28.5">
      <c r="A81" s="1037">
        <v>4957</v>
      </c>
      <c r="B81" s="1038" t="s">
        <v>8930</v>
      </c>
      <c r="C81" s="1038" t="s">
        <v>2317</v>
      </c>
      <c r="D81" s="630"/>
      <c r="E81" s="473"/>
      <c r="F81" s="473"/>
      <c r="G81" s="473"/>
      <c r="H81" s="473"/>
      <c r="I81" s="473"/>
      <c r="J81" s="473"/>
      <c r="K81" s="752">
        <v>44796</v>
      </c>
      <c r="L81" s="981">
        <v>26</v>
      </c>
      <c r="M81" s="1016" t="s">
        <v>2654</v>
      </c>
      <c r="N81" s="632" t="s">
        <v>8914</v>
      </c>
      <c r="O81" s="561">
        <v>12553</v>
      </c>
      <c r="P81" s="577" t="s">
        <v>2358</v>
      </c>
      <c r="Q81" s="783">
        <v>4957</v>
      </c>
      <c r="R81" s="1039" t="s">
        <v>140</v>
      </c>
      <c r="S81" s="1039" t="s">
        <v>8931</v>
      </c>
      <c r="T81" s="1037">
        <v>4957</v>
      </c>
      <c r="U81" s="1039" t="s">
        <v>4887</v>
      </c>
      <c r="V81" s="1039" t="s">
        <v>8932</v>
      </c>
      <c r="W81" s="711" t="s">
        <v>7321</v>
      </c>
      <c r="X81" s="983" t="s">
        <v>7946</v>
      </c>
      <c r="Y81" s="473"/>
      <c r="Z81" s="986">
        <v>44840</v>
      </c>
      <c r="AA81" s="986"/>
      <c r="AB81" s="1014"/>
      <c r="AC81" s="91" t="s">
        <v>8933</v>
      </c>
      <c r="AD81" s="91" t="s">
        <v>6677</v>
      </c>
      <c r="AE81" s="91" t="s">
        <v>7957</v>
      </c>
      <c r="AF81" s="983" t="s">
        <v>7986</v>
      </c>
      <c r="AG81" s="523" t="s">
        <v>8934</v>
      </c>
      <c r="AH81" s="473"/>
      <c r="AI81" s="91" t="s">
        <v>8596</v>
      </c>
      <c r="AJ81" s="473"/>
      <c r="AK81" s="473"/>
      <c r="AL81" s="473"/>
      <c r="AM81" s="473"/>
      <c r="AN81" s="473"/>
      <c r="AO81" s="473"/>
      <c r="AP81" s="473"/>
      <c r="AQ81" s="473"/>
      <c r="AR81" s="473"/>
      <c r="AS81" s="473"/>
      <c r="AT81" s="473"/>
      <c r="AU81" s="473"/>
      <c r="AV81" s="473"/>
      <c r="AW81" s="473"/>
      <c r="AX81" s="473"/>
      <c r="AY81" s="473"/>
      <c r="AZ81" s="473"/>
      <c r="BA81" s="473"/>
      <c r="BB81" s="473"/>
      <c r="BC81" s="473"/>
      <c r="BD81" s="473"/>
      <c r="BE81" s="473"/>
      <c r="BF81" s="473"/>
      <c r="BG81" s="473"/>
      <c r="BH81" s="473"/>
      <c r="BI81" s="473"/>
      <c r="BJ81" s="473"/>
      <c r="BK81" s="473"/>
      <c r="BL81" s="473"/>
      <c r="BM81" s="473"/>
      <c r="BN81" s="473"/>
      <c r="BO81" s="473"/>
      <c r="BP81" s="473"/>
      <c r="BQ81" s="473"/>
      <c r="BR81" s="473"/>
      <c r="BS81" s="94"/>
      <c r="BT81" s="94"/>
    </row>
    <row r="82" spans="1:74" ht="25.5">
      <c r="A82" s="982">
        <v>1426</v>
      </c>
      <c r="B82" s="630" t="s">
        <v>8935</v>
      </c>
      <c r="C82" s="630" t="s">
        <v>7594</v>
      </c>
      <c r="D82" s="630"/>
      <c r="E82" s="596">
        <f>F82/3.89</f>
        <v>180000</v>
      </c>
      <c r="F82" s="618">
        <v>700200</v>
      </c>
      <c r="G82" s="515">
        <v>12</v>
      </c>
      <c r="H82" s="624"/>
      <c r="I82" s="624"/>
      <c r="J82" s="624"/>
      <c r="K82" s="752">
        <v>44796</v>
      </c>
      <c r="L82" s="981">
        <v>26</v>
      </c>
      <c r="M82" s="1016" t="s">
        <v>2654</v>
      </c>
      <c r="N82" s="632" t="s">
        <v>8914</v>
      </c>
      <c r="O82" s="561">
        <v>12556</v>
      </c>
      <c r="P82" s="962" t="s">
        <v>2358</v>
      </c>
      <c r="Q82" s="968">
        <v>1426</v>
      </c>
      <c r="R82" s="962" t="s">
        <v>8771</v>
      </c>
      <c r="S82" s="962" t="s">
        <v>3393</v>
      </c>
      <c r="T82" s="982">
        <v>1426</v>
      </c>
      <c r="U82" s="962" t="s">
        <v>5720</v>
      </c>
      <c r="V82" s="962" t="s">
        <v>930</v>
      </c>
      <c r="W82" s="983" t="s">
        <v>5043</v>
      </c>
      <c r="X82" s="983" t="s">
        <v>5833</v>
      </c>
      <c r="Y82" s="985"/>
      <c r="Z82" s="986">
        <v>44840</v>
      </c>
      <c r="AA82" s="986"/>
      <c r="AB82" s="1072" t="s">
        <v>8936</v>
      </c>
      <c r="AC82" s="983">
        <v>11</v>
      </c>
      <c r="AD82" s="983" t="s">
        <v>8128</v>
      </c>
      <c r="AE82" s="983" t="s">
        <v>7975</v>
      </c>
      <c r="AF82" s="983" t="s">
        <v>7986</v>
      </c>
      <c r="AG82" s="983" t="s">
        <v>8937</v>
      </c>
      <c r="AH82" s="91"/>
      <c r="AI82" s="91" t="s">
        <v>537</v>
      </c>
      <c r="AJ82" s="91"/>
      <c r="AK82" s="91"/>
      <c r="AL82" s="91"/>
      <c r="AM82" s="91"/>
      <c r="AN82" s="91"/>
      <c r="AO82" s="91"/>
      <c r="AP82" s="983"/>
      <c r="AQ82" s="983"/>
      <c r="AR82" s="983"/>
      <c r="AS82" s="983"/>
      <c r="AT82" s="983"/>
      <c r="AU82" s="983"/>
      <c r="AV82" s="983"/>
      <c r="AW82" s="983"/>
      <c r="AX82" s="983"/>
      <c r="AY82" s="983"/>
      <c r="AZ82" s="983"/>
      <c r="BA82" s="983"/>
      <c r="BB82" s="983"/>
      <c r="BC82" s="983"/>
      <c r="BD82" s="983"/>
      <c r="BE82" s="983"/>
      <c r="BF82" s="983"/>
      <c r="BG82" s="983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4" t="s">
        <v>8912</v>
      </c>
      <c r="BT82" s="94" t="s">
        <v>8912</v>
      </c>
      <c r="BU82" s="94" t="s">
        <v>8912</v>
      </c>
      <c r="BV82" s="94" t="s">
        <v>8912</v>
      </c>
    </row>
    <row r="83" spans="1:74" ht="25.5">
      <c r="A83" s="672">
        <v>7390</v>
      </c>
      <c r="B83" s="630" t="s">
        <v>8938</v>
      </c>
      <c r="C83" s="630" t="s">
        <v>6564</v>
      </c>
      <c r="D83" s="630"/>
      <c r="E83" s="596"/>
      <c r="F83" s="618"/>
      <c r="G83" s="515"/>
      <c r="H83" s="624"/>
      <c r="I83" s="624"/>
      <c r="J83" s="624"/>
      <c r="K83" s="613" t="s">
        <v>8559</v>
      </c>
      <c r="L83" s="557">
        <v>3</v>
      </c>
      <c r="M83" s="1016" t="s">
        <v>2707</v>
      </c>
      <c r="N83" s="632" t="s">
        <v>2707</v>
      </c>
      <c r="O83" s="561">
        <v>12817</v>
      </c>
      <c r="P83" s="962" t="s">
        <v>2335</v>
      </c>
      <c r="Q83" s="783">
        <v>7390</v>
      </c>
      <c r="R83" s="962" t="s">
        <v>3856</v>
      </c>
      <c r="S83" s="962" t="s">
        <v>8939</v>
      </c>
      <c r="T83" s="672">
        <v>7390</v>
      </c>
      <c r="U83" s="962" t="s">
        <v>5720</v>
      </c>
      <c r="V83" s="962" t="s">
        <v>1275</v>
      </c>
      <c r="W83" s="523" t="s">
        <v>5043</v>
      </c>
      <c r="X83" s="983" t="s">
        <v>5833</v>
      </c>
      <c r="Y83" s="682"/>
      <c r="Z83" s="670">
        <v>44861</v>
      </c>
      <c r="AA83" s="670"/>
      <c r="AB83" s="779"/>
      <c r="AC83" s="523">
        <v>10</v>
      </c>
      <c r="AD83" s="523" t="s">
        <v>6700</v>
      </c>
      <c r="AE83" s="523" t="s">
        <v>7957</v>
      </c>
      <c r="AF83" s="523" t="s">
        <v>7986</v>
      </c>
      <c r="AG83" s="523" t="s">
        <v>7976</v>
      </c>
      <c r="AH83" s="91"/>
      <c r="AI83" s="91" t="s">
        <v>8596</v>
      </c>
      <c r="AJ83" s="91"/>
      <c r="AK83" s="91"/>
      <c r="AL83" s="91"/>
      <c r="AM83" s="91"/>
      <c r="AN83" s="91"/>
      <c r="AO83" s="91"/>
      <c r="AP83" s="523"/>
      <c r="AQ83" s="523"/>
      <c r="AR83" s="523"/>
      <c r="AS83" s="523"/>
      <c r="AT83" s="523"/>
      <c r="AU83" s="523"/>
      <c r="AV83" s="523"/>
      <c r="AW83" s="523"/>
      <c r="AX83" s="523"/>
      <c r="AY83" s="523"/>
      <c r="AZ83" s="523"/>
      <c r="BA83" s="523"/>
      <c r="BB83" s="523"/>
      <c r="BC83" s="523"/>
      <c r="BD83" s="523"/>
      <c r="BE83" s="523"/>
      <c r="BF83" s="523"/>
      <c r="BG83" s="523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4" t="s">
        <v>8912</v>
      </c>
      <c r="BT83" s="94" t="s">
        <v>8912</v>
      </c>
      <c r="BU83" s="94" t="s">
        <v>8912</v>
      </c>
      <c r="BV83" s="94" t="s">
        <v>8912</v>
      </c>
    </row>
    <row r="84" spans="1:74" ht="25.5">
      <c r="A84" s="672">
        <v>5067</v>
      </c>
      <c r="B84" s="630" t="s">
        <v>8940</v>
      </c>
      <c r="C84" s="630" t="s">
        <v>7714</v>
      </c>
      <c r="D84" s="630"/>
      <c r="E84" s="596"/>
      <c r="F84" s="618"/>
      <c r="G84" s="515"/>
      <c r="H84" s="624"/>
      <c r="I84" s="624"/>
      <c r="J84" s="624"/>
      <c r="K84" s="752">
        <v>44803</v>
      </c>
      <c r="L84" s="557">
        <v>10</v>
      </c>
      <c r="M84" s="778" t="s">
        <v>2707</v>
      </c>
      <c r="N84" s="632" t="s">
        <v>2707</v>
      </c>
      <c r="O84" s="561">
        <v>14543</v>
      </c>
      <c r="P84" s="577" t="s">
        <v>2358</v>
      </c>
      <c r="Q84" s="783">
        <v>5067</v>
      </c>
      <c r="R84" s="577" t="s">
        <v>5110</v>
      </c>
      <c r="S84" s="577" t="s">
        <v>8941</v>
      </c>
      <c r="T84" s="672">
        <v>5067</v>
      </c>
      <c r="U84" s="577" t="s">
        <v>4887</v>
      </c>
      <c r="V84" s="577" t="s">
        <v>8942</v>
      </c>
      <c r="W84" s="523" t="s">
        <v>5043</v>
      </c>
      <c r="X84" s="983" t="s">
        <v>5833</v>
      </c>
      <c r="Y84" s="682"/>
      <c r="Z84" s="670">
        <v>44854</v>
      </c>
      <c r="AA84" s="670" t="s">
        <v>8859</v>
      </c>
      <c r="AB84" s="779"/>
      <c r="AC84" s="802">
        <v>12</v>
      </c>
      <c r="AD84" s="970" t="s">
        <v>6689</v>
      </c>
      <c r="AE84" s="970" t="s">
        <v>6985</v>
      </c>
      <c r="AF84" s="970" t="s">
        <v>7986</v>
      </c>
      <c r="AG84" s="970" t="s">
        <v>8937</v>
      </c>
      <c r="AH84" s="91"/>
      <c r="AI84" s="806" t="s">
        <v>537</v>
      </c>
      <c r="AJ84" s="91"/>
      <c r="AK84" s="91"/>
      <c r="AL84" s="91"/>
      <c r="AM84" s="91"/>
      <c r="AN84" s="91"/>
      <c r="AO84" s="91"/>
      <c r="AP84" s="523"/>
      <c r="AQ84" s="523"/>
      <c r="AR84" s="523"/>
      <c r="AS84" s="523"/>
      <c r="AT84" s="523"/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23"/>
      <c r="BF84" s="523"/>
      <c r="BG84" s="523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4" t="s">
        <v>8912</v>
      </c>
      <c r="BT84" s="94" t="s">
        <v>8912</v>
      </c>
      <c r="BU84" s="94" t="s">
        <v>8912</v>
      </c>
      <c r="BV84" s="94" t="s">
        <v>8912</v>
      </c>
    </row>
    <row r="85" spans="1:74" ht="25.5">
      <c r="A85" s="672">
        <v>7438</v>
      </c>
      <c r="B85" s="630" t="s">
        <v>8943</v>
      </c>
      <c r="C85" s="630" t="s">
        <v>2317</v>
      </c>
      <c r="D85" s="630"/>
      <c r="E85" s="596"/>
      <c r="F85" s="618"/>
      <c r="G85" s="515">
        <v>11</v>
      </c>
      <c r="H85" s="624"/>
      <c r="I85" s="624"/>
      <c r="J85" s="624"/>
      <c r="K85" s="613" t="s">
        <v>8559</v>
      </c>
      <c r="L85" s="557">
        <v>13</v>
      </c>
      <c r="M85" s="778" t="s">
        <v>2707</v>
      </c>
      <c r="N85" s="632" t="s">
        <v>2707</v>
      </c>
      <c r="O85" s="561">
        <v>14898</v>
      </c>
      <c r="P85" s="577" t="s">
        <v>2335</v>
      </c>
      <c r="Q85" s="783">
        <v>7438</v>
      </c>
      <c r="R85" s="577" t="s">
        <v>5112</v>
      </c>
      <c r="S85" s="959" t="s">
        <v>8944</v>
      </c>
      <c r="T85" s="672">
        <v>7438</v>
      </c>
      <c r="U85" s="577" t="s">
        <v>4887</v>
      </c>
      <c r="V85" s="959" t="s">
        <v>8945</v>
      </c>
      <c r="W85" s="523" t="s">
        <v>5043</v>
      </c>
      <c r="X85" s="983" t="s">
        <v>5833</v>
      </c>
      <c r="Y85" s="682"/>
      <c r="Z85" s="670">
        <v>44861</v>
      </c>
      <c r="AA85" s="670"/>
      <c r="AB85" s="779"/>
      <c r="AC85" s="970">
        <v>11</v>
      </c>
      <c r="AD85" s="970" t="s">
        <v>6677</v>
      </c>
      <c r="AE85" s="970" t="s">
        <v>7957</v>
      </c>
      <c r="AF85" s="970" t="s">
        <v>7986</v>
      </c>
      <c r="AG85" s="802" t="s">
        <v>7976</v>
      </c>
      <c r="AH85" s="91"/>
      <c r="AI85" s="806" t="s">
        <v>8596</v>
      </c>
      <c r="AJ85" s="91"/>
      <c r="AK85" s="91"/>
      <c r="AL85" s="91"/>
      <c r="AM85" s="91"/>
      <c r="AN85" s="91"/>
      <c r="AO85" s="91"/>
      <c r="AP85" s="523"/>
      <c r="AQ85" s="523"/>
      <c r="AR85" s="523"/>
      <c r="AS85" s="523"/>
      <c r="AT85" s="523"/>
      <c r="AU85" s="523"/>
      <c r="AV85" s="523"/>
      <c r="AW85" s="523"/>
      <c r="AX85" s="523"/>
      <c r="AY85" s="523"/>
      <c r="AZ85" s="523"/>
      <c r="BA85" s="523"/>
      <c r="BB85" s="523"/>
      <c r="BC85" s="523"/>
      <c r="BD85" s="523"/>
      <c r="BE85" s="523"/>
      <c r="BF85" s="523"/>
      <c r="BG85" s="523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4" t="s">
        <v>8912</v>
      </c>
      <c r="BT85" s="94" t="s">
        <v>8912</v>
      </c>
      <c r="BU85" s="94" t="s">
        <v>8912</v>
      </c>
      <c r="BV85" s="94" t="s">
        <v>8912</v>
      </c>
    </row>
    <row r="86" spans="1:74" ht="25.5">
      <c r="A86" s="672">
        <v>4067</v>
      </c>
      <c r="B86" s="630" t="s">
        <v>8946</v>
      </c>
      <c r="C86" s="630" t="s">
        <v>7594</v>
      </c>
      <c r="D86" s="630"/>
      <c r="E86" s="596"/>
      <c r="F86" s="618"/>
      <c r="G86" s="515"/>
      <c r="H86" s="624"/>
      <c r="I86" s="624"/>
      <c r="J86" s="624"/>
      <c r="K86" s="752">
        <v>44817</v>
      </c>
      <c r="L86" s="557">
        <v>17</v>
      </c>
      <c r="M86" s="778" t="s">
        <v>2707</v>
      </c>
      <c r="N86" s="632" t="s">
        <v>2707</v>
      </c>
      <c r="O86" s="561">
        <v>14719</v>
      </c>
      <c r="P86" s="586" t="s">
        <v>2358</v>
      </c>
      <c r="Q86" s="783">
        <v>4067</v>
      </c>
      <c r="R86" s="586" t="s">
        <v>4691</v>
      </c>
      <c r="S86" s="586" t="s">
        <v>8947</v>
      </c>
      <c r="T86" s="672">
        <v>4067</v>
      </c>
      <c r="U86" s="586" t="s">
        <v>5720</v>
      </c>
      <c r="V86" s="586" t="s">
        <v>949</v>
      </c>
      <c r="W86" s="523" t="s">
        <v>5043</v>
      </c>
      <c r="X86" s="983" t="s">
        <v>5833</v>
      </c>
      <c r="Y86" s="682"/>
      <c r="Z86" s="670">
        <v>44861</v>
      </c>
      <c r="AA86" s="670"/>
      <c r="AB86" s="779"/>
      <c r="AC86" s="802">
        <v>11</v>
      </c>
      <c r="AD86" s="802" t="s">
        <v>6555</v>
      </c>
      <c r="AE86" s="970" t="s">
        <v>7957</v>
      </c>
      <c r="AF86" s="970" t="s">
        <v>7986</v>
      </c>
      <c r="AG86" s="802" t="s">
        <v>8924</v>
      </c>
      <c r="AH86" s="91"/>
      <c r="AI86" s="806" t="s">
        <v>8596</v>
      </c>
      <c r="AJ86" s="91"/>
      <c r="AK86" s="91"/>
      <c r="AL86" s="91"/>
      <c r="AM86" s="91"/>
      <c r="AN86" s="91"/>
      <c r="AO86" s="91"/>
      <c r="AP86" s="523"/>
      <c r="AQ86" s="523"/>
      <c r="AR86" s="523"/>
      <c r="AS86" s="523"/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523"/>
      <c r="BG86" s="523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4" t="s">
        <v>8912</v>
      </c>
      <c r="BT86" s="94" t="s">
        <v>8912</v>
      </c>
      <c r="BU86" s="94" t="s">
        <v>8912</v>
      </c>
      <c r="BV86" s="94" t="s">
        <v>8912</v>
      </c>
    </row>
    <row r="87" spans="1:74" ht="25.5">
      <c r="A87" s="982">
        <v>1757</v>
      </c>
      <c r="B87" s="630" t="s">
        <v>8948</v>
      </c>
      <c r="C87" s="630" t="s">
        <v>2317</v>
      </c>
      <c r="D87" s="630"/>
      <c r="E87" s="596"/>
      <c r="F87" s="618"/>
      <c r="G87" s="515">
        <v>11</v>
      </c>
      <c r="H87" s="624"/>
      <c r="I87" s="624"/>
      <c r="J87" s="624"/>
      <c r="K87" s="752">
        <v>44803</v>
      </c>
      <c r="L87" s="981">
        <v>17</v>
      </c>
      <c r="M87" s="778" t="s">
        <v>2707</v>
      </c>
      <c r="N87" s="632" t="s">
        <v>2707</v>
      </c>
      <c r="O87" s="561">
        <v>14555</v>
      </c>
      <c r="P87" s="962" t="s">
        <v>2358</v>
      </c>
      <c r="Q87" s="968">
        <v>1757</v>
      </c>
      <c r="R87" s="962" t="s">
        <v>129</v>
      </c>
      <c r="S87" s="962" t="s">
        <v>8813</v>
      </c>
      <c r="T87" s="982">
        <v>1757</v>
      </c>
      <c r="U87" s="962" t="s">
        <v>5720</v>
      </c>
      <c r="V87" s="962" t="s">
        <v>851</v>
      </c>
      <c r="W87" s="983" t="s">
        <v>5043</v>
      </c>
      <c r="X87" s="983" t="s">
        <v>5833</v>
      </c>
      <c r="Y87" s="985"/>
      <c r="Z87" s="986">
        <v>44882</v>
      </c>
      <c r="AA87" s="986"/>
      <c r="AB87" s="991"/>
      <c r="AC87" s="802">
        <v>11</v>
      </c>
      <c r="AD87" s="802" t="s">
        <v>6981</v>
      </c>
      <c r="AE87" s="684" t="s">
        <v>7957</v>
      </c>
      <c r="AF87" s="970" t="s">
        <v>7986</v>
      </c>
      <c r="AG87" s="802" t="s">
        <v>8949</v>
      </c>
      <c r="AH87" s="91"/>
      <c r="AI87" s="806" t="s">
        <v>8596</v>
      </c>
      <c r="AJ87" s="91"/>
      <c r="AK87" s="91"/>
      <c r="AL87" s="91"/>
      <c r="AM87" s="91"/>
      <c r="AN87" s="91"/>
      <c r="AO87" s="91"/>
      <c r="AP87" s="983"/>
      <c r="AQ87" s="983"/>
      <c r="AR87" s="983"/>
      <c r="AS87" s="983"/>
      <c r="AT87" s="983"/>
      <c r="AU87" s="983"/>
      <c r="AV87" s="983"/>
      <c r="AW87" s="983"/>
      <c r="AX87" s="983"/>
      <c r="AY87" s="983"/>
      <c r="AZ87" s="983"/>
      <c r="BA87" s="983"/>
      <c r="BB87" s="983"/>
      <c r="BC87" s="983"/>
      <c r="BD87" s="983"/>
      <c r="BE87" s="983"/>
      <c r="BF87" s="983"/>
      <c r="BG87" s="983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4" t="s">
        <v>8912</v>
      </c>
      <c r="BT87" s="94" t="s">
        <v>8912</v>
      </c>
      <c r="BU87" s="94" t="s">
        <v>8912</v>
      </c>
      <c r="BV87" s="94" t="s">
        <v>8912</v>
      </c>
    </row>
    <row r="88" spans="1:74" ht="28.5">
      <c r="A88" s="672">
        <v>2480</v>
      </c>
      <c r="B88" s="630" t="s">
        <v>8950</v>
      </c>
      <c r="C88" s="630" t="s">
        <v>2317</v>
      </c>
      <c r="D88" s="630"/>
      <c r="E88" s="596"/>
      <c r="F88" s="618"/>
      <c r="G88" s="515"/>
      <c r="H88" s="624"/>
      <c r="I88" s="624"/>
      <c r="J88" s="624"/>
      <c r="K88" s="752">
        <v>44803</v>
      </c>
      <c r="L88" s="781">
        <v>18</v>
      </c>
      <c r="M88" s="778" t="s">
        <v>2707</v>
      </c>
      <c r="N88" s="632" t="s">
        <v>2707</v>
      </c>
      <c r="O88" s="561">
        <v>14529</v>
      </c>
      <c r="P88" s="1007" t="s">
        <v>2358</v>
      </c>
      <c r="Q88" s="783">
        <v>2480</v>
      </c>
      <c r="R88" s="1007" t="s">
        <v>6110</v>
      </c>
      <c r="S88" s="1007" t="s">
        <v>114</v>
      </c>
      <c r="T88" s="672">
        <v>2480</v>
      </c>
      <c r="U88" s="1007" t="s">
        <v>4887</v>
      </c>
      <c r="V88" s="1007" t="s">
        <v>1582</v>
      </c>
      <c r="W88" s="711" t="s">
        <v>7321</v>
      </c>
      <c r="X88" s="983" t="s">
        <v>7946</v>
      </c>
      <c r="Y88" s="682"/>
      <c r="Z88" s="670">
        <v>44861</v>
      </c>
      <c r="AA88" s="670"/>
      <c r="AB88" s="1009"/>
      <c r="AC88" s="802" t="s">
        <v>8918</v>
      </c>
      <c r="AD88" s="970" t="s">
        <v>6689</v>
      </c>
      <c r="AE88" s="970" t="s">
        <v>7975</v>
      </c>
      <c r="AF88" s="523" t="s">
        <v>537</v>
      </c>
      <c r="AG88" s="802" t="s">
        <v>8924</v>
      </c>
      <c r="AH88" s="91"/>
      <c r="AI88" s="806" t="s">
        <v>537</v>
      </c>
      <c r="AJ88" s="523"/>
      <c r="AK88" s="523"/>
      <c r="AL88" s="523"/>
      <c r="AM88" s="523"/>
      <c r="AN88" s="523"/>
      <c r="AO88" s="523"/>
      <c r="AP88" s="523"/>
      <c r="AQ88" s="523"/>
      <c r="AR88" s="523"/>
      <c r="AS88" s="523"/>
      <c r="AT88" s="523"/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523"/>
      <c r="BG88" s="523"/>
      <c r="BH88" s="91"/>
      <c r="BI88" s="91"/>
      <c r="BJ88" s="91"/>
      <c r="BK88" s="91"/>
      <c r="BL88" s="91"/>
      <c r="BM88" s="523"/>
      <c r="BN88" s="523"/>
      <c r="BO88" s="91"/>
      <c r="BP88" s="91"/>
      <c r="BQ88" s="91"/>
      <c r="BR88" s="91"/>
      <c r="BS88" s="94"/>
      <c r="BT88" s="94"/>
    </row>
    <row r="89" spans="1:74" ht="28.5">
      <c r="A89" s="982">
        <v>3538</v>
      </c>
      <c r="B89" s="630" t="s">
        <v>8951</v>
      </c>
      <c r="C89" s="630" t="s">
        <v>7714</v>
      </c>
      <c r="D89" s="630"/>
      <c r="E89" s="596"/>
      <c r="F89" s="618"/>
      <c r="G89" s="515"/>
      <c r="H89" s="624"/>
      <c r="I89" s="624"/>
      <c r="J89" s="624"/>
      <c r="K89" s="752">
        <v>44810</v>
      </c>
      <c r="L89" s="981">
        <v>24</v>
      </c>
      <c r="M89" s="778" t="s">
        <v>2707</v>
      </c>
      <c r="N89" s="632" t="s">
        <v>2707</v>
      </c>
      <c r="O89" s="561">
        <v>14710</v>
      </c>
      <c r="P89" s="962" t="s">
        <v>2358</v>
      </c>
      <c r="Q89" s="968">
        <v>3538</v>
      </c>
      <c r="R89" s="962" t="s">
        <v>2515</v>
      </c>
      <c r="S89" s="962" t="s">
        <v>4486</v>
      </c>
      <c r="T89" s="982">
        <v>3538</v>
      </c>
      <c r="U89" s="962" t="s">
        <v>5720</v>
      </c>
      <c r="V89" s="962" t="s">
        <v>876</v>
      </c>
      <c r="W89" s="983" t="s">
        <v>5043</v>
      </c>
      <c r="X89" s="983" t="s">
        <v>7946</v>
      </c>
      <c r="Y89" s="985"/>
      <c r="Z89" s="986">
        <v>44869</v>
      </c>
      <c r="AA89" s="986"/>
      <c r="AB89" s="991"/>
      <c r="AC89" s="802">
        <v>11</v>
      </c>
      <c r="AD89" s="970" t="s">
        <v>6689</v>
      </c>
      <c r="AE89" s="970" t="s">
        <v>7957</v>
      </c>
      <c r="AF89" s="970" t="s">
        <v>7986</v>
      </c>
      <c r="AG89" s="802" t="s">
        <v>8924</v>
      </c>
      <c r="AH89" s="91"/>
      <c r="AI89" s="806" t="s">
        <v>8596</v>
      </c>
      <c r="AJ89" s="91"/>
      <c r="AK89" s="91"/>
      <c r="AL89" s="91"/>
      <c r="AM89" s="91"/>
      <c r="AN89" s="91"/>
      <c r="AO89" s="91"/>
      <c r="AP89" s="983"/>
      <c r="AQ89" s="983"/>
      <c r="AR89" s="983"/>
      <c r="AS89" s="983"/>
      <c r="AT89" s="983"/>
      <c r="AU89" s="983"/>
      <c r="AV89" s="983"/>
      <c r="AW89" s="983"/>
      <c r="AX89" s="983"/>
      <c r="AY89" s="983"/>
      <c r="AZ89" s="983"/>
      <c r="BA89" s="983"/>
      <c r="BB89" s="983"/>
      <c r="BC89" s="983"/>
      <c r="BD89" s="983"/>
      <c r="BE89" s="983"/>
      <c r="BF89" s="983"/>
      <c r="BG89" s="983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4" t="s">
        <v>8912</v>
      </c>
      <c r="BT89" s="94" t="s">
        <v>8912</v>
      </c>
      <c r="BU89" s="94" t="s">
        <v>8912</v>
      </c>
      <c r="BV89" s="94" t="s">
        <v>8912</v>
      </c>
    </row>
    <row r="90" spans="1:74" ht="25.5">
      <c r="A90" s="1008">
        <v>7582</v>
      </c>
      <c r="B90" s="630" t="s">
        <v>8952</v>
      </c>
      <c r="C90" s="630" t="s">
        <v>6564</v>
      </c>
      <c r="D90" s="630"/>
      <c r="E90" s="596"/>
      <c r="F90" s="618"/>
      <c r="G90" s="515"/>
      <c r="H90" s="624"/>
      <c r="I90" s="624"/>
      <c r="J90" s="624"/>
      <c r="K90" s="613" t="s">
        <v>8559</v>
      </c>
      <c r="L90" s="557">
        <v>24</v>
      </c>
      <c r="M90" s="778" t="s">
        <v>2707</v>
      </c>
      <c r="N90" s="632" t="s">
        <v>2707</v>
      </c>
      <c r="O90" s="632">
        <v>14708</v>
      </c>
      <c r="P90" s="1006" t="s">
        <v>2335</v>
      </c>
      <c r="Q90" s="783">
        <v>7582</v>
      </c>
      <c r="R90" s="1006" t="s">
        <v>81</v>
      </c>
      <c r="S90" s="1006" t="s">
        <v>8953</v>
      </c>
      <c r="T90" s="1008">
        <v>7582</v>
      </c>
      <c r="U90" s="1007" t="s">
        <v>4887</v>
      </c>
      <c r="V90" s="1007" t="s">
        <v>1159</v>
      </c>
      <c r="W90" s="523" t="s">
        <v>5043</v>
      </c>
      <c r="X90" s="983" t="s">
        <v>5833</v>
      </c>
      <c r="Y90" s="682"/>
      <c r="Z90" s="670">
        <v>44887</v>
      </c>
      <c r="AA90" s="670"/>
      <c r="AB90" s="779"/>
      <c r="AC90" s="970">
        <v>13</v>
      </c>
      <c r="AD90" s="970" t="s">
        <v>6657</v>
      </c>
      <c r="AE90" s="970" t="s">
        <v>7975</v>
      </c>
      <c r="AF90" s="970" t="s">
        <v>7986</v>
      </c>
      <c r="AG90" s="802" t="s">
        <v>7976</v>
      </c>
      <c r="AH90" s="91"/>
      <c r="AI90" s="806" t="s">
        <v>537</v>
      </c>
      <c r="AJ90" s="523"/>
      <c r="AK90" s="523"/>
      <c r="AL90" s="523"/>
      <c r="AM90" s="523"/>
      <c r="AN90" s="523"/>
      <c r="AO90" s="523"/>
      <c r="AP90" s="523"/>
      <c r="AQ90" s="523"/>
      <c r="AR90" s="523"/>
      <c r="AS90" s="523"/>
      <c r="AT90" s="523"/>
      <c r="AU90" s="523"/>
      <c r="AV90" s="523"/>
      <c r="AW90" s="523"/>
      <c r="AX90" s="523"/>
      <c r="AY90" s="523"/>
      <c r="AZ90" s="523"/>
      <c r="BA90" s="523"/>
      <c r="BB90" s="523"/>
      <c r="BC90" s="523"/>
      <c r="BD90" s="523"/>
      <c r="BE90" s="523"/>
      <c r="BF90" s="523"/>
      <c r="BG90" s="523"/>
      <c r="BH90" s="91"/>
      <c r="BI90" s="91"/>
      <c r="BJ90" s="91"/>
      <c r="BK90" s="91"/>
      <c r="BL90" s="91"/>
      <c r="BM90" s="523"/>
      <c r="BN90" s="523"/>
      <c r="BO90" s="91"/>
      <c r="BP90" s="91"/>
      <c r="BQ90" s="91"/>
      <c r="BR90" s="91"/>
      <c r="BS90" s="94" t="s">
        <v>8912</v>
      </c>
      <c r="BT90" s="94" t="s">
        <v>8912</v>
      </c>
      <c r="BU90" s="94" t="s">
        <v>8912</v>
      </c>
      <c r="BV90" s="94" t="s">
        <v>8912</v>
      </c>
    </row>
    <row r="91" spans="1:74" ht="25.5">
      <c r="A91" s="672">
        <v>4613</v>
      </c>
      <c r="B91" s="630" t="s">
        <v>8954</v>
      </c>
      <c r="C91" s="630" t="s">
        <v>2333</v>
      </c>
      <c r="D91" s="630"/>
      <c r="E91" s="596"/>
      <c r="F91" s="618"/>
      <c r="G91" s="515"/>
      <c r="H91" s="624"/>
      <c r="I91" s="624"/>
      <c r="J91" s="624"/>
      <c r="K91" s="752">
        <v>44824</v>
      </c>
      <c r="L91" s="557">
        <v>7</v>
      </c>
      <c r="M91" s="778" t="s">
        <v>2746</v>
      </c>
      <c r="N91" s="632" t="s">
        <v>2746</v>
      </c>
      <c r="O91" s="632">
        <v>12549</v>
      </c>
      <c r="P91" s="616" t="s">
        <v>2358</v>
      </c>
      <c r="Q91" s="783">
        <v>4613</v>
      </c>
      <c r="R91" s="616" t="s">
        <v>5145</v>
      </c>
      <c r="S91" s="616" t="s">
        <v>8955</v>
      </c>
      <c r="T91" s="672">
        <v>4613</v>
      </c>
      <c r="U91" s="616" t="s">
        <v>4887</v>
      </c>
      <c r="V91" s="616" t="s">
        <v>8956</v>
      </c>
      <c r="W91" s="523" t="s">
        <v>5043</v>
      </c>
      <c r="X91" s="983" t="s">
        <v>5833</v>
      </c>
      <c r="Y91" s="682"/>
      <c r="Z91" s="670">
        <v>44882</v>
      </c>
      <c r="AA91" s="670"/>
      <c r="AB91" s="779"/>
      <c r="AC91" s="802">
        <v>13</v>
      </c>
      <c r="AD91" s="802" t="s">
        <v>6986</v>
      </c>
      <c r="AE91" s="970" t="s">
        <v>6985</v>
      </c>
      <c r="AF91" s="970" t="s">
        <v>7986</v>
      </c>
      <c r="AG91" s="802" t="s">
        <v>8924</v>
      </c>
      <c r="AH91" s="806"/>
      <c r="AI91" s="806" t="s">
        <v>537</v>
      </c>
      <c r="AJ91" s="91"/>
      <c r="AK91" s="91"/>
      <c r="AL91" s="91"/>
      <c r="AM91" s="91"/>
      <c r="AN91" s="91"/>
      <c r="AO91" s="91"/>
      <c r="AP91" s="523"/>
      <c r="AQ91" s="523"/>
      <c r="AR91" s="523"/>
      <c r="AS91" s="523"/>
      <c r="AT91" s="523"/>
      <c r="AU91" s="523"/>
      <c r="AV91" s="523"/>
      <c r="AW91" s="523"/>
      <c r="AX91" s="523"/>
      <c r="AY91" s="523"/>
      <c r="AZ91" s="523"/>
      <c r="BA91" s="523"/>
      <c r="BB91" s="523"/>
      <c r="BC91" s="523"/>
      <c r="BD91" s="523"/>
      <c r="BE91" s="523"/>
      <c r="BF91" s="523"/>
      <c r="BG91" s="523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4" t="s">
        <v>8912</v>
      </c>
      <c r="BT91" s="94" t="s">
        <v>8912</v>
      </c>
      <c r="BU91" s="94" t="s">
        <v>8912</v>
      </c>
      <c r="BV91" s="94" t="s">
        <v>8912</v>
      </c>
    </row>
    <row r="92" spans="1:74" ht="25.5">
      <c r="A92" s="672">
        <v>2967</v>
      </c>
      <c r="B92" s="630" t="s">
        <v>8957</v>
      </c>
      <c r="C92" s="630" t="s">
        <v>2317</v>
      </c>
      <c r="D92" s="630"/>
      <c r="E92" s="596"/>
      <c r="F92" s="618"/>
      <c r="G92" s="515"/>
      <c r="H92" s="624"/>
      <c r="I92" s="624"/>
      <c r="J92" s="624"/>
      <c r="K92" s="613">
        <v>44838</v>
      </c>
      <c r="L92" s="557">
        <v>7</v>
      </c>
      <c r="M92" s="778" t="s">
        <v>2746</v>
      </c>
      <c r="N92" s="632" t="s">
        <v>2746</v>
      </c>
      <c r="O92" s="561">
        <v>14776</v>
      </c>
      <c r="P92" s="962" t="s">
        <v>2358</v>
      </c>
      <c r="Q92" s="783">
        <v>2967</v>
      </c>
      <c r="R92" s="962" t="s">
        <v>157</v>
      </c>
      <c r="S92" s="962" t="s">
        <v>3655</v>
      </c>
      <c r="T92" s="672">
        <v>2967</v>
      </c>
      <c r="U92" s="962" t="s">
        <v>5720</v>
      </c>
      <c r="V92" s="962" t="s">
        <v>8958</v>
      </c>
      <c r="W92" s="523" t="s">
        <v>5043</v>
      </c>
      <c r="X92" s="983" t="s">
        <v>5833</v>
      </c>
      <c r="Y92" s="682"/>
      <c r="Z92" s="670">
        <v>44882</v>
      </c>
      <c r="AA92" s="670"/>
      <c r="AB92" s="779"/>
      <c r="AC92" s="970">
        <v>12</v>
      </c>
      <c r="AD92" s="970" t="s">
        <v>6677</v>
      </c>
      <c r="AE92" s="970" t="s">
        <v>7975</v>
      </c>
      <c r="AF92" s="970" t="s">
        <v>7986</v>
      </c>
      <c r="AG92" s="802" t="s">
        <v>8934</v>
      </c>
      <c r="AH92" s="91"/>
      <c r="AI92" s="91" t="s">
        <v>537</v>
      </c>
      <c r="AJ92" s="91"/>
      <c r="AK92" s="91"/>
      <c r="AL92" s="91"/>
      <c r="AM92" s="91"/>
      <c r="AN92" s="91"/>
      <c r="AO92" s="91"/>
      <c r="AP92" s="523"/>
      <c r="AQ92" s="523"/>
      <c r="AR92" s="523"/>
      <c r="AS92" s="523"/>
      <c r="AT92" s="523"/>
      <c r="AU92" s="523"/>
      <c r="AV92" s="523"/>
      <c r="AW92" s="523"/>
      <c r="AX92" s="523"/>
      <c r="AY92" s="523"/>
      <c r="AZ92" s="523"/>
      <c r="BA92" s="523"/>
      <c r="BB92" s="523"/>
      <c r="BC92" s="523"/>
      <c r="BD92" s="523"/>
      <c r="BE92" s="523"/>
      <c r="BF92" s="523"/>
      <c r="BG92" s="523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4" t="s">
        <v>8912</v>
      </c>
      <c r="BT92" s="94" t="s">
        <v>8912</v>
      </c>
      <c r="BU92" s="94" t="s">
        <v>8912</v>
      </c>
      <c r="BV92" s="94" t="s">
        <v>8912</v>
      </c>
    </row>
    <row r="93" spans="1:74" ht="25.5">
      <c r="A93" s="672">
        <v>7516</v>
      </c>
      <c r="B93" s="630" t="s">
        <v>8959</v>
      </c>
      <c r="C93" s="630" t="s">
        <v>2317</v>
      </c>
      <c r="D93" s="630"/>
      <c r="E93" s="596"/>
      <c r="F93" s="618"/>
      <c r="G93" s="515"/>
      <c r="H93" s="624"/>
      <c r="I93" s="624"/>
      <c r="J93" s="624"/>
      <c r="K93" s="613" t="s">
        <v>8559</v>
      </c>
      <c r="L93" s="557">
        <v>3</v>
      </c>
      <c r="M93" s="778" t="s">
        <v>2746</v>
      </c>
      <c r="N93" s="632" t="s">
        <v>2746</v>
      </c>
      <c r="O93" s="561">
        <v>14902</v>
      </c>
      <c r="P93" s="586" t="s">
        <v>2335</v>
      </c>
      <c r="Q93" s="783">
        <v>7516</v>
      </c>
      <c r="R93" s="586" t="s">
        <v>4312</v>
      </c>
      <c r="S93" s="586" t="s">
        <v>2952</v>
      </c>
      <c r="T93" s="672">
        <v>7516</v>
      </c>
      <c r="U93" s="586" t="s">
        <v>5720</v>
      </c>
      <c r="V93" s="586" t="s">
        <v>1416</v>
      </c>
      <c r="W93" s="523" t="s">
        <v>5043</v>
      </c>
      <c r="X93" s="983" t="s">
        <v>5833</v>
      </c>
      <c r="Y93" s="682"/>
      <c r="Z93" s="670">
        <v>44882</v>
      </c>
      <c r="AA93" s="670"/>
      <c r="AB93" s="779"/>
      <c r="AC93" s="802">
        <v>11</v>
      </c>
      <c r="AD93" s="802" t="s">
        <v>6700</v>
      </c>
      <c r="AE93" s="970" t="s">
        <v>7957</v>
      </c>
      <c r="AF93" s="970" t="s">
        <v>7986</v>
      </c>
      <c r="AG93" s="802" t="s">
        <v>7976</v>
      </c>
      <c r="AH93" s="806"/>
      <c r="AI93" s="806" t="s">
        <v>8596</v>
      </c>
      <c r="AJ93" s="91"/>
      <c r="AK93" s="91"/>
      <c r="AL93" s="91"/>
      <c r="AM93" s="91"/>
      <c r="AN93" s="91"/>
      <c r="AO93" s="91"/>
      <c r="AP93" s="523"/>
      <c r="AQ93" s="523"/>
      <c r="AR93" s="523"/>
      <c r="AS93" s="523"/>
      <c r="AT93" s="523"/>
      <c r="AU93" s="523"/>
      <c r="AV93" s="523"/>
      <c r="AW93" s="523"/>
      <c r="AX93" s="523"/>
      <c r="AY93" s="523"/>
      <c r="AZ93" s="523"/>
      <c r="BA93" s="523"/>
      <c r="BB93" s="523"/>
      <c r="BC93" s="523"/>
      <c r="BD93" s="523"/>
      <c r="BE93" s="523"/>
      <c r="BF93" s="523"/>
      <c r="BG93" s="523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4" t="s">
        <v>8912</v>
      </c>
      <c r="BT93" s="94" t="s">
        <v>8912</v>
      </c>
      <c r="BU93" s="94" t="s">
        <v>8912</v>
      </c>
      <c r="BV93" s="94" t="s">
        <v>8912</v>
      </c>
    </row>
    <row r="94" spans="1:74" ht="42.75">
      <c r="A94" s="672">
        <v>7057</v>
      </c>
      <c r="B94" s="630" t="s">
        <v>8960</v>
      </c>
      <c r="C94" s="630" t="s">
        <v>7594</v>
      </c>
      <c r="D94" s="630"/>
      <c r="E94" s="596"/>
      <c r="F94" s="618"/>
      <c r="G94" s="515"/>
      <c r="H94" s="624"/>
      <c r="I94" s="624"/>
      <c r="J94" s="624"/>
      <c r="K94" s="613" t="s">
        <v>8559</v>
      </c>
      <c r="L94" s="557">
        <v>3</v>
      </c>
      <c r="M94" s="778" t="s">
        <v>2746</v>
      </c>
      <c r="N94" s="632" t="s">
        <v>2746</v>
      </c>
      <c r="O94" s="561">
        <v>14904</v>
      </c>
      <c r="P94" s="586" t="s">
        <v>8961</v>
      </c>
      <c r="Q94" s="783">
        <v>7057</v>
      </c>
      <c r="R94" s="586" t="s">
        <v>8962</v>
      </c>
      <c r="S94" s="586"/>
      <c r="T94" s="672">
        <v>7057</v>
      </c>
      <c r="U94" s="586" t="s">
        <v>5720</v>
      </c>
      <c r="V94" s="962" t="s">
        <v>8963</v>
      </c>
      <c r="W94" s="523" t="s">
        <v>5043</v>
      </c>
      <c r="X94" s="983" t="s">
        <v>5833</v>
      </c>
      <c r="Y94" s="682"/>
      <c r="Z94" s="670">
        <v>44901</v>
      </c>
      <c r="AA94" s="670"/>
      <c r="AB94" s="779"/>
      <c r="AC94" s="802">
        <v>6</v>
      </c>
      <c r="AD94" s="802" t="s">
        <v>6492</v>
      </c>
      <c r="AE94" s="802">
        <v>0</v>
      </c>
      <c r="AF94" s="523" t="s">
        <v>7972</v>
      </c>
      <c r="AG94" s="802" t="s">
        <v>7948</v>
      </c>
      <c r="AH94" s="806"/>
      <c r="AI94" s="806" t="s">
        <v>8596</v>
      </c>
      <c r="AJ94" s="91"/>
      <c r="AK94" s="91"/>
      <c r="AL94" s="91"/>
      <c r="AM94" s="91"/>
      <c r="AN94" s="91"/>
      <c r="AO94" s="91"/>
      <c r="AP94" s="523"/>
      <c r="AQ94" s="523"/>
      <c r="AR94" s="523"/>
      <c r="AS94" s="523"/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523"/>
      <c r="BG94" s="523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4" t="s">
        <v>8912</v>
      </c>
      <c r="BT94" s="94" t="s">
        <v>8912</v>
      </c>
      <c r="BU94" s="94" t="s">
        <v>8912</v>
      </c>
      <c r="BV94" s="94" t="s">
        <v>8912</v>
      </c>
    </row>
    <row r="95" spans="1:74" ht="28.5">
      <c r="A95" s="982">
        <v>7502</v>
      </c>
      <c r="B95" s="630" t="s">
        <v>8964</v>
      </c>
      <c r="C95" s="630" t="s">
        <v>6564</v>
      </c>
      <c r="D95" s="630"/>
      <c r="E95" s="596"/>
      <c r="F95" s="618"/>
      <c r="G95" s="515"/>
      <c r="H95" s="624"/>
      <c r="I95" s="624"/>
      <c r="J95" s="624"/>
      <c r="K95" s="613" t="s">
        <v>8559</v>
      </c>
      <c r="L95" s="557">
        <v>7</v>
      </c>
      <c r="M95" s="778" t="s">
        <v>2746</v>
      </c>
      <c r="N95" s="632" t="s">
        <v>2746</v>
      </c>
      <c r="O95" s="561">
        <v>14900</v>
      </c>
      <c r="P95" s="577" t="s">
        <v>2335</v>
      </c>
      <c r="Q95" s="783">
        <v>7502</v>
      </c>
      <c r="R95" s="577" t="s">
        <v>6142</v>
      </c>
      <c r="S95" s="959" t="s">
        <v>8965</v>
      </c>
      <c r="T95" s="982">
        <v>7502</v>
      </c>
      <c r="U95" s="959" t="s">
        <v>4887</v>
      </c>
      <c r="V95" s="577" t="s">
        <v>1388</v>
      </c>
      <c r="W95" s="523" t="s">
        <v>5043</v>
      </c>
      <c r="X95" s="983" t="s">
        <v>5833</v>
      </c>
      <c r="Y95" s="682"/>
      <c r="Z95" s="670">
        <v>44894</v>
      </c>
      <c r="AA95" s="670"/>
      <c r="AB95" s="779"/>
      <c r="AC95" s="970">
        <v>12</v>
      </c>
      <c r="AD95" s="970" t="s">
        <v>6689</v>
      </c>
      <c r="AE95" s="970" t="s">
        <v>7975</v>
      </c>
      <c r="AF95" s="970" t="s">
        <v>7986</v>
      </c>
      <c r="AG95" s="802" t="s">
        <v>7976</v>
      </c>
      <c r="AH95" s="91"/>
      <c r="AI95" s="91" t="s">
        <v>537</v>
      </c>
      <c r="AJ95" s="91"/>
      <c r="AK95" s="91"/>
      <c r="AL95" s="91"/>
      <c r="AM95" s="91"/>
      <c r="AN95" s="91"/>
      <c r="AO95" s="91"/>
      <c r="AP95" s="523"/>
      <c r="AQ95" s="523"/>
      <c r="AR95" s="523"/>
      <c r="AS95" s="523"/>
      <c r="AT95" s="523"/>
      <c r="AU95" s="523"/>
      <c r="AV95" s="523"/>
      <c r="AW95" s="523"/>
      <c r="AX95" s="523"/>
      <c r="AY95" s="523"/>
      <c r="AZ95" s="523"/>
      <c r="BA95" s="523"/>
      <c r="BB95" s="523"/>
      <c r="BC95" s="523"/>
      <c r="BD95" s="523"/>
      <c r="BE95" s="523"/>
      <c r="BF95" s="523"/>
      <c r="BG95" s="523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4" t="s">
        <v>8912</v>
      </c>
      <c r="BT95" s="94" t="s">
        <v>8912</v>
      </c>
    </row>
    <row r="96" spans="1:74" ht="25.5">
      <c r="A96" s="672">
        <v>3714</v>
      </c>
      <c r="B96" s="630" t="s">
        <v>8969</v>
      </c>
      <c r="C96" s="630" t="s">
        <v>2333</v>
      </c>
      <c r="D96" s="630"/>
      <c r="E96" s="1040"/>
      <c r="F96" s="1041"/>
      <c r="G96" s="1042"/>
      <c r="H96" s="649"/>
      <c r="I96" s="649"/>
      <c r="J96" s="649"/>
      <c r="K96" s="613">
        <v>44852</v>
      </c>
      <c r="L96" s="557">
        <v>21</v>
      </c>
      <c r="M96" s="778" t="s">
        <v>2746</v>
      </c>
      <c r="N96" s="632" t="s">
        <v>2815</v>
      </c>
      <c r="O96" s="632">
        <v>16945</v>
      </c>
      <c r="P96" s="962" t="s">
        <v>2358</v>
      </c>
      <c r="Q96" s="783">
        <v>3714</v>
      </c>
      <c r="R96" s="586" t="s">
        <v>157</v>
      </c>
      <c r="S96" s="586" t="s">
        <v>8970</v>
      </c>
      <c r="T96" s="672">
        <v>3714</v>
      </c>
      <c r="U96" s="586" t="s">
        <v>5720</v>
      </c>
      <c r="V96" s="962" t="s">
        <v>8971</v>
      </c>
      <c r="W96" s="523" t="s">
        <v>5043</v>
      </c>
      <c r="X96" s="523" t="s">
        <v>5833</v>
      </c>
      <c r="Y96" s="682"/>
      <c r="Z96" s="670">
        <v>44896</v>
      </c>
      <c r="AA96" s="670"/>
      <c r="AB96" s="1058"/>
      <c r="AC96" s="802">
        <v>12</v>
      </c>
      <c r="AD96" s="802" t="s">
        <v>6657</v>
      </c>
      <c r="AE96" s="970" t="s">
        <v>7964</v>
      </c>
      <c r="AF96" s="970" t="s">
        <v>7986</v>
      </c>
      <c r="AG96" s="802" t="s">
        <v>8919</v>
      </c>
      <c r="AH96" s="94"/>
      <c r="AI96" s="806" t="s">
        <v>8596</v>
      </c>
      <c r="AJ96" s="91"/>
      <c r="AK96" s="91"/>
      <c r="AL96" s="91"/>
      <c r="AM96" s="91"/>
      <c r="AN96" s="91"/>
      <c r="AO96" s="91"/>
      <c r="AP96" s="523"/>
      <c r="AQ96" s="523"/>
      <c r="AR96" s="523"/>
      <c r="AS96" s="523"/>
      <c r="AT96" s="523"/>
      <c r="AU96" s="523"/>
      <c r="AV96" s="523"/>
      <c r="AW96" s="523"/>
      <c r="AX96" s="523"/>
      <c r="AY96" s="523"/>
      <c r="AZ96" s="523"/>
      <c r="BA96" s="523"/>
      <c r="BB96" s="523"/>
      <c r="BC96" s="523"/>
      <c r="BD96" s="523"/>
      <c r="BE96" s="523"/>
      <c r="BF96" s="523"/>
      <c r="BG96" s="523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4" t="s">
        <v>8912</v>
      </c>
      <c r="BT96" s="94" t="s">
        <v>8912</v>
      </c>
    </row>
    <row r="97" spans="1:72" ht="25.5">
      <c r="A97" s="982">
        <v>7318</v>
      </c>
      <c r="B97" s="630" t="s">
        <v>8826</v>
      </c>
      <c r="C97" s="630" t="s">
        <v>2317</v>
      </c>
      <c r="D97" s="630"/>
      <c r="E97" s="596">
        <f>F97/3.89</f>
        <v>180000</v>
      </c>
      <c r="F97" s="618">
        <v>700200</v>
      </c>
      <c r="G97" s="515">
        <v>11</v>
      </c>
      <c r="H97" s="624"/>
      <c r="I97" s="624"/>
      <c r="J97" s="624"/>
      <c r="K97" s="613" t="s">
        <v>8559</v>
      </c>
      <c r="L97" s="981">
        <v>28</v>
      </c>
      <c r="M97" s="778" t="s">
        <v>2746</v>
      </c>
      <c r="N97" s="632" t="s">
        <v>2746</v>
      </c>
      <c r="O97" s="561">
        <v>7545</v>
      </c>
      <c r="P97" s="959" t="s">
        <v>2335</v>
      </c>
      <c r="Q97" s="968">
        <v>7318</v>
      </c>
      <c r="R97" s="959" t="s">
        <v>8827</v>
      </c>
      <c r="S97" s="959" t="s">
        <v>8972</v>
      </c>
      <c r="T97" s="982">
        <v>7318</v>
      </c>
      <c r="U97" s="959" t="s">
        <v>4887</v>
      </c>
      <c r="V97" s="959" t="s">
        <v>8973</v>
      </c>
      <c r="W97" s="983" t="s">
        <v>5043</v>
      </c>
      <c r="X97" s="983" t="s">
        <v>5833</v>
      </c>
      <c r="Y97" s="985"/>
      <c r="Z97" s="986">
        <v>44895</v>
      </c>
      <c r="AA97" s="986"/>
      <c r="AB97" s="991"/>
      <c r="AC97" s="970">
        <v>12</v>
      </c>
      <c r="AD97" s="970" t="s">
        <v>6689</v>
      </c>
      <c r="AE97" s="970" t="s">
        <v>7975</v>
      </c>
      <c r="AF97" s="970" t="s">
        <v>7986</v>
      </c>
      <c r="AG97" s="970" t="s">
        <v>7976</v>
      </c>
      <c r="AH97" s="91"/>
      <c r="AI97" s="91" t="s">
        <v>537</v>
      </c>
      <c r="AJ97" s="91"/>
      <c r="AK97" s="91"/>
      <c r="AL97" s="91"/>
      <c r="AM97" s="91"/>
      <c r="AN97" s="91"/>
      <c r="AO97" s="91"/>
      <c r="AP97" s="983"/>
      <c r="AQ97" s="983"/>
      <c r="AR97" s="983"/>
      <c r="AS97" s="983"/>
      <c r="AT97" s="983"/>
      <c r="AU97" s="983"/>
      <c r="AV97" s="983"/>
      <c r="AW97" s="983"/>
      <c r="AX97" s="983"/>
      <c r="AY97" s="983"/>
      <c r="AZ97" s="983"/>
      <c r="BA97" s="983"/>
      <c r="BB97" s="983"/>
      <c r="BC97" s="983"/>
      <c r="BD97" s="983"/>
      <c r="BE97" s="983"/>
      <c r="BF97" s="983"/>
      <c r="BG97" s="983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4" t="s">
        <v>8912</v>
      </c>
      <c r="BT97" s="94" t="s">
        <v>8912</v>
      </c>
    </row>
    <row r="98" spans="1:72" ht="25.5">
      <c r="A98" s="672">
        <v>5299</v>
      </c>
      <c r="B98" s="630" t="s">
        <v>8974</v>
      </c>
      <c r="C98" s="630" t="s">
        <v>6564</v>
      </c>
      <c r="D98" s="630"/>
      <c r="E98" s="596"/>
      <c r="F98" s="618"/>
      <c r="G98" s="515"/>
      <c r="H98" s="624"/>
      <c r="I98" s="624"/>
      <c r="J98" s="624"/>
      <c r="K98" s="613">
        <v>44852</v>
      </c>
      <c r="L98" s="557">
        <v>5</v>
      </c>
      <c r="M98" s="778" t="s">
        <v>2815</v>
      </c>
      <c r="N98" s="632" t="s">
        <v>2815</v>
      </c>
      <c r="O98" s="561">
        <v>16947</v>
      </c>
      <c r="P98" s="577" t="s">
        <v>2358</v>
      </c>
      <c r="Q98" s="783">
        <v>5299</v>
      </c>
      <c r="R98" s="577" t="s">
        <v>5163</v>
      </c>
      <c r="S98" s="577" t="s">
        <v>8975</v>
      </c>
      <c r="T98" s="672">
        <v>5299</v>
      </c>
      <c r="U98" s="577" t="s">
        <v>4887</v>
      </c>
      <c r="V98" s="577" t="s">
        <v>8976</v>
      </c>
      <c r="W98" s="523" t="s">
        <v>5043</v>
      </c>
      <c r="X98" s="983" t="s">
        <v>5833</v>
      </c>
      <c r="Y98" s="682"/>
      <c r="Z98" s="670">
        <v>44910</v>
      </c>
      <c r="AA98" s="670"/>
      <c r="AB98" s="779"/>
      <c r="AC98" s="970">
        <v>12</v>
      </c>
      <c r="AD98" s="970" t="s">
        <v>6689</v>
      </c>
      <c r="AE98" s="970" t="s">
        <v>7975</v>
      </c>
      <c r="AF98" s="970" t="s">
        <v>7986</v>
      </c>
      <c r="AG98" s="1067" t="s">
        <v>7976</v>
      </c>
      <c r="AH98" s="91"/>
      <c r="AI98" s="1069" t="s">
        <v>8596</v>
      </c>
      <c r="AJ98" s="91"/>
      <c r="AK98" s="91"/>
      <c r="AL98" s="91"/>
      <c r="AM98" s="91"/>
      <c r="AN98" s="91"/>
      <c r="AO98" s="91"/>
      <c r="AP98" s="523"/>
      <c r="AQ98" s="523"/>
      <c r="AR98" s="523"/>
      <c r="AS98" s="523"/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523"/>
      <c r="BG98" s="523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4"/>
      <c r="BT98" s="94"/>
    </row>
    <row r="99" spans="1:72" ht="25.5">
      <c r="A99" s="672">
        <v>5450</v>
      </c>
      <c r="B99" s="630" t="s">
        <v>8977</v>
      </c>
      <c r="C99" s="630" t="s">
        <v>2333</v>
      </c>
      <c r="D99" s="630"/>
      <c r="E99" s="596"/>
      <c r="F99" s="618"/>
      <c r="G99" s="515"/>
      <c r="H99" s="624"/>
      <c r="I99" s="624"/>
      <c r="J99" s="624"/>
      <c r="K99" s="613">
        <v>44852</v>
      </c>
      <c r="L99" s="557">
        <v>5</v>
      </c>
      <c r="M99" s="778" t="s">
        <v>2815</v>
      </c>
      <c r="N99" s="632" t="s">
        <v>2815</v>
      </c>
      <c r="O99" s="561">
        <v>14909</v>
      </c>
      <c r="P99" s="577" t="s">
        <v>2358</v>
      </c>
      <c r="Q99" s="783">
        <v>5450</v>
      </c>
      <c r="R99" s="577" t="s">
        <v>5188</v>
      </c>
      <c r="S99" s="577" t="s">
        <v>8978</v>
      </c>
      <c r="T99" s="672">
        <v>5450</v>
      </c>
      <c r="U99" s="577" t="s">
        <v>4887</v>
      </c>
      <c r="V99" s="577" t="s">
        <v>8979</v>
      </c>
      <c r="W99" s="523" t="s">
        <v>5043</v>
      </c>
      <c r="X99" s="523" t="s">
        <v>5833</v>
      </c>
      <c r="Y99" s="682"/>
      <c r="Z99" s="670">
        <v>44910</v>
      </c>
      <c r="AA99" s="670"/>
      <c r="AB99" s="1058"/>
      <c r="AC99" s="970">
        <v>13</v>
      </c>
      <c r="AD99" s="970" t="s">
        <v>6986</v>
      </c>
      <c r="AE99" s="970" t="s">
        <v>6985</v>
      </c>
      <c r="AF99" s="970" t="s">
        <v>7986</v>
      </c>
      <c r="AG99" s="1067" t="s">
        <v>7976</v>
      </c>
      <c r="AH99" s="91"/>
      <c r="AI99" s="1069" t="s">
        <v>8596</v>
      </c>
      <c r="AJ99" s="91"/>
      <c r="AK99" s="91"/>
      <c r="AL99" s="91"/>
      <c r="AM99" s="91"/>
      <c r="AN99" s="91"/>
      <c r="AO99" s="91"/>
      <c r="AP99" s="523"/>
      <c r="AQ99" s="523"/>
      <c r="AR99" s="523"/>
      <c r="AS99" s="523"/>
      <c r="AT99" s="523"/>
      <c r="AU99" s="523"/>
      <c r="AV99" s="523"/>
      <c r="AW99" s="523"/>
      <c r="AX99" s="523"/>
      <c r="AY99" s="523"/>
      <c r="AZ99" s="523"/>
      <c r="BA99" s="523"/>
      <c r="BB99" s="523"/>
      <c r="BC99" s="523"/>
      <c r="BD99" s="523"/>
      <c r="BE99" s="523"/>
      <c r="BF99" s="523"/>
      <c r="BG99" s="523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4" t="s">
        <v>8912</v>
      </c>
      <c r="BT99" s="94" t="s">
        <v>8912</v>
      </c>
    </row>
    <row r="100" spans="1:72" ht="25.5">
      <c r="A100" s="672">
        <v>7578</v>
      </c>
      <c r="B100" s="440" t="s">
        <v>8980</v>
      </c>
      <c r="C100" s="1071" t="s">
        <v>2317</v>
      </c>
      <c r="D100" s="1071"/>
      <c r="E100" s="596"/>
      <c r="F100" s="618"/>
      <c r="G100" s="515"/>
      <c r="H100" s="624"/>
      <c r="I100" s="624"/>
      <c r="J100" s="624"/>
      <c r="K100" s="613" t="s">
        <v>8559</v>
      </c>
      <c r="L100" s="557">
        <v>5</v>
      </c>
      <c r="M100" s="778" t="s">
        <v>2815</v>
      </c>
      <c r="N100" s="632" t="s">
        <v>2815</v>
      </c>
      <c r="O100" s="632">
        <v>14911</v>
      </c>
      <c r="P100" s="577" t="s">
        <v>2335</v>
      </c>
      <c r="Q100" s="783">
        <v>7578</v>
      </c>
      <c r="R100" s="528" t="s">
        <v>3986</v>
      </c>
      <c r="S100" s="528" t="s">
        <v>8981</v>
      </c>
      <c r="T100" s="672">
        <v>7578</v>
      </c>
      <c r="U100" s="577" t="s">
        <v>4887</v>
      </c>
      <c r="V100" s="528" t="s">
        <v>1254</v>
      </c>
      <c r="W100" s="523" t="s">
        <v>5043</v>
      </c>
      <c r="X100" s="523" t="s">
        <v>5833</v>
      </c>
      <c r="Y100" s="682"/>
      <c r="Z100" s="670">
        <v>44910</v>
      </c>
      <c r="AA100" s="670"/>
      <c r="AB100" s="1058"/>
      <c r="AC100" s="970">
        <v>12</v>
      </c>
      <c r="AD100" s="970" t="s">
        <v>6689</v>
      </c>
      <c r="AE100" s="970" t="s">
        <v>7975</v>
      </c>
      <c r="AF100" s="970" t="s">
        <v>7986</v>
      </c>
      <c r="AG100" s="802" t="s">
        <v>7976</v>
      </c>
      <c r="AH100" s="91"/>
      <c r="AI100" s="91" t="s">
        <v>537</v>
      </c>
      <c r="AJ100" s="91"/>
      <c r="AK100" s="91"/>
      <c r="AL100" s="91"/>
      <c r="AM100" s="91"/>
      <c r="AN100" s="91"/>
      <c r="AO100" s="91"/>
      <c r="AP100" s="523"/>
      <c r="AQ100" s="523"/>
      <c r="AR100" s="523"/>
      <c r="AS100" s="523"/>
      <c r="AT100" s="523"/>
      <c r="AU100" s="523"/>
      <c r="AV100" s="523"/>
      <c r="AW100" s="523"/>
      <c r="AX100" s="523"/>
      <c r="AY100" s="523"/>
      <c r="AZ100" s="523"/>
      <c r="BA100" s="523"/>
      <c r="BB100" s="523"/>
      <c r="BC100" s="523"/>
      <c r="BD100" s="523"/>
      <c r="BE100" s="523"/>
      <c r="BF100" s="523"/>
      <c r="BG100" s="523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4" t="s">
        <v>8912</v>
      </c>
      <c r="BT100" s="94" t="s">
        <v>8912</v>
      </c>
    </row>
    <row r="101" spans="1:72" ht="42.75">
      <c r="A101" s="672">
        <v>6685</v>
      </c>
      <c r="B101" s="630"/>
      <c r="C101" s="1071" t="s">
        <v>2333</v>
      </c>
      <c r="D101" s="1071"/>
      <c r="E101" s="1040"/>
      <c r="F101" s="1041"/>
      <c r="G101" s="1042"/>
      <c r="H101" s="649"/>
      <c r="I101" s="649"/>
      <c r="J101" s="649"/>
      <c r="K101" s="613" t="s">
        <v>8559</v>
      </c>
      <c r="L101" s="557">
        <v>5</v>
      </c>
      <c r="M101" s="778" t="s">
        <v>2815</v>
      </c>
      <c r="N101" s="632"/>
      <c r="O101" s="632"/>
      <c r="P101" s="962" t="s">
        <v>8961</v>
      </c>
      <c r="Q101" s="783">
        <v>6685</v>
      </c>
      <c r="R101" s="586" t="s">
        <v>8982</v>
      </c>
      <c r="S101" s="586"/>
      <c r="T101" s="672">
        <v>6685</v>
      </c>
      <c r="U101" s="586" t="s">
        <v>5720</v>
      </c>
      <c r="V101" s="962" t="s">
        <v>8983</v>
      </c>
      <c r="W101" s="523" t="s">
        <v>5043</v>
      </c>
      <c r="X101" s="523" t="s">
        <v>5833</v>
      </c>
      <c r="Y101" s="682"/>
      <c r="Z101" s="670">
        <v>44910</v>
      </c>
      <c r="AA101" s="670"/>
      <c r="AB101" s="1058" t="s">
        <v>8984</v>
      </c>
      <c r="AC101" s="1067">
        <v>6</v>
      </c>
      <c r="AD101" s="1067" t="s">
        <v>6492</v>
      </c>
      <c r="AE101" s="1067">
        <v>0</v>
      </c>
      <c r="AF101" s="1068" t="s">
        <v>7972</v>
      </c>
      <c r="AG101" s="1067" t="s">
        <v>7948</v>
      </c>
      <c r="AH101" s="91"/>
      <c r="AI101" s="1069" t="s">
        <v>8596</v>
      </c>
      <c r="AJ101" s="91"/>
      <c r="AK101" s="91"/>
      <c r="AL101" s="91"/>
      <c r="AM101" s="91"/>
      <c r="AN101" s="91"/>
      <c r="AO101" s="91"/>
      <c r="AP101" s="523"/>
      <c r="AQ101" s="523"/>
      <c r="AR101" s="523"/>
      <c r="AS101" s="523"/>
      <c r="AT101" s="523"/>
      <c r="AU101" s="523"/>
      <c r="AV101" s="523"/>
      <c r="AW101" s="523"/>
      <c r="AX101" s="523"/>
      <c r="AY101" s="523"/>
      <c r="AZ101" s="523"/>
      <c r="BA101" s="523"/>
      <c r="BB101" s="523"/>
      <c r="BC101" s="523"/>
      <c r="BD101" s="523"/>
      <c r="BE101" s="523"/>
      <c r="BF101" s="523"/>
      <c r="BG101" s="523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4"/>
      <c r="BT101" s="94"/>
    </row>
    <row r="102" spans="1:72" ht="42.75">
      <c r="A102" s="672">
        <v>7094</v>
      </c>
      <c r="B102" s="630"/>
      <c r="C102" s="1071" t="s">
        <v>7714</v>
      </c>
      <c r="D102" s="1071"/>
      <c r="E102" s="1040"/>
      <c r="F102" s="1041"/>
      <c r="G102" s="1042"/>
      <c r="H102" s="649"/>
      <c r="I102" s="649"/>
      <c r="J102" s="649"/>
      <c r="K102" s="613" t="s">
        <v>8559</v>
      </c>
      <c r="L102" s="557">
        <v>5</v>
      </c>
      <c r="M102" s="778" t="s">
        <v>2815</v>
      </c>
      <c r="N102" s="632"/>
      <c r="O102" s="632"/>
      <c r="P102" s="962" t="s">
        <v>8961</v>
      </c>
      <c r="Q102" s="783">
        <v>7094</v>
      </c>
      <c r="R102" s="586" t="s">
        <v>8515</v>
      </c>
      <c r="S102" s="586"/>
      <c r="T102" s="672">
        <v>7094</v>
      </c>
      <c r="U102" s="586" t="s">
        <v>5720</v>
      </c>
      <c r="V102" s="962" t="s">
        <v>8516</v>
      </c>
      <c r="W102" s="523" t="s">
        <v>5043</v>
      </c>
      <c r="X102" s="523" t="s">
        <v>5833</v>
      </c>
      <c r="Y102" s="682"/>
      <c r="Z102" s="670">
        <v>44910</v>
      </c>
      <c r="AA102" s="670"/>
      <c r="AB102" s="1058"/>
      <c r="AC102" s="1067">
        <v>6</v>
      </c>
      <c r="AD102" s="1067" t="s">
        <v>6492</v>
      </c>
      <c r="AE102" s="1067">
        <v>0</v>
      </c>
      <c r="AF102" s="1068" t="s">
        <v>7972</v>
      </c>
      <c r="AG102" s="1067" t="s">
        <v>7948</v>
      </c>
      <c r="AH102" s="91"/>
      <c r="AI102" s="1069" t="s">
        <v>8596</v>
      </c>
      <c r="AJ102" s="91"/>
      <c r="AK102" s="91"/>
      <c r="AL102" s="91"/>
      <c r="AM102" s="91"/>
      <c r="AN102" s="91"/>
      <c r="AO102" s="91"/>
      <c r="AP102" s="523"/>
      <c r="AQ102" s="523"/>
      <c r="AR102" s="523"/>
      <c r="AS102" s="523"/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523"/>
      <c r="BG102" s="523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4"/>
      <c r="BT102" s="94"/>
    </row>
    <row r="103" spans="1:72" ht="25.5">
      <c r="A103" s="1074">
        <v>7674</v>
      </c>
      <c r="B103" s="1071"/>
      <c r="C103" s="1071" t="s">
        <v>7714</v>
      </c>
      <c r="D103" s="1071"/>
      <c r="E103" s="1040"/>
      <c r="F103" s="1041"/>
      <c r="G103" s="1042"/>
      <c r="H103" s="649"/>
      <c r="I103" s="649"/>
      <c r="J103" s="649"/>
      <c r="K103" s="613" t="s">
        <v>8559</v>
      </c>
      <c r="L103" s="1075">
        <v>5</v>
      </c>
      <c r="M103" s="1076" t="s">
        <v>2815</v>
      </c>
      <c r="N103" s="1077"/>
      <c r="O103" s="1077"/>
      <c r="P103" s="1078" t="s">
        <v>508</v>
      </c>
      <c r="Q103" s="1079">
        <v>7674</v>
      </c>
      <c r="R103" s="1080" t="s">
        <v>2354</v>
      </c>
      <c r="S103" s="1080" t="s">
        <v>8988</v>
      </c>
      <c r="T103" s="1074">
        <v>7674</v>
      </c>
      <c r="U103" s="1080" t="s">
        <v>5720</v>
      </c>
      <c r="V103" s="1078" t="s">
        <v>8989</v>
      </c>
      <c r="W103" s="1081" t="s">
        <v>5043</v>
      </c>
      <c r="X103" s="1081" t="s">
        <v>5833</v>
      </c>
      <c r="Y103" s="1073"/>
      <c r="Z103" s="1082">
        <v>44910</v>
      </c>
      <c r="AA103" s="1082"/>
      <c r="AB103" s="1083"/>
      <c r="AC103" s="1084"/>
      <c r="AD103" s="1084"/>
      <c r="AE103" s="1085"/>
      <c r="AF103" s="1085"/>
      <c r="AG103" s="1084"/>
      <c r="AH103" s="94"/>
      <c r="AI103" s="1069" t="s">
        <v>8596</v>
      </c>
      <c r="AJ103" s="229"/>
      <c r="AK103" s="229"/>
      <c r="AL103" s="229"/>
      <c r="AM103" s="229"/>
      <c r="AN103" s="229"/>
      <c r="AO103" s="229"/>
      <c r="AP103" s="1081"/>
      <c r="AQ103" s="1081"/>
      <c r="AR103" s="1081"/>
      <c r="AS103" s="1081"/>
      <c r="AT103" s="1081"/>
      <c r="AU103" s="1081"/>
      <c r="AV103" s="1081"/>
      <c r="AW103" s="1081"/>
      <c r="AX103" s="1081"/>
      <c r="AY103" s="1081"/>
      <c r="AZ103" s="1081"/>
      <c r="BA103" s="1081"/>
      <c r="BB103" s="1081"/>
      <c r="BC103" s="1081"/>
      <c r="BD103" s="1081"/>
      <c r="BE103" s="1081"/>
      <c r="BF103" s="1081"/>
      <c r="BG103" s="1081"/>
      <c r="BH103" s="229"/>
      <c r="BI103" s="229"/>
      <c r="BJ103" s="229"/>
      <c r="BK103" s="229"/>
      <c r="BL103" s="229"/>
      <c r="BM103" s="229"/>
      <c r="BN103" s="229"/>
      <c r="BO103" s="229"/>
      <c r="BP103" s="229"/>
      <c r="BQ103" s="229"/>
      <c r="BR103" s="229"/>
      <c r="BS103" s="94"/>
      <c r="BT103" s="94"/>
    </row>
    <row r="104" spans="1:72" ht="36">
      <c r="A104" s="982">
        <v>1778</v>
      </c>
      <c r="B104" s="630" t="s">
        <v>8990</v>
      </c>
      <c r="C104" s="630" t="s">
        <v>2317</v>
      </c>
      <c r="D104" s="630"/>
      <c r="E104" s="596"/>
      <c r="F104" s="618"/>
      <c r="G104" s="515"/>
      <c r="H104" s="624"/>
      <c r="I104" s="624"/>
      <c r="J104" s="624"/>
      <c r="K104" s="613">
        <v>44873</v>
      </c>
      <c r="L104" s="981">
        <v>10</v>
      </c>
      <c r="M104" s="778" t="s">
        <v>2815</v>
      </c>
      <c r="N104" s="632" t="s">
        <v>2746</v>
      </c>
      <c r="O104" s="561">
        <v>14712</v>
      </c>
      <c r="P104" s="962" t="s">
        <v>2358</v>
      </c>
      <c r="Q104" s="968">
        <v>1778</v>
      </c>
      <c r="R104" s="962" t="s">
        <v>149</v>
      </c>
      <c r="S104" s="962" t="s">
        <v>8991</v>
      </c>
      <c r="T104" s="982">
        <v>1778</v>
      </c>
      <c r="U104" s="962" t="s">
        <v>5720</v>
      </c>
      <c r="V104" s="962" t="s">
        <v>471</v>
      </c>
      <c r="W104" s="989" t="s">
        <v>7321</v>
      </c>
      <c r="X104" s="983" t="s">
        <v>7946</v>
      </c>
      <c r="Y104" s="985"/>
      <c r="Z104" s="986">
        <v>44915</v>
      </c>
      <c r="AA104" s="986"/>
      <c r="AB104" s="1015"/>
      <c r="AC104" s="1067" t="s">
        <v>8918</v>
      </c>
      <c r="AD104" s="1067" t="s">
        <v>6689</v>
      </c>
      <c r="AE104" s="1068" t="s">
        <v>7975</v>
      </c>
      <c r="AF104" s="1068" t="s">
        <v>537</v>
      </c>
      <c r="AG104" s="1067" t="s">
        <v>8924</v>
      </c>
      <c r="AH104" s="91"/>
      <c r="AI104" s="1069" t="s">
        <v>8596</v>
      </c>
      <c r="AJ104" s="91"/>
      <c r="AK104" s="91"/>
      <c r="AL104" s="91"/>
      <c r="AM104" s="91"/>
      <c r="AN104" s="91"/>
      <c r="AO104" s="91"/>
      <c r="AP104" s="983"/>
      <c r="AQ104" s="983"/>
      <c r="AR104" s="983"/>
      <c r="AS104" s="983"/>
      <c r="AT104" s="983"/>
      <c r="AU104" s="983"/>
      <c r="AV104" s="983"/>
      <c r="AW104" s="983"/>
      <c r="AX104" s="983"/>
      <c r="AY104" s="983"/>
      <c r="AZ104" s="983"/>
      <c r="BA104" s="983"/>
      <c r="BB104" s="983"/>
      <c r="BC104" s="983"/>
      <c r="BD104" s="983"/>
      <c r="BE104" s="983"/>
      <c r="BF104" s="983"/>
      <c r="BG104" s="983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4"/>
      <c r="BT104" s="94"/>
    </row>
    <row r="105" spans="1:72" ht="42.75">
      <c r="A105" s="672">
        <v>6665</v>
      </c>
      <c r="B105" s="630"/>
      <c r="C105" s="630" t="s">
        <v>2333</v>
      </c>
      <c r="D105" s="630"/>
      <c r="E105" s="596"/>
      <c r="F105" s="618"/>
      <c r="G105" s="515"/>
      <c r="H105" s="624"/>
      <c r="I105" s="624"/>
      <c r="J105" s="624"/>
      <c r="K105" s="613" t="s">
        <v>8559</v>
      </c>
      <c r="L105" s="557">
        <v>19</v>
      </c>
      <c r="M105" s="778" t="s">
        <v>2815</v>
      </c>
      <c r="N105" s="632"/>
      <c r="O105" s="632"/>
      <c r="P105" s="577" t="s">
        <v>8961</v>
      </c>
      <c r="Q105" s="783">
        <v>6665</v>
      </c>
      <c r="R105" s="528" t="s">
        <v>8992</v>
      </c>
      <c r="S105" s="528" t="s">
        <v>8993</v>
      </c>
      <c r="T105" s="672">
        <v>6665</v>
      </c>
      <c r="U105" s="577" t="s">
        <v>4887</v>
      </c>
      <c r="V105" s="577"/>
      <c r="W105" s="523" t="s">
        <v>5043</v>
      </c>
      <c r="X105" s="523" t="s">
        <v>5833</v>
      </c>
      <c r="Y105" s="682"/>
      <c r="Z105" s="670">
        <v>44924</v>
      </c>
      <c r="AA105" s="670"/>
      <c r="AB105" s="1058" t="s">
        <v>8984</v>
      </c>
      <c r="AC105" s="1067">
        <v>6</v>
      </c>
      <c r="AD105" s="1067" t="s">
        <v>6492</v>
      </c>
      <c r="AE105" s="1067">
        <v>0</v>
      </c>
      <c r="AF105" s="1068" t="s">
        <v>7972</v>
      </c>
      <c r="AG105" s="1067" t="s">
        <v>7948</v>
      </c>
      <c r="AH105" s="91"/>
      <c r="AI105" s="1069" t="s">
        <v>8596</v>
      </c>
      <c r="AJ105" s="91"/>
      <c r="AK105" s="91"/>
      <c r="AL105" s="91"/>
      <c r="AM105" s="91"/>
      <c r="AN105" s="91"/>
      <c r="AO105" s="91"/>
      <c r="AP105" s="523"/>
      <c r="AQ105" s="523"/>
      <c r="AR105" s="523"/>
      <c r="AS105" s="523"/>
      <c r="AT105" s="523"/>
      <c r="AU105" s="523"/>
      <c r="AV105" s="523"/>
      <c r="AW105" s="523"/>
      <c r="AX105" s="523"/>
      <c r="AY105" s="523"/>
      <c r="AZ105" s="523"/>
      <c r="BA105" s="523"/>
      <c r="BB105" s="523"/>
      <c r="BC105" s="523"/>
      <c r="BD105" s="523"/>
      <c r="BE105" s="523"/>
      <c r="BF105" s="523"/>
      <c r="BG105" s="523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4"/>
      <c r="BT105" s="94"/>
    </row>
    <row r="106" spans="1:72" ht="15">
      <c r="Q106" s="741" t="s">
        <v>8832</v>
      </c>
      <c r="AB106"/>
    </row>
    <row r="107" spans="1:72" s="777" customFormat="1">
      <c r="A107" s="794"/>
      <c r="B107" s="786"/>
      <c r="C107" s="786"/>
      <c r="D107" s="786"/>
      <c r="E107" s="787"/>
      <c r="F107" s="788"/>
      <c r="G107" s="789"/>
      <c r="H107" s="749"/>
      <c r="I107" s="790"/>
      <c r="J107" s="790"/>
      <c r="K107" s="791"/>
      <c r="L107" s="753"/>
      <c r="M107" s="792"/>
      <c r="N107" s="754"/>
      <c r="O107" s="797"/>
      <c r="P107" s="793"/>
      <c r="Q107" s="794"/>
      <c r="R107" s="793"/>
      <c r="S107" s="793"/>
      <c r="T107" s="794"/>
      <c r="U107" s="793"/>
      <c r="V107" s="793"/>
      <c r="W107" s="747"/>
      <c r="X107" s="747"/>
      <c r="Y107" s="795"/>
      <c r="Z107" s="796"/>
      <c r="AA107" s="796"/>
      <c r="AB107" s="1019"/>
      <c r="AC107" s="747"/>
      <c r="AD107" s="747"/>
      <c r="AE107" s="747"/>
      <c r="AF107" s="747"/>
      <c r="AG107" s="747"/>
      <c r="AH107" s="786"/>
      <c r="AI107" s="786"/>
      <c r="AJ107" s="786"/>
      <c r="AK107" s="786"/>
      <c r="AL107" s="786"/>
      <c r="AM107" s="786"/>
      <c r="AN107" s="786"/>
      <c r="AO107" s="786"/>
      <c r="AP107" s="747"/>
      <c r="AQ107" s="747"/>
      <c r="AR107" s="747"/>
      <c r="AS107" s="747"/>
      <c r="AT107" s="747"/>
      <c r="AU107" s="747"/>
      <c r="AV107" s="747"/>
      <c r="AW107" s="747"/>
      <c r="AX107" s="747"/>
      <c r="AY107" s="747"/>
      <c r="AZ107" s="747"/>
      <c r="BA107" s="747"/>
      <c r="BB107" s="747"/>
      <c r="BC107" s="747"/>
      <c r="BD107" s="747"/>
      <c r="BE107" s="747"/>
      <c r="BF107" s="747"/>
      <c r="BG107" s="747"/>
      <c r="BH107" s="786"/>
      <c r="BI107" s="786"/>
      <c r="BJ107" s="786"/>
      <c r="BK107" s="786"/>
      <c r="BL107" s="786"/>
      <c r="BM107" s="786"/>
      <c r="BN107" s="786"/>
      <c r="BO107" s="786"/>
      <c r="BP107" s="786"/>
      <c r="BQ107" s="786"/>
      <c r="BR107" s="786"/>
    </row>
    <row r="108" spans="1:72">
      <c r="A108" s="672">
        <v>9</v>
      </c>
      <c r="B108" s="630"/>
      <c r="C108" s="630"/>
      <c r="D108" s="630"/>
      <c r="E108" s="622">
        <f>F108/3.64561</f>
        <v>34013.512142000924</v>
      </c>
      <c r="F108" s="680">
        <v>124000</v>
      </c>
      <c r="G108" s="513"/>
      <c r="H108" s="736"/>
      <c r="I108" s="613"/>
      <c r="J108" s="624"/>
      <c r="K108" s="613"/>
      <c r="L108" s="557"/>
      <c r="M108" s="521"/>
      <c r="N108" s="632"/>
      <c r="O108" s="632"/>
      <c r="P108" s="525"/>
      <c r="Q108" s="675"/>
      <c r="R108" s="525" t="s">
        <v>8542</v>
      </c>
      <c r="S108" s="525" t="s">
        <v>8833</v>
      </c>
      <c r="T108" s="672">
        <v>9</v>
      </c>
      <c r="U108" s="525" t="s">
        <v>8834</v>
      </c>
      <c r="V108" s="525"/>
      <c r="W108" s="523"/>
      <c r="X108" s="523"/>
      <c r="Y108" s="682"/>
      <c r="Z108" s="670"/>
      <c r="AA108" s="670"/>
      <c r="AB108" s="1020"/>
      <c r="AC108" s="523"/>
      <c r="AD108" s="523"/>
      <c r="AE108" s="523"/>
      <c r="AF108" s="523"/>
      <c r="AG108" s="523"/>
      <c r="AH108" s="727"/>
      <c r="AI108" s="91"/>
      <c r="AJ108" s="91"/>
      <c r="AK108" s="91"/>
      <c r="AL108" s="523"/>
      <c r="AM108" s="523"/>
      <c r="AN108" s="523"/>
      <c r="AO108" s="523"/>
      <c r="AP108" s="523"/>
      <c r="AQ108" s="523"/>
      <c r="AR108" s="523"/>
      <c r="AS108" s="523"/>
      <c r="AT108" s="523"/>
      <c r="AU108" s="523"/>
      <c r="AV108" s="523"/>
      <c r="AW108" s="523"/>
      <c r="AX108" s="523"/>
      <c r="AY108" s="523"/>
      <c r="AZ108" s="523"/>
      <c r="BA108" s="523"/>
      <c r="BB108" s="523"/>
      <c r="BC108" s="523"/>
      <c r="BD108" s="523"/>
      <c r="BE108" s="523"/>
      <c r="BF108" s="523"/>
      <c r="BG108" s="523"/>
      <c r="BH108" s="91"/>
      <c r="BI108" s="91"/>
      <c r="BJ108" s="91"/>
      <c r="BK108" s="91"/>
      <c r="BL108" s="91"/>
      <c r="BM108" s="91"/>
      <c r="BN108" s="523"/>
      <c r="BO108" s="91"/>
      <c r="BP108" s="91"/>
      <c r="BQ108" s="91"/>
      <c r="BR108" s="91"/>
    </row>
    <row r="109" spans="1:72" ht="28.5">
      <c r="A109" s="672">
        <v>4605</v>
      </c>
      <c r="B109" s="630"/>
      <c r="C109" s="630"/>
      <c r="D109" s="630"/>
      <c r="E109" s="622">
        <f>F109/3.64561</f>
        <v>8675.1874171949275</v>
      </c>
      <c r="F109" s="680">
        <f>29015*1.09</f>
        <v>31626.350000000002</v>
      </c>
      <c r="G109" s="515"/>
      <c r="H109" s="624"/>
      <c r="J109" s="624"/>
      <c r="K109" s="752"/>
      <c r="L109" s="557"/>
      <c r="M109" s="521"/>
      <c r="N109" s="632"/>
      <c r="O109" s="632"/>
      <c r="P109" s="525" t="s">
        <v>8547</v>
      </c>
      <c r="Q109" s="675" t="s">
        <v>8548</v>
      </c>
      <c r="R109" s="525" t="s">
        <v>3444</v>
      </c>
      <c r="S109" s="525" t="s">
        <v>8549</v>
      </c>
      <c r="T109" s="672">
        <v>4605</v>
      </c>
      <c r="U109" s="525" t="s">
        <v>4921</v>
      </c>
      <c r="V109" s="525"/>
      <c r="W109" s="523"/>
      <c r="X109" s="523"/>
      <c r="Y109" s="682"/>
      <c r="Z109" s="670"/>
      <c r="AA109" s="670"/>
      <c r="AB109" s="1020"/>
      <c r="AC109" s="523"/>
      <c r="AD109" s="523"/>
      <c r="AE109" s="523"/>
      <c r="AF109" s="523"/>
      <c r="AG109" s="523"/>
      <c r="AH109" s="727"/>
      <c r="AI109" s="523"/>
      <c r="AJ109" s="523"/>
      <c r="AK109" s="523"/>
      <c r="AL109" s="523"/>
      <c r="AM109" s="523"/>
      <c r="AN109" s="523"/>
      <c r="AO109" s="523"/>
      <c r="AP109" s="523"/>
      <c r="AQ109" s="523"/>
      <c r="AR109" s="523"/>
      <c r="AS109" s="523"/>
      <c r="AT109" s="523"/>
      <c r="AU109" s="523"/>
      <c r="AV109" s="523"/>
      <c r="AW109" s="523"/>
      <c r="AX109" s="523"/>
      <c r="AY109" s="523"/>
      <c r="AZ109" s="523"/>
      <c r="BA109" s="523"/>
      <c r="BB109" s="523"/>
      <c r="BC109" s="523"/>
      <c r="BD109" s="523"/>
      <c r="BE109" s="523"/>
      <c r="BF109" s="523"/>
      <c r="BG109" s="523"/>
      <c r="BH109" s="91"/>
      <c r="BI109" s="91"/>
      <c r="BJ109" s="91"/>
      <c r="BK109" s="91"/>
      <c r="BL109" s="91"/>
      <c r="BM109" s="523"/>
      <c r="BN109" s="523"/>
      <c r="BO109" s="91"/>
      <c r="BP109" s="91"/>
      <c r="BQ109" s="91"/>
      <c r="BR109" s="91"/>
    </row>
    <row r="110" spans="1:72" ht="28.5">
      <c r="A110" s="672">
        <v>4164</v>
      </c>
      <c r="B110" s="630"/>
      <c r="C110" s="630" t="s">
        <v>2317</v>
      </c>
      <c r="D110" s="630"/>
      <c r="E110" s="622">
        <f>F110/3.64561</f>
        <v>4663.1427936614173</v>
      </c>
      <c r="F110" s="680">
        <v>17000</v>
      </c>
      <c r="G110" s="515"/>
      <c r="H110" s="624" t="s">
        <v>3216</v>
      </c>
      <c r="I110" s="624"/>
      <c r="J110" s="624"/>
      <c r="K110" s="613"/>
      <c r="L110" s="557">
        <v>6</v>
      </c>
      <c r="M110" s="521" t="s">
        <v>2815</v>
      </c>
      <c r="N110" s="632" t="s">
        <v>2312</v>
      </c>
      <c r="O110" s="561"/>
      <c r="P110" s="586" t="s">
        <v>3668</v>
      </c>
      <c r="Q110" s="675" t="s">
        <v>8550</v>
      </c>
      <c r="R110" s="586" t="s">
        <v>8551</v>
      </c>
      <c r="S110" s="586" t="s">
        <v>8552</v>
      </c>
      <c r="T110" s="672">
        <v>4164</v>
      </c>
      <c r="U110" s="586" t="s">
        <v>5720</v>
      </c>
      <c r="V110" s="586"/>
      <c r="W110" s="523"/>
      <c r="X110" s="523"/>
      <c r="Y110" s="682"/>
      <c r="Z110" s="670"/>
      <c r="AA110" s="670"/>
      <c r="AB110" s="1020"/>
      <c r="AC110" s="523"/>
      <c r="AD110" s="523"/>
      <c r="AE110" s="523"/>
      <c r="AF110" s="523"/>
      <c r="AG110" s="523"/>
      <c r="AH110" s="727"/>
      <c r="AI110" s="91"/>
      <c r="AJ110" s="91"/>
      <c r="AK110" s="91"/>
      <c r="AL110" s="91"/>
      <c r="AM110" s="91"/>
      <c r="AN110" s="91"/>
      <c r="AO110" s="91"/>
      <c r="AP110" s="523"/>
      <c r="AQ110" s="523"/>
      <c r="AR110" s="523"/>
      <c r="AS110" s="523"/>
      <c r="AT110" s="523"/>
      <c r="AU110" s="523"/>
      <c r="AV110" s="523"/>
      <c r="AW110" s="523"/>
      <c r="AX110" s="523"/>
      <c r="AY110" s="523"/>
      <c r="AZ110" s="523"/>
      <c r="BA110" s="523"/>
      <c r="BB110" s="523"/>
      <c r="BC110" s="523"/>
      <c r="BD110" s="523"/>
      <c r="BE110" s="523"/>
      <c r="BF110" s="523"/>
      <c r="BG110" s="523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</row>
    <row r="111" spans="1:72" ht="28.5">
      <c r="A111" s="672"/>
      <c r="B111" s="630"/>
      <c r="C111" s="630"/>
      <c r="D111" s="630"/>
      <c r="E111" s="622">
        <f>F111/3.64561</f>
        <v>3882.4860585745596</v>
      </c>
      <c r="F111" s="680">
        <v>14154.03</v>
      </c>
      <c r="G111" s="515"/>
      <c r="H111" s="624"/>
      <c r="I111" s="624"/>
      <c r="J111" s="624"/>
      <c r="K111" s="752"/>
      <c r="L111" s="557"/>
      <c r="M111" s="521"/>
      <c r="N111" s="632" t="s">
        <v>2312</v>
      </c>
      <c r="O111" s="561"/>
      <c r="P111" s="577" t="s">
        <v>3668</v>
      </c>
      <c r="Q111" s="675" t="s">
        <v>8556</v>
      </c>
      <c r="R111" s="577" t="s">
        <v>4806</v>
      </c>
      <c r="S111" s="577"/>
      <c r="T111" s="672"/>
      <c r="U111" s="577" t="s">
        <v>4887</v>
      </c>
      <c r="V111" s="577"/>
      <c r="W111" s="523"/>
      <c r="X111" s="523"/>
      <c r="Y111" s="682"/>
      <c r="Z111" s="670"/>
      <c r="AA111" s="670"/>
      <c r="AB111" s="1020"/>
      <c r="AC111" s="523"/>
      <c r="AD111" s="523"/>
      <c r="AE111" s="523"/>
      <c r="AF111" s="523"/>
      <c r="AG111" s="523"/>
      <c r="AH111" s="727"/>
      <c r="AI111" s="523"/>
      <c r="AJ111" s="523"/>
      <c r="AK111" s="523"/>
      <c r="AL111" s="523"/>
      <c r="AM111" s="523"/>
      <c r="AN111" s="523"/>
      <c r="AO111" s="523"/>
      <c r="AP111" s="523"/>
      <c r="AQ111" s="523"/>
      <c r="AR111" s="523"/>
      <c r="AS111" s="523"/>
      <c r="AT111" s="523"/>
      <c r="AU111" s="523"/>
      <c r="AV111" s="523"/>
      <c r="AW111" s="523"/>
      <c r="AX111" s="523"/>
      <c r="AY111" s="523"/>
      <c r="AZ111" s="523"/>
      <c r="BA111" s="523"/>
      <c r="BB111" s="523"/>
      <c r="BC111" s="523"/>
      <c r="BD111" s="523"/>
      <c r="BE111" s="523"/>
      <c r="BF111" s="523"/>
      <c r="BG111" s="523"/>
      <c r="BH111" s="91"/>
      <c r="BI111" s="91"/>
      <c r="BJ111" s="91"/>
      <c r="BK111" s="91"/>
      <c r="BL111" s="91"/>
      <c r="BM111" s="523"/>
      <c r="BN111" s="523"/>
      <c r="BO111" s="91"/>
      <c r="BP111" s="91"/>
      <c r="BQ111" s="91"/>
      <c r="BR111" s="91"/>
    </row>
    <row r="112" spans="1:72" ht="28.5">
      <c r="A112" s="672">
        <v>2813</v>
      </c>
      <c r="B112" s="630"/>
      <c r="C112" s="630"/>
      <c r="D112" s="630"/>
      <c r="E112" s="596"/>
      <c r="F112" s="618"/>
      <c r="G112" s="515"/>
      <c r="H112" s="624"/>
      <c r="I112" s="624"/>
      <c r="J112" s="624"/>
      <c r="K112" s="613"/>
      <c r="L112" s="557"/>
      <c r="M112" s="778"/>
      <c r="N112" s="632" t="s">
        <v>2351</v>
      </c>
      <c r="O112" s="632"/>
      <c r="P112" s="417" t="s">
        <v>3668</v>
      </c>
      <c r="Q112" s="783">
        <v>2831</v>
      </c>
      <c r="R112" s="417" t="s">
        <v>8082</v>
      </c>
      <c r="S112" s="417" t="s">
        <v>5857</v>
      </c>
      <c r="T112" s="672">
        <v>2813</v>
      </c>
      <c r="U112" s="417"/>
      <c r="V112" s="417"/>
      <c r="W112" s="523"/>
      <c r="X112" s="523"/>
      <c r="Y112" s="682"/>
      <c r="Z112" s="670"/>
      <c r="AA112" s="670"/>
      <c r="AB112" s="1009"/>
      <c r="AC112" s="523"/>
      <c r="AD112" s="523"/>
      <c r="AE112" s="523"/>
      <c r="AF112" s="523"/>
      <c r="AG112" s="523"/>
      <c r="AH112" s="91"/>
      <c r="AI112" s="91"/>
      <c r="AJ112" s="91"/>
      <c r="AK112" s="91"/>
      <c r="AL112" s="91"/>
      <c r="AM112" s="91"/>
      <c r="AN112" s="91"/>
      <c r="AO112" s="91"/>
      <c r="AP112" s="523"/>
      <c r="AQ112" s="523"/>
      <c r="AR112" s="523"/>
      <c r="AS112" s="523"/>
      <c r="AT112" s="523"/>
      <c r="AU112" s="523"/>
      <c r="AV112" s="523"/>
      <c r="AW112" s="523"/>
      <c r="AX112" s="523"/>
      <c r="AY112" s="523"/>
      <c r="AZ112" s="523"/>
      <c r="BA112" s="523"/>
      <c r="BB112" s="523"/>
      <c r="BC112" s="523"/>
      <c r="BD112" s="523"/>
      <c r="BE112" s="523"/>
      <c r="BF112" s="523"/>
      <c r="BG112" s="523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</row>
    <row r="113" spans="1:70" ht="28.5">
      <c r="A113" s="1049">
        <v>5312</v>
      </c>
      <c r="B113" s="440"/>
      <c r="C113" s="440"/>
      <c r="D113" s="440"/>
      <c r="E113" s="1040"/>
      <c r="F113" s="1041"/>
      <c r="G113" s="1042"/>
      <c r="H113" s="649"/>
      <c r="I113" s="649"/>
      <c r="J113" s="649"/>
      <c r="K113" s="1043"/>
      <c r="L113" s="1044"/>
      <c r="M113" s="1045"/>
      <c r="N113" s="1046"/>
      <c r="O113" s="1046"/>
      <c r="P113" s="1047" t="s">
        <v>3668</v>
      </c>
      <c r="Q113" s="1048">
        <v>5312</v>
      </c>
      <c r="R113" s="417" t="s">
        <v>2386</v>
      </c>
      <c r="S113" s="1047" t="s">
        <v>8994</v>
      </c>
      <c r="T113" s="1049">
        <v>5312</v>
      </c>
      <c r="U113" s="1047" t="s">
        <v>4880</v>
      </c>
      <c r="V113" s="1047"/>
      <c r="W113" s="1050"/>
      <c r="X113" s="1050"/>
      <c r="Y113" s="1051"/>
      <c r="Z113" s="1052"/>
      <c r="AA113" s="1052"/>
      <c r="AB113" s="1053"/>
      <c r="AC113" s="1050"/>
      <c r="AD113" s="1050"/>
      <c r="AE113" s="1050"/>
      <c r="AF113" s="1050"/>
      <c r="AG113" s="1050"/>
      <c r="AH113" s="94"/>
      <c r="AI113" s="94"/>
      <c r="AJ113" s="94"/>
      <c r="AK113" s="94"/>
      <c r="AL113" s="94"/>
      <c r="AM113" s="94"/>
      <c r="AN113" s="94"/>
      <c r="AO113" s="94"/>
      <c r="AP113" s="1050"/>
      <c r="AQ113" s="1050"/>
      <c r="AR113" s="1050"/>
      <c r="AS113" s="1050"/>
      <c r="AT113" s="1050"/>
      <c r="AU113" s="1050"/>
      <c r="AV113" s="1050"/>
      <c r="AW113" s="1050"/>
      <c r="AX113" s="1050"/>
      <c r="AY113" s="1050"/>
      <c r="AZ113" s="1050"/>
      <c r="BA113" s="1050"/>
      <c r="BB113" s="1050"/>
      <c r="BC113" s="1050"/>
      <c r="BD113" s="1050"/>
      <c r="BE113" s="1050"/>
      <c r="BF113" s="1050"/>
      <c r="BG113" s="1050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</row>
    <row r="114" spans="1:70">
      <c r="A114">
        <v>0</v>
      </c>
      <c r="M114" t="s">
        <v>8995</v>
      </c>
      <c r="P114" t="s">
        <v>8996</v>
      </c>
      <c r="Q114">
        <v>0</v>
      </c>
      <c r="R114" s="990" t="s">
        <v>8997</v>
      </c>
      <c r="T114">
        <v>0</v>
      </c>
    </row>
    <row r="115" spans="1:70">
      <c r="A115">
        <v>0</v>
      </c>
      <c r="M115" t="s">
        <v>8995</v>
      </c>
      <c r="P115" t="s">
        <v>8996</v>
      </c>
      <c r="Q115">
        <v>0</v>
      </c>
      <c r="R115" s="990" t="s">
        <v>8998</v>
      </c>
      <c r="T115">
        <v>0</v>
      </c>
    </row>
    <row r="116" spans="1:70">
      <c r="A116">
        <v>0</v>
      </c>
      <c r="M116" t="s">
        <v>8995</v>
      </c>
      <c r="P116" t="s">
        <v>8996</v>
      </c>
      <c r="Q116">
        <v>0</v>
      </c>
      <c r="R116" s="990" t="s">
        <v>8999</v>
      </c>
      <c r="T116">
        <v>0</v>
      </c>
    </row>
  </sheetData>
  <autoFilter ref="A1:BV106"/>
  <phoneticPr fontId="57" type="noConversion"/>
  <conditionalFormatting sqref="T28 T19 T6:T7 T9 T2:T4">
    <cfRule type="duplicateValues" dxfId="202" priority="400" stopIfTrue="1"/>
  </conditionalFormatting>
  <conditionalFormatting sqref="T58">
    <cfRule type="duplicateValues" dxfId="201" priority="401" stopIfTrue="1"/>
  </conditionalFormatting>
  <conditionalFormatting sqref="Q28 Q19 Q6:Q7 Q9">
    <cfRule type="duplicateValues" dxfId="200" priority="137" stopIfTrue="1"/>
  </conditionalFormatting>
  <conditionalFormatting sqref="Q58">
    <cfRule type="duplicateValues" dxfId="199" priority="138" stopIfTrue="1"/>
  </conditionalFormatting>
  <conditionalFormatting sqref="T32:T33">
    <cfRule type="duplicateValues" dxfId="198" priority="517" stopIfTrue="1"/>
  </conditionalFormatting>
  <conditionalFormatting sqref="Q32:Q33">
    <cfRule type="duplicateValues" dxfId="197" priority="519" stopIfTrue="1"/>
  </conditionalFormatting>
  <conditionalFormatting sqref="T107 T36 T25 T29">
    <cfRule type="duplicateValues" dxfId="196" priority="520" stopIfTrue="1"/>
  </conditionalFormatting>
  <conditionalFormatting sqref="Q107 Q36 Q25 Q29">
    <cfRule type="duplicateValues" dxfId="195" priority="526" stopIfTrue="1"/>
  </conditionalFormatting>
  <conditionalFormatting sqref="T75">
    <cfRule type="duplicateValues" dxfId="194" priority="527" stopIfTrue="1"/>
  </conditionalFormatting>
  <conditionalFormatting sqref="Q75">
    <cfRule type="duplicateValues" dxfId="193" priority="528" stopIfTrue="1"/>
  </conditionalFormatting>
  <conditionalFormatting sqref="T45">
    <cfRule type="duplicateValues" dxfId="192" priority="130" stopIfTrue="1"/>
  </conditionalFormatting>
  <conditionalFormatting sqref="Q45">
    <cfRule type="duplicateValues" dxfId="191" priority="129" stopIfTrue="1"/>
  </conditionalFormatting>
  <conditionalFormatting sqref="T46">
    <cfRule type="duplicateValues" dxfId="190" priority="127" stopIfTrue="1"/>
  </conditionalFormatting>
  <conditionalFormatting sqref="Q46">
    <cfRule type="duplicateValues" dxfId="189" priority="128" stopIfTrue="1"/>
  </conditionalFormatting>
  <conditionalFormatting sqref="T35 T31">
    <cfRule type="duplicateValues" dxfId="188" priority="529" stopIfTrue="1"/>
  </conditionalFormatting>
  <conditionalFormatting sqref="Q35 Q31">
    <cfRule type="duplicateValues" dxfId="187" priority="531" stopIfTrue="1"/>
  </conditionalFormatting>
  <conditionalFormatting sqref="T82">
    <cfRule type="duplicateValues" dxfId="186" priority="126" stopIfTrue="1"/>
  </conditionalFormatting>
  <conditionalFormatting sqref="Q82">
    <cfRule type="duplicateValues" dxfId="185" priority="125" stopIfTrue="1"/>
  </conditionalFormatting>
  <conditionalFormatting sqref="T77:T78">
    <cfRule type="duplicateValues" dxfId="184" priority="123" stopIfTrue="1"/>
  </conditionalFormatting>
  <conditionalFormatting sqref="Q77:Q78">
    <cfRule type="duplicateValues" dxfId="183" priority="124" stopIfTrue="1"/>
  </conditionalFormatting>
  <conditionalFormatting sqref="T65">
    <cfRule type="duplicateValues" dxfId="182" priority="532" stopIfTrue="1"/>
  </conditionalFormatting>
  <conditionalFormatting sqref="Q65">
    <cfRule type="duplicateValues" dxfId="181" priority="533" stopIfTrue="1"/>
  </conditionalFormatting>
  <conditionalFormatting sqref="T74">
    <cfRule type="duplicateValues" dxfId="180" priority="119" stopIfTrue="1"/>
  </conditionalFormatting>
  <conditionalFormatting sqref="Q74">
    <cfRule type="duplicateValues" dxfId="179" priority="120" stopIfTrue="1"/>
  </conditionalFormatting>
  <conditionalFormatting sqref="T48">
    <cfRule type="duplicateValues" dxfId="178" priority="553" stopIfTrue="1"/>
  </conditionalFormatting>
  <conditionalFormatting sqref="Q48">
    <cfRule type="duplicateValues" dxfId="177" priority="554" stopIfTrue="1"/>
  </conditionalFormatting>
  <conditionalFormatting sqref="T89">
    <cfRule type="duplicateValues" dxfId="176" priority="115" stopIfTrue="1"/>
  </conditionalFormatting>
  <conditionalFormatting sqref="Q89">
    <cfRule type="duplicateValues" dxfId="175" priority="116" stopIfTrue="1"/>
  </conditionalFormatting>
  <conditionalFormatting sqref="T86:T87">
    <cfRule type="duplicateValues" dxfId="174" priority="569" stopIfTrue="1"/>
  </conditionalFormatting>
  <conditionalFormatting sqref="Q86:Q87">
    <cfRule type="duplicateValues" dxfId="173" priority="571" stopIfTrue="1"/>
  </conditionalFormatting>
  <conditionalFormatting sqref="BS88:BU88 BS81:BU81 BV76:BV79 BS77:BS79 BU77:BU79 BT77:BT80 BS89:BT89 BS106:BU1048576 BS95 BU95 BU105 BU89:BV90 BS96:BT96 BS99:BU103 BS1:BU76">
    <cfRule type="cellIs" dxfId="172" priority="114" operator="equal">
      <formula>"+"</formula>
    </cfRule>
  </conditionalFormatting>
  <conditionalFormatting sqref="BS81:BT81 BS77:BS79 BT77:BT80 BS88:BT89 BS106:BT1048576 BS95 BU89:BV90 BS96:BT96 BS99:BT103 BS1:BT76">
    <cfRule type="cellIs" dxfId="171" priority="113" operator="equal">
      <formula>"-"</formula>
    </cfRule>
  </conditionalFormatting>
  <conditionalFormatting sqref="BU77:BV77">
    <cfRule type="cellIs" dxfId="170" priority="112" operator="equal">
      <formula>"-"</formula>
    </cfRule>
  </conditionalFormatting>
  <conditionalFormatting sqref="BU76:BV76">
    <cfRule type="cellIs" dxfId="169" priority="111" operator="equal">
      <formula>"-"</formula>
    </cfRule>
  </conditionalFormatting>
  <conditionalFormatting sqref="BU78:BV78">
    <cfRule type="cellIs" dxfId="168" priority="110" operator="equal">
      <formula>"-"</formula>
    </cfRule>
  </conditionalFormatting>
  <conditionalFormatting sqref="BU79:BV79">
    <cfRule type="cellIs" dxfId="167" priority="107" operator="equal">
      <formula>"-"</formula>
    </cfRule>
  </conditionalFormatting>
  <conditionalFormatting sqref="BS80 BU80:BV80">
    <cfRule type="cellIs" dxfId="166" priority="101" operator="equal">
      <formula>"+"</formula>
    </cfRule>
  </conditionalFormatting>
  <conditionalFormatting sqref="BS80">
    <cfRule type="cellIs" dxfId="165" priority="100" operator="equal">
      <formula>"-"</formula>
    </cfRule>
  </conditionalFormatting>
  <conditionalFormatting sqref="BU80:BV80">
    <cfRule type="cellIs" dxfId="164" priority="99" operator="equal">
      <formula>"-"</formula>
    </cfRule>
  </conditionalFormatting>
  <conditionalFormatting sqref="BS82:BT82">
    <cfRule type="cellIs" dxfId="163" priority="94" operator="equal">
      <formula>"+"</formula>
    </cfRule>
  </conditionalFormatting>
  <conditionalFormatting sqref="BS82:BT82">
    <cfRule type="cellIs" dxfId="162" priority="93" operator="equal">
      <formula>"-"</formula>
    </cfRule>
  </conditionalFormatting>
  <conditionalFormatting sqref="BU82">
    <cfRule type="cellIs" dxfId="161" priority="92" operator="equal">
      <formula>"+"</formula>
    </cfRule>
  </conditionalFormatting>
  <conditionalFormatting sqref="BU82">
    <cfRule type="cellIs" dxfId="160" priority="91" operator="equal">
      <formula>"-"</formula>
    </cfRule>
  </conditionalFormatting>
  <conditionalFormatting sqref="BS83:BT83 BT86:BT87">
    <cfRule type="cellIs" dxfId="159" priority="88" operator="equal">
      <formula>"+"</formula>
    </cfRule>
  </conditionalFormatting>
  <conditionalFormatting sqref="BS83:BT83 BT86:BT87">
    <cfRule type="cellIs" dxfId="158" priority="87" operator="equal">
      <formula>"-"</formula>
    </cfRule>
  </conditionalFormatting>
  <conditionalFormatting sqref="BU83 BU86:BU87">
    <cfRule type="cellIs" dxfId="157" priority="86" operator="equal">
      <formula>"+"</formula>
    </cfRule>
  </conditionalFormatting>
  <conditionalFormatting sqref="BU83 BU86:BU87">
    <cfRule type="cellIs" dxfId="156" priority="85" operator="equal">
      <formula>"-"</formula>
    </cfRule>
  </conditionalFormatting>
  <conditionalFormatting sqref="BV83:BV84 BV86:BV87">
    <cfRule type="cellIs" dxfId="155" priority="84" operator="equal">
      <formula>"+"</formula>
    </cfRule>
  </conditionalFormatting>
  <conditionalFormatting sqref="BV83:BV84 BV86:BV87">
    <cfRule type="cellIs" dxfId="154" priority="83" operator="equal">
      <formula>"-"</formula>
    </cfRule>
  </conditionalFormatting>
  <conditionalFormatting sqref="A28 A19 A6:A7 A9 A2:A4">
    <cfRule type="duplicateValues" dxfId="153" priority="70" stopIfTrue="1"/>
  </conditionalFormatting>
  <conditionalFormatting sqref="A58">
    <cfRule type="duplicateValues" dxfId="152" priority="71" stopIfTrue="1"/>
  </conditionalFormatting>
  <conditionalFormatting sqref="A32:A33">
    <cfRule type="duplicateValues" dxfId="151" priority="72" stopIfTrue="1"/>
  </conditionalFormatting>
  <conditionalFormatting sqref="A107 A36 A25 A29">
    <cfRule type="duplicateValues" dxfId="150" priority="73" stopIfTrue="1"/>
  </conditionalFormatting>
  <conditionalFormatting sqref="A75">
    <cfRule type="duplicateValues" dxfId="149" priority="74" stopIfTrue="1"/>
  </conditionalFormatting>
  <conditionalFormatting sqref="A45">
    <cfRule type="duplicateValues" dxfId="148" priority="69" stopIfTrue="1"/>
  </conditionalFormatting>
  <conditionalFormatting sqref="A46">
    <cfRule type="duplicateValues" dxfId="147" priority="68" stopIfTrue="1"/>
  </conditionalFormatting>
  <conditionalFormatting sqref="A35 A31">
    <cfRule type="duplicateValues" dxfId="146" priority="75" stopIfTrue="1"/>
  </conditionalFormatting>
  <conditionalFormatting sqref="A82">
    <cfRule type="duplicateValues" dxfId="145" priority="67" stopIfTrue="1"/>
  </conditionalFormatting>
  <conditionalFormatting sqref="A77:A78">
    <cfRule type="duplicateValues" dxfId="144" priority="66" stopIfTrue="1"/>
  </conditionalFormatting>
  <conditionalFormatting sqref="A65">
    <cfRule type="duplicateValues" dxfId="143" priority="76" stopIfTrue="1"/>
  </conditionalFormatting>
  <conditionalFormatting sqref="A74">
    <cfRule type="duplicateValues" dxfId="142" priority="65" stopIfTrue="1"/>
  </conditionalFormatting>
  <conditionalFormatting sqref="A48">
    <cfRule type="duplicateValues" dxfId="141" priority="77" stopIfTrue="1"/>
  </conditionalFormatting>
  <conditionalFormatting sqref="A89">
    <cfRule type="duplicateValues" dxfId="140" priority="63" stopIfTrue="1"/>
  </conditionalFormatting>
  <conditionalFormatting sqref="A86:A87">
    <cfRule type="duplicateValues" dxfId="139" priority="78" stopIfTrue="1"/>
  </conditionalFormatting>
  <conditionalFormatting sqref="BS86">
    <cfRule type="cellIs" dxfId="138" priority="62" operator="equal">
      <formula>"+"</formula>
    </cfRule>
  </conditionalFormatting>
  <conditionalFormatting sqref="BS86">
    <cfRule type="cellIs" dxfId="137" priority="61" operator="equal">
      <formula>"-"</formula>
    </cfRule>
  </conditionalFormatting>
  <conditionalFormatting sqref="BS87">
    <cfRule type="cellIs" dxfId="136" priority="60" operator="equal">
      <formula>"+"</formula>
    </cfRule>
  </conditionalFormatting>
  <conditionalFormatting sqref="BS87">
    <cfRule type="cellIs" dxfId="135" priority="59" operator="equal">
      <formula>"-"</formula>
    </cfRule>
  </conditionalFormatting>
  <conditionalFormatting sqref="BS91:BV92">
    <cfRule type="cellIs" dxfId="134" priority="58" operator="equal">
      <formula>"+"</formula>
    </cfRule>
  </conditionalFormatting>
  <conditionalFormatting sqref="BS91:BV92">
    <cfRule type="cellIs" dxfId="133" priority="57" operator="equal">
      <formula>"-"</formula>
    </cfRule>
  </conditionalFormatting>
  <conditionalFormatting sqref="BV82">
    <cfRule type="cellIs" dxfId="132" priority="56" operator="equal">
      <formula>"+"</formula>
    </cfRule>
  </conditionalFormatting>
  <conditionalFormatting sqref="BV82">
    <cfRule type="cellIs" dxfId="131" priority="55" operator="equal">
      <formula>"-"</formula>
    </cfRule>
  </conditionalFormatting>
  <conditionalFormatting sqref="BS90:BT90">
    <cfRule type="cellIs" dxfId="130" priority="44" operator="equal">
      <formula>"+"</formula>
    </cfRule>
  </conditionalFormatting>
  <conditionalFormatting sqref="BS90:BT90">
    <cfRule type="cellIs" dxfId="129" priority="43" operator="equal">
      <formula>"-"</formula>
    </cfRule>
  </conditionalFormatting>
  <conditionalFormatting sqref="BT95">
    <cfRule type="cellIs" dxfId="128" priority="40" operator="equal">
      <formula>"+"</formula>
    </cfRule>
  </conditionalFormatting>
  <conditionalFormatting sqref="BT95">
    <cfRule type="cellIs" dxfId="127" priority="39" operator="equal">
      <formula>"-"</formula>
    </cfRule>
  </conditionalFormatting>
  <conditionalFormatting sqref="BS105:BT105">
    <cfRule type="cellIs" dxfId="126" priority="38" operator="equal">
      <formula>"+"</formula>
    </cfRule>
  </conditionalFormatting>
  <conditionalFormatting sqref="BS105:BT105">
    <cfRule type="cellIs" dxfId="125" priority="37" operator="equal">
      <formula>"-"</formula>
    </cfRule>
  </conditionalFormatting>
  <conditionalFormatting sqref="BS84:BT84">
    <cfRule type="cellIs" dxfId="124" priority="36" operator="equal">
      <formula>"+"</formula>
    </cfRule>
  </conditionalFormatting>
  <conditionalFormatting sqref="BS84:BT84">
    <cfRule type="cellIs" dxfId="123" priority="35" operator="equal">
      <formula>"-"</formula>
    </cfRule>
  </conditionalFormatting>
  <conditionalFormatting sqref="BU84">
    <cfRule type="cellIs" dxfId="122" priority="34" operator="equal">
      <formula>"+"</formula>
    </cfRule>
  </conditionalFormatting>
  <conditionalFormatting sqref="BU84">
    <cfRule type="cellIs" dxfId="121" priority="33" operator="equal">
      <formula>"-"</formula>
    </cfRule>
  </conditionalFormatting>
  <conditionalFormatting sqref="BS93">
    <cfRule type="cellIs" dxfId="120" priority="31" operator="equal">
      <formula>"+"</formula>
    </cfRule>
  </conditionalFormatting>
  <conditionalFormatting sqref="BS93">
    <cfRule type="cellIs" dxfId="119" priority="30" operator="equal">
      <formula>"-"</formula>
    </cfRule>
  </conditionalFormatting>
  <conditionalFormatting sqref="BT93:BT94 BU94:BV94">
    <cfRule type="cellIs" dxfId="118" priority="29" operator="equal">
      <formula>"+"</formula>
    </cfRule>
  </conditionalFormatting>
  <conditionalFormatting sqref="BT93:BT94 BU94:BV94">
    <cfRule type="cellIs" dxfId="117" priority="28" operator="equal">
      <formula>"-"</formula>
    </cfRule>
  </conditionalFormatting>
  <conditionalFormatting sqref="BU96">
    <cfRule type="cellIs" dxfId="116" priority="27" operator="equal">
      <formula>"+"</formula>
    </cfRule>
  </conditionalFormatting>
  <conditionalFormatting sqref="BS98:BU98">
    <cfRule type="cellIs" dxfId="115" priority="25" operator="equal">
      <formula>"+"</formula>
    </cfRule>
  </conditionalFormatting>
  <conditionalFormatting sqref="BS98:BT98">
    <cfRule type="cellIs" dxfId="114" priority="24" operator="equal">
      <formula>"-"</formula>
    </cfRule>
  </conditionalFormatting>
  <conditionalFormatting sqref="BU93:BV93">
    <cfRule type="cellIs" dxfId="113" priority="21" operator="equal">
      <formula>"+"</formula>
    </cfRule>
  </conditionalFormatting>
  <conditionalFormatting sqref="BU93:BV93">
    <cfRule type="cellIs" dxfId="112" priority="20" operator="equal">
      <formula>"-"</formula>
    </cfRule>
  </conditionalFormatting>
  <conditionalFormatting sqref="BU85">
    <cfRule type="cellIs" dxfId="111" priority="19" operator="equal">
      <formula>"+"</formula>
    </cfRule>
  </conditionalFormatting>
  <conditionalFormatting sqref="BU85">
    <cfRule type="cellIs" dxfId="110" priority="18" operator="equal">
      <formula>"-"</formula>
    </cfRule>
  </conditionalFormatting>
  <conditionalFormatting sqref="BS85:BT85">
    <cfRule type="cellIs" dxfId="109" priority="17" operator="equal">
      <formula>"+"</formula>
    </cfRule>
  </conditionalFormatting>
  <conditionalFormatting sqref="BS85:BT85">
    <cfRule type="cellIs" dxfId="108" priority="16" operator="equal">
      <formula>"-"</formula>
    </cfRule>
  </conditionalFormatting>
  <conditionalFormatting sqref="BV85">
    <cfRule type="cellIs" dxfId="107" priority="15" operator="equal">
      <formula>"+"</formula>
    </cfRule>
  </conditionalFormatting>
  <conditionalFormatting sqref="BV85">
    <cfRule type="cellIs" dxfId="106" priority="14" operator="equal">
      <formula>"-"</formula>
    </cfRule>
  </conditionalFormatting>
  <conditionalFormatting sqref="BS94">
    <cfRule type="cellIs" dxfId="105" priority="13" operator="equal">
      <formula>"+"</formula>
    </cfRule>
  </conditionalFormatting>
  <conditionalFormatting sqref="BS94">
    <cfRule type="cellIs" dxfId="104" priority="12" operator="equal">
      <formula>"-"</formula>
    </cfRule>
  </conditionalFormatting>
  <conditionalFormatting sqref="T104">
    <cfRule type="duplicateValues" dxfId="103" priority="8" stopIfTrue="1"/>
  </conditionalFormatting>
  <conditionalFormatting sqref="Q104">
    <cfRule type="duplicateValues" dxfId="102" priority="9" stopIfTrue="1"/>
  </conditionalFormatting>
  <conditionalFormatting sqref="BS104:BU104">
    <cfRule type="cellIs" dxfId="101" priority="7" operator="equal">
      <formula>"+"</formula>
    </cfRule>
  </conditionalFormatting>
  <conditionalFormatting sqref="BS104:BT104">
    <cfRule type="cellIs" dxfId="100" priority="6" operator="equal">
      <formula>"-"</formula>
    </cfRule>
  </conditionalFormatting>
  <conditionalFormatting sqref="A104">
    <cfRule type="duplicateValues" dxfId="99" priority="5" stopIfTrue="1"/>
  </conditionalFormatting>
  <conditionalFormatting sqref="BS97 BU97">
    <cfRule type="cellIs" dxfId="98" priority="4" operator="equal">
      <formula>"+"</formula>
    </cfRule>
  </conditionalFormatting>
  <conditionalFormatting sqref="BS97">
    <cfRule type="cellIs" dxfId="97" priority="3" operator="equal">
      <formula>"-"</formula>
    </cfRule>
  </conditionalFormatting>
  <conditionalFormatting sqref="BT97">
    <cfRule type="cellIs" dxfId="96" priority="2" operator="equal">
      <formula>"+"</formula>
    </cfRule>
  </conditionalFormatting>
  <conditionalFormatting sqref="BT97">
    <cfRule type="cellIs" dxfId="95" priority="1" operator="equal">
      <formula>"-"</formula>
    </cfRule>
  </conditionalFormatting>
  <pageMargins left="0.7" right="0.7" top="0.75" bottom="0.75" header="0.3" footer="0.3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V135"/>
  <sheetViews>
    <sheetView topLeftCell="G1" zoomScale="70" zoomScaleNormal="70" workbookViewId="0">
      <pane ySplit="1" topLeftCell="A5" activePane="bottomLeft" state="frozen"/>
      <selection activeCell="R1" sqref="R1"/>
      <selection pane="bottomLeft" activeCell="S10" sqref="S10"/>
    </sheetView>
  </sheetViews>
  <sheetFormatPr defaultRowHeight="26.25"/>
  <cols>
    <col min="1" max="1" width="5" bestFit="1" customWidth="1"/>
    <col min="2" max="2" width="16.7109375" customWidth="1"/>
    <col min="3" max="3" width="18.5703125" customWidth="1"/>
    <col min="4" max="4" width="16.42578125" customWidth="1"/>
    <col min="5" max="6" width="17.42578125" customWidth="1"/>
    <col min="7" max="7" width="15.5703125" customWidth="1"/>
    <col min="8" max="9" width="12.42578125" customWidth="1"/>
    <col min="10" max="10" width="15" customWidth="1"/>
    <col min="11" max="11" width="17.140625" customWidth="1"/>
    <col min="12" max="12" width="24.42578125" customWidth="1"/>
    <col min="13" max="13" width="18.85546875" customWidth="1"/>
    <col min="14" max="14" width="20.140625" customWidth="1"/>
    <col min="15" max="15" width="17.140625" customWidth="1"/>
    <col min="16" max="16" width="9.140625" customWidth="1"/>
    <col min="17" max="17" width="11.85546875" customWidth="1"/>
    <col min="18" max="18" width="21.85546875" customWidth="1"/>
    <col min="19" max="19" width="19.5703125" customWidth="1"/>
    <col min="20" max="20" width="9.7109375" bestFit="1" customWidth="1"/>
    <col min="21" max="21" width="7.7109375" customWidth="1"/>
    <col min="22" max="22" width="16.28515625" customWidth="1"/>
    <col min="23" max="23" width="14" customWidth="1"/>
    <col min="24" max="24" width="9.140625" customWidth="1"/>
    <col min="25" max="27" width="17.28515625" customWidth="1"/>
    <col min="28" max="28" width="24.85546875" style="1021" customWidth="1"/>
    <col min="29" max="29" width="13.42578125" customWidth="1"/>
    <col min="30" max="30" width="9.140625" customWidth="1"/>
    <col min="31" max="31" width="10.28515625" customWidth="1"/>
    <col min="32" max="32" width="15.140625" customWidth="1"/>
    <col min="33" max="33" width="17.28515625" customWidth="1"/>
    <col min="34" max="34" width="12.42578125" customWidth="1"/>
    <col min="35" max="35" width="19.42578125" customWidth="1"/>
    <col min="36" max="36" width="8.42578125" customWidth="1"/>
    <col min="37" max="37" width="8" customWidth="1"/>
    <col min="38" max="38" width="9.28515625" customWidth="1"/>
    <col min="39" max="39" width="9.85546875" customWidth="1"/>
    <col min="40" max="40" width="20.28515625" customWidth="1"/>
    <col min="41" max="43" width="20.140625" customWidth="1"/>
    <col min="44" max="44" width="19" customWidth="1"/>
    <col min="45" max="45" width="17" customWidth="1"/>
    <col min="46" max="46" width="19.5703125" customWidth="1"/>
    <col min="47" max="47" width="20.5703125" customWidth="1"/>
    <col min="48" max="49" width="19.140625" customWidth="1"/>
    <col min="50" max="50" width="19.85546875" customWidth="1"/>
    <col min="51" max="51" width="19.42578125" customWidth="1"/>
    <col min="52" max="52" width="14.42578125" customWidth="1"/>
    <col min="53" max="54" width="15.28515625" customWidth="1"/>
    <col min="55" max="55" width="14.7109375" customWidth="1"/>
    <col min="56" max="56" width="17.7109375" customWidth="1"/>
    <col min="57" max="57" width="17.28515625" customWidth="1"/>
    <col min="58" max="59" width="22.85546875" customWidth="1"/>
    <col min="60" max="61" width="12.140625" customWidth="1"/>
    <col min="62" max="62" width="18.7109375" customWidth="1"/>
    <col min="63" max="63" width="16.7109375" customWidth="1"/>
    <col min="64" max="65" width="19.140625" customWidth="1"/>
    <col min="66" max="66" width="23.5703125" customWidth="1"/>
    <col min="67" max="67" width="18" customWidth="1"/>
    <col min="68" max="68" width="17.140625" customWidth="1"/>
    <col min="69" max="69" width="19.140625" customWidth="1"/>
    <col min="70" max="70" width="20.28515625" customWidth="1"/>
    <col min="71" max="71" width="8.7109375" customWidth="1"/>
    <col min="72" max="72" width="11.85546875" customWidth="1"/>
    <col min="73" max="73" width="8.7109375" bestFit="1" customWidth="1"/>
    <col min="74" max="74" width="17.42578125" customWidth="1"/>
    <col min="16384" max="16384" width="9.140625" customWidth="1"/>
  </cols>
  <sheetData>
    <row r="1" spans="1:74" ht="75">
      <c r="A1" s="694" t="s">
        <v>8</v>
      </c>
      <c r="B1" s="1005" t="s">
        <v>8835</v>
      </c>
      <c r="C1" s="624" t="s">
        <v>6471</v>
      </c>
      <c r="D1" s="624" t="s">
        <v>7176</v>
      </c>
      <c r="E1" s="1003" t="s">
        <v>6091</v>
      </c>
      <c r="F1" s="1003" t="s">
        <v>2297</v>
      </c>
      <c r="G1" s="515" t="s">
        <v>2298</v>
      </c>
      <c r="H1" s="1004" t="s">
        <v>6474</v>
      </c>
      <c r="I1" s="1004" t="s">
        <v>7938</v>
      </c>
      <c r="J1" s="1004" t="s">
        <v>7939</v>
      </c>
      <c r="K1" s="693" t="s">
        <v>2299</v>
      </c>
      <c r="L1" s="715" t="s">
        <v>6891</v>
      </c>
      <c r="M1" s="715" t="s">
        <v>6476</v>
      </c>
      <c r="N1" s="715" t="s">
        <v>6477</v>
      </c>
      <c r="O1" s="715" t="s">
        <v>8563</v>
      </c>
      <c r="P1" s="693" t="s">
        <v>2302</v>
      </c>
      <c r="Q1" s="693" t="s">
        <v>4</v>
      </c>
      <c r="R1" s="692" t="s">
        <v>6</v>
      </c>
      <c r="S1" s="692" t="s">
        <v>7</v>
      </c>
      <c r="T1" s="694" t="s">
        <v>8</v>
      </c>
      <c r="U1" s="694" t="s">
        <v>432</v>
      </c>
      <c r="V1" s="694" t="s">
        <v>7517</v>
      </c>
      <c r="W1" s="695" t="s">
        <v>6478</v>
      </c>
      <c r="X1" s="695" t="s">
        <v>6479</v>
      </c>
      <c r="Y1" s="695" t="s">
        <v>6480</v>
      </c>
      <c r="Z1" s="696" t="s">
        <v>6481</v>
      </c>
      <c r="AA1" s="1059" t="s">
        <v>8836</v>
      </c>
      <c r="AB1" s="1018" t="s">
        <v>6892</v>
      </c>
      <c r="AC1" s="724" t="s">
        <v>8564</v>
      </c>
      <c r="AD1" s="724" t="s">
        <v>7940</v>
      </c>
      <c r="AE1" s="724" t="s">
        <v>7941</v>
      </c>
      <c r="AF1" s="725" t="s">
        <v>7519</v>
      </c>
      <c r="AG1" s="724" t="s">
        <v>7369</v>
      </c>
      <c r="AH1" s="724" t="s">
        <v>7520</v>
      </c>
      <c r="AI1" s="724" t="s">
        <v>7521</v>
      </c>
      <c r="AJ1" s="723" t="s">
        <v>7522</v>
      </c>
      <c r="AK1" s="723" t="s">
        <v>7523</v>
      </c>
      <c r="AL1" s="723" t="s">
        <v>7524</v>
      </c>
      <c r="AM1" s="723" t="s">
        <v>7525</v>
      </c>
      <c r="AN1" s="723" t="s">
        <v>7526</v>
      </c>
      <c r="AO1" s="723" t="s">
        <v>7527</v>
      </c>
      <c r="AP1" s="717" t="s">
        <v>7528</v>
      </c>
      <c r="AQ1" s="717" t="s">
        <v>7529</v>
      </c>
      <c r="AR1" s="728" t="s">
        <v>7530</v>
      </c>
      <c r="AS1" s="728" t="s">
        <v>7531</v>
      </c>
      <c r="AT1" s="728" t="s">
        <v>8565</v>
      </c>
      <c r="AU1" s="728" t="s">
        <v>8566</v>
      </c>
      <c r="AV1" s="717" t="s">
        <v>7534</v>
      </c>
      <c r="AW1" s="717" t="s">
        <v>8567</v>
      </c>
      <c r="AX1" s="717" t="s">
        <v>7536</v>
      </c>
      <c r="AY1" s="717" t="s">
        <v>7537</v>
      </c>
      <c r="AZ1" s="718" t="s">
        <v>7538</v>
      </c>
      <c r="BA1" s="718" t="s">
        <v>7539</v>
      </c>
      <c r="BB1" s="718" t="s">
        <v>7540</v>
      </c>
      <c r="BC1" s="718" t="s">
        <v>7541</v>
      </c>
      <c r="BD1" s="719" t="s">
        <v>7542</v>
      </c>
      <c r="BE1" s="719" t="s">
        <v>7543</v>
      </c>
      <c r="BF1" s="719" t="s">
        <v>7544</v>
      </c>
      <c r="BG1" s="719" t="s">
        <v>7545</v>
      </c>
      <c r="BH1" s="720" t="s">
        <v>7546</v>
      </c>
      <c r="BI1" s="720" t="s">
        <v>7547</v>
      </c>
      <c r="BJ1" s="720" t="s">
        <v>7548</v>
      </c>
      <c r="BK1" s="720" t="s">
        <v>7549</v>
      </c>
      <c r="BL1" s="721" t="s">
        <v>7550</v>
      </c>
      <c r="BM1" s="721" t="s">
        <v>7551</v>
      </c>
      <c r="BN1" s="721" t="s">
        <v>7552</v>
      </c>
      <c r="BO1" s="722" t="s">
        <v>7553</v>
      </c>
      <c r="BP1" s="722" t="s">
        <v>7554</v>
      </c>
      <c r="BQ1" s="726" t="s">
        <v>7555</v>
      </c>
      <c r="BR1" s="726" t="s">
        <v>7556</v>
      </c>
      <c r="BS1" s="649" t="s">
        <v>8837</v>
      </c>
      <c r="BT1" s="649" t="s">
        <v>8838</v>
      </c>
      <c r="BU1" s="649" t="s">
        <v>8839</v>
      </c>
      <c r="BV1" s="649" t="s">
        <v>8840</v>
      </c>
    </row>
    <row r="2" spans="1:74" s="780" customFormat="1" ht="25.5">
      <c r="A2" s="801"/>
      <c r="B2" s="630"/>
      <c r="C2" s="809" t="s">
        <v>2317</v>
      </c>
      <c r="D2" s="809"/>
      <c r="E2" s="596"/>
      <c r="F2" s="618"/>
      <c r="G2" s="810"/>
      <c r="H2" s="811"/>
      <c r="I2" s="811"/>
      <c r="J2" s="811"/>
      <c r="K2" s="613" t="s">
        <v>8559</v>
      </c>
      <c r="L2" s="781">
        <v>20</v>
      </c>
      <c r="M2" s="798" t="s">
        <v>2312</v>
      </c>
      <c r="N2" s="799"/>
      <c r="O2" s="799"/>
      <c r="P2" s="577" t="s">
        <v>2335</v>
      </c>
      <c r="Q2" s="783">
        <v>7362</v>
      </c>
      <c r="R2" s="577" t="s">
        <v>8800</v>
      </c>
      <c r="S2" s="577" t="s">
        <v>8801</v>
      </c>
      <c r="T2" s="801">
        <v>7362</v>
      </c>
      <c r="U2" s="577" t="s">
        <v>4887</v>
      </c>
      <c r="V2" s="577" t="s">
        <v>9000</v>
      </c>
      <c r="W2" s="523" t="s">
        <v>5043</v>
      </c>
      <c r="X2" s="983" t="s">
        <v>5833</v>
      </c>
      <c r="Y2" s="803"/>
      <c r="Z2" s="804">
        <v>44956</v>
      </c>
      <c r="AA2" s="804"/>
      <c r="AB2" s="785"/>
      <c r="AC2" s="1067">
        <v>12</v>
      </c>
      <c r="AD2" s="1067" t="s">
        <v>6689</v>
      </c>
      <c r="AE2" s="1068" t="s">
        <v>7975</v>
      </c>
      <c r="AF2" s="1068" t="s">
        <v>7986</v>
      </c>
      <c r="AG2" s="1067" t="s">
        <v>7976</v>
      </c>
      <c r="AH2" s="91"/>
      <c r="AI2" s="1069" t="s">
        <v>8596</v>
      </c>
      <c r="AJ2" s="806"/>
      <c r="AK2" s="806"/>
      <c r="AL2" s="806"/>
      <c r="AM2" s="806"/>
      <c r="AN2" s="806"/>
      <c r="AO2" s="806"/>
      <c r="AP2" s="802"/>
      <c r="AQ2" s="802"/>
      <c r="AR2" s="802"/>
      <c r="AS2" s="802"/>
      <c r="AT2" s="802"/>
      <c r="AU2" s="802"/>
      <c r="AV2" s="802"/>
      <c r="AW2" s="802"/>
      <c r="AX2" s="802"/>
      <c r="AY2" s="802"/>
      <c r="AZ2" s="802"/>
      <c r="BA2" s="802"/>
      <c r="BB2" s="802"/>
      <c r="BC2" s="802"/>
      <c r="BD2" s="802"/>
      <c r="BE2" s="802"/>
      <c r="BF2" s="802"/>
      <c r="BG2" s="802"/>
      <c r="BH2" s="806"/>
      <c r="BI2" s="806"/>
      <c r="BJ2" s="806"/>
      <c r="BK2" s="806"/>
      <c r="BL2" s="806"/>
      <c r="BM2" s="806"/>
      <c r="BN2" s="806"/>
      <c r="BO2" s="806"/>
      <c r="BP2" s="806"/>
      <c r="BQ2" s="806"/>
      <c r="BR2" s="806"/>
    </row>
    <row r="3" spans="1:74" s="780" customFormat="1" ht="25.5">
      <c r="A3" s="801"/>
      <c r="B3" s="630"/>
      <c r="C3" s="809"/>
      <c r="D3" s="809"/>
      <c r="E3" s="596"/>
      <c r="F3" s="618"/>
      <c r="G3" s="810"/>
      <c r="H3" s="811"/>
      <c r="I3" s="811"/>
      <c r="J3" s="811"/>
      <c r="K3" s="613">
        <v>44936</v>
      </c>
      <c r="L3" s="781">
        <v>13</v>
      </c>
      <c r="M3" s="798" t="s">
        <v>2351</v>
      </c>
      <c r="N3" s="799"/>
      <c r="O3" s="807"/>
      <c r="P3" s="586" t="s">
        <v>2358</v>
      </c>
      <c r="Q3" s="783">
        <v>1083</v>
      </c>
      <c r="R3" s="586" t="s">
        <v>5195</v>
      </c>
      <c r="S3" s="586" t="s">
        <v>9001</v>
      </c>
      <c r="T3" s="801">
        <v>1083</v>
      </c>
      <c r="U3" s="586" t="s">
        <v>5720</v>
      </c>
      <c r="V3" s="962"/>
      <c r="W3" s="523" t="s">
        <v>5043</v>
      </c>
      <c r="X3" s="983" t="s">
        <v>5833</v>
      </c>
      <c r="Y3" s="803"/>
      <c r="Z3" s="804">
        <v>44980</v>
      </c>
      <c r="AA3" s="804"/>
      <c r="AB3" s="785"/>
      <c r="AC3" s="1067"/>
      <c r="AD3" s="1067"/>
      <c r="AE3" s="1068"/>
      <c r="AF3" s="1068"/>
      <c r="AG3" s="1067"/>
      <c r="AH3" s="91"/>
      <c r="AI3" s="1069"/>
      <c r="AJ3" s="806"/>
      <c r="AK3" s="806"/>
      <c r="AL3" s="806"/>
      <c r="AM3" s="806"/>
      <c r="AN3" s="806"/>
      <c r="AO3" s="806"/>
      <c r="AP3" s="802"/>
      <c r="AQ3" s="802"/>
      <c r="AR3" s="802"/>
      <c r="AS3" s="802"/>
      <c r="AT3" s="802"/>
      <c r="AU3" s="802"/>
      <c r="AV3" s="802"/>
      <c r="AW3" s="802"/>
      <c r="AX3" s="802"/>
      <c r="AY3" s="802"/>
      <c r="AZ3" s="802"/>
      <c r="BA3" s="802"/>
      <c r="BB3" s="802"/>
      <c r="BC3" s="802"/>
      <c r="BD3" s="802"/>
      <c r="BE3" s="802"/>
      <c r="BF3" s="802"/>
      <c r="BG3" s="802"/>
      <c r="BH3" s="806"/>
      <c r="BI3" s="806"/>
      <c r="BJ3" s="806"/>
      <c r="BK3" s="806"/>
      <c r="BL3" s="806"/>
      <c r="BM3" s="806"/>
      <c r="BN3" s="806"/>
      <c r="BO3" s="806"/>
      <c r="BP3" s="806"/>
      <c r="BQ3" s="806"/>
      <c r="BR3" s="806"/>
    </row>
    <row r="4" spans="1:74" s="780" customFormat="1" ht="25.5">
      <c r="A4" s="801"/>
      <c r="B4" s="630"/>
      <c r="C4" s="809"/>
      <c r="D4" s="809"/>
      <c r="E4" s="596"/>
      <c r="F4" s="618"/>
      <c r="G4" s="810"/>
      <c r="H4" s="811"/>
      <c r="I4" s="811"/>
      <c r="J4" s="811"/>
      <c r="K4" s="613">
        <v>44936</v>
      </c>
      <c r="L4" s="781">
        <v>13</v>
      </c>
      <c r="M4" s="798" t="s">
        <v>2351</v>
      </c>
      <c r="N4" s="799"/>
      <c r="O4" s="807"/>
      <c r="P4" s="586" t="s">
        <v>2358</v>
      </c>
      <c r="Q4" s="783">
        <v>5314</v>
      </c>
      <c r="R4" s="586" t="s">
        <v>5718</v>
      </c>
      <c r="S4" s="586" t="s">
        <v>9002</v>
      </c>
      <c r="T4" s="801">
        <v>5314</v>
      </c>
      <c r="U4" s="586" t="s">
        <v>5720</v>
      </c>
      <c r="V4" s="962"/>
      <c r="W4" s="523" t="s">
        <v>5043</v>
      </c>
      <c r="X4" s="983" t="s">
        <v>5833</v>
      </c>
      <c r="Y4" s="803"/>
      <c r="Z4" s="804">
        <v>44980</v>
      </c>
      <c r="AA4" s="804"/>
      <c r="AB4" s="785"/>
      <c r="AC4" s="1067"/>
      <c r="AD4" s="1067"/>
      <c r="AE4" s="1068"/>
      <c r="AF4" s="1068"/>
      <c r="AG4" s="1067"/>
      <c r="AH4" s="91"/>
      <c r="AI4" s="1069"/>
      <c r="AJ4" s="806"/>
      <c r="AK4" s="806"/>
      <c r="AL4" s="806"/>
      <c r="AM4" s="806"/>
      <c r="AN4" s="806"/>
      <c r="AO4" s="806"/>
      <c r="AP4" s="802"/>
      <c r="AQ4" s="802"/>
      <c r="AR4" s="802"/>
      <c r="AS4" s="802"/>
      <c r="AT4" s="802"/>
      <c r="AU4" s="802"/>
      <c r="AV4" s="802"/>
      <c r="AW4" s="802"/>
      <c r="AX4" s="802"/>
      <c r="AY4" s="802"/>
      <c r="AZ4" s="802"/>
      <c r="BA4" s="802"/>
      <c r="BB4" s="802"/>
      <c r="BC4" s="802"/>
      <c r="BD4" s="802"/>
      <c r="BE4" s="802"/>
      <c r="BF4" s="802"/>
      <c r="BG4" s="802"/>
      <c r="BH4" s="806"/>
      <c r="BI4" s="806"/>
      <c r="BJ4" s="806"/>
      <c r="BK4" s="806"/>
      <c r="BL4" s="806"/>
      <c r="BM4" s="806"/>
      <c r="BN4" s="806"/>
      <c r="BO4" s="806"/>
      <c r="BP4" s="806"/>
      <c r="BQ4" s="806"/>
      <c r="BR4" s="806"/>
    </row>
    <row r="5" spans="1:74" s="780" customFormat="1" ht="25.5">
      <c r="A5" s="801"/>
      <c r="B5" s="630"/>
      <c r="C5" s="809"/>
      <c r="D5" s="809"/>
      <c r="E5" s="596"/>
      <c r="F5" s="618"/>
      <c r="G5" s="810"/>
      <c r="H5" s="811"/>
      <c r="I5" s="811"/>
      <c r="J5" s="811"/>
      <c r="K5" s="613">
        <v>44950</v>
      </c>
      <c r="L5" s="781">
        <v>27</v>
      </c>
      <c r="M5" s="798" t="s">
        <v>2351</v>
      </c>
      <c r="N5" s="799"/>
      <c r="O5" s="807"/>
      <c r="P5" s="586" t="s">
        <v>2358</v>
      </c>
      <c r="Q5" s="783">
        <v>5184</v>
      </c>
      <c r="R5" s="586" t="s">
        <v>153</v>
      </c>
      <c r="S5" s="586" t="s">
        <v>9003</v>
      </c>
      <c r="T5" s="801">
        <v>5184</v>
      </c>
      <c r="U5" s="586" t="s">
        <v>5720</v>
      </c>
      <c r="V5" s="962"/>
      <c r="W5" s="523" t="s">
        <v>5043</v>
      </c>
      <c r="X5" s="983" t="s">
        <v>5833</v>
      </c>
      <c r="Y5" s="803"/>
      <c r="Z5" s="804">
        <v>44994</v>
      </c>
      <c r="AA5" s="804"/>
      <c r="AB5" s="785"/>
      <c r="AC5" s="1067"/>
      <c r="AD5" s="1067"/>
      <c r="AE5" s="1068"/>
      <c r="AF5" s="1068"/>
      <c r="AG5" s="1067"/>
      <c r="AH5" s="91"/>
      <c r="AI5" s="1069"/>
      <c r="AJ5" s="806"/>
      <c r="AK5" s="806"/>
      <c r="AL5" s="806"/>
      <c r="AM5" s="806"/>
      <c r="AN5" s="806"/>
      <c r="AO5" s="806"/>
      <c r="AP5" s="802"/>
      <c r="AQ5" s="802"/>
      <c r="AR5" s="802"/>
      <c r="AS5" s="802"/>
      <c r="AT5" s="802"/>
      <c r="AU5" s="802"/>
      <c r="AV5" s="802"/>
      <c r="AW5" s="802"/>
      <c r="AX5" s="802"/>
      <c r="AY5" s="802"/>
      <c r="AZ5" s="802"/>
      <c r="BA5" s="802"/>
      <c r="BB5" s="802"/>
      <c r="BC5" s="802"/>
      <c r="BD5" s="802"/>
      <c r="BE5" s="802"/>
      <c r="BF5" s="802"/>
      <c r="BG5" s="802"/>
      <c r="BH5" s="806"/>
      <c r="BI5" s="806"/>
      <c r="BJ5" s="806"/>
      <c r="BK5" s="806"/>
      <c r="BL5" s="806"/>
      <c r="BM5" s="806"/>
      <c r="BN5" s="806"/>
      <c r="BO5" s="806"/>
      <c r="BP5" s="806"/>
      <c r="BQ5" s="806"/>
      <c r="BR5" s="806"/>
    </row>
    <row r="6" spans="1:74" ht="42.75">
      <c r="A6" s="672">
        <v>7042</v>
      </c>
      <c r="B6" s="630" t="s">
        <v>9004</v>
      </c>
      <c r="C6" s="630" t="s">
        <v>7714</v>
      </c>
      <c r="D6" s="630"/>
      <c r="E6" s="596"/>
      <c r="F6" s="618"/>
      <c r="G6" s="515"/>
      <c r="H6" s="624"/>
      <c r="I6" s="624"/>
      <c r="J6" s="624"/>
      <c r="K6" s="613" t="s">
        <v>8559</v>
      </c>
      <c r="L6" s="557">
        <v>20</v>
      </c>
      <c r="M6" s="778" t="s">
        <v>2374</v>
      </c>
      <c r="N6" s="632"/>
      <c r="O6" s="561">
        <v>14903</v>
      </c>
      <c r="P6" s="586" t="s">
        <v>8961</v>
      </c>
      <c r="Q6" s="783">
        <v>7042</v>
      </c>
      <c r="R6" s="586" t="s">
        <v>9005</v>
      </c>
      <c r="S6" s="586" t="s">
        <v>9006</v>
      </c>
      <c r="T6" s="672">
        <v>7042</v>
      </c>
      <c r="U6" s="586" t="s">
        <v>5720</v>
      </c>
      <c r="V6" s="962" t="s">
        <v>9007</v>
      </c>
      <c r="W6" s="523" t="s">
        <v>5043</v>
      </c>
      <c r="X6" s="983" t="s">
        <v>5833</v>
      </c>
      <c r="Y6" s="682"/>
      <c r="Z6" s="670">
        <v>45015</v>
      </c>
      <c r="AA6" s="670"/>
      <c r="AB6" s="779"/>
      <c r="AC6" s="1067">
        <v>6</v>
      </c>
      <c r="AD6" s="1067" t="s">
        <v>6492</v>
      </c>
      <c r="AE6" s="1067">
        <v>0</v>
      </c>
      <c r="AF6" s="1068" t="s">
        <v>7986</v>
      </c>
      <c r="AG6" s="1067" t="s">
        <v>7948</v>
      </c>
      <c r="AH6" s="91"/>
      <c r="AI6" s="1069" t="s">
        <v>8596</v>
      </c>
      <c r="AJ6" s="91"/>
      <c r="AK6" s="91"/>
      <c r="AL6" s="91"/>
      <c r="AM6" s="91"/>
      <c r="AN6" s="91"/>
      <c r="AO6" s="91"/>
      <c r="AP6" s="523"/>
      <c r="AQ6" s="523"/>
      <c r="AR6" s="523"/>
      <c r="AS6" s="523"/>
      <c r="AT6" s="523"/>
      <c r="AU6" s="523"/>
      <c r="AV6" s="523"/>
      <c r="AW6" s="523"/>
      <c r="AX6" s="523"/>
      <c r="AY6" s="523"/>
      <c r="AZ6" s="523"/>
      <c r="BA6" s="523"/>
      <c r="BB6" s="523"/>
      <c r="BC6" s="523"/>
      <c r="BD6" s="523"/>
      <c r="BE6" s="523"/>
      <c r="BF6" s="523"/>
      <c r="BG6" s="523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4" t="s">
        <v>8912</v>
      </c>
      <c r="BT6" s="94"/>
    </row>
    <row r="7" spans="1:74" ht="25.5">
      <c r="A7" s="672">
        <v>4633</v>
      </c>
      <c r="B7" s="630" t="s">
        <v>9008</v>
      </c>
      <c r="C7" s="630" t="s">
        <v>2333</v>
      </c>
      <c r="D7" s="630"/>
      <c r="E7" s="596"/>
      <c r="F7" s="618"/>
      <c r="G7" s="515"/>
      <c r="H7" s="624"/>
      <c r="I7" s="624"/>
      <c r="J7" s="624"/>
      <c r="K7" s="613" t="s">
        <v>8559</v>
      </c>
      <c r="L7" s="557">
        <v>20</v>
      </c>
      <c r="M7" s="778" t="s">
        <v>2374</v>
      </c>
      <c r="N7" s="632"/>
      <c r="O7" s="561">
        <v>14907</v>
      </c>
      <c r="P7" s="586" t="s">
        <v>2335</v>
      </c>
      <c r="Q7" s="783">
        <v>4633</v>
      </c>
      <c r="R7" s="586" t="s">
        <v>157</v>
      </c>
      <c r="S7" s="586" t="s">
        <v>2877</v>
      </c>
      <c r="T7" s="672">
        <v>4633</v>
      </c>
      <c r="U7" s="586" t="s">
        <v>5720</v>
      </c>
      <c r="V7" s="962" t="s">
        <v>9009</v>
      </c>
      <c r="W7" s="523" t="s">
        <v>5043</v>
      </c>
      <c r="X7" s="983" t="s">
        <v>5833</v>
      </c>
      <c r="Y7" s="682"/>
      <c r="Z7" s="670">
        <v>45015</v>
      </c>
      <c r="AA7" s="670"/>
      <c r="AB7" s="779"/>
      <c r="AC7" s="1067">
        <v>12</v>
      </c>
      <c r="AD7" s="1067" t="s">
        <v>6689</v>
      </c>
      <c r="AE7" s="1068" t="s">
        <v>7975</v>
      </c>
      <c r="AF7" s="1068" t="s">
        <v>7986</v>
      </c>
      <c r="AG7" s="1067" t="s">
        <v>7976</v>
      </c>
      <c r="AH7" s="91"/>
      <c r="AI7" s="1069" t="s">
        <v>8596</v>
      </c>
      <c r="AJ7" s="91"/>
      <c r="AK7" s="91"/>
      <c r="AL7" s="91"/>
      <c r="AM7" s="91"/>
      <c r="AN7" s="91"/>
      <c r="AO7" s="91"/>
      <c r="AP7" s="523"/>
      <c r="AQ7" s="523"/>
      <c r="AR7" s="523"/>
      <c r="AS7" s="523"/>
      <c r="AT7" s="523"/>
      <c r="AU7" s="523"/>
      <c r="AV7" s="523"/>
      <c r="AW7" s="523"/>
      <c r="AX7" s="523"/>
      <c r="AY7" s="523"/>
      <c r="AZ7" s="523"/>
      <c r="BA7" s="523"/>
      <c r="BB7" s="523"/>
      <c r="BC7" s="523"/>
      <c r="BD7" s="523"/>
      <c r="BE7" s="523"/>
      <c r="BF7" s="523"/>
      <c r="BG7" s="523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4" t="s">
        <v>8912</v>
      </c>
      <c r="BT7" s="94" t="s">
        <v>8912</v>
      </c>
    </row>
    <row r="8" spans="1:74" ht="25.5">
      <c r="A8" s="672"/>
      <c r="B8" s="630"/>
      <c r="C8" s="630"/>
      <c r="D8" s="630"/>
      <c r="E8" s="596"/>
      <c r="F8" s="618"/>
      <c r="G8" s="515"/>
      <c r="H8" s="624"/>
      <c r="I8" s="624"/>
      <c r="J8" s="624"/>
      <c r="K8" s="613"/>
      <c r="L8" s="557">
        <v>20</v>
      </c>
      <c r="M8" s="778" t="s">
        <v>2374</v>
      </c>
      <c r="N8" s="632"/>
      <c r="O8" s="561"/>
      <c r="P8" s="586" t="s">
        <v>2335</v>
      </c>
      <c r="Q8" s="783">
        <v>7412</v>
      </c>
      <c r="R8" s="586" t="s">
        <v>3207</v>
      </c>
      <c r="S8" s="586" t="s">
        <v>9010</v>
      </c>
      <c r="T8" s="672">
        <v>7412</v>
      </c>
      <c r="U8" s="586" t="s">
        <v>5720</v>
      </c>
      <c r="V8" s="962" t="s">
        <v>9011</v>
      </c>
      <c r="W8" s="523" t="s">
        <v>5043</v>
      </c>
      <c r="X8" s="983" t="s">
        <v>5833</v>
      </c>
      <c r="Y8" s="682"/>
      <c r="Z8" s="670">
        <v>45015</v>
      </c>
      <c r="AA8" s="670"/>
      <c r="AB8" s="779"/>
      <c r="AC8" s="1067">
        <v>12</v>
      </c>
      <c r="AD8" s="1067" t="s">
        <v>6689</v>
      </c>
      <c r="AE8" s="1068" t="s">
        <v>7975</v>
      </c>
      <c r="AF8" s="1068" t="s">
        <v>7986</v>
      </c>
      <c r="AG8" s="1067" t="s">
        <v>7976</v>
      </c>
      <c r="AH8" s="91"/>
      <c r="AI8" s="1069" t="s">
        <v>8596</v>
      </c>
      <c r="AJ8" s="91"/>
      <c r="AK8" s="91"/>
      <c r="AL8" s="91"/>
      <c r="AM8" s="91"/>
      <c r="AN8" s="91"/>
      <c r="AO8" s="91"/>
      <c r="AP8" s="523"/>
      <c r="AQ8" s="523"/>
      <c r="AR8" s="523"/>
      <c r="AS8" s="523"/>
      <c r="AT8" s="523"/>
      <c r="AU8" s="523"/>
      <c r="AV8" s="523"/>
      <c r="AW8" s="523"/>
      <c r="AX8" s="523"/>
      <c r="AY8" s="523"/>
      <c r="AZ8" s="523"/>
      <c r="BA8" s="523"/>
      <c r="BB8" s="523"/>
      <c r="BC8" s="523"/>
      <c r="BD8" s="523"/>
      <c r="BE8" s="523"/>
      <c r="BF8" s="523"/>
      <c r="BG8" s="523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4"/>
      <c r="BT8" s="94"/>
    </row>
    <row r="9" spans="1:74" ht="25.5">
      <c r="A9" s="672"/>
      <c r="B9" s="630" t="s">
        <v>8966</v>
      </c>
      <c r="C9" s="630"/>
      <c r="D9" s="630"/>
      <c r="E9" s="596"/>
      <c r="F9" s="618"/>
      <c r="G9" s="515"/>
      <c r="H9" s="624"/>
      <c r="I9" s="624"/>
      <c r="J9" s="624"/>
      <c r="K9" s="613"/>
      <c r="L9" s="557">
        <v>20</v>
      </c>
      <c r="M9" s="778" t="s">
        <v>2374</v>
      </c>
      <c r="N9" s="632"/>
      <c r="O9" s="561"/>
      <c r="P9" s="586" t="s">
        <v>2335</v>
      </c>
      <c r="Q9" s="783">
        <v>7495</v>
      </c>
      <c r="R9" s="586" t="s">
        <v>8967</v>
      </c>
      <c r="S9" s="586"/>
      <c r="T9" s="672">
        <v>7495</v>
      </c>
      <c r="U9" s="586" t="s">
        <v>5720</v>
      </c>
      <c r="V9" s="962" t="s">
        <v>8968</v>
      </c>
      <c r="W9" s="523" t="s">
        <v>5043</v>
      </c>
      <c r="X9" s="983" t="s">
        <v>5833</v>
      </c>
      <c r="Y9" s="682"/>
      <c r="Z9" s="670">
        <v>45015</v>
      </c>
      <c r="AA9" s="670"/>
      <c r="AB9" s="779"/>
      <c r="AC9" s="1067">
        <v>12</v>
      </c>
      <c r="AD9" s="1067" t="s">
        <v>6689</v>
      </c>
      <c r="AE9" s="1068" t="s">
        <v>7975</v>
      </c>
      <c r="AF9" s="1068" t="s">
        <v>7986</v>
      </c>
      <c r="AG9" s="1067" t="s">
        <v>7976</v>
      </c>
      <c r="AH9" s="91"/>
      <c r="AI9" s="1069" t="s">
        <v>8596</v>
      </c>
      <c r="AJ9" s="91"/>
      <c r="AK9" s="91"/>
      <c r="AL9" s="91"/>
      <c r="AM9" s="91"/>
      <c r="AN9" s="91"/>
      <c r="AO9" s="91"/>
      <c r="AP9" s="523"/>
      <c r="AQ9" s="523"/>
      <c r="AR9" s="523"/>
      <c r="AS9" s="523"/>
      <c r="AT9" s="523"/>
      <c r="AU9" s="523"/>
      <c r="AV9" s="523"/>
      <c r="AW9" s="523"/>
      <c r="AX9" s="523"/>
      <c r="AY9" s="523"/>
      <c r="AZ9" s="523"/>
      <c r="BA9" s="523"/>
      <c r="BB9" s="523"/>
      <c r="BC9" s="523"/>
      <c r="BD9" s="523"/>
      <c r="BE9" s="523"/>
      <c r="BF9" s="523"/>
      <c r="BG9" s="523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4"/>
      <c r="BT9" s="94"/>
    </row>
    <row r="10" spans="1:74" ht="25.5">
      <c r="A10" s="672"/>
      <c r="B10" s="630"/>
      <c r="C10" s="630"/>
      <c r="D10" s="630"/>
      <c r="E10" s="596"/>
      <c r="F10" s="618"/>
      <c r="G10" s="515"/>
      <c r="H10" s="624"/>
      <c r="I10" s="624"/>
      <c r="J10" s="624"/>
      <c r="K10" s="613"/>
      <c r="L10" s="557">
        <v>20</v>
      </c>
      <c r="M10" s="778" t="s">
        <v>2374</v>
      </c>
      <c r="N10" s="632"/>
      <c r="O10" s="561"/>
      <c r="P10" s="962" t="s">
        <v>8961</v>
      </c>
      <c r="Q10" s="783">
        <v>7074</v>
      </c>
      <c r="R10" s="586" t="s">
        <v>8985</v>
      </c>
      <c r="S10" s="586" t="s">
        <v>8986</v>
      </c>
      <c r="T10" s="672">
        <v>7074</v>
      </c>
      <c r="U10" s="586" t="s">
        <v>5720</v>
      </c>
      <c r="V10" s="962" t="s">
        <v>8987</v>
      </c>
      <c r="W10" s="523" t="s">
        <v>5043</v>
      </c>
      <c r="X10" s="983" t="s">
        <v>5833</v>
      </c>
      <c r="Y10" s="682"/>
      <c r="Z10" s="670"/>
      <c r="AA10" s="670"/>
      <c r="AB10" s="779"/>
      <c r="AC10" s="1067"/>
      <c r="AD10" s="1067"/>
      <c r="AE10" s="1068"/>
      <c r="AF10" s="1068"/>
      <c r="AG10" s="1067"/>
      <c r="AH10" s="91"/>
      <c r="AI10" s="1069"/>
      <c r="AJ10" s="91"/>
      <c r="AK10" s="91"/>
      <c r="AL10" s="91"/>
      <c r="AM10" s="91"/>
      <c r="AN10" s="91"/>
      <c r="AO10" s="91"/>
      <c r="AP10" s="523"/>
      <c r="AQ10" s="523"/>
      <c r="AR10" s="523"/>
      <c r="AS10" s="523"/>
      <c r="AT10" s="523"/>
      <c r="AU10" s="523"/>
      <c r="AV10" s="523"/>
      <c r="AW10" s="523"/>
      <c r="AX10" s="523"/>
      <c r="AY10" s="523"/>
      <c r="AZ10" s="523"/>
      <c r="BA10" s="523"/>
      <c r="BB10" s="523"/>
      <c r="BC10" s="523"/>
      <c r="BD10" s="523"/>
      <c r="BE10" s="523"/>
      <c r="BF10" s="523"/>
      <c r="BG10" s="523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4"/>
      <c r="BT10" s="94"/>
    </row>
    <row r="11" spans="1:74" ht="42.75">
      <c r="A11" s="672"/>
      <c r="B11" s="630"/>
      <c r="C11" s="630"/>
      <c r="D11" s="630"/>
      <c r="E11" s="596"/>
      <c r="F11" s="618"/>
      <c r="G11" s="515"/>
      <c r="H11" s="624"/>
      <c r="I11" s="624"/>
      <c r="J11" s="624"/>
      <c r="K11" s="613"/>
      <c r="L11" s="557">
        <v>20</v>
      </c>
      <c r="M11" s="778" t="s">
        <v>2374</v>
      </c>
      <c r="N11" s="632"/>
      <c r="O11" s="561">
        <v>14715</v>
      </c>
      <c r="P11" s="577" t="s">
        <v>8961</v>
      </c>
      <c r="Q11" s="783">
        <v>6973</v>
      </c>
      <c r="R11" s="577" t="s">
        <v>8799</v>
      </c>
      <c r="S11" s="577"/>
      <c r="T11" s="672">
        <v>6973</v>
      </c>
      <c r="U11" s="577" t="s">
        <v>4887</v>
      </c>
      <c r="V11" s="577" t="s">
        <v>9012</v>
      </c>
      <c r="W11" s="523" t="s">
        <v>5043</v>
      </c>
      <c r="X11" s="983" t="s">
        <v>5833</v>
      </c>
      <c r="Y11" s="682"/>
      <c r="Z11" s="670"/>
      <c r="AA11" s="670"/>
      <c r="AB11" s="779"/>
      <c r="AC11" s="1067">
        <v>6</v>
      </c>
      <c r="AD11" s="1067" t="s">
        <v>6492</v>
      </c>
      <c r="AE11" s="1067">
        <v>0</v>
      </c>
      <c r="AF11" s="1068" t="s">
        <v>7986</v>
      </c>
      <c r="AG11" s="1067" t="s">
        <v>7948</v>
      </c>
      <c r="AH11" s="91"/>
      <c r="AI11" s="1069" t="s">
        <v>8596</v>
      </c>
      <c r="AJ11" s="91"/>
      <c r="AK11" s="91"/>
      <c r="AL11" s="91"/>
      <c r="AM11" s="91"/>
      <c r="AN11" s="91"/>
      <c r="AO11" s="91"/>
      <c r="AP11" s="523"/>
      <c r="AQ11" s="523"/>
      <c r="AR11" s="523"/>
      <c r="AS11" s="523"/>
      <c r="AT11" s="523"/>
      <c r="AU11" s="523"/>
      <c r="AV11" s="523"/>
      <c r="AW11" s="523"/>
      <c r="AX11" s="523"/>
      <c r="AY11" s="523"/>
      <c r="AZ11" s="523"/>
      <c r="BA11" s="523"/>
      <c r="BB11" s="523"/>
      <c r="BC11" s="523"/>
      <c r="BD11" s="523"/>
      <c r="BE11" s="523"/>
      <c r="BF11" s="523"/>
      <c r="BG11" s="523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4"/>
      <c r="BT11" s="94"/>
    </row>
    <row r="12" spans="1:74" ht="25.5">
      <c r="A12" s="672">
        <v>7253</v>
      </c>
      <c r="B12" s="630" t="s">
        <v>9013</v>
      </c>
      <c r="C12" s="630" t="s">
        <v>6564</v>
      </c>
      <c r="D12" s="630"/>
      <c r="E12" s="596"/>
      <c r="F12" s="618"/>
      <c r="G12" s="515"/>
      <c r="H12" s="624"/>
      <c r="I12" s="624"/>
      <c r="J12" s="624"/>
      <c r="K12" s="613" t="s">
        <v>8559</v>
      </c>
      <c r="L12" s="557">
        <v>20</v>
      </c>
      <c r="M12" s="778" t="s">
        <v>2471</v>
      </c>
      <c r="N12" s="632" t="s">
        <v>2471</v>
      </c>
      <c r="O12" s="561">
        <v>14718</v>
      </c>
      <c r="P12" s="577" t="s">
        <v>2335</v>
      </c>
      <c r="Q12" s="783">
        <v>7253</v>
      </c>
      <c r="R12" s="577" t="s">
        <v>8821</v>
      </c>
      <c r="S12" s="577" t="s">
        <v>8822</v>
      </c>
      <c r="T12" s="672">
        <v>7253</v>
      </c>
      <c r="U12" s="577" t="s">
        <v>4887</v>
      </c>
      <c r="V12" s="577" t="s">
        <v>9014</v>
      </c>
      <c r="W12" s="523" t="s">
        <v>5043</v>
      </c>
      <c r="X12" s="523" t="s">
        <v>5833</v>
      </c>
      <c r="Y12" s="682"/>
      <c r="Z12" s="670">
        <v>45107</v>
      </c>
      <c r="AA12" s="670"/>
      <c r="AB12" s="779"/>
      <c r="AC12" s="1067">
        <v>12</v>
      </c>
      <c r="AD12" s="1067" t="s">
        <v>6689</v>
      </c>
      <c r="AE12" s="1068" t="s">
        <v>7975</v>
      </c>
      <c r="AF12" s="1068" t="s">
        <v>7986</v>
      </c>
      <c r="AG12" s="1067" t="s">
        <v>7976</v>
      </c>
      <c r="AH12" s="91"/>
      <c r="AI12" s="1069" t="s">
        <v>8596</v>
      </c>
      <c r="AJ12" s="91"/>
      <c r="AK12" s="91"/>
      <c r="AL12" s="91"/>
      <c r="AM12" s="91"/>
      <c r="AN12" s="91"/>
      <c r="AO12" s="91"/>
      <c r="AP12" s="523"/>
      <c r="AQ12" s="523"/>
      <c r="AR12" s="523"/>
      <c r="AS12" s="523"/>
      <c r="AT12" s="523"/>
      <c r="AU12" s="523"/>
      <c r="AV12" s="523"/>
      <c r="AW12" s="523"/>
      <c r="AX12" s="523"/>
      <c r="AY12" s="523"/>
      <c r="AZ12" s="523"/>
      <c r="BA12" s="523"/>
      <c r="BB12" s="523"/>
      <c r="BC12" s="523"/>
      <c r="BD12" s="523"/>
      <c r="BE12" s="523"/>
      <c r="BF12" s="523"/>
      <c r="BG12" s="523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4" t="s">
        <v>8912</v>
      </c>
      <c r="BT12" s="94" t="s">
        <v>8912</v>
      </c>
    </row>
    <row r="13" spans="1:74" ht="25.5">
      <c r="A13" s="672">
        <v>5671</v>
      </c>
      <c r="B13" s="630" t="s">
        <v>9015</v>
      </c>
      <c r="C13" s="630" t="s">
        <v>2333</v>
      </c>
      <c r="D13" s="630"/>
      <c r="E13" s="596"/>
      <c r="F13" s="618"/>
      <c r="G13" s="515"/>
      <c r="H13" s="624"/>
      <c r="I13" s="624"/>
      <c r="J13" s="624"/>
      <c r="K13" s="613" t="s">
        <v>8559</v>
      </c>
      <c r="L13" s="557">
        <v>20</v>
      </c>
      <c r="M13" s="778" t="s">
        <v>2471</v>
      </c>
      <c r="N13" s="632" t="s">
        <v>2471</v>
      </c>
      <c r="O13" s="561">
        <v>14899</v>
      </c>
      <c r="P13" s="577" t="s">
        <v>2335</v>
      </c>
      <c r="Q13" s="783">
        <v>5671</v>
      </c>
      <c r="R13" s="577" t="s">
        <v>81</v>
      </c>
      <c r="S13" s="577" t="s">
        <v>8823</v>
      </c>
      <c r="T13" s="672">
        <v>5671</v>
      </c>
      <c r="U13" s="577" t="s">
        <v>4887</v>
      </c>
      <c r="V13" s="577" t="s">
        <v>1159</v>
      </c>
      <c r="W13" s="523" t="s">
        <v>5043</v>
      </c>
      <c r="X13" s="523" t="s">
        <v>5833</v>
      </c>
      <c r="Y13" s="682"/>
      <c r="Z13" s="670">
        <v>45107</v>
      </c>
      <c r="AA13" s="670"/>
      <c r="AB13" s="779"/>
      <c r="AC13" s="1067">
        <v>12</v>
      </c>
      <c r="AD13" s="1067" t="s">
        <v>6689</v>
      </c>
      <c r="AE13" s="1068" t="s">
        <v>7975</v>
      </c>
      <c r="AF13" s="1068" t="s">
        <v>7986</v>
      </c>
      <c r="AG13" s="1067" t="s">
        <v>7976</v>
      </c>
      <c r="AH13" s="91"/>
      <c r="AI13" s="1069" t="s">
        <v>8596</v>
      </c>
      <c r="AJ13" s="91"/>
      <c r="AK13" s="91"/>
      <c r="AL13" s="91"/>
      <c r="AM13" s="91"/>
      <c r="AN13" s="91"/>
      <c r="AO13" s="91"/>
      <c r="AP13" s="523"/>
      <c r="AQ13" s="523"/>
      <c r="AR13" s="523"/>
      <c r="AS13" s="523"/>
      <c r="AT13" s="523"/>
      <c r="AU13" s="523"/>
      <c r="AV13" s="523"/>
      <c r="AW13" s="523"/>
      <c r="AX13" s="523"/>
      <c r="AY13" s="523"/>
      <c r="AZ13" s="523"/>
      <c r="BA13" s="523"/>
      <c r="BB13" s="523"/>
      <c r="BC13" s="523"/>
      <c r="BD13" s="523"/>
      <c r="BE13" s="523"/>
      <c r="BF13" s="523"/>
      <c r="BG13" s="523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4" t="s">
        <v>8912</v>
      </c>
      <c r="BT13" s="94" t="s">
        <v>8912</v>
      </c>
    </row>
    <row r="14" spans="1:74" ht="25.5">
      <c r="A14" s="672">
        <v>5707</v>
      </c>
      <c r="B14" s="630" t="s">
        <v>9016</v>
      </c>
      <c r="C14" s="630" t="s">
        <v>2333</v>
      </c>
      <c r="D14" s="630"/>
      <c r="E14" s="596"/>
      <c r="F14" s="618"/>
      <c r="G14" s="515">
        <v>11</v>
      </c>
      <c r="H14" s="624"/>
      <c r="I14" s="624"/>
      <c r="J14" s="624"/>
      <c r="K14" s="613" t="s">
        <v>8559</v>
      </c>
      <c r="L14" s="557">
        <v>20</v>
      </c>
      <c r="M14" s="778" t="s">
        <v>2471</v>
      </c>
      <c r="N14" s="632" t="s">
        <v>2471</v>
      </c>
      <c r="O14" s="561">
        <v>14717</v>
      </c>
      <c r="P14" s="577" t="s">
        <v>2335</v>
      </c>
      <c r="Q14" s="783">
        <v>5707</v>
      </c>
      <c r="R14" s="577" t="s">
        <v>5446</v>
      </c>
      <c r="S14" s="577" t="s">
        <v>114</v>
      </c>
      <c r="T14" s="672">
        <v>5707</v>
      </c>
      <c r="U14" s="577" t="s">
        <v>4887</v>
      </c>
      <c r="V14" s="577" t="s">
        <v>1532</v>
      </c>
      <c r="W14" s="523" t="s">
        <v>5043</v>
      </c>
      <c r="X14" s="523" t="s">
        <v>5833</v>
      </c>
      <c r="Y14" s="682"/>
      <c r="Z14" s="670">
        <v>45107</v>
      </c>
      <c r="AA14" s="670"/>
      <c r="AB14" s="779"/>
      <c r="AC14" s="1067">
        <v>12</v>
      </c>
      <c r="AD14" s="1067" t="s">
        <v>6689</v>
      </c>
      <c r="AE14" s="1068" t="s">
        <v>7975</v>
      </c>
      <c r="AF14" s="1068" t="s">
        <v>7986</v>
      </c>
      <c r="AG14" s="1067" t="s">
        <v>7976</v>
      </c>
      <c r="AH14" s="91"/>
      <c r="AI14" s="1069" t="s">
        <v>8596</v>
      </c>
      <c r="AJ14" s="91"/>
      <c r="AK14" s="91"/>
      <c r="AL14" s="91"/>
      <c r="AM14" s="91"/>
      <c r="AN14" s="91"/>
      <c r="AO14" s="91"/>
      <c r="AP14" s="523"/>
      <c r="AQ14" s="523"/>
      <c r="AR14" s="523"/>
      <c r="AS14" s="523"/>
      <c r="AT14" s="523"/>
      <c r="AU14" s="523"/>
      <c r="AV14" s="523"/>
      <c r="AW14" s="523"/>
      <c r="AX14" s="523"/>
      <c r="AY14" s="523"/>
      <c r="AZ14" s="523"/>
      <c r="BA14" s="523"/>
      <c r="BB14" s="523"/>
      <c r="BC14" s="523"/>
      <c r="BD14" s="523"/>
      <c r="BE14" s="523"/>
      <c r="BF14" s="523"/>
      <c r="BG14" s="523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4" t="s">
        <v>8912</v>
      </c>
      <c r="BT14" s="94" t="s">
        <v>8912</v>
      </c>
    </row>
    <row r="15" spans="1:74" ht="25.5">
      <c r="A15" s="672">
        <v>7400</v>
      </c>
      <c r="B15" s="630" t="s">
        <v>9017</v>
      </c>
      <c r="C15" s="630" t="s">
        <v>2333</v>
      </c>
      <c r="D15" s="630"/>
      <c r="E15" s="596"/>
      <c r="F15" s="618"/>
      <c r="G15" s="515">
        <v>11</v>
      </c>
      <c r="H15" s="624"/>
      <c r="I15" s="624"/>
      <c r="J15" s="624"/>
      <c r="K15" s="613" t="s">
        <v>8559</v>
      </c>
      <c r="L15" s="557">
        <v>20</v>
      </c>
      <c r="M15" s="778" t="s">
        <v>2471</v>
      </c>
      <c r="N15" s="632" t="s">
        <v>2471</v>
      </c>
      <c r="O15" s="561">
        <v>14901</v>
      </c>
      <c r="P15" s="577" t="s">
        <v>2335</v>
      </c>
      <c r="Q15" s="783">
        <v>7400</v>
      </c>
      <c r="R15" s="577" t="s">
        <v>3724</v>
      </c>
      <c r="S15" s="577" t="s">
        <v>165</v>
      </c>
      <c r="T15" s="672">
        <v>7400</v>
      </c>
      <c r="U15" s="577" t="s">
        <v>4887</v>
      </c>
      <c r="V15" s="577" t="s">
        <v>1159</v>
      </c>
      <c r="W15" s="523" t="s">
        <v>5043</v>
      </c>
      <c r="X15" s="523" t="s">
        <v>5833</v>
      </c>
      <c r="Y15" s="682"/>
      <c r="Z15" s="670">
        <v>45107</v>
      </c>
      <c r="AA15" s="670"/>
      <c r="AB15" s="779"/>
      <c r="AC15" s="1067">
        <v>12</v>
      </c>
      <c r="AD15" s="1067" t="s">
        <v>6689</v>
      </c>
      <c r="AE15" s="1068" t="s">
        <v>7975</v>
      </c>
      <c r="AF15" s="1068" t="s">
        <v>7986</v>
      </c>
      <c r="AG15" s="1067" t="s">
        <v>7976</v>
      </c>
      <c r="AH15" s="91"/>
      <c r="AI15" s="1069" t="s">
        <v>8596</v>
      </c>
      <c r="AJ15" s="91"/>
      <c r="AK15" s="91"/>
      <c r="AL15" s="91"/>
      <c r="AM15" s="91"/>
      <c r="AN15" s="91"/>
      <c r="AO15" s="91"/>
      <c r="AP15" s="523"/>
      <c r="AQ15" s="523"/>
      <c r="AR15" s="523"/>
      <c r="AS15" s="523"/>
      <c r="AT15" s="523"/>
      <c r="AU15" s="523"/>
      <c r="AV15" s="523"/>
      <c r="AW15" s="523"/>
      <c r="AX15" s="523"/>
      <c r="AY15" s="523"/>
      <c r="AZ15" s="523"/>
      <c r="BA15" s="523"/>
      <c r="BB15" s="523"/>
      <c r="BC15" s="523"/>
      <c r="BD15" s="523"/>
      <c r="BE15" s="523"/>
      <c r="BF15" s="523"/>
      <c r="BG15" s="523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4" t="s">
        <v>8912</v>
      </c>
      <c r="BT15" s="94" t="s">
        <v>8912</v>
      </c>
    </row>
    <row r="16" spans="1:74" ht="42.75">
      <c r="A16" s="672"/>
      <c r="B16" s="630"/>
      <c r="C16" s="630"/>
      <c r="D16" s="630"/>
      <c r="E16" s="596"/>
      <c r="F16" s="618"/>
      <c r="G16" s="515"/>
      <c r="H16" s="624"/>
      <c r="I16" s="624"/>
      <c r="J16" s="624"/>
      <c r="K16" s="613" t="s">
        <v>8559</v>
      </c>
      <c r="L16" s="557">
        <v>20</v>
      </c>
      <c r="M16" s="778" t="s">
        <v>2471</v>
      </c>
      <c r="N16" s="632" t="s">
        <v>2471</v>
      </c>
      <c r="O16" s="561">
        <v>14901</v>
      </c>
      <c r="P16" s="577" t="s">
        <v>8961</v>
      </c>
      <c r="Q16" s="783">
        <v>6710</v>
      </c>
      <c r="R16" s="577" t="s">
        <v>9018</v>
      </c>
      <c r="S16" s="577"/>
      <c r="T16" s="672"/>
      <c r="U16" s="577" t="s">
        <v>4887</v>
      </c>
      <c r="V16" s="577"/>
      <c r="W16" s="523" t="s">
        <v>5043</v>
      </c>
      <c r="X16" s="523" t="s">
        <v>5833</v>
      </c>
      <c r="Y16" s="682"/>
      <c r="Z16" s="670">
        <v>45107</v>
      </c>
      <c r="AA16" s="670"/>
      <c r="AB16" s="779"/>
      <c r="AC16" s="1067">
        <v>6</v>
      </c>
      <c r="AD16" s="1067" t="s">
        <v>6492</v>
      </c>
      <c r="AE16" s="1067">
        <v>0</v>
      </c>
      <c r="AF16" s="1068" t="s">
        <v>7986</v>
      </c>
      <c r="AG16" s="1067" t="s">
        <v>7948</v>
      </c>
      <c r="AH16" s="91"/>
      <c r="AI16" s="1069" t="s">
        <v>8596</v>
      </c>
      <c r="AJ16" s="91"/>
      <c r="AK16" s="91"/>
      <c r="AL16" s="91"/>
      <c r="AM16" s="91"/>
      <c r="AN16" s="91"/>
      <c r="AO16" s="91"/>
      <c r="AP16" s="523"/>
      <c r="AQ16" s="523"/>
      <c r="AR16" s="523"/>
      <c r="AS16" s="523"/>
      <c r="AT16" s="523"/>
      <c r="AU16" s="523"/>
      <c r="AV16" s="523"/>
      <c r="AW16" s="523"/>
      <c r="AX16" s="523"/>
      <c r="AY16" s="523"/>
      <c r="AZ16" s="523"/>
      <c r="BA16" s="523"/>
      <c r="BB16" s="523"/>
      <c r="BC16" s="523"/>
      <c r="BD16" s="523"/>
      <c r="BE16" s="523"/>
      <c r="BF16" s="523"/>
      <c r="BG16" s="523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4"/>
      <c r="BT16" s="94"/>
    </row>
    <row r="17" spans="1:72" ht="25.5">
      <c r="A17" s="672"/>
      <c r="B17" s="630"/>
      <c r="C17" s="630"/>
      <c r="D17" s="630"/>
      <c r="E17" s="596"/>
      <c r="F17" s="618"/>
      <c r="G17" s="515"/>
      <c r="H17" s="624"/>
      <c r="I17" s="624"/>
      <c r="J17" s="624"/>
      <c r="K17" s="613" t="s">
        <v>8559</v>
      </c>
      <c r="L17" s="557">
        <v>20</v>
      </c>
      <c r="M17" s="778" t="s">
        <v>2471</v>
      </c>
      <c r="N17" s="632" t="s">
        <v>2471</v>
      </c>
      <c r="O17" s="561">
        <v>14901</v>
      </c>
      <c r="P17" s="577" t="s">
        <v>2335</v>
      </c>
      <c r="Q17" s="783">
        <v>7435</v>
      </c>
      <c r="R17" s="577" t="s">
        <v>9019</v>
      </c>
      <c r="S17" s="577"/>
      <c r="T17" s="672"/>
      <c r="U17" s="577" t="s">
        <v>4887</v>
      </c>
      <c r="V17" s="577"/>
      <c r="W17" s="523" t="s">
        <v>5043</v>
      </c>
      <c r="X17" s="523" t="s">
        <v>5833</v>
      </c>
      <c r="Y17" s="682"/>
      <c r="Z17" s="670">
        <v>45107</v>
      </c>
      <c r="AA17" s="670"/>
      <c r="AB17" s="779"/>
      <c r="AC17" s="1067">
        <v>12</v>
      </c>
      <c r="AD17" s="1067" t="s">
        <v>6689</v>
      </c>
      <c r="AE17" s="1068" t="s">
        <v>7975</v>
      </c>
      <c r="AF17" s="1068" t="s">
        <v>7986</v>
      </c>
      <c r="AG17" s="1067" t="s">
        <v>7976</v>
      </c>
      <c r="AH17" s="91"/>
      <c r="AI17" s="1069" t="s">
        <v>8596</v>
      </c>
      <c r="AJ17" s="91"/>
      <c r="AK17" s="91"/>
      <c r="AL17" s="91"/>
      <c r="AM17" s="91"/>
      <c r="AN17" s="91"/>
      <c r="AO17" s="91"/>
      <c r="AP17" s="523"/>
      <c r="AQ17" s="523"/>
      <c r="AR17" s="523"/>
      <c r="AS17" s="523"/>
      <c r="AT17" s="523"/>
      <c r="AU17" s="523"/>
      <c r="AV17" s="523"/>
      <c r="AW17" s="523"/>
      <c r="AX17" s="523"/>
      <c r="AY17" s="523"/>
      <c r="AZ17" s="523"/>
      <c r="BA17" s="523"/>
      <c r="BB17" s="523"/>
      <c r="BC17" s="523"/>
      <c r="BD17" s="523"/>
      <c r="BE17" s="523"/>
      <c r="BF17" s="523"/>
      <c r="BG17" s="523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4"/>
      <c r="BT17" s="94"/>
    </row>
    <row r="18" spans="1:72" ht="25.5">
      <c r="A18" s="672">
        <v>7504</v>
      </c>
      <c r="B18" s="630" t="s">
        <v>9020</v>
      </c>
      <c r="C18" s="630" t="s">
        <v>2317</v>
      </c>
      <c r="D18" s="630"/>
      <c r="E18" s="596"/>
      <c r="F18" s="618"/>
      <c r="G18" s="810"/>
      <c r="H18" s="624"/>
      <c r="I18" s="624"/>
      <c r="J18" s="811"/>
      <c r="K18" s="613" t="s">
        <v>8559</v>
      </c>
      <c r="L18" s="557"/>
      <c r="M18" s="521"/>
      <c r="N18" s="632"/>
      <c r="O18" s="561">
        <v>14906</v>
      </c>
      <c r="P18" s="586" t="s">
        <v>2335</v>
      </c>
      <c r="Q18" s="783">
        <v>7504</v>
      </c>
      <c r="R18" s="586" t="s">
        <v>157</v>
      </c>
      <c r="S18" s="586" t="s">
        <v>9021</v>
      </c>
      <c r="T18" s="672">
        <v>7504</v>
      </c>
      <c r="U18" s="586" t="s">
        <v>5720</v>
      </c>
      <c r="V18" s="962" t="s">
        <v>9022</v>
      </c>
      <c r="W18" s="523" t="s">
        <v>5043</v>
      </c>
      <c r="X18" s="983" t="s">
        <v>5833</v>
      </c>
      <c r="Y18" s="682"/>
      <c r="Z18" s="670">
        <v>45260</v>
      </c>
      <c r="AA18" s="670"/>
      <c r="AB18" s="785"/>
      <c r="AC18" s="1067">
        <v>12</v>
      </c>
      <c r="AD18" s="1067" t="s">
        <v>6689</v>
      </c>
      <c r="AE18" s="1068" t="s">
        <v>7975</v>
      </c>
      <c r="AF18" s="1068" t="s">
        <v>7986</v>
      </c>
      <c r="AG18" s="1067" t="s">
        <v>7976</v>
      </c>
      <c r="AH18" s="91"/>
      <c r="AI18" s="1069" t="s">
        <v>8596</v>
      </c>
      <c r="AJ18" s="523"/>
      <c r="AK18" s="523"/>
      <c r="AL18" s="91"/>
      <c r="AM18" s="523"/>
      <c r="AN18" s="523"/>
      <c r="AO18" s="523"/>
      <c r="AP18" s="523"/>
      <c r="AQ18" s="523"/>
      <c r="AR18" s="523"/>
      <c r="AS18" s="523"/>
      <c r="AT18" s="711"/>
      <c r="AU18" s="523"/>
      <c r="AV18" s="523"/>
      <c r="AW18" s="523"/>
      <c r="AX18" s="523"/>
      <c r="AY18" s="523"/>
      <c r="AZ18" s="523"/>
      <c r="BA18" s="523"/>
      <c r="BB18" s="523"/>
      <c r="BC18" s="523"/>
      <c r="BD18" s="523"/>
      <c r="BE18" s="523"/>
      <c r="BF18" s="523"/>
      <c r="BG18" s="523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</row>
    <row r="19" spans="1:72" ht="25.5">
      <c r="A19" s="672"/>
      <c r="B19" s="630"/>
      <c r="C19" s="630"/>
      <c r="D19" s="630"/>
      <c r="E19" s="596"/>
      <c r="F19" s="618"/>
      <c r="G19" s="810"/>
      <c r="H19" s="624"/>
      <c r="I19" s="624"/>
      <c r="J19" s="811"/>
      <c r="K19" s="613"/>
      <c r="L19" s="557"/>
      <c r="M19" s="778"/>
      <c r="N19" s="632"/>
      <c r="O19" s="561"/>
      <c r="P19" s="577"/>
      <c r="Q19" s="783"/>
      <c r="R19" s="577"/>
      <c r="S19" s="577"/>
      <c r="T19" s="672"/>
      <c r="U19" s="577"/>
      <c r="V19" s="577"/>
      <c r="W19" s="523"/>
      <c r="X19" s="523"/>
      <c r="Y19" s="682"/>
      <c r="Z19" s="670"/>
      <c r="AA19" s="670"/>
      <c r="AB19" s="779"/>
      <c r="AC19" s="523"/>
      <c r="AD19" s="523"/>
      <c r="AE19" s="523"/>
      <c r="AF19" s="523"/>
      <c r="AG19" s="523"/>
      <c r="AH19" s="91"/>
      <c r="AI19" s="91"/>
      <c r="AJ19" s="91"/>
      <c r="AK19" s="91"/>
      <c r="AL19" s="91"/>
      <c r="AM19" s="91"/>
      <c r="AN19" s="91"/>
      <c r="AO19" s="91"/>
      <c r="AP19" s="523"/>
      <c r="AQ19" s="523"/>
      <c r="AR19" s="523"/>
      <c r="AS19" s="523"/>
      <c r="AT19" s="523"/>
      <c r="AU19" s="523"/>
      <c r="AV19" s="523"/>
      <c r="AW19" s="523"/>
      <c r="AX19" s="523"/>
      <c r="AY19" s="523"/>
      <c r="AZ19" s="523"/>
      <c r="BA19" s="523"/>
      <c r="BB19" s="523"/>
      <c r="BC19" s="523"/>
      <c r="BD19" s="523"/>
      <c r="BE19" s="523"/>
      <c r="BF19" s="523"/>
      <c r="BG19" s="523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</row>
    <row r="20" spans="1:72" ht="25.5">
      <c r="A20" s="672"/>
      <c r="B20" s="630"/>
      <c r="C20" s="630"/>
      <c r="D20" s="630"/>
      <c r="E20" s="596"/>
      <c r="F20" s="618"/>
      <c r="G20" s="515"/>
      <c r="H20" s="624"/>
      <c r="I20" s="624"/>
      <c r="K20" s="613"/>
      <c r="L20" s="557"/>
      <c r="M20" s="521"/>
      <c r="N20" s="632"/>
      <c r="O20" s="561"/>
      <c r="P20" s="586"/>
      <c r="Q20" s="783"/>
      <c r="R20" s="586"/>
      <c r="S20" s="586"/>
      <c r="T20" s="672"/>
      <c r="U20" s="586"/>
      <c r="V20" s="586"/>
      <c r="W20" s="523"/>
      <c r="X20" s="523"/>
      <c r="Y20" s="682"/>
      <c r="Z20" s="670"/>
      <c r="AA20" s="670"/>
      <c r="AB20" s="779"/>
      <c r="AC20" s="523"/>
      <c r="AD20" s="523"/>
      <c r="AE20" s="523"/>
      <c r="AF20" s="523"/>
      <c r="AG20" s="523"/>
      <c r="AH20" s="91"/>
      <c r="AI20" s="91"/>
      <c r="AJ20" s="91"/>
      <c r="AK20" s="91"/>
      <c r="AL20" s="91"/>
      <c r="AM20" s="91"/>
      <c r="AN20" s="91"/>
      <c r="AO20" s="91"/>
      <c r="AP20" s="523"/>
      <c r="AQ20" s="523"/>
      <c r="AR20" s="523"/>
      <c r="AS20" s="523"/>
      <c r="AT20" s="523"/>
      <c r="AU20" s="523"/>
      <c r="AV20" s="523"/>
      <c r="AW20" s="523"/>
      <c r="AX20" s="523"/>
      <c r="AY20" s="523"/>
      <c r="AZ20" s="523"/>
      <c r="BA20" s="523"/>
      <c r="BB20" s="523"/>
      <c r="BC20" s="523"/>
      <c r="BD20" s="523"/>
      <c r="BE20" s="523"/>
      <c r="BF20" s="523"/>
      <c r="BG20" s="523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</row>
    <row r="21" spans="1:72" ht="25.5">
      <c r="A21" s="672"/>
      <c r="B21" s="630"/>
      <c r="C21" s="630"/>
      <c r="D21" s="630"/>
      <c r="E21" s="596"/>
      <c r="F21" s="618"/>
      <c r="G21" s="515"/>
      <c r="H21" s="624"/>
      <c r="I21" s="624"/>
      <c r="J21" s="811"/>
      <c r="K21" s="613"/>
      <c r="L21" s="557"/>
      <c r="M21" s="521"/>
      <c r="N21" s="632"/>
      <c r="O21" s="561"/>
      <c r="P21" s="586"/>
      <c r="Q21" s="783"/>
      <c r="R21" s="586"/>
      <c r="S21" s="586"/>
      <c r="T21" s="672"/>
      <c r="U21" s="586"/>
      <c r="V21" s="586"/>
      <c r="W21" s="523"/>
      <c r="X21" s="523"/>
      <c r="Y21" s="682"/>
      <c r="Z21" s="670"/>
      <c r="AA21" s="670"/>
      <c r="AB21" s="779"/>
      <c r="AC21" s="523"/>
      <c r="AD21" s="523"/>
      <c r="AE21" s="523"/>
      <c r="AF21" s="523"/>
      <c r="AG21" s="523"/>
      <c r="AH21" s="91"/>
      <c r="AI21" s="91"/>
      <c r="AJ21" s="91"/>
      <c r="AK21" s="91"/>
      <c r="AL21" s="91"/>
      <c r="AM21" s="91"/>
      <c r="AN21" s="91"/>
      <c r="AO21" s="91"/>
      <c r="AP21" s="523"/>
      <c r="AQ21" s="523"/>
      <c r="AR21" s="523"/>
      <c r="AS21" s="523"/>
      <c r="AT21" s="523"/>
      <c r="AU21" s="523"/>
      <c r="AV21" s="523"/>
      <c r="AW21" s="523"/>
      <c r="AX21" s="523"/>
      <c r="AY21" s="523"/>
      <c r="AZ21" s="523"/>
      <c r="BA21" s="523"/>
      <c r="BB21" s="523"/>
      <c r="BC21" s="523"/>
      <c r="BD21" s="523"/>
      <c r="BE21" s="523"/>
      <c r="BF21" s="523"/>
      <c r="BG21" s="523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</row>
    <row r="22" spans="1:72" ht="25.5">
      <c r="A22" s="672"/>
      <c r="B22" s="630"/>
      <c r="C22" s="630"/>
      <c r="D22" s="630"/>
      <c r="E22" s="596"/>
      <c r="F22" s="618"/>
      <c r="G22" s="515"/>
      <c r="H22" s="624"/>
      <c r="I22" s="624"/>
      <c r="J22" s="811"/>
      <c r="K22" s="613"/>
      <c r="L22" s="557"/>
      <c r="M22" s="778"/>
      <c r="N22" s="632"/>
      <c r="O22" s="632"/>
      <c r="P22" s="417"/>
      <c r="Q22" s="783"/>
      <c r="R22" s="417"/>
      <c r="S22" s="417"/>
      <c r="T22" s="672"/>
      <c r="U22" s="417"/>
      <c r="V22" s="417"/>
      <c r="W22" s="523"/>
      <c r="X22" s="523"/>
      <c r="Y22" s="682"/>
      <c r="Z22" s="670"/>
      <c r="AA22" s="670"/>
      <c r="AB22" s="779"/>
      <c r="AC22" s="523"/>
      <c r="AD22" s="523"/>
      <c r="AE22" s="523"/>
      <c r="AF22" s="523"/>
      <c r="AG22" s="523"/>
      <c r="AH22" s="91"/>
      <c r="AI22" s="91"/>
      <c r="AJ22" s="91"/>
      <c r="AK22" s="91"/>
      <c r="AL22" s="91"/>
      <c r="AM22" s="91"/>
      <c r="AN22" s="91"/>
      <c r="AO22" s="91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3"/>
      <c r="BB22" s="523"/>
      <c r="BC22" s="523"/>
      <c r="BD22" s="523"/>
      <c r="BE22" s="523"/>
      <c r="BF22" s="523"/>
      <c r="BG22" s="523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</row>
    <row r="23" spans="1:72" ht="25.5">
      <c r="A23" s="672"/>
      <c r="B23" s="630"/>
      <c r="C23" s="630"/>
      <c r="D23" s="630"/>
      <c r="E23" s="596"/>
      <c r="F23" s="618"/>
      <c r="G23" s="515"/>
      <c r="H23" s="624"/>
      <c r="I23" s="624"/>
      <c r="J23" s="811"/>
      <c r="K23" s="613"/>
      <c r="L23" s="557"/>
      <c r="M23" s="521"/>
      <c r="N23" s="632"/>
      <c r="O23" s="561"/>
      <c r="P23" s="586"/>
      <c r="Q23" s="783"/>
      <c r="R23" s="586"/>
      <c r="S23" s="586"/>
      <c r="T23" s="672"/>
      <c r="U23" s="586"/>
      <c r="V23" s="586"/>
      <c r="W23" s="523"/>
      <c r="X23" s="523"/>
      <c r="Y23" s="682"/>
      <c r="Z23" s="670"/>
      <c r="AA23" s="670"/>
      <c r="AB23" s="779"/>
      <c r="AC23" s="523"/>
      <c r="AD23" s="523"/>
      <c r="AE23" s="523"/>
      <c r="AF23" s="523"/>
      <c r="AG23" s="523"/>
      <c r="AH23" s="91"/>
      <c r="AI23" s="91"/>
      <c r="AJ23" s="91"/>
      <c r="AK23" s="91"/>
      <c r="AL23" s="91"/>
      <c r="AM23" s="91"/>
      <c r="AN23" s="91"/>
      <c r="AO23" s="91"/>
      <c r="AP23" s="523"/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523"/>
      <c r="BC23" s="523"/>
      <c r="BD23" s="523"/>
      <c r="BE23" s="523"/>
      <c r="BF23" s="523"/>
      <c r="BG23" s="523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</row>
    <row r="24" spans="1:72" ht="25.5">
      <c r="A24" s="672"/>
      <c r="B24" s="630"/>
      <c r="C24" s="630"/>
      <c r="D24" s="630"/>
      <c r="E24" s="596"/>
      <c r="F24" s="618"/>
      <c r="G24" s="515"/>
      <c r="H24" s="624"/>
      <c r="I24" s="624"/>
      <c r="J24" s="811"/>
      <c r="K24" s="613"/>
      <c r="L24" s="557"/>
      <c r="M24" s="778"/>
      <c r="N24" s="632"/>
      <c r="O24" s="561"/>
      <c r="P24" s="577"/>
      <c r="Q24" s="783"/>
      <c r="R24" s="577"/>
      <c r="S24" s="577"/>
      <c r="T24" s="672"/>
      <c r="U24" s="577"/>
      <c r="V24" s="577"/>
      <c r="W24" s="523"/>
      <c r="X24" s="523"/>
      <c r="Y24" s="682"/>
      <c r="Z24" s="670"/>
      <c r="AA24" s="670"/>
      <c r="AB24" s="779"/>
      <c r="AC24" s="523"/>
      <c r="AD24" s="523"/>
      <c r="AE24" s="523"/>
      <c r="AF24" s="523"/>
      <c r="AG24" s="523"/>
      <c r="AH24" s="91"/>
      <c r="AI24" s="91"/>
      <c r="AJ24" s="91"/>
      <c r="AK24" s="91"/>
      <c r="AL24" s="91"/>
      <c r="AM24" s="91"/>
      <c r="AN24" s="91"/>
      <c r="AO24" s="91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/>
      <c r="BC24" s="523"/>
      <c r="BD24" s="523"/>
      <c r="BE24" s="523"/>
      <c r="BF24" s="523"/>
      <c r="BG24" s="523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</row>
    <row r="25" spans="1:72" ht="25.5">
      <c r="A25" s="672"/>
      <c r="B25" s="630"/>
      <c r="C25" s="630"/>
      <c r="D25" s="630"/>
      <c r="E25" s="596"/>
      <c r="F25" s="618"/>
      <c r="G25" s="515"/>
      <c r="H25" s="624"/>
      <c r="I25" s="624"/>
      <c r="J25" s="811"/>
      <c r="K25" s="613"/>
      <c r="L25" s="557"/>
      <c r="M25" s="778"/>
      <c r="N25" s="632"/>
      <c r="O25" s="632"/>
      <c r="P25" s="112"/>
      <c r="Q25" s="783"/>
      <c r="R25" s="112"/>
      <c r="S25" s="112"/>
      <c r="T25" s="672"/>
      <c r="U25" s="432"/>
      <c r="V25" s="432"/>
      <c r="W25" s="523"/>
      <c r="X25" s="523"/>
      <c r="Y25" s="682"/>
      <c r="Z25" s="670"/>
      <c r="AA25" s="670"/>
      <c r="AB25" s="779"/>
      <c r="AC25" s="523"/>
      <c r="AD25" s="523"/>
      <c r="AE25" s="523"/>
      <c r="AF25" s="523"/>
      <c r="AG25" s="523"/>
      <c r="AH25" s="91"/>
      <c r="AI25" s="91"/>
      <c r="AJ25" s="523"/>
      <c r="AK25" s="523"/>
      <c r="AL25" s="523"/>
      <c r="AM25" s="523"/>
      <c r="AN25" s="523"/>
      <c r="AO25" s="523"/>
      <c r="AP25" s="523"/>
      <c r="AQ25" s="523"/>
      <c r="AR25" s="523"/>
      <c r="AS25" s="523"/>
      <c r="AT25" s="523"/>
      <c r="AU25" s="523"/>
      <c r="AV25" s="523"/>
      <c r="AW25" s="523"/>
      <c r="AX25" s="523"/>
      <c r="AY25" s="523"/>
      <c r="AZ25" s="523"/>
      <c r="BA25" s="523"/>
      <c r="BB25" s="523"/>
      <c r="BC25" s="523"/>
      <c r="BD25" s="523"/>
      <c r="BE25" s="523"/>
      <c r="BF25" s="523"/>
      <c r="BG25" s="523"/>
      <c r="BH25" s="91"/>
      <c r="BI25" s="91"/>
      <c r="BJ25" s="91"/>
      <c r="BK25" s="91"/>
      <c r="BL25" s="91"/>
      <c r="BM25" s="523"/>
      <c r="BN25" s="523"/>
      <c r="BO25" s="91"/>
      <c r="BP25" s="91"/>
      <c r="BQ25" s="91"/>
      <c r="BR25" s="91"/>
    </row>
    <row r="26" spans="1:72" ht="25.5">
      <c r="A26" s="672"/>
      <c r="B26" s="630"/>
      <c r="C26" s="630"/>
      <c r="D26" s="630"/>
      <c r="E26" s="596"/>
      <c r="F26" s="618"/>
      <c r="G26" s="515"/>
      <c r="H26" s="624"/>
      <c r="I26" s="624"/>
      <c r="J26" s="811"/>
      <c r="K26" s="613"/>
      <c r="L26" s="557"/>
      <c r="M26" s="778"/>
      <c r="N26" s="632"/>
      <c r="O26" s="561"/>
      <c r="P26" s="577"/>
      <c r="Q26" s="783"/>
      <c r="R26" s="577"/>
      <c r="S26" s="577"/>
      <c r="T26" s="672"/>
      <c r="U26" s="577"/>
      <c r="V26" s="577"/>
      <c r="W26" s="523"/>
      <c r="X26" s="523"/>
      <c r="Y26" s="682"/>
      <c r="Z26" s="670"/>
      <c r="AA26" s="670"/>
      <c r="AB26" s="779"/>
      <c r="AC26" s="523"/>
      <c r="AD26" s="523"/>
      <c r="AE26" s="523"/>
      <c r="AF26" s="523"/>
      <c r="AG26" s="523"/>
      <c r="AH26" s="91"/>
      <c r="AI26" s="91"/>
      <c r="AJ26" s="91"/>
      <c r="AK26" s="91"/>
      <c r="AL26" s="91"/>
      <c r="AM26" s="91"/>
      <c r="AN26" s="91"/>
      <c r="AO26" s="91"/>
      <c r="AP26" s="523"/>
      <c r="AQ26" s="523"/>
      <c r="AR26" s="523"/>
      <c r="AS26" s="523"/>
      <c r="AT26" s="523"/>
      <c r="AU26" s="523"/>
      <c r="AV26" s="523"/>
      <c r="AW26" s="523"/>
      <c r="AX26" s="523"/>
      <c r="AY26" s="523"/>
      <c r="AZ26" s="523"/>
      <c r="BA26" s="523"/>
      <c r="BB26" s="523"/>
      <c r="BC26" s="523"/>
      <c r="BD26" s="523"/>
      <c r="BE26" s="523"/>
      <c r="BF26" s="523"/>
      <c r="BG26" s="523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</row>
    <row r="27" spans="1:72" ht="25.5">
      <c r="A27" s="672"/>
      <c r="B27" s="630"/>
      <c r="C27" s="630"/>
      <c r="D27" s="630"/>
      <c r="E27" s="596"/>
      <c r="F27" s="618"/>
      <c r="G27" s="515"/>
      <c r="H27" s="624"/>
      <c r="I27" s="624"/>
      <c r="J27" s="811"/>
      <c r="K27" s="613"/>
      <c r="L27" s="557"/>
      <c r="M27" s="778"/>
      <c r="N27" s="632"/>
      <c r="O27" s="561"/>
      <c r="P27" s="577"/>
      <c r="Q27" s="783"/>
      <c r="R27" s="577"/>
      <c r="S27" s="577"/>
      <c r="T27" s="672"/>
      <c r="U27" s="577"/>
      <c r="V27" s="577"/>
      <c r="W27" s="523"/>
      <c r="X27" s="523"/>
      <c r="Y27" s="682"/>
      <c r="Z27" s="670"/>
      <c r="AA27" s="670"/>
      <c r="AB27" s="779"/>
      <c r="AC27" s="523"/>
      <c r="AD27" s="523"/>
      <c r="AE27" s="523"/>
      <c r="AF27" s="523"/>
      <c r="AG27" s="523"/>
      <c r="AH27" s="91"/>
      <c r="AI27" s="91"/>
      <c r="AJ27" s="91"/>
      <c r="AK27" s="91"/>
      <c r="AL27" s="91"/>
      <c r="AM27" s="91"/>
      <c r="AN27" s="91"/>
      <c r="AO27" s="91"/>
      <c r="AP27" s="523"/>
      <c r="AQ27" s="523"/>
      <c r="AR27" s="523"/>
      <c r="AS27" s="523"/>
      <c r="AT27" s="523"/>
      <c r="AU27" s="523"/>
      <c r="AV27" s="523"/>
      <c r="AW27" s="523"/>
      <c r="AX27" s="523"/>
      <c r="AY27" s="523"/>
      <c r="AZ27" s="523"/>
      <c r="BA27" s="523"/>
      <c r="BB27" s="523"/>
      <c r="BC27" s="523"/>
      <c r="BD27" s="523"/>
      <c r="BE27" s="523"/>
      <c r="BF27" s="523"/>
      <c r="BG27" s="523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</row>
    <row r="28" spans="1:72" ht="25.5">
      <c r="A28" s="672"/>
      <c r="B28" s="630"/>
      <c r="C28" s="630"/>
      <c r="D28" s="630"/>
      <c r="E28" s="596"/>
      <c r="F28" s="618"/>
      <c r="G28" s="515"/>
      <c r="H28" s="624"/>
      <c r="I28" s="624"/>
      <c r="J28" s="811"/>
      <c r="K28" s="613"/>
      <c r="L28" s="557"/>
      <c r="M28" s="778"/>
      <c r="N28" s="632"/>
      <c r="O28" s="632"/>
      <c r="P28" s="112"/>
      <c r="Q28" s="783"/>
      <c r="R28" s="112"/>
      <c r="S28" s="112"/>
      <c r="T28" s="672"/>
      <c r="U28" s="432"/>
      <c r="V28" s="432"/>
      <c r="W28" s="523"/>
      <c r="X28" s="523"/>
      <c r="Y28" s="682"/>
      <c r="Z28" s="670"/>
      <c r="AA28" s="670"/>
      <c r="AB28" s="779"/>
      <c r="AC28" s="523"/>
      <c r="AD28" s="523"/>
      <c r="AE28" s="523"/>
      <c r="AF28" s="523"/>
      <c r="AG28" s="523"/>
      <c r="AH28" s="91"/>
      <c r="AI28" s="91"/>
      <c r="AJ28" s="523"/>
      <c r="AK28" s="523"/>
      <c r="AL28" s="523"/>
      <c r="AM28" s="523"/>
      <c r="AN28" s="523"/>
      <c r="AO28" s="523"/>
      <c r="AP28" s="523"/>
      <c r="AQ28" s="523"/>
      <c r="AR28" s="523"/>
      <c r="AS28" s="523"/>
      <c r="AT28" s="523"/>
      <c r="AU28" s="523"/>
      <c r="AV28" s="523"/>
      <c r="AW28" s="523"/>
      <c r="AX28" s="523"/>
      <c r="AY28" s="523"/>
      <c r="AZ28" s="523"/>
      <c r="BA28" s="523"/>
      <c r="BB28" s="523"/>
      <c r="BC28" s="523"/>
      <c r="BD28" s="523"/>
      <c r="BE28" s="523"/>
      <c r="BF28" s="523"/>
      <c r="BG28" s="523"/>
      <c r="BH28" s="91"/>
      <c r="BI28" s="91"/>
      <c r="BJ28" s="91"/>
      <c r="BK28" s="91"/>
      <c r="BL28" s="91"/>
      <c r="BM28" s="523"/>
      <c r="BN28" s="523"/>
      <c r="BO28" s="91"/>
      <c r="BP28" s="91"/>
      <c r="BQ28" s="91"/>
      <c r="BR28" s="91"/>
    </row>
    <row r="29" spans="1:72" ht="25.5">
      <c r="A29" s="672"/>
      <c r="B29" s="630"/>
      <c r="C29" s="630"/>
      <c r="D29" s="630"/>
      <c r="E29" s="596"/>
      <c r="F29" s="618"/>
      <c r="G29" s="515"/>
      <c r="H29" s="624"/>
      <c r="I29" s="624"/>
      <c r="J29" s="624"/>
      <c r="K29" s="613"/>
      <c r="L29" s="557"/>
      <c r="M29" s="778"/>
      <c r="N29" s="632"/>
      <c r="O29" s="632"/>
      <c r="P29" s="112"/>
      <c r="Q29" s="783"/>
      <c r="R29" s="112"/>
      <c r="S29" s="112"/>
      <c r="T29" s="672"/>
      <c r="U29" s="432"/>
      <c r="V29" s="432"/>
      <c r="W29" s="523"/>
      <c r="X29" s="523"/>
      <c r="Y29" s="682"/>
      <c r="Z29" s="670"/>
      <c r="AA29" s="670"/>
      <c r="AB29" s="779"/>
      <c r="AC29" s="523"/>
      <c r="AD29" s="523"/>
      <c r="AE29" s="523"/>
      <c r="AF29" s="523"/>
      <c r="AG29" s="523"/>
      <c r="AH29" s="91"/>
      <c r="AI29" s="91"/>
      <c r="AJ29" s="523"/>
      <c r="AK29" s="523"/>
      <c r="AL29" s="523"/>
      <c r="AM29" s="523"/>
      <c r="AN29" s="523"/>
      <c r="AO29" s="523"/>
      <c r="AP29" s="523"/>
      <c r="AQ29" s="523"/>
      <c r="AR29" s="523"/>
      <c r="AS29" s="523"/>
      <c r="AT29" s="523"/>
      <c r="AU29" s="523"/>
      <c r="AV29" s="523"/>
      <c r="AW29" s="523"/>
      <c r="AX29" s="523"/>
      <c r="AY29" s="523"/>
      <c r="AZ29" s="523"/>
      <c r="BA29" s="523"/>
      <c r="BB29" s="523"/>
      <c r="BC29" s="523"/>
      <c r="BD29" s="523"/>
      <c r="BE29" s="523"/>
      <c r="BF29" s="523"/>
      <c r="BG29" s="523"/>
      <c r="BH29" s="91"/>
      <c r="BI29" s="91"/>
      <c r="BJ29" s="91"/>
      <c r="BK29" s="91"/>
      <c r="BL29" s="91"/>
      <c r="BM29" s="523"/>
      <c r="BN29" s="523"/>
      <c r="BO29" s="91"/>
      <c r="BP29" s="91"/>
      <c r="BQ29" s="91"/>
      <c r="BR29" s="91"/>
    </row>
    <row r="30" spans="1:72" ht="25.5">
      <c r="A30" s="672"/>
      <c r="B30" s="630"/>
      <c r="C30" s="630"/>
      <c r="D30" s="630"/>
      <c r="E30" s="596"/>
      <c r="F30" s="618"/>
      <c r="G30" s="515"/>
      <c r="H30" s="624"/>
      <c r="I30" s="624"/>
      <c r="J30" s="624"/>
      <c r="K30" s="613"/>
      <c r="L30" s="557"/>
      <c r="M30" s="778"/>
      <c r="N30" s="632"/>
      <c r="O30" s="632"/>
      <c r="P30" s="417"/>
      <c r="Q30" s="783"/>
      <c r="R30" s="417"/>
      <c r="S30" s="417"/>
      <c r="T30" s="672"/>
      <c r="U30" s="417"/>
      <c r="V30" s="417"/>
      <c r="W30" s="523"/>
      <c r="X30" s="523"/>
      <c r="Y30" s="682"/>
      <c r="Z30" s="670"/>
      <c r="AA30" s="670"/>
      <c r="AB30" s="814"/>
      <c r="AC30" s="523"/>
      <c r="AD30" s="523"/>
      <c r="AE30" s="523"/>
      <c r="AF30" s="523"/>
      <c r="AG30" s="523"/>
      <c r="AH30" s="91"/>
      <c r="AI30" s="91"/>
      <c r="AJ30" s="91"/>
      <c r="AK30" s="91"/>
      <c r="AL30" s="91"/>
      <c r="AM30" s="91"/>
      <c r="AN30" s="91"/>
      <c r="AO30" s="91"/>
      <c r="AP30" s="523"/>
      <c r="AQ30" s="523"/>
      <c r="AR30" s="523"/>
      <c r="AS30" s="523"/>
      <c r="AT30" s="523"/>
      <c r="AU30" s="523"/>
      <c r="AV30" s="523"/>
      <c r="AW30" s="523"/>
      <c r="AX30" s="523"/>
      <c r="AY30" s="523"/>
      <c r="AZ30" s="523"/>
      <c r="BA30" s="523"/>
      <c r="BB30" s="523"/>
      <c r="BC30" s="523"/>
      <c r="BD30" s="523"/>
      <c r="BE30" s="523"/>
      <c r="BF30" s="523"/>
      <c r="BG30" s="523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</row>
    <row r="31" spans="1:72" ht="25.5">
      <c r="A31" s="672"/>
      <c r="B31" s="630"/>
      <c r="C31" s="630"/>
      <c r="D31" s="630"/>
      <c r="E31" s="596"/>
      <c r="F31" s="618"/>
      <c r="G31" s="515"/>
      <c r="H31" s="624"/>
      <c r="I31" s="624"/>
      <c r="J31" s="624"/>
      <c r="K31" s="613"/>
      <c r="L31" s="557"/>
      <c r="M31" s="778"/>
      <c r="N31" s="632"/>
      <c r="O31" s="561"/>
      <c r="P31" s="577"/>
      <c r="Q31" s="783"/>
      <c r="R31" s="577"/>
      <c r="S31" s="577"/>
      <c r="T31" s="672"/>
      <c r="U31" s="577"/>
      <c r="V31" s="577"/>
      <c r="W31" s="523"/>
      <c r="X31" s="523"/>
      <c r="Y31" s="682"/>
      <c r="Z31" s="670"/>
      <c r="AA31" s="670"/>
      <c r="AB31" s="779"/>
      <c r="AC31" s="523"/>
      <c r="AD31" s="523"/>
      <c r="AE31" s="523"/>
      <c r="AF31" s="523"/>
      <c r="AG31" s="523"/>
      <c r="AH31" s="91"/>
      <c r="AI31" s="91"/>
      <c r="AJ31" s="91"/>
      <c r="AK31" s="91"/>
      <c r="AL31" s="91"/>
      <c r="AM31" s="91"/>
      <c r="AN31" s="91"/>
      <c r="AO31" s="91"/>
      <c r="AP31" s="523"/>
      <c r="AQ31" s="523"/>
      <c r="AR31" s="523"/>
      <c r="AS31" s="523"/>
      <c r="AT31" s="523"/>
      <c r="AU31" s="523"/>
      <c r="AV31" s="523"/>
      <c r="AW31" s="523"/>
      <c r="AX31" s="523"/>
      <c r="AY31" s="523"/>
      <c r="AZ31" s="523"/>
      <c r="BA31" s="523"/>
      <c r="BB31" s="523"/>
      <c r="BC31" s="523"/>
      <c r="BD31" s="523"/>
      <c r="BE31" s="523"/>
      <c r="BF31" s="523"/>
      <c r="BG31" s="523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</row>
    <row r="32" spans="1:72" ht="25.5">
      <c r="A32" s="672"/>
      <c r="B32" s="630"/>
      <c r="C32" s="630"/>
      <c r="D32" s="630"/>
      <c r="E32" s="596"/>
      <c r="F32" s="618"/>
      <c r="G32" s="515"/>
      <c r="H32" s="624"/>
      <c r="I32" s="624"/>
      <c r="J32" s="624"/>
      <c r="K32" s="613"/>
      <c r="L32" s="557"/>
      <c r="M32" s="778"/>
      <c r="N32" s="632"/>
      <c r="O32" s="632"/>
      <c r="P32" s="417"/>
      <c r="Q32" s="783"/>
      <c r="R32" s="417"/>
      <c r="S32" s="417"/>
      <c r="T32" s="672"/>
      <c r="U32" s="417"/>
      <c r="V32" s="417"/>
      <c r="W32" s="523"/>
      <c r="X32" s="523"/>
      <c r="Y32" s="682"/>
      <c r="Z32" s="670"/>
      <c r="AA32" s="670"/>
      <c r="AB32" s="814"/>
      <c r="AC32" s="523"/>
      <c r="AD32" s="523"/>
      <c r="AE32" s="523"/>
      <c r="AF32" s="523"/>
      <c r="AG32" s="523"/>
      <c r="AH32" s="91"/>
      <c r="AI32" s="91"/>
      <c r="AJ32" s="91"/>
      <c r="AK32" s="91"/>
      <c r="AL32" s="91"/>
      <c r="AM32" s="91"/>
      <c r="AN32" s="91"/>
      <c r="AO32" s="91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/>
      <c r="BA32" s="523"/>
      <c r="BB32" s="523"/>
      <c r="BC32" s="523"/>
      <c r="BD32" s="523"/>
      <c r="BE32" s="523"/>
      <c r="BF32" s="523"/>
      <c r="BG32" s="523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</row>
    <row r="33" spans="1:70" ht="25.5">
      <c r="A33" s="672"/>
      <c r="B33" s="630"/>
      <c r="C33" s="630"/>
      <c r="D33" s="630"/>
      <c r="E33" s="596"/>
      <c r="F33" s="618"/>
      <c r="G33" s="515"/>
      <c r="H33" s="624"/>
      <c r="I33" s="624"/>
      <c r="J33" s="624"/>
      <c r="K33" s="613"/>
      <c r="L33" s="557"/>
      <c r="M33" s="521"/>
      <c r="N33" s="632"/>
      <c r="O33" s="561"/>
      <c r="P33" s="586"/>
      <c r="Q33" s="783"/>
      <c r="R33" s="586"/>
      <c r="S33" s="586"/>
      <c r="T33" s="672"/>
      <c r="U33" s="586"/>
      <c r="V33" s="586"/>
      <c r="W33" s="523"/>
      <c r="X33" s="523"/>
      <c r="Y33" s="682"/>
      <c r="Z33" s="670"/>
      <c r="AA33" s="670"/>
      <c r="AB33" s="815"/>
      <c r="AC33" s="523"/>
      <c r="AD33" s="523"/>
      <c r="AE33" s="523"/>
      <c r="AF33" s="523"/>
      <c r="AG33" s="523"/>
      <c r="AH33" s="91"/>
      <c r="AI33" s="91"/>
      <c r="AJ33" s="91"/>
      <c r="AK33" s="91"/>
      <c r="AL33" s="91"/>
      <c r="AM33" s="91"/>
      <c r="AN33" s="91"/>
      <c r="AO33" s="91"/>
      <c r="AP33" s="523"/>
      <c r="AQ33" s="523"/>
      <c r="AR33" s="523"/>
      <c r="AS33" s="523"/>
      <c r="AT33" s="523"/>
      <c r="AU33" s="523"/>
      <c r="AV33" s="523"/>
      <c r="AW33" s="523"/>
      <c r="AX33" s="523"/>
      <c r="AY33" s="523"/>
      <c r="AZ33" s="523"/>
      <c r="BA33" s="523"/>
      <c r="BB33" s="523"/>
      <c r="BC33" s="523"/>
      <c r="BD33" s="523"/>
      <c r="BE33" s="523"/>
      <c r="BF33" s="523"/>
      <c r="BG33" s="523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</row>
    <row r="34" spans="1:70" ht="25.5">
      <c r="A34" s="672"/>
      <c r="B34" s="630"/>
      <c r="C34" s="630"/>
      <c r="D34" s="630"/>
      <c r="E34" s="596"/>
      <c r="F34" s="618"/>
      <c r="G34" s="515"/>
      <c r="H34" s="624"/>
      <c r="I34" s="624"/>
      <c r="J34" s="624"/>
      <c r="K34" s="613"/>
      <c r="L34" s="557"/>
      <c r="M34" s="778"/>
      <c r="N34" s="632"/>
      <c r="O34" s="632"/>
      <c r="P34" s="417"/>
      <c r="Q34" s="783"/>
      <c r="R34" s="417"/>
      <c r="S34" s="417"/>
      <c r="T34" s="672"/>
      <c r="U34" s="417"/>
      <c r="V34" s="417"/>
      <c r="W34" s="523"/>
      <c r="X34" s="523"/>
      <c r="Y34" s="682"/>
      <c r="Z34" s="670"/>
      <c r="AA34" s="670"/>
      <c r="AB34" s="813"/>
      <c r="AC34" s="523"/>
      <c r="AD34" s="523"/>
      <c r="AE34" s="523"/>
      <c r="AF34" s="523"/>
      <c r="AG34" s="523"/>
      <c r="AH34" s="91"/>
      <c r="AI34" s="91"/>
      <c r="AJ34" s="91"/>
      <c r="AK34" s="91"/>
      <c r="AL34" s="91"/>
      <c r="AM34" s="91"/>
      <c r="AN34" s="91"/>
      <c r="AO34" s="91"/>
      <c r="AP34" s="523"/>
      <c r="AQ34" s="523"/>
      <c r="AR34" s="523"/>
      <c r="AS34" s="523"/>
      <c r="AT34" s="523"/>
      <c r="AU34" s="523"/>
      <c r="AV34" s="523"/>
      <c r="AW34" s="523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</row>
    <row r="35" spans="1:70" ht="25.5">
      <c r="A35" s="672"/>
      <c r="B35" s="630"/>
      <c r="C35" s="630"/>
      <c r="D35" s="630"/>
      <c r="E35" s="596"/>
      <c r="F35" s="618"/>
      <c r="G35" s="515"/>
      <c r="H35" s="624"/>
      <c r="I35" s="624"/>
      <c r="J35" s="624"/>
      <c r="K35" s="613"/>
      <c r="L35" s="557"/>
      <c r="M35" s="778"/>
      <c r="N35" s="632"/>
      <c r="O35" s="632"/>
      <c r="P35" s="417"/>
      <c r="Q35" s="783"/>
      <c r="R35" s="417"/>
      <c r="S35" s="417"/>
      <c r="T35" s="672"/>
      <c r="U35" s="417"/>
      <c r="V35" s="417"/>
      <c r="W35" s="523"/>
      <c r="X35" s="523"/>
      <c r="Y35" s="682"/>
      <c r="Z35" s="670"/>
      <c r="AA35" s="670"/>
      <c r="AB35" s="813"/>
      <c r="AC35" s="523"/>
      <c r="AD35" s="523"/>
      <c r="AE35" s="523"/>
      <c r="AF35" s="523"/>
      <c r="AG35" s="523"/>
      <c r="AH35" s="91"/>
      <c r="AI35" s="91"/>
      <c r="AJ35" s="91"/>
      <c r="AK35" s="91"/>
      <c r="AL35" s="91"/>
      <c r="AM35" s="91"/>
      <c r="AN35" s="91"/>
      <c r="AO35" s="91"/>
      <c r="AP35" s="523"/>
      <c r="AQ35" s="523"/>
      <c r="AR35" s="523"/>
      <c r="AS35" s="523"/>
      <c r="AT35" s="523"/>
      <c r="AU35" s="523"/>
      <c r="AV35" s="523"/>
      <c r="AW35" s="523"/>
      <c r="AX35" s="523"/>
      <c r="AY35" s="523"/>
      <c r="AZ35" s="523"/>
      <c r="BA35" s="523"/>
      <c r="BB35" s="523"/>
      <c r="BC35" s="523"/>
      <c r="BD35" s="523"/>
      <c r="BE35" s="523"/>
      <c r="BF35" s="523"/>
      <c r="BG35" s="523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</row>
    <row r="36" spans="1:70" ht="25.5">
      <c r="A36" s="672"/>
      <c r="B36" s="630"/>
      <c r="C36" s="630"/>
      <c r="D36" s="630"/>
      <c r="E36" s="596"/>
      <c r="F36" s="618"/>
      <c r="G36" s="515"/>
      <c r="H36" s="624"/>
      <c r="I36" s="624"/>
      <c r="J36" s="624"/>
      <c r="K36" s="613"/>
      <c r="L36" s="557"/>
      <c r="M36" s="778"/>
      <c r="N36" s="632"/>
      <c r="O36" s="561"/>
      <c r="P36" s="577"/>
      <c r="Q36" s="783"/>
      <c r="R36" s="577"/>
      <c r="S36" s="577"/>
      <c r="T36" s="672"/>
      <c r="U36" s="577"/>
      <c r="V36" s="577"/>
      <c r="W36" s="523"/>
      <c r="X36" s="523"/>
      <c r="Y36" s="682"/>
      <c r="Z36" s="670"/>
      <c r="AA36" s="670"/>
      <c r="AB36" s="813"/>
      <c r="AC36" s="523"/>
      <c r="AD36" s="523"/>
      <c r="AE36" s="523"/>
      <c r="AF36" s="523"/>
      <c r="AG36" s="523"/>
      <c r="AH36" s="91"/>
      <c r="AI36" s="91"/>
      <c r="AJ36" s="91"/>
      <c r="AK36" s="91"/>
      <c r="AL36" s="91"/>
      <c r="AM36" s="91"/>
      <c r="AN36" s="91"/>
      <c r="AO36" s="91"/>
      <c r="AP36" s="523"/>
      <c r="AQ36" s="523"/>
      <c r="AR36" s="523"/>
      <c r="AS36" s="523"/>
      <c r="AT36" s="523"/>
      <c r="AU36" s="523"/>
      <c r="AV36" s="523"/>
      <c r="AW36" s="523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</row>
    <row r="37" spans="1:70" ht="25.5">
      <c r="A37" s="672"/>
      <c r="B37" s="630"/>
      <c r="C37" s="630"/>
      <c r="D37" s="630"/>
      <c r="E37" s="596"/>
      <c r="F37" s="618"/>
      <c r="G37" s="515"/>
      <c r="H37" s="624"/>
      <c r="I37" s="624"/>
      <c r="J37" s="624"/>
      <c r="K37" s="613"/>
      <c r="L37" s="557"/>
      <c r="M37" s="778"/>
      <c r="N37" s="632"/>
      <c r="O37" s="632"/>
      <c r="P37" s="112"/>
      <c r="Q37" s="783"/>
      <c r="R37" s="112"/>
      <c r="S37" s="112"/>
      <c r="T37" s="672"/>
      <c r="U37" s="432"/>
      <c r="V37" s="432"/>
      <c r="W37" s="523"/>
      <c r="X37" s="523"/>
      <c r="Y37" s="682"/>
      <c r="Z37" s="670"/>
      <c r="AA37" s="670"/>
      <c r="AB37" s="813"/>
      <c r="AC37" s="523"/>
      <c r="AD37" s="523"/>
      <c r="AE37" s="523"/>
      <c r="AF37" s="523"/>
      <c r="AG37" s="523"/>
      <c r="AH37" s="91"/>
      <c r="AI37" s="91"/>
      <c r="AJ37" s="523"/>
      <c r="AK37" s="523"/>
      <c r="AL37" s="523"/>
      <c r="AM37" s="523"/>
      <c r="AN37" s="523"/>
      <c r="AO37" s="523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523"/>
      <c r="BG37" s="523"/>
      <c r="BH37" s="91"/>
      <c r="BI37" s="91"/>
      <c r="BJ37" s="91"/>
      <c r="BK37" s="91"/>
      <c r="BL37" s="91"/>
      <c r="BM37" s="523"/>
      <c r="BN37" s="523"/>
      <c r="BO37" s="91"/>
      <c r="BP37" s="91"/>
      <c r="BQ37" s="91"/>
      <c r="BR37" s="91"/>
    </row>
    <row r="38" spans="1:70" ht="25.5">
      <c r="A38" s="672"/>
      <c r="B38" s="630"/>
      <c r="C38" s="630"/>
      <c r="D38" s="630"/>
      <c r="E38" s="596"/>
      <c r="F38" s="618"/>
      <c r="G38" s="515"/>
      <c r="H38" s="624"/>
      <c r="I38" s="624"/>
      <c r="J38" s="624"/>
      <c r="K38" s="613"/>
      <c r="L38" s="557"/>
      <c r="M38" s="778"/>
      <c r="N38" s="632"/>
      <c r="O38" s="632"/>
      <c r="P38" s="417"/>
      <c r="Q38" s="783"/>
      <c r="R38" s="417"/>
      <c r="S38" s="417"/>
      <c r="T38" s="672"/>
      <c r="U38" s="417"/>
      <c r="V38" s="417"/>
      <c r="W38" s="523"/>
      <c r="X38" s="523"/>
      <c r="Y38" s="682"/>
      <c r="Z38" s="670"/>
      <c r="AA38" s="670"/>
      <c r="AB38" s="816"/>
      <c r="AC38" s="523"/>
      <c r="AD38" s="523"/>
      <c r="AE38" s="523"/>
      <c r="AF38" s="523"/>
      <c r="AG38" s="523"/>
      <c r="AH38" s="91"/>
      <c r="AI38" s="91"/>
      <c r="AJ38" s="91"/>
      <c r="AK38" s="91"/>
      <c r="AL38" s="91"/>
      <c r="AM38" s="91"/>
      <c r="AN38" s="91"/>
      <c r="AO38" s="91"/>
      <c r="AP38" s="523"/>
      <c r="AQ38" s="523"/>
      <c r="AR38" s="523"/>
      <c r="AS38" s="523"/>
      <c r="AT38" s="523"/>
      <c r="AU38" s="523"/>
      <c r="AV38" s="523"/>
      <c r="AW38" s="523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</row>
    <row r="39" spans="1:70" ht="25.5">
      <c r="A39" s="672"/>
      <c r="B39" s="630"/>
      <c r="C39" s="630"/>
      <c r="D39" s="630"/>
      <c r="E39" s="596"/>
      <c r="F39" s="618"/>
      <c r="G39" s="515"/>
      <c r="H39" s="624"/>
      <c r="I39" s="624"/>
      <c r="J39" s="624"/>
      <c r="K39" s="613"/>
      <c r="L39" s="557"/>
      <c r="M39" s="778"/>
      <c r="N39" s="632"/>
      <c r="O39" s="561"/>
      <c r="P39" s="586"/>
      <c r="Q39" s="783"/>
      <c r="R39" s="586"/>
      <c r="S39" s="586"/>
      <c r="T39" s="672"/>
      <c r="U39" s="586"/>
      <c r="V39" s="586"/>
      <c r="W39" s="523"/>
      <c r="X39" s="523"/>
      <c r="Y39" s="682"/>
      <c r="Z39" s="670"/>
      <c r="AA39" s="670"/>
      <c r="AB39" s="779"/>
      <c r="AC39" s="802"/>
      <c r="AD39" s="523"/>
      <c r="AE39" s="523"/>
      <c r="AF39" s="523"/>
      <c r="AG39" s="523"/>
      <c r="AH39" s="91"/>
      <c r="AI39" s="91"/>
      <c r="AJ39" s="91"/>
      <c r="AK39" s="91"/>
      <c r="AL39" s="91"/>
      <c r="AM39" s="91"/>
      <c r="AN39" s="91"/>
      <c r="AO39" s="91"/>
      <c r="AP39" s="523"/>
      <c r="AQ39" s="523"/>
      <c r="AR39" s="523"/>
      <c r="AS39" s="523"/>
      <c r="AT39" s="523"/>
      <c r="AU39" s="523"/>
      <c r="AV39" s="523"/>
      <c r="AW39" s="523"/>
      <c r="AX39" s="523"/>
      <c r="AY39" s="523"/>
      <c r="AZ39" s="523"/>
      <c r="BA39" s="523"/>
      <c r="BB39" s="523"/>
      <c r="BC39" s="523"/>
      <c r="BD39" s="523"/>
      <c r="BE39" s="523"/>
      <c r="BF39" s="523"/>
      <c r="BG39" s="523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</row>
    <row r="40" spans="1:70" ht="25.5">
      <c r="A40" s="672"/>
      <c r="B40" s="630"/>
      <c r="C40" s="630"/>
      <c r="D40" s="630"/>
      <c r="E40" s="596"/>
      <c r="F40" s="618"/>
      <c r="G40" s="515"/>
      <c r="H40" s="624"/>
      <c r="I40" s="624"/>
      <c r="J40" s="624"/>
      <c r="K40" s="613"/>
      <c r="L40" s="557"/>
      <c r="M40" s="778"/>
      <c r="N40" s="632"/>
      <c r="O40" s="632"/>
      <c r="P40" s="112"/>
      <c r="Q40" s="783"/>
      <c r="R40" s="112"/>
      <c r="S40" s="112"/>
      <c r="T40" s="672"/>
      <c r="U40" s="432"/>
      <c r="V40" s="432"/>
      <c r="W40" s="523"/>
      <c r="X40" s="523"/>
      <c r="Y40" s="682"/>
      <c r="Z40" s="670"/>
      <c r="AA40" s="670"/>
      <c r="AB40" s="813"/>
      <c r="AC40" s="523"/>
      <c r="AD40" s="523"/>
      <c r="AE40" s="523"/>
      <c r="AF40" s="523"/>
      <c r="AG40" s="523"/>
      <c r="AH40" s="91"/>
      <c r="AI40" s="91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91"/>
      <c r="BI40" s="91"/>
      <c r="BJ40" s="91"/>
      <c r="BK40" s="91"/>
      <c r="BL40" s="91"/>
      <c r="BM40" s="523"/>
      <c r="BN40" s="523"/>
      <c r="BO40" s="91"/>
      <c r="BP40" s="91"/>
      <c r="BQ40" s="91"/>
      <c r="BR40" s="91"/>
    </row>
    <row r="41" spans="1:70" ht="25.5">
      <c r="A41" s="672"/>
      <c r="B41" s="630"/>
      <c r="C41" s="630"/>
      <c r="D41" s="630"/>
      <c r="E41" s="596"/>
      <c r="F41" s="618"/>
      <c r="G41" s="515"/>
      <c r="H41" s="624"/>
      <c r="I41" s="624"/>
      <c r="J41" s="624"/>
      <c r="K41" s="613"/>
      <c r="L41" s="557"/>
      <c r="M41" s="778"/>
      <c r="N41" s="632"/>
      <c r="O41" s="632"/>
      <c r="P41" s="112"/>
      <c r="Q41" s="783"/>
      <c r="R41" s="112"/>
      <c r="S41" s="112"/>
      <c r="T41" s="672"/>
      <c r="U41" s="432"/>
      <c r="V41" s="432"/>
      <c r="W41" s="523"/>
      <c r="X41" s="523"/>
      <c r="Y41" s="682"/>
      <c r="Z41" s="670"/>
      <c r="AA41" s="670"/>
      <c r="AB41" s="816"/>
      <c r="AC41" s="523"/>
      <c r="AD41" s="523"/>
      <c r="AE41" s="523"/>
      <c r="AF41" s="523"/>
      <c r="AG41" s="523"/>
      <c r="AH41" s="91"/>
      <c r="AI41" s="91"/>
      <c r="AJ41" s="523"/>
      <c r="AK41" s="523"/>
      <c r="AL41" s="523"/>
      <c r="AM41" s="523"/>
      <c r="AN41" s="523"/>
      <c r="AO41" s="523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523"/>
      <c r="BG41" s="523"/>
      <c r="BH41" s="91"/>
      <c r="BI41" s="91"/>
      <c r="BJ41" s="91"/>
      <c r="BK41" s="91"/>
      <c r="BL41" s="91"/>
      <c r="BM41" s="523"/>
      <c r="BN41" s="523"/>
      <c r="BO41" s="91"/>
      <c r="BP41" s="91"/>
      <c r="BQ41" s="91"/>
      <c r="BR41" s="91"/>
    </row>
    <row r="42" spans="1:70" ht="25.5">
      <c r="A42" s="672"/>
      <c r="B42" s="630"/>
      <c r="C42" s="630"/>
      <c r="D42" s="630"/>
      <c r="E42" s="596"/>
      <c r="F42" s="618"/>
      <c r="G42" s="515"/>
      <c r="H42" s="624"/>
      <c r="I42" s="624"/>
      <c r="J42" s="624"/>
      <c r="K42" s="613"/>
      <c r="L42" s="557"/>
      <c r="M42" s="521"/>
      <c r="N42" s="632"/>
      <c r="O42" s="561"/>
      <c r="P42" s="586"/>
      <c r="Q42" s="783"/>
      <c r="R42" s="586"/>
      <c r="S42" s="586"/>
      <c r="T42" s="672"/>
      <c r="U42" s="586"/>
      <c r="V42" s="586"/>
      <c r="W42" s="523"/>
      <c r="X42" s="523"/>
      <c r="Y42" s="682"/>
      <c r="Z42" s="670"/>
      <c r="AA42" s="670"/>
      <c r="AB42" s="816"/>
      <c r="AC42" s="523"/>
      <c r="AD42" s="523"/>
      <c r="AE42" s="523"/>
      <c r="AF42" s="523"/>
      <c r="AG42" s="523"/>
      <c r="AH42" s="91"/>
      <c r="AI42" s="91"/>
      <c r="AJ42" s="91"/>
      <c r="AK42" s="91"/>
      <c r="AL42" s="91"/>
      <c r="AM42" s="91"/>
      <c r="AN42" s="91"/>
      <c r="AO42" s="91"/>
      <c r="AP42" s="523"/>
      <c r="AQ42" s="523"/>
      <c r="AR42" s="523"/>
      <c r="AS42" s="523"/>
      <c r="AT42" s="523"/>
      <c r="AU42" s="523"/>
      <c r="AV42" s="523"/>
      <c r="AW42" s="523"/>
      <c r="AX42" s="523"/>
      <c r="AY42" s="523"/>
      <c r="AZ42" s="523"/>
      <c r="BA42" s="523"/>
      <c r="BB42" s="523"/>
      <c r="BC42" s="523"/>
      <c r="BD42" s="523"/>
      <c r="BE42" s="523"/>
      <c r="BF42" s="523"/>
      <c r="BG42" s="523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</row>
    <row r="43" spans="1:70" ht="25.5">
      <c r="A43" s="672"/>
      <c r="B43" s="630"/>
      <c r="C43" s="630"/>
      <c r="D43" s="630"/>
      <c r="E43" s="596"/>
      <c r="F43" s="618"/>
      <c r="G43" s="515"/>
      <c r="H43" s="624"/>
      <c r="I43" s="624"/>
      <c r="J43" s="624"/>
      <c r="K43" s="613"/>
      <c r="L43" s="557"/>
      <c r="M43" s="778"/>
      <c r="N43" s="632"/>
      <c r="O43" s="561"/>
      <c r="P43" s="586"/>
      <c r="Q43" s="783"/>
      <c r="R43" s="586"/>
      <c r="S43" s="586"/>
      <c r="T43" s="672"/>
      <c r="U43" s="586"/>
      <c r="V43" s="586"/>
      <c r="W43" s="523"/>
      <c r="X43" s="523"/>
      <c r="Y43" s="682"/>
      <c r="Z43" s="670"/>
      <c r="AA43" s="670"/>
      <c r="AB43" s="816"/>
      <c r="AC43" s="523"/>
      <c r="AD43" s="523"/>
      <c r="AE43" s="523"/>
      <c r="AF43" s="523"/>
      <c r="AG43" s="523"/>
      <c r="AH43" s="91"/>
      <c r="AI43" s="91"/>
      <c r="AJ43" s="91"/>
      <c r="AK43" s="91"/>
      <c r="AL43" s="91"/>
      <c r="AM43" s="91"/>
      <c r="AN43" s="91"/>
      <c r="AO43" s="91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523"/>
      <c r="BG43" s="523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</row>
    <row r="44" spans="1:70" ht="25.5">
      <c r="A44" s="672"/>
      <c r="B44" s="630"/>
      <c r="C44" s="630"/>
      <c r="D44" s="630"/>
      <c r="E44" s="596"/>
      <c r="F44" s="618"/>
      <c r="G44" s="515"/>
      <c r="H44" s="624"/>
      <c r="I44" s="624"/>
      <c r="J44" s="624"/>
      <c r="K44" s="613"/>
      <c r="L44" s="557"/>
      <c r="M44" s="778"/>
      <c r="N44" s="632"/>
      <c r="O44" s="561"/>
      <c r="P44" s="577"/>
      <c r="Q44" s="783"/>
      <c r="R44" s="577"/>
      <c r="S44" s="577"/>
      <c r="T44" s="672"/>
      <c r="U44" s="577"/>
      <c r="V44" s="577"/>
      <c r="W44" s="523"/>
      <c r="X44" s="523"/>
      <c r="Y44" s="682"/>
      <c r="Z44" s="670"/>
      <c r="AA44" s="670"/>
      <c r="AB44" s="779"/>
      <c r="AC44" s="802"/>
      <c r="AD44" s="523"/>
      <c r="AE44" s="523"/>
      <c r="AF44" s="523"/>
      <c r="AG44" s="523"/>
      <c r="AH44" s="91"/>
      <c r="AI44" s="91"/>
      <c r="AJ44" s="91"/>
      <c r="AK44" s="91"/>
      <c r="AL44" s="91"/>
      <c r="AM44" s="91"/>
      <c r="AN44" s="91"/>
      <c r="AO44" s="91"/>
      <c r="AP44" s="523"/>
      <c r="AQ44" s="523"/>
      <c r="AR44" s="523"/>
      <c r="AS44" s="523"/>
      <c r="AT44" s="523"/>
      <c r="AU44" s="523"/>
      <c r="AV44" s="523"/>
      <c r="AW44" s="523"/>
      <c r="AX44" s="523"/>
      <c r="AY44" s="523"/>
      <c r="AZ44" s="523"/>
      <c r="BA44" s="523"/>
      <c r="BB44" s="523"/>
      <c r="BC44" s="523"/>
      <c r="BD44" s="523"/>
      <c r="BE44" s="523"/>
      <c r="BF44" s="523"/>
      <c r="BG44" s="523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</row>
    <row r="45" spans="1:70" ht="25.5">
      <c r="A45" s="672"/>
      <c r="B45" s="630"/>
      <c r="C45" s="630"/>
      <c r="D45" s="630"/>
      <c r="E45" s="596"/>
      <c r="F45" s="618"/>
      <c r="G45" s="515"/>
      <c r="H45" s="624"/>
      <c r="I45" s="624"/>
      <c r="J45" s="624"/>
      <c r="K45" s="613"/>
      <c r="L45" s="557"/>
      <c r="M45" s="778"/>
      <c r="N45" s="632"/>
      <c r="O45" s="561"/>
      <c r="P45" s="586"/>
      <c r="Q45" s="783"/>
      <c r="R45" s="586"/>
      <c r="S45" s="586"/>
      <c r="T45" s="672"/>
      <c r="U45" s="586"/>
      <c r="V45" s="586"/>
      <c r="W45" s="523"/>
      <c r="X45" s="523"/>
      <c r="Y45" s="682"/>
      <c r="Z45" s="670"/>
      <c r="AA45" s="670"/>
      <c r="AB45" s="779"/>
      <c r="AC45" s="523"/>
      <c r="AD45" s="523"/>
      <c r="AE45" s="523"/>
      <c r="AF45" s="523"/>
      <c r="AG45" s="523"/>
      <c r="AH45" s="91"/>
      <c r="AI45" s="91"/>
      <c r="AJ45" s="91"/>
      <c r="AK45" s="91"/>
      <c r="AL45" s="91"/>
      <c r="AM45" s="91"/>
      <c r="AN45" s="91"/>
      <c r="AO45" s="91"/>
      <c r="AP45" s="523"/>
      <c r="AQ45" s="523"/>
      <c r="AR45" s="523"/>
      <c r="AS45" s="523"/>
      <c r="AT45" s="523"/>
      <c r="AU45" s="523"/>
      <c r="AV45" s="523"/>
      <c r="AW45" s="523"/>
      <c r="AX45" s="523"/>
      <c r="AY45" s="523"/>
      <c r="AZ45" s="523"/>
      <c r="BA45" s="523"/>
      <c r="BB45" s="523"/>
      <c r="BC45" s="523"/>
      <c r="BD45" s="523"/>
      <c r="BE45" s="523"/>
      <c r="BF45" s="523"/>
      <c r="BG45" s="523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</row>
    <row r="46" spans="1:70" ht="25.5">
      <c r="A46" s="672"/>
      <c r="B46" s="630"/>
      <c r="C46" s="630"/>
      <c r="D46" s="630"/>
      <c r="E46" s="596"/>
      <c r="F46" s="618"/>
      <c r="G46" s="515"/>
      <c r="H46" s="624"/>
      <c r="I46" s="624"/>
      <c r="J46" s="624"/>
      <c r="K46" s="613"/>
      <c r="L46" s="557"/>
      <c r="M46" s="778"/>
      <c r="N46" s="632"/>
      <c r="O46" s="561"/>
      <c r="P46" s="586"/>
      <c r="Q46" s="783"/>
      <c r="R46" s="586"/>
      <c r="S46" s="586"/>
      <c r="T46" s="672"/>
      <c r="U46" s="586"/>
      <c r="V46" s="586"/>
      <c r="W46" s="523"/>
      <c r="X46" s="523"/>
      <c r="Y46" s="682"/>
      <c r="Z46" s="670"/>
      <c r="AA46" s="670"/>
      <c r="AB46" s="779"/>
      <c r="AC46" s="523"/>
      <c r="AD46" s="523"/>
      <c r="AE46" s="523"/>
      <c r="AF46" s="523"/>
      <c r="AG46" s="523"/>
      <c r="AH46" s="91"/>
      <c r="AI46" s="91"/>
      <c r="AJ46" s="91"/>
      <c r="AK46" s="91"/>
      <c r="AL46" s="91"/>
      <c r="AM46" s="91"/>
      <c r="AN46" s="91"/>
      <c r="AO46" s="91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523"/>
      <c r="BG46" s="523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</row>
    <row r="47" spans="1:70" ht="25.5">
      <c r="A47" s="672"/>
      <c r="B47" s="630"/>
      <c r="C47" s="630"/>
      <c r="D47" s="630"/>
      <c r="E47" s="596"/>
      <c r="F47" s="618"/>
      <c r="G47" s="515"/>
      <c r="H47" s="624"/>
      <c r="I47" s="624"/>
      <c r="J47" s="624"/>
      <c r="K47" s="613"/>
      <c r="L47" s="557"/>
      <c r="M47" s="778"/>
      <c r="N47" s="632"/>
      <c r="O47" s="561"/>
      <c r="P47" s="586"/>
      <c r="Q47" s="783"/>
      <c r="R47" s="586"/>
      <c r="S47" s="586"/>
      <c r="T47" s="672"/>
      <c r="U47" s="586"/>
      <c r="V47" s="586"/>
      <c r="W47" s="523"/>
      <c r="X47" s="523"/>
      <c r="Y47" s="682"/>
      <c r="Z47" s="670"/>
      <c r="AA47" s="670"/>
      <c r="AB47" s="779"/>
      <c r="AC47" s="523"/>
      <c r="AD47" s="523"/>
      <c r="AE47" s="523"/>
      <c r="AF47" s="523"/>
      <c r="AG47" s="523"/>
      <c r="AH47" s="91"/>
      <c r="AI47" s="91"/>
      <c r="AJ47" s="91"/>
      <c r="AK47" s="91"/>
      <c r="AL47" s="91"/>
      <c r="AM47" s="91"/>
      <c r="AN47" s="91"/>
      <c r="AO47" s="91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</row>
    <row r="48" spans="1:70" ht="25.5">
      <c r="A48" s="672"/>
      <c r="B48" s="630"/>
      <c r="C48" s="630"/>
      <c r="D48" s="630"/>
      <c r="E48" s="596"/>
      <c r="F48" s="618"/>
      <c r="G48" s="515"/>
      <c r="H48" s="624"/>
      <c r="I48" s="624"/>
      <c r="J48" s="624"/>
      <c r="K48" s="613"/>
      <c r="L48" s="557"/>
      <c r="M48" s="778"/>
      <c r="N48" s="632"/>
      <c r="O48" s="632"/>
      <c r="P48" s="417"/>
      <c r="Q48" s="783"/>
      <c r="R48" s="417"/>
      <c r="S48" s="417"/>
      <c r="T48" s="672"/>
      <c r="U48" s="417"/>
      <c r="V48" s="417"/>
      <c r="W48" s="523"/>
      <c r="X48" s="523"/>
      <c r="Y48" s="682"/>
      <c r="Z48" s="670"/>
      <c r="AA48" s="670"/>
      <c r="AB48" s="779"/>
      <c r="AC48" s="523"/>
      <c r="AD48" s="523"/>
      <c r="AE48" s="523"/>
      <c r="AF48" s="523"/>
      <c r="AG48" s="523"/>
      <c r="AH48" s="91"/>
      <c r="AI48" s="91"/>
      <c r="AJ48" s="91"/>
      <c r="AK48" s="91"/>
      <c r="AL48" s="91"/>
      <c r="AM48" s="91"/>
      <c r="AN48" s="91"/>
      <c r="AO48" s="91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/>
      <c r="BC48" s="523"/>
      <c r="BD48" s="523"/>
      <c r="BE48" s="523"/>
      <c r="BF48" s="523"/>
      <c r="BG48" s="523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</row>
    <row r="49" spans="1:70" ht="25.5">
      <c r="A49" s="672"/>
      <c r="B49" s="630"/>
      <c r="C49" s="630"/>
      <c r="D49" s="630"/>
      <c r="E49" s="596"/>
      <c r="F49" s="618"/>
      <c r="G49" s="515"/>
      <c r="H49" s="624"/>
      <c r="I49" s="624"/>
      <c r="J49" s="624"/>
      <c r="K49" s="613"/>
      <c r="L49" s="557"/>
      <c r="M49" s="778"/>
      <c r="N49" s="632"/>
      <c r="O49" s="561"/>
      <c r="P49" s="586"/>
      <c r="Q49" s="783"/>
      <c r="R49" s="586"/>
      <c r="S49" s="586"/>
      <c r="T49" s="672"/>
      <c r="U49" s="586"/>
      <c r="V49" s="586"/>
      <c r="W49" s="523"/>
      <c r="X49" s="523"/>
      <c r="Y49" s="682"/>
      <c r="Z49" s="670"/>
      <c r="AA49" s="670"/>
      <c r="AB49" s="779"/>
      <c r="AC49" s="523"/>
      <c r="AD49" s="523"/>
      <c r="AE49" s="523"/>
      <c r="AF49" s="523"/>
      <c r="AG49" s="523"/>
      <c r="AH49" s="91"/>
      <c r="AI49" s="91"/>
      <c r="AJ49" s="91"/>
      <c r="AK49" s="91"/>
      <c r="AL49" s="91"/>
      <c r="AM49" s="91"/>
      <c r="AN49" s="91"/>
      <c r="AO49" s="91"/>
      <c r="AP49" s="523"/>
      <c r="AQ49" s="523"/>
      <c r="AR49" s="523"/>
      <c r="AS49" s="523"/>
      <c r="AT49" s="523"/>
      <c r="AU49" s="523"/>
      <c r="AV49" s="523"/>
      <c r="AW49" s="523"/>
      <c r="AX49" s="523"/>
      <c r="AY49" s="523"/>
      <c r="AZ49" s="523"/>
      <c r="BA49" s="523"/>
      <c r="BB49" s="523"/>
      <c r="BC49" s="523"/>
      <c r="BD49" s="523"/>
      <c r="BE49" s="523"/>
      <c r="BF49" s="523"/>
      <c r="BG49" s="523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</row>
    <row r="50" spans="1:70" ht="25.5">
      <c r="A50" s="672"/>
      <c r="B50" s="630"/>
      <c r="C50" s="630"/>
      <c r="D50" s="630"/>
      <c r="E50" s="596"/>
      <c r="F50" s="618"/>
      <c r="G50" s="515"/>
      <c r="H50" s="624"/>
      <c r="I50" s="624"/>
      <c r="J50" s="624"/>
      <c r="K50" s="613"/>
      <c r="L50" s="557"/>
      <c r="M50" s="778"/>
      <c r="N50" s="632"/>
      <c r="O50" s="561"/>
      <c r="P50" s="586"/>
      <c r="Q50" s="783"/>
      <c r="R50" s="586"/>
      <c r="S50" s="586"/>
      <c r="T50" s="672"/>
      <c r="U50" s="586"/>
      <c r="V50" s="586"/>
      <c r="W50" s="523"/>
      <c r="X50" s="523"/>
      <c r="Y50" s="682"/>
      <c r="Z50" s="670"/>
      <c r="AA50" s="670"/>
      <c r="AB50" s="779"/>
      <c r="AC50" s="523"/>
      <c r="AD50" s="523"/>
      <c r="AE50" s="523"/>
      <c r="AF50" s="523"/>
      <c r="AG50" s="523"/>
      <c r="AH50" s="91"/>
      <c r="AI50" s="91"/>
      <c r="AJ50" s="91"/>
      <c r="AK50" s="91"/>
      <c r="AL50" s="91"/>
      <c r="AM50" s="91"/>
      <c r="AN50" s="91"/>
      <c r="AO50" s="91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/>
      <c r="BC50" s="523"/>
      <c r="BD50" s="523"/>
      <c r="BE50" s="523"/>
      <c r="BF50" s="523"/>
      <c r="BG50" s="523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</row>
    <row r="51" spans="1:70" ht="25.5">
      <c r="A51" s="672"/>
      <c r="B51" s="630"/>
      <c r="C51" s="630"/>
      <c r="D51" s="630"/>
      <c r="E51" s="596"/>
      <c r="F51" s="618"/>
      <c r="G51" s="515"/>
      <c r="H51" s="624"/>
      <c r="I51" s="624"/>
      <c r="J51" s="624"/>
      <c r="K51" s="613"/>
      <c r="L51" s="557"/>
      <c r="M51" s="778"/>
      <c r="N51" s="632"/>
      <c r="O51" s="561"/>
      <c r="P51" s="577"/>
      <c r="Q51" s="783"/>
      <c r="R51" s="577"/>
      <c r="S51" s="577"/>
      <c r="T51" s="672"/>
      <c r="U51" s="577"/>
      <c r="V51" s="959"/>
      <c r="W51" s="523"/>
      <c r="X51" s="523"/>
      <c r="Y51" s="682"/>
      <c r="Z51" s="670"/>
      <c r="AA51" s="670"/>
      <c r="AB51" s="1055"/>
      <c r="AC51" s="523"/>
      <c r="AD51" s="523"/>
      <c r="AE51" s="523"/>
      <c r="AF51" s="523"/>
      <c r="AG51" s="523"/>
      <c r="AH51" s="91"/>
      <c r="AI51" s="91"/>
      <c r="AJ51" s="91"/>
      <c r="AK51" s="91"/>
      <c r="AL51" s="91"/>
      <c r="AM51" s="91"/>
      <c r="AN51" s="91"/>
      <c r="AO51" s="91"/>
      <c r="AP51" s="523"/>
      <c r="AQ51" s="523"/>
      <c r="AR51" s="523"/>
      <c r="AS51" s="523"/>
      <c r="AT51" s="523"/>
      <c r="AU51" s="523"/>
      <c r="AV51" s="523"/>
      <c r="AW51" s="523"/>
      <c r="AX51" s="523"/>
      <c r="AY51" s="523"/>
      <c r="AZ51" s="523"/>
      <c r="BA51" s="523"/>
      <c r="BB51" s="523"/>
      <c r="BC51" s="523"/>
      <c r="BD51" s="523"/>
      <c r="BE51" s="523"/>
      <c r="BF51" s="523"/>
      <c r="BG51" s="523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</row>
    <row r="52" spans="1:70" ht="25.5">
      <c r="A52" s="672"/>
      <c r="B52" s="630"/>
      <c r="C52" s="630"/>
      <c r="D52" s="630"/>
      <c r="E52" s="596"/>
      <c r="F52" s="618"/>
      <c r="G52" s="515"/>
      <c r="H52" s="624"/>
      <c r="I52" s="624"/>
      <c r="J52" s="624"/>
      <c r="K52" s="613"/>
      <c r="L52" s="557"/>
      <c r="M52" s="778"/>
      <c r="N52" s="632"/>
      <c r="O52" s="561"/>
      <c r="P52" s="957"/>
      <c r="Q52" s="783"/>
      <c r="R52" s="957"/>
      <c r="S52" s="957"/>
      <c r="T52" s="672"/>
      <c r="U52" s="957"/>
      <c r="V52" s="961"/>
      <c r="W52" s="523"/>
      <c r="X52" s="757"/>
      <c r="Y52" s="682"/>
      <c r="Z52" s="670"/>
      <c r="AA52" s="670"/>
      <c r="AB52" s="779"/>
      <c r="AC52" s="523"/>
      <c r="AD52" s="523"/>
      <c r="AE52" s="523"/>
      <c r="AF52" s="523"/>
      <c r="AG52" s="523"/>
      <c r="AH52" s="91"/>
      <c r="AI52" s="91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91"/>
      <c r="BI52" s="91"/>
      <c r="BJ52" s="91"/>
      <c r="BK52" s="91"/>
      <c r="BL52" s="91"/>
      <c r="BM52" s="523"/>
      <c r="BN52" s="523"/>
      <c r="BO52" s="91"/>
      <c r="BP52" s="91"/>
      <c r="BQ52" s="91"/>
      <c r="BR52" s="91"/>
    </row>
    <row r="53" spans="1:70" ht="25.5">
      <c r="A53" s="672"/>
      <c r="B53" s="630"/>
      <c r="C53" s="630"/>
      <c r="D53" s="630"/>
      <c r="E53" s="596"/>
      <c r="F53" s="618"/>
      <c r="G53" s="515"/>
      <c r="H53" s="624"/>
      <c r="I53" s="624"/>
      <c r="J53" s="624"/>
      <c r="K53" s="613"/>
      <c r="L53" s="557"/>
      <c r="M53" s="778"/>
      <c r="N53" s="632"/>
      <c r="O53" s="632"/>
      <c r="P53" s="417"/>
      <c r="Q53" s="783"/>
      <c r="R53" s="417"/>
      <c r="S53" s="417"/>
      <c r="T53" s="672"/>
      <c r="U53" s="417"/>
      <c r="V53" s="417"/>
      <c r="W53" s="523"/>
      <c r="X53" s="523"/>
      <c r="Y53" s="682"/>
      <c r="Z53" s="670"/>
      <c r="AA53" s="670"/>
      <c r="AB53" s="779"/>
      <c r="AC53" s="523"/>
      <c r="AD53" s="523"/>
      <c r="AE53" s="523"/>
      <c r="AF53" s="523"/>
      <c r="AG53" s="523"/>
      <c r="AH53" s="91"/>
      <c r="AI53" s="91"/>
      <c r="AJ53" s="91"/>
      <c r="AK53" s="91"/>
      <c r="AL53" s="91"/>
      <c r="AM53" s="91"/>
      <c r="AN53" s="91"/>
      <c r="AO53" s="91"/>
      <c r="AP53" s="523"/>
      <c r="AQ53" s="523"/>
      <c r="AR53" s="523"/>
      <c r="AS53" s="523"/>
      <c r="AT53" s="523"/>
      <c r="AU53" s="523"/>
      <c r="AV53" s="523"/>
      <c r="AW53" s="523"/>
      <c r="AX53" s="523"/>
      <c r="AY53" s="523"/>
      <c r="AZ53" s="523"/>
      <c r="BA53" s="523"/>
      <c r="BB53" s="523"/>
      <c r="BC53" s="523"/>
      <c r="BD53" s="523"/>
      <c r="BE53" s="523"/>
      <c r="BF53" s="523"/>
      <c r="BG53" s="523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</row>
    <row r="54" spans="1:70" ht="25.5">
      <c r="A54" s="672"/>
      <c r="B54" s="630"/>
      <c r="C54" s="630"/>
      <c r="D54" s="630"/>
      <c r="E54" s="596"/>
      <c r="F54" s="618"/>
      <c r="G54" s="515"/>
      <c r="H54" s="624"/>
      <c r="I54" s="624"/>
      <c r="J54" s="624"/>
      <c r="K54" s="613"/>
      <c r="L54" s="557"/>
      <c r="M54" s="778"/>
      <c r="N54" s="632"/>
      <c r="O54" s="561"/>
      <c r="P54" s="577"/>
      <c r="Q54" s="783"/>
      <c r="R54" s="577"/>
      <c r="S54" s="577"/>
      <c r="T54" s="672"/>
      <c r="U54" s="577"/>
      <c r="V54" s="959"/>
      <c r="W54" s="523"/>
      <c r="X54" s="523"/>
      <c r="Y54" s="682"/>
      <c r="Z54" s="670"/>
      <c r="AA54" s="670"/>
      <c r="AB54" s="779"/>
      <c r="AC54" s="523"/>
      <c r="AD54" s="523"/>
      <c r="AE54" s="523"/>
      <c r="AF54" s="523"/>
      <c r="AG54" s="523"/>
      <c r="AH54" s="91"/>
      <c r="AI54" s="91"/>
      <c r="AJ54" s="91"/>
      <c r="AK54" s="91"/>
      <c r="AL54" s="91"/>
      <c r="AM54" s="91"/>
      <c r="AN54" s="91"/>
      <c r="AO54" s="91"/>
      <c r="AP54" s="523"/>
      <c r="AQ54" s="523"/>
      <c r="AR54" s="523"/>
      <c r="AS54" s="523"/>
      <c r="AT54" s="523"/>
      <c r="AU54" s="523"/>
      <c r="AV54" s="523"/>
      <c r="AW54" s="523"/>
      <c r="AX54" s="523"/>
      <c r="AY54" s="523"/>
      <c r="AZ54" s="523"/>
      <c r="BA54" s="523"/>
      <c r="BB54" s="523"/>
      <c r="BC54" s="523"/>
      <c r="BD54" s="523"/>
      <c r="BE54" s="523"/>
      <c r="BF54" s="523"/>
      <c r="BG54" s="523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</row>
    <row r="55" spans="1:70" ht="25.5">
      <c r="A55" s="672"/>
      <c r="B55" s="630"/>
      <c r="C55" s="630"/>
      <c r="D55" s="630"/>
      <c r="E55" s="596"/>
      <c r="F55" s="618"/>
      <c r="G55" s="515"/>
      <c r="H55" s="624"/>
      <c r="I55" s="624"/>
      <c r="J55" s="624"/>
      <c r="K55" s="613"/>
      <c r="L55" s="557"/>
      <c r="M55" s="778"/>
      <c r="N55" s="632"/>
      <c r="O55" s="632"/>
      <c r="P55" s="112"/>
      <c r="Q55" s="783"/>
      <c r="R55" s="112"/>
      <c r="S55" s="112"/>
      <c r="T55" s="672"/>
      <c r="U55" s="432"/>
      <c r="V55" s="960"/>
      <c r="W55" s="523"/>
      <c r="X55" s="523"/>
      <c r="Y55" s="682"/>
      <c r="Z55" s="670"/>
      <c r="AA55" s="670"/>
      <c r="AB55" s="779"/>
      <c r="AC55" s="523"/>
      <c r="AD55" s="523"/>
      <c r="AE55" s="523"/>
      <c r="AF55" s="523"/>
      <c r="AG55" s="523"/>
      <c r="AH55" s="91"/>
      <c r="AI55" s="91"/>
      <c r="AJ55" s="523"/>
      <c r="AK55" s="523"/>
      <c r="AL55" s="523"/>
      <c r="AM55" s="523"/>
      <c r="AN55" s="523"/>
      <c r="AO55" s="523"/>
      <c r="AP55" s="523"/>
      <c r="AQ55" s="523"/>
      <c r="AR55" s="523"/>
      <c r="AS55" s="523"/>
      <c r="AT55" s="523"/>
      <c r="AU55" s="523"/>
      <c r="AV55" s="523"/>
      <c r="AW55" s="523"/>
      <c r="AX55" s="523"/>
      <c r="AY55" s="523"/>
      <c r="AZ55" s="523"/>
      <c r="BA55" s="523"/>
      <c r="BB55" s="523"/>
      <c r="BC55" s="523"/>
      <c r="BD55" s="523"/>
      <c r="BE55" s="523"/>
      <c r="BF55" s="523"/>
      <c r="BG55" s="523"/>
      <c r="BH55" s="91"/>
      <c r="BI55" s="91"/>
      <c r="BJ55" s="91"/>
      <c r="BK55" s="91"/>
      <c r="BL55" s="91"/>
      <c r="BM55" s="523"/>
      <c r="BN55" s="523"/>
      <c r="BO55" s="91"/>
      <c r="BP55" s="91"/>
      <c r="BQ55" s="91"/>
      <c r="BR55" s="91"/>
    </row>
    <row r="56" spans="1:70" ht="25.5">
      <c r="A56" s="672"/>
      <c r="B56" s="630"/>
      <c r="C56" s="630"/>
      <c r="D56" s="630"/>
      <c r="E56" s="596"/>
      <c r="F56" s="618"/>
      <c r="G56" s="515"/>
      <c r="H56" s="624"/>
      <c r="I56" s="624"/>
      <c r="J56" s="624"/>
      <c r="K56" s="613"/>
      <c r="L56" s="557"/>
      <c r="M56" s="778"/>
      <c r="N56" s="632"/>
      <c r="O56" s="561"/>
      <c r="P56" s="577"/>
      <c r="Q56" s="783"/>
      <c r="R56" s="577"/>
      <c r="S56" s="577"/>
      <c r="T56" s="672"/>
      <c r="U56" s="577"/>
      <c r="V56" s="577"/>
      <c r="W56" s="523"/>
      <c r="X56" s="523"/>
      <c r="Y56" s="682"/>
      <c r="Z56" s="670"/>
      <c r="AA56" s="670"/>
      <c r="AB56" s="779"/>
      <c r="AC56" s="523"/>
      <c r="AD56" s="523"/>
      <c r="AE56" s="523"/>
      <c r="AF56" s="523"/>
      <c r="AG56" s="523"/>
      <c r="AH56" s="91"/>
      <c r="AI56" s="91"/>
      <c r="AJ56" s="91"/>
      <c r="AK56" s="91"/>
      <c r="AL56" s="91"/>
      <c r="AM56" s="91"/>
      <c r="AN56" s="91"/>
      <c r="AO56" s="91"/>
      <c r="AP56" s="523"/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523"/>
      <c r="BG56" s="523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</row>
    <row r="57" spans="1:70" ht="25.5">
      <c r="A57" s="672"/>
      <c r="B57" s="630"/>
      <c r="C57" s="630"/>
      <c r="D57" s="630"/>
      <c r="E57" s="596"/>
      <c r="F57" s="618"/>
      <c r="G57" s="515"/>
      <c r="H57" s="624"/>
      <c r="I57" s="624"/>
      <c r="J57" s="624"/>
      <c r="K57" s="613"/>
      <c r="L57" s="557"/>
      <c r="M57" s="778"/>
      <c r="N57" s="632"/>
      <c r="O57" s="632"/>
      <c r="P57" s="112"/>
      <c r="Q57" s="783"/>
      <c r="R57" s="112"/>
      <c r="S57" s="112"/>
      <c r="T57" s="672"/>
      <c r="U57" s="432"/>
      <c r="V57" s="960"/>
      <c r="W57" s="523"/>
      <c r="X57" s="523"/>
      <c r="Y57" s="682"/>
      <c r="Z57" s="670"/>
      <c r="AA57" s="670"/>
      <c r="AB57" s="1010"/>
      <c r="AC57" s="523"/>
      <c r="AD57" s="523"/>
      <c r="AE57" s="523"/>
      <c r="AF57" s="523"/>
      <c r="AG57" s="523"/>
      <c r="AH57" s="91"/>
      <c r="AI57" s="91"/>
      <c r="AJ57" s="523"/>
      <c r="AK57" s="523"/>
      <c r="AL57" s="523"/>
      <c r="AM57" s="523"/>
      <c r="AN57" s="523"/>
      <c r="AO57" s="523"/>
      <c r="AP57" s="523"/>
      <c r="AQ57" s="523"/>
      <c r="AR57" s="523"/>
      <c r="AS57" s="523"/>
      <c r="AT57" s="523"/>
      <c r="AU57" s="523"/>
      <c r="AV57" s="523"/>
      <c r="AW57" s="523"/>
      <c r="AX57" s="523"/>
      <c r="AY57" s="523"/>
      <c r="AZ57" s="523"/>
      <c r="BA57" s="523"/>
      <c r="BB57" s="523"/>
      <c r="BC57" s="523"/>
      <c r="BD57" s="523"/>
      <c r="BE57" s="523"/>
      <c r="BF57" s="523"/>
      <c r="BG57" s="523"/>
      <c r="BH57" s="91"/>
      <c r="BI57" s="91"/>
      <c r="BJ57" s="91"/>
      <c r="BK57" s="91"/>
      <c r="BL57" s="91"/>
      <c r="BM57" s="523"/>
      <c r="BN57" s="523"/>
      <c r="BO57" s="91"/>
      <c r="BP57" s="91"/>
      <c r="BQ57" s="91"/>
      <c r="BR57" s="91"/>
    </row>
    <row r="58" spans="1:70" ht="25.5">
      <c r="A58" s="672"/>
      <c r="B58" s="630"/>
      <c r="C58" s="630"/>
      <c r="D58" s="630"/>
      <c r="E58" s="596"/>
      <c r="F58" s="618"/>
      <c r="G58" s="515"/>
      <c r="H58" s="624"/>
      <c r="I58" s="624"/>
      <c r="J58" s="624"/>
      <c r="K58" s="613"/>
      <c r="L58" s="557"/>
      <c r="M58" s="778"/>
      <c r="N58" s="632"/>
      <c r="O58" s="632"/>
      <c r="P58" s="112"/>
      <c r="Q58" s="783"/>
      <c r="R58" s="112"/>
      <c r="S58" s="112"/>
      <c r="T58" s="672"/>
      <c r="U58" s="432"/>
      <c r="V58" s="432"/>
      <c r="W58" s="523"/>
      <c r="X58" s="523"/>
      <c r="Y58" s="682"/>
      <c r="Z58" s="670"/>
      <c r="AA58" s="670"/>
      <c r="AB58" s="779"/>
      <c r="AC58" s="523"/>
      <c r="AD58" s="523"/>
      <c r="AE58" s="523"/>
      <c r="AF58" s="523"/>
      <c r="AG58" s="523"/>
      <c r="AH58" s="91"/>
      <c r="AI58" s="91"/>
      <c r="AJ58" s="523"/>
      <c r="AK58" s="523"/>
      <c r="AL58" s="523"/>
      <c r="AM58" s="523"/>
      <c r="AN58" s="523"/>
      <c r="AO58" s="523"/>
      <c r="AP58" s="523"/>
      <c r="AQ58" s="523"/>
      <c r="AR58" s="523"/>
      <c r="AS58" s="523"/>
      <c r="AT58" s="523"/>
      <c r="AU58" s="523"/>
      <c r="AV58" s="523"/>
      <c r="AW58" s="523"/>
      <c r="AX58" s="523"/>
      <c r="AY58" s="523"/>
      <c r="AZ58" s="523"/>
      <c r="BA58" s="523"/>
      <c r="BB58" s="523"/>
      <c r="BC58" s="523"/>
      <c r="BD58" s="523"/>
      <c r="BE58" s="523"/>
      <c r="BF58" s="523"/>
      <c r="BG58" s="523"/>
      <c r="BH58" s="91"/>
      <c r="BI58" s="91"/>
      <c r="BJ58" s="91"/>
      <c r="BK58" s="91"/>
      <c r="BL58" s="91"/>
      <c r="BM58" s="523"/>
      <c r="BN58" s="523"/>
      <c r="BO58" s="91"/>
      <c r="BP58" s="91"/>
      <c r="BQ58" s="91"/>
      <c r="BR58" s="91"/>
    </row>
    <row r="59" spans="1:70" ht="33.75">
      <c r="A59" s="672"/>
      <c r="B59" s="630"/>
      <c r="C59" s="630"/>
      <c r="D59" s="630"/>
      <c r="E59" s="596"/>
      <c r="F59" s="618"/>
      <c r="G59" s="515"/>
      <c r="H59" s="624"/>
      <c r="I59" s="624"/>
      <c r="J59" s="624"/>
      <c r="K59" s="613"/>
      <c r="L59" s="557"/>
      <c r="M59" s="778"/>
      <c r="N59" s="632"/>
      <c r="O59" s="561"/>
      <c r="P59" s="586"/>
      <c r="Q59" s="783"/>
      <c r="R59" s="586"/>
      <c r="S59" s="586"/>
      <c r="T59" s="672"/>
      <c r="U59" s="586"/>
      <c r="V59" s="962"/>
      <c r="W59" s="523"/>
      <c r="X59" s="523"/>
      <c r="Y59" s="682"/>
      <c r="Z59" s="670"/>
      <c r="AA59" s="670"/>
      <c r="AB59" s="1012"/>
      <c r="AC59" s="523"/>
      <c r="AD59" s="523"/>
      <c r="AE59" s="523"/>
      <c r="AF59" s="523"/>
      <c r="AG59" s="523"/>
      <c r="AH59" s="91"/>
      <c r="AI59" s="91"/>
      <c r="AJ59" s="91"/>
      <c r="AK59" s="91"/>
      <c r="AL59" s="91"/>
      <c r="AM59" s="91"/>
      <c r="AN59" s="91"/>
      <c r="AO59" s="91"/>
      <c r="AP59" s="523"/>
      <c r="AQ59" s="523"/>
      <c r="AR59" s="523"/>
      <c r="AS59" s="523"/>
      <c r="AT59" s="523"/>
      <c r="AU59" s="523"/>
      <c r="AV59" s="523"/>
      <c r="AW59" s="523"/>
      <c r="AX59" s="523"/>
      <c r="AY59" s="523"/>
      <c r="AZ59" s="523"/>
      <c r="BA59" s="523"/>
      <c r="BB59" s="523"/>
      <c r="BC59" s="523"/>
      <c r="BD59" s="523"/>
      <c r="BE59" s="523"/>
      <c r="BF59" s="523"/>
      <c r="BG59" s="523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</row>
    <row r="60" spans="1:70" ht="33.75">
      <c r="A60" s="672"/>
      <c r="B60" s="809"/>
      <c r="C60" s="630"/>
      <c r="D60" s="630"/>
      <c r="E60" s="596"/>
      <c r="F60" s="618"/>
      <c r="G60" s="515"/>
      <c r="H60" s="624"/>
      <c r="I60" s="624"/>
      <c r="J60" s="624"/>
      <c r="K60" s="613"/>
      <c r="L60" s="557"/>
      <c r="M60" s="778"/>
      <c r="N60" s="632"/>
      <c r="O60" s="561"/>
      <c r="P60" s="586"/>
      <c r="Q60" s="783"/>
      <c r="R60" s="586"/>
      <c r="S60" s="586"/>
      <c r="T60" s="672"/>
      <c r="U60" s="586"/>
      <c r="V60" s="962"/>
      <c r="W60" s="523"/>
      <c r="X60" s="523"/>
      <c r="Y60" s="682"/>
      <c r="Z60" s="670"/>
      <c r="AA60" s="670"/>
      <c r="AB60" s="1012"/>
      <c r="AC60" s="523"/>
      <c r="AD60" s="523"/>
      <c r="AE60" s="523"/>
      <c r="AF60" s="523"/>
      <c r="AG60" s="523"/>
      <c r="AH60" s="91"/>
      <c r="AI60" s="91"/>
      <c r="AJ60" s="91"/>
      <c r="AK60" s="91"/>
      <c r="AL60" s="91"/>
      <c r="AM60" s="91"/>
      <c r="AN60" s="91"/>
      <c r="AO60" s="91"/>
      <c r="AP60" s="523"/>
      <c r="AQ60" s="523"/>
      <c r="AR60" s="523"/>
      <c r="AS60" s="523"/>
      <c r="AT60" s="523"/>
      <c r="AU60" s="523"/>
      <c r="AV60" s="523"/>
      <c r="AW60" s="523"/>
      <c r="AX60" s="523"/>
      <c r="AY60" s="523"/>
      <c r="AZ60" s="523"/>
      <c r="BA60" s="523"/>
      <c r="BB60" s="523"/>
      <c r="BC60" s="523"/>
      <c r="BD60" s="523"/>
      <c r="BE60" s="523"/>
      <c r="BF60" s="523"/>
      <c r="BG60" s="523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</row>
    <row r="61" spans="1:70" ht="25.5">
      <c r="A61" s="672"/>
      <c r="B61" s="630"/>
      <c r="C61" s="630"/>
      <c r="D61" s="630"/>
      <c r="E61" s="596"/>
      <c r="F61" s="618"/>
      <c r="G61" s="515"/>
      <c r="H61" s="624"/>
      <c r="I61" s="624"/>
      <c r="J61" s="624"/>
      <c r="K61" s="613"/>
      <c r="L61" s="557"/>
      <c r="M61" s="798"/>
      <c r="N61" s="632"/>
      <c r="O61" s="632"/>
      <c r="P61" s="112"/>
      <c r="Q61" s="783"/>
      <c r="R61" s="112"/>
      <c r="S61" s="112"/>
      <c r="T61" s="672"/>
      <c r="U61" s="432"/>
      <c r="V61" s="432"/>
      <c r="W61" s="523"/>
      <c r="X61" s="523"/>
      <c r="Y61" s="682"/>
      <c r="Z61" s="670"/>
      <c r="AA61" s="670"/>
      <c r="AB61" s="1034"/>
      <c r="AC61" s="523"/>
      <c r="AD61" s="523"/>
      <c r="AE61" s="523"/>
      <c r="AF61" s="523"/>
      <c r="AG61" s="523"/>
      <c r="AH61" s="91"/>
      <c r="AI61" s="91"/>
      <c r="AJ61" s="523"/>
      <c r="AK61" s="523"/>
      <c r="AL61" s="523"/>
      <c r="AM61" s="523"/>
      <c r="AN61" s="523"/>
      <c r="AO61" s="523"/>
      <c r="AP61" s="523"/>
      <c r="AQ61" s="523"/>
      <c r="AR61" s="523"/>
      <c r="AS61" s="523"/>
      <c r="AT61" s="523"/>
      <c r="AU61" s="523"/>
      <c r="AV61" s="523"/>
      <c r="AW61" s="523"/>
      <c r="AX61" s="523"/>
      <c r="AY61" s="523"/>
      <c r="AZ61" s="523"/>
      <c r="BA61" s="523"/>
      <c r="BB61" s="523"/>
      <c r="BC61" s="523"/>
      <c r="BD61" s="523"/>
      <c r="BE61" s="523"/>
      <c r="BF61" s="523"/>
      <c r="BG61" s="523"/>
      <c r="BH61" s="91"/>
      <c r="BI61" s="91"/>
      <c r="BJ61" s="91"/>
      <c r="BK61" s="91"/>
      <c r="BL61" s="91"/>
      <c r="BM61" s="523"/>
      <c r="BN61" s="523"/>
      <c r="BO61" s="91"/>
      <c r="BP61" s="91"/>
      <c r="BQ61" s="91"/>
      <c r="BR61" s="91"/>
    </row>
    <row r="62" spans="1:70" ht="36">
      <c r="A62" s="982"/>
      <c r="B62" s="630"/>
      <c r="C62" s="630"/>
      <c r="D62" s="630"/>
      <c r="E62" s="596"/>
      <c r="F62" s="618"/>
      <c r="G62" s="515"/>
      <c r="H62" s="624"/>
      <c r="I62" s="624"/>
      <c r="J62" s="624"/>
      <c r="K62" s="613"/>
      <c r="L62" s="981"/>
      <c r="M62" s="778"/>
      <c r="N62" s="632"/>
      <c r="O62" s="561"/>
      <c r="P62" s="962"/>
      <c r="Q62" s="968"/>
      <c r="R62" s="962"/>
      <c r="S62" s="962"/>
      <c r="T62" s="982"/>
      <c r="U62" s="962"/>
      <c r="V62" s="962"/>
      <c r="W62" s="983"/>
      <c r="X62" s="983"/>
      <c r="Y62" s="985"/>
      <c r="Z62" s="986"/>
      <c r="AA62" s="986"/>
      <c r="AB62" s="1015"/>
      <c r="AC62" s="983"/>
      <c r="AD62" s="983"/>
      <c r="AE62" s="983"/>
      <c r="AF62" s="983"/>
      <c r="AG62" s="983"/>
      <c r="AH62" s="91"/>
      <c r="AI62" s="91"/>
      <c r="AJ62" s="91"/>
      <c r="AK62" s="91"/>
      <c r="AL62" s="91"/>
      <c r="AM62" s="91"/>
      <c r="AN62" s="91"/>
      <c r="AO62" s="91"/>
      <c r="AP62" s="983"/>
      <c r="AQ62" s="983"/>
      <c r="AR62" s="983"/>
      <c r="AS62" s="983"/>
      <c r="AT62" s="983"/>
      <c r="AU62" s="983"/>
      <c r="AV62" s="983"/>
      <c r="AW62" s="983"/>
      <c r="AX62" s="983"/>
      <c r="AY62" s="983"/>
      <c r="AZ62" s="983"/>
      <c r="BA62" s="983"/>
      <c r="BB62" s="983"/>
      <c r="BC62" s="983"/>
      <c r="BD62" s="983"/>
      <c r="BE62" s="983"/>
      <c r="BF62" s="983"/>
      <c r="BG62" s="983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</row>
    <row r="63" spans="1:70" ht="36">
      <c r="A63" s="672"/>
      <c r="B63" s="809"/>
      <c r="C63" s="630"/>
      <c r="D63" s="630"/>
      <c r="E63" s="596"/>
      <c r="F63" s="618"/>
      <c r="G63" s="515"/>
      <c r="H63" s="624"/>
      <c r="I63" s="624"/>
      <c r="J63" s="624"/>
      <c r="K63" s="613"/>
      <c r="L63" s="557"/>
      <c r="M63" s="1016"/>
      <c r="N63" s="632"/>
      <c r="O63" s="561"/>
      <c r="P63" s="417"/>
      <c r="Q63" s="783"/>
      <c r="R63" s="417"/>
      <c r="S63" s="417"/>
      <c r="T63" s="672"/>
      <c r="U63" s="417"/>
      <c r="V63" s="417"/>
      <c r="W63" s="523"/>
      <c r="X63" s="523"/>
      <c r="Y63" s="682"/>
      <c r="Z63" s="670"/>
      <c r="AA63" s="670"/>
      <c r="AB63" s="1011"/>
      <c r="AC63" s="523"/>
      <c r="AD63" s="523"/>
      <c r="AE63" s="523"/>
      <c r="AF63" s="523"/>
      <c r="AG63" s="523"/>
      <c r="AH63" s="91"/>
      <c r="AI63" s="91"/>
      <c r="AJ63" s="91"/>
      <c r="AK63" s="91"/>
      <c r="AL63" s="91"/>
      <c r="AM63" s="91"/>
      <c r="AN63" s="91"/>
      <c r="AO63" s="91"/>
      <c r="AP63" s="523"/>
      <c r="AQ63" s="523"/>
      <c r="AR63" s="523"/>
      <c r="AS63" s="523"/>
      <c r="AT63" s="523"/>
      <c r="AU63" s="523"/>
      <c r="AV63" s="523"/>
      <c r="AW63" s="523"/>
      <c r="AX63" s="523"/>
      <c r="AY63" s="523"/>
      <c r="AZ63" s="523"/>
      <c r="BA63" s="523"/>
      <c r="BB63" s="523"/>
      <c r="BC63" s="523"/>
      <c r="BD63" s="523"/>
      <c r="BE63" s="523"/>
      <c r="BF63" s="523"/>
      <c r="BG63" s="523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</row>
    <row r="64" spans="1:70" ht="33.75">
      <c r="A64" s="672"/>
      <c r="B64" s="630"/>
      <c r="C64" s="630"/>
      <c r="D64" s="630"/>
      <c r="E64" s="596"/>
      <c r="F64" s="618"/>
      <c r="G64" s="515"/>
      <c r="H64" s="624"/>
      <c r="I64" s="624"/>
      <c r="J64" s="624"/>
      <c r="K64" s="613"/>
      <c r="L64" s="557"/>
      <c r="M64" s="1016"/>
      <c r="N64" s="632"/>
      <c r="O64" s="561"/>
      <c r="P64" s="577"/>
      <c r="Q64" s="783"/>
      <c r="R64" s="577"/>
      <c r="S64" s="577"/>
      <c r="T64" s="672"/>
      <c r="U64" s="577"/>
      <c r="V64" s="959"/>
      <c r="W64" s="523"/>
      <c r="X64" s="523"/>
      <c r="Y64" s="682"/>
      <c r="Z64" s="670"/>
      <c r="AA64" s="670"/>
      <c r="AB64" s="1012"/>
      <c r="AC64" s="523"/>
      <c r="AD64" s="523"/>
      <c r="AE64" s="523"/>
      <c r="AF64" s="523"/>
      <c r="AG64" s="523"/>
      <c r="AH64" s="91"/>
      <c r="AI64" s="91"/>
      <c r="AJ64" s="91"/>
      <c r="AK64" s="91"/>
      <c r="AL64" s="91"/>
      <c r="AM64" s="91"/>
      <c r="AN64" s="91"/>
      <c r="AO64" s="91"/>
      <c r="AP64" s="523"/>
      <c r="AQ64" s="523"/>
      <c r="AR64" s="523"/>
      <c r="AS64" s="523"/>
      <c r="AT64" s="523"/>
      <c r="AU64" s="523"/>
      <c r="AV64" s="523"/>
      <c r="AW64" s="523"/>
      <c r="AX64" s="523"/>
      <c r="AY64" s="523"/>
      <c r="AZ64" s="523"/>
      <c r="BA64" s="523"/>
      <c r="BB64" s="523"/>
      <c r="BC64" s="523"/>
      <c r="BD64" s="523"/>
      <c r="BE64" s="523"/>
      <c r="BF64" s="523"/>
      <c r="BG64" s="523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</row>
    <row r="65" spans="1:70" ht="25.5">
      <c r="A65" s="672"/>
      <c r="B65" s="630"/>
      <c r="C65" s="630"/>
      <c r="D65" s="630"/>
      <c r="E65" s="596"/>
      <c r="F65" s="618"/>
      <c r="G65" s="515"/>
      <c r="H65" s="624"/>
      <c r="I65" s="624"/>
      <c r="J65" s="624"/>
      <c r="K65" s="613"/>
      <c r="L65" s="557"/>
      <c r="M65" s="1016"/>
      <c r="N65" s="632"/>
      <c r="O65" s="632"/>
      <c r="P65" s="417"/>
      <c r="Q65" s="783"/>
      <c r="R65" s="417"/>
      <c r="S65" s="417"/>
      <c r="T65" s="672"/>
      <c r="U65" s="417"/>
      <c r="V65" s="417"/>
      <c r="W65" s="523"/>
      <c r="X65" s="523"/>
      <c r="Y65" s="682"/>
      <c r="Z65" s="670"/>
      <c r="AA65" s="670"/>
      <c r="AB65" s="779"/>
      <c r="AC65" s="523"/>
      <c r="AD65" s="523"/>
      <c r="AE65" s="523"/>
      <c r="AF65" s="523"/>
      <c r="AG65" s="523"/>
      <c r="AH65" s="91"/>
      <c r="AI65" s="91"/>
      <c r="AJ65" s="91"/>
      <c r="AK65" s="91"/>
      <c r="AL65" s="91"/>
      <c r="AM65" s="91"/>
      <c r="AN65" s="91"/>
      <c r="AO65" s="91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3"/>
      <c r="BG65" s="523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</row>
    <row r="66" spans="1:70" ht="25.5">
      <c r="A66" s="672"/>
      <c r="B66" s="630"/>
      <c r="C66" s="630"/>
      <c r="D66" s="630"/>
      <c r="E66" s="596"/>
      <c r="F66" s="618"/>
      <c r="G66" s="515"/>
      <c r="H66" s="624"/>
      <c r="I66" s="624"/>
      <c r="J66" s="624"/>
      <c r="K66" s="613"/>
      <c r="L66" s="557"/>
      <c r="M66" s="798"/>
      <c r="N66" s="632"/>
      <c r="O66" s="632"/>
      <c r="P66" s="112"/>
      <c r="Q66" s="783"/>
      <c r="R66" s="112"/>
      <c r="S66" s="112"/>
      <c r="T66" s="672"/>
      <c r="U66" s="432"/>
      <c r="V66" s="432"/>
      <c r="W66" s="523"/>
      <c r="X66" s="523"/>
      <c r="Y66" s="682"/>
      <c r="Z66" s="670"/>
      <c r="AA66" s="670"/>
      <c r="AB66" s="987"/>
      <c r="AC66" s="523"/>
      <c r="AD66" s="523"/>
      <c r="AE66" s="523"/>
      <c r="AF66" s="523"/>
      <c r="AG66" s="523"/>
      <c r="AH66" s="91"/>
      <c r="AI66" s="91"/>
      <c r="AJ66" s="523"/>
      <c r="AK66" s="523"/>
      <c r="AL66" s="523"/>
      <c r="AM66" s="523"/>
      <c r="AN66" s="523"/>
      <c r="AO66" s="523"/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523"/>
      <c r="BC66" s="523"/>
      <c r="BD66" s="523"/>
      <c r="BE66" s="523"/>
      <c r="BF66" s="523"/>
      <c r="BG66" s="523"/>
      <c r="BH66" s="91"/>
      <c r="BI66" s="91"/>
      <c r="BJ66" s="91"/>
      <c r="BK66" s="91"/>
      <c r="BL66" s="91"/>
      <c r="BM66" s="523"/>
      <c r="BN66" s="523"/>
      <c r="BO66" s="91"/>
      <c r="BP66" s="91"/>
      <c r="BQ66" s="91"/>
      <c r="BR66" s="91"/>
    </row>
    <row r="67" spans="1:70">
      <c r="A67" s="672"/>
      <c r="B67" s="809"/>
      <c r="C67" s="630"/>
      <c r="D67" s="630"/>
      <c r="E67" s="596"/>
      <c r="F67" s="618"/>
      <c r="G67" s="515"/>
      <c r="H67" s="624"/>
      <c r="I67" s="624"/>
      <c r="J67" s="624"/>
      <c r="K67" s="613"/>
      <c r="L67" s="557"/>
      <c r="M67" s="1016"/>
      <c r="N67" s="632"/>
      <c r="O67" s="561"/>
      <c r="P67" s="577"/>
      <c r="Q67" s="783"/>
      <c r="R67" s="577"/>
      <c r="S67" s="577"/>
      <c r="T67" s="672"/>
      <c r="U67" s="577"/>
      <c r="V67" s="959"/>
      <c r="W67" s="523"/>
      <c r="X67" s="523"/>
      <c r="Y67" s="682"/>
      <c r="Z67" s="670"/>
      <c r="AA67" s="670"/>
      <c r="AB67" s="1009"/>
      <c r="AC67" s="523"/>
      <c r="AD67" s="523"/>
      <c r="AE67" s="523"/>
      <c r="AF67" s="523"/>
      <c r="AG67" s="523"/>
      <c r="AH67" s="91"/>
      <c r="AI67" s="91"/>
      <c r="AJ67" s="91"/>
      <c r="AK67" s="91"/>
      <c r="AL67" s="91"/>
      <c r="AM67" s="91"/>
      <c r="AN67" s="91"/>
      <c r="AO67" s="91"/>
      <c r="AP67" s="523"/>
      <c r="AQ67" s="523"/>
      <c r="AR67" s="523"/>
      <c r="AS67" s="523"/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523"/>
      <c r="BG67" s="523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</row>
    <row r="68" spans="1:70">
      <c r="A68" s="672"/>
      <c r="B68" s="809"/>
      <c r="C68" s="630"/>
      <c r="D68" s="630"/>
      <c r="E68" s="596"/>
      <c r="F68" s="618"/>
      <c r="G68" s="515"/>
      <c r="H68" s="624"/>
      <c r="I68" s="624"/>
      <c r="J68" s="624"/>
      <c r="K68" s="613"/>
      <c r="L68" s="557"/>
      <c r="M68" s="1016"/>
      <c r="N68" s="632"/>
      <c r="O68" s="561"/>
      <c r="P68" s="577"/>
      <c r="Q68" s="783"/>
      <c r="R68" s="577"/>
      <c r="S68" s="577"/>
      <c r="T68" s="672"/>
      <c r="U68" s="577"/>
      <c r="V68" s="959"/>
      <c r="W68" s="523"/>
      <c r="X68" s="523"/>
      <c r="Y68" s="682"/>
      <c r="Z68" s="670"/>
      <c r="AA68" s="670"/>
      <c r="AB68" s="1022"/>
      <c r="AC68" s="523"/>
      <c r="AD68" s="523"/>
      <c r="AE68" s="523"/>
      <c r="AF68" s="523"/>
      <c r="AG68" s="523"/>
      <c r="AH68" s="91"/>
      <c r="AI68" s="91"/>
      <c r="AJ68" s="91"/>
      <c r="AK68" s="91"/>
      <c r="AL68" s="91"/>
      <c r="AM68" s="91"/>
      <c r="AN68" s="91"/>
      <c r="AO68" s="91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3"/>
      <c r="BG68" s="523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</row>
    <row r="69" spans="1:70" ht="25.5">
      <c r="A69" s="672"/>
      <c r="B69" s="630"/>
      <c r="C69" s="630"/>
      <c r="D69" s="630"/>
      <c r="E69" s="596"/>
      <c r="F69" s="618"/>
      <c r="G69" s="515"/>
      <c r="H69" s="624"/>
      <c r="I69" s="624"/>
      <c r="J69" s="624"/>
      <c r="K69" s="613"/>
      <c r="L69" s="557"/>
      <c r="M69" s="1016"/>
      <c r="N69" s="632"/>
      <c r="O69" s="561"/>
      <c r="P69" s="577"/>
      <c r="Q69" s="783"/>
      <c r="R69" s="577"/>
      <c r="S69" s="577"/>
      <c r="T69" s="672"/>
      <c r="U69" s="577"/>
      <c r="V69" s="577"/>
      <c r="W69" s="523"/>
      <c r="X69" s="523"/>
      <c r="Y69" s="682"/>
      <c r="Z69" s="670"/>
      <c r="AA69" s="670"/>
      <c r="AB69" s="779"/>
      <c r="AC69" s="802"/>
      <c r="AD69" s="523"/>
      <c r="AE69" s="523"/>
      <c r="AF69" s="523"/>
      <c r="AG69" s="523"/>
      <c r="AH69" s="91"/>
      <c r="AI69" s="91"/>
      <c r="AJ69" s="91"/>
      <c r="AK69" s="91"/>
      <c r="AL69" s="91"/>
      <c r="AM69" s="91"/>
      <c r="AN69" s="91"/>
      <c r="AO69" s="91"/>
      <c r="AP69" s="523"/>
      <c r="AQ69" s="523"/>
      <c r="AR69" s="523"/>
      <c r="AS69" s="523"/>
      <c r="AT69" s="523"/>
      <c r="AU69" s="523"/>
      <c r="AV69" s="523"/>
      <c r="AW69" s="523"/>
      <c r="AX69" s="523"/>
      <c r="AY69" s="523"/>
      <c r="AZ69" s="523"/>
      <c r="BA69" s="523"/>
      <c r="BB69" s="523"/>
      <c r="BC69" s="523"/>
      <c r="BD69" s="523"/>
      <c r="BE69" s="523"/>
      <c r="BF69" s="523"/>
      <c r="BG69" s="523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</row>
    <row r="70" spans="1:70" ht="25.5">
      <c r="A70" s="672"/>
      <c r="B70" s="809"/>
      <c r="C70" s="630"/>
      <c r="D70" s="630"/>
      <c r="E70" s="596"/>
      <c r="F70" s="618"/>
      <c r="G70" s="515"/>
      <c r="H70" s="624"/>
      <c r="I70" s="624"/>
      <c r="J70" s="624"/>
      <c r="K70" s="613"/>
      <c r="L70" s="557"/>
      <c r="M70" s="1016"/>
      <c r="N70" s="632"/>
      <c r="O70" s="561"/>
      <c r="P70" s="577"/>
      <c r="Q70" s="783"/>
      <c r="R70" s="577"/>
      <c r="S70" s="577"/>
      <c r="T70" s="672"/>
      <c r="U70" s="577"/>
      <c r="V70" s="577"/>
      <c r="W70" s="523"/>
      <c r="X70" s="523"/>
      <c r="Y70" s="682"/>
      <c r="Z70" s="670"/>
      <c r="AA70" s="670"/>
      <c r="AB70" s="1060"/>
      <c r="AC70" s="523"/>
      <c r="AD70" s="523"/>
      <c r="AE70" s="523"/>
      <c r="AF70" s="523"/>
      <c r="AG70" s="523"/>
      <c r="AH70" s="91"/>
      <c r="AI70" s="91"/>
      <c r="AJ70" s="91"/>
      <c r="AK70" s="91"/>
      <c r="AL70" s="91"/>
      <c r="AM70" s="91"/>
      <c r="AN70" s="91"/>
      <c r="AO70" s="91"/>
      <c r="AP70" s="523"/>
      <c r="AQ70" s="523"/>
      <c r="AR70" s="523"/>
      <c r="AS70" s="523"/>
      <c r="AT70" s="523"/>
      <c r="AU70" s="523"/>
      <c r="AV70" s="523"/>
      <c r="AW70" s="523"/>
      <c r="AX70" s="523"/>
      <c r="AY70" s="523"/>
      <c r="AZ70" s="523"/>
      <c r="BA70" s="523"/>
      <c r="BB70" s="523"/>
      <c r="BC70" s="523"/>
      <c r="BD70" s="523"/>
      <c r="BE70" s="523"/>
      <c r="BF70" s="523"/>
      <c r="BG70" s="523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</row>
    <row r="71" spans="1:70" ht="25.5">
      <c r="A71" s="672"/>
      <c r="B71" s="630"/>
      <c r="C71" s="630"/>
      <c r="D71" s="630"/>
      <c r="E71" s="596"/>
      <c r="F71" s="618"/>
      <c r="G71" s="515"/>
      <c r="H71" s="624"/>
      <c r="I71" s="624"/>
      <c r="J71" s="624"/>
      <c r="K71" s="613"/>
      <c r="L71" s="557"/>
      <c r="M71" s="1016"/>
      <c r="N71" s="632"/>
      <c r="O71" s="632"/>
      <c r="P71" s="417"/>
      <c r="Q71" s="783"/>
      <c r="R71" s="417"/>
      <c r="S71" s="417"/>
      <c r="T71" s="672"/>
      <c r="U71" s="417"/>
      <c r="V71" s="417"/>
      <c r="W71" s="523"/>
      <c r="X71" s="523"/>
      <c r="Y71" s="682"/>
      <c r="Z71" s="670"/>
      <c r="AA71" s="670"/>
      <c r="AB71" s="987"/>
      <c r="AC71" s="523"/>
      <c r="AD71" s="523"/>
      <c r="AE71" s="523"/>
      <c r="AF71" s="523"/>
      <c r="AG71" s="523"/>
      <c r="AH71" s="91"/>
      <c r="AI71" s="91"/>
      <c r="AJ71" s="91"/>
      <c r="AK71" s="91"/>
      <c r="AL71" s="91"/>
      <c r="AM71" s="91"/>
      <c r="AN71" s="91"/>
      <c r="AO71" s="91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3"/>
      <c r="BG71" s="523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</row>
    <row r="72" spans="1:70">
      <c r="A72" s="672"/>
      <c r="B72" s="630"/>
      <c r="C72" s="630"/>
      <c r="D72" s="630"/>
      <c r="E72" s="596"/>
      <c r="F72" s="618"/>
      <c r="G72" s="515"/>
      <c r="H72" s="624"/>
      <c r="I72" s="624"/>
      <c r="J72" s="624"/>
      <c r="K72" s="613"/>
      <c r="L72" s="557"/>
      <c r="M72" s="1016"/>
      <c r="N72" s="632"/>
      <c r="O72" s="561"/>
      <c r="P72" s="586"/>
      <c r="Q72" s="783"/>
      <c r="R72" s="586"/>
      <c r="S72" s="586"/>
      <c r="T72" s="672"/>
      <c r="U72" s="586"/>
      <c r="V72" s="586"/>
      <c r="W72" s="523"/>
      <c r="X72" s="523"/>
      <c r="Y72" s="682"/>
      <c r="Z72" s="670"/>
      <c r="AA72" s="670"/>
      <c r="AB72" s="1009"/>
      <c r="AC72" s="523"/>
      <c r="AD72" s="523"/>
      <c r="AE72" s="523"/>
      <c r="AF72" s="523"/>
      <c r="AG72" s="523"/>
      <c r="AH72" s="91"/>
      <c r="AI72" s="91"/>
      <c r="AJ72" s="91"/>
      <c r="AK72" s="91"/>
      <c r="AL72" s="91"/>
      <c r="AM72" s="91"/>
      <c r="AN72" s="91"/>
      <c r="AO72" s="91"/>
      <c r="AP72" s="523"/>
      <c r="AQ72" s="523"/>
      <c r="AR72" s="523"/>
      <c r="AS72" s="523"/>
      <c r="AT72" s="523"/>
      <c r="AU72" s="523"/>
      <c r="AV72" s="523"/>
      <c r="AW72" s="523"/>
      <c r="AX72" s="523"/>
      <c r="AY72" s="523"/>
      <c r="AZ72" s="523"/>
      <c r="BA72" s="523"/>
      <c r="BB72" s="523"/>
      <c r="BC72" s="523"/>
      <c r="BD72" s="523"/>
      <c r="BE72" s="523"/>
      <c r="BF72" s="523"/>
      <c r="BG72" s="523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</row>
    <row r="73" spans="1:70">
      <c r="A73" s="982"/>
      <c r="B73" s="630"/>
      <c r="C73" s="630"/>
      <c r="D73" s="630"/>
      <c r="E73" s="596"/>
      <c r="F73" s="618"/>
      <c r="G73" s="515"/>
      <c r="H73" s="624"/>
      <c r="I73" s="624"/>
      <c r="J73" s="624"/>
      <c r="K73" s="613"/>
      <c r="L73" s="981"/>
      <c r="M73" s="1016"/>
      <c r="N73" s="632"/>
      <c r="O73" s="561"/>
      <c r="P73" s="960"/>
      <c r="Q73" s="968"/>
      <c r="R73" s="960"/>
      <c r="S73" s="960"/>
      <c r="T73" s="982"/>
      <c r="U73" s="960"/>
      <c r="V73" s="960"/>
      <c r="W73" s="983"/>
      <c r="X73" s="983"/>
      <c r="Y73" s="985"/>
      <c r="Z73" s="986"/>
      <c r="AA73" s="986"/>
      <c r="AB73" s="1009"/>
      <c r="AC73" s="983"/>
      <c r="AD73" s="983"/>
      <c r="AE73" s="983"/>
      <c r="AF73" s="983"/>
      <c r="AG73" s="983"/>
      <c r="AH73" s="91"/>
      <c r="AI73" s="91"/>
      <c r="AJ73" s="983"/>
      <c r="AK73" s="983"/>
      <c r="AL73" s="983"/>
      <c r="AM73" s="983"/>
      <c r="AN73" s="983"/>
      <c r="AO73" s="983"/>
      <c r="AP73" s="983"/>
      <c r="AQ73" s="983"/>
      <c r="AR73" s="983"/>
      <c r="AS73" s="983"/>
      <c r="AT73" s="983"/>
      <c r="AU73" s="983"/>
      <c r="AV73" s="983"/>
      <c r="AW73" s="983"/>
      <c r="AX73" s="983"/>
      <c r="AY73" s="983"/>
      <c r="AZ73" s="983"/>
      <c r="BA73" s="983"/>
      <c r="BB73" s="983"/>
      <c r="BC73" s="983"/>
      <c r="BD73" s="983"/>
      <c r="BE73" s="983"/>
      <c r="BF73" s="983"/>
      <c r="BG73" s="983"/>
      <c r="BH73" s="91"/>
      <c r="BI73" s="91"/>
      <c r="BJ73" s="91"/>
      <c r="BK73" s="91"/>
      <c r="BL73" s="91"/>
      <c r="BM73" s="983"/>
      <c r="BN73" s="983"/>
      <c r="BO73" s="91"/>
      <c r="BP73" s="91"/>
      <c r="BQ73" s="91"/>
      <c r="BR73" s="91"/>
    </row>
    <row r="74" spans="1:70" ht="25.5">
      <c r="A74" s="672"/>
      <c r="B74" s="809"/>
      <c r="C74" s="630"/>
      <c r="D74" s="630"/>
      <c r="E74" s="596"/>
      <c r="F74" s="618"/>
      <c r="G74" s="515"/>
      <c r="H74" s="624"/>
      <c r="I74" s="624"/>
      <c r="J74" s="624"/>
      <c r="K74" s="613"/>
      <c r="L74" s="557"/>
      <c r="M74" s="1016"/>
      <c r="N74" s="632"/>
      <c r="O74" s="561"/>
      <c r="P74" s="577"/>
      <c r="Q74" s="783"/>
      <c r="R74" s="577"/>
      <c r="S74" s="577"/>
      <c r="T74" s="672"/>
      <c r="U74" s="577"/>
      <c r="V74" s="577"/>
      <c r="W74" s="523"/>
      <c r="X74" s="523"/>
      <c r="Y74" s="682"/>
      <c r="Z74" s="670"/>
      <c r="AA74" s="670"/>
      <c r="AB74" s="987"/>
      <c r="AC74" s="523"/>
      <c r="AD74" s="523"/>
      <c r="AE74" s="523"/>
      <c r="AF74" s="523"/>
      <c r="AG74" s="523"/>
      <c r="AH74" s="91"/>
      <c r="AI74" s="91"/>
      <c r="AJ74" s="91"/>
      <c r="AK74" s="91"/>
      <c r="AL74" s="91"/>
      <c r="AM74" s="91"/>
      <c r="AN74" s="91"/>
      <c r="AO74" s="91"/>
      <c r="AP74" s="523"/>
      <c r="AQ74" s="523"/>
      <c r="AR74" s="523"/>
      <c r="AS74" s="523"/>
      <c r="AT74" s="523"/>
      <c r="AU74" s="523"/>
      <c r="AV74" s="523"/>
      <c r="AW74" s="523"/>
      <c r="AX74" s="523"/>
      <c r="AY74" s="523"/>
      <c r="AZ74" s="523"/>
      <c r="BA74" s="523"/>
      <c r="BB74" s="523"/>
      <c r="BC74" s="523"/>
      <c r="BD74" s="523"/>
      <c r="BE74" s="523"/>
      <c r="BF74" s="523"/>
      <c r="BG74" s="523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</row>
    <row r="75" spans="1:70" ht="25.5">
      <c r="A75" s="672"/>
      <c r="B75" s="630"/>
      <c r="C75" s="630"/>
      <c r="D75" s="630"/>
      <c r="E75" s="596"/>
      <c r="F75" s="618"/>
      <c r="G75" s="515"/>
      <c r="H75" s="624"/>
      <c r="I75" s="624"/>
      <c r="J75" s="624"/>
      <c r="K75" s="613"/>
      <c r="L75" s="557"/>
      <c r="M75" s="1016"/>
      <c r="N75" s="632"/>
      <c r="O75" s="561"/>
      <c r="P75" s="577"/>
      <c r="Q75" s="783"/>
      <c r="R75" s="577"/>
      <c r="S75" s="577"/>
      <c r="T75" s="672"/>
      <c r="U75" s="577"/>
      <c r="V75" s="577"/>
      <c r="W75" s="523"/>
      <c r="X75" s="523"/>
      <c r="Y75" s="682"/>
      <c r="Z75" s="670"/>
      <c r="AA75" s="670"/>
      <c r="AB75" s="987"/>
      <c r="AC75" s="523"/>
      <c r="AD75" s="523"/>
      <c r="AE75" s="523"/>
      <c r="AF75" s="523"/>
      <c r="AG75" s="523"/>
      <c r="AH75" s="91"/>
      <c r="AI75" s="91"/>
      <c r="AJ75" s="91"/>
      <c r="AK75" s="91"/>
      <c r="AL75" s="91"/>
      <c r="AM75" s="91"/>
      <c r="AN75" s="91"/>
      <c r="AO75" s="91"/>
      <c r="AP75" s="523"/>
      <c r="AQ75" s="523"/>
      <c r="AR75" s="523"/>
      <c r="AS75" s="523"/>
      <c r="AT75" s="523"/>
      <c r="AU75" s="523"/>
      <c r="AV75" s="523"/>
      <c r="AW75" s="523"/>
      <c r="AX75" s="523"/>
      <c r="AY75" s="523"/>
      <c r="AZ75" s="523"/>
      <c r="BA75" s="523"/>
      <c r="BB75" s="523"/>
      <c r="BC75" s="523"/>
      <c r="BD75" s="523"/>
      <c r="BE75" s="523"/>
      <c r="BF75" s="523"/>
      <c r="BG75" s="523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</row>
    <row r="76" spans="1:70" ht="33.75">
      <c r="A76" s="672"/>
      <c r="B76" s="630"/>
      <c r="C76" s="630"/>
      <c r="D76" s="630"/>
      <c r="E76" s="596"/>
      <c r="F76" s="618"/>
      <c r="G76" s="515"/>
      <c r="H76" s="624"/>
      <c r="I76" s="624"/>
      <c r="J76" s="624"/>
      <c r="K76" s="613"/>
      <c r="L76" s="557"/>
      <c r="M76" s="521"/>
      <c r="N76" s="632"/>
      <c r="O76" s="632"/>
      <c r="P76" s="577"/>
      <c r="Q76" s="783"/>
      <c r="R76" s="1035"/>
      <c r="S76" s="1035"/>
      <c r="T76" s="672"/>
      <c r="U76" s="1035"/>
      <c r="V76" s="1035"/>
      <c r="W76" s="523"/>
      <c r="X76" s="983"/>
      <c r="Y76" s="682"/>
      <c r="Z76" s="1036"/>
      <c r="AA76" s="1036"/>
      <c r="AB76" s="1012"/>
      <c r="AC76" s="802"/>
      <c r="AD76" s="523"/>
      <c r="AE76" s="523"/>
      <c r="AF76" s="523"/>
      <c r="AG76" s="523"/>
      <c r="AH76" s="91"/>
      <c r="AI76" s="91"/>
      <c r="AJ76" s="523"/>
      <c r="AK76" s="523"/>
      <c r="AL76" s="91"/>
      <c r="AM76" s="523"/>
      <c r="AN76" s="523"/>
      <c r="AO76" s="523"/>
      <c r="AP76" s="523"/>
      <c r="AQ76" s="523"/>
      <c r="AR76" s="523"/>
      <c r="AS76" s="523"/>
      <c r="AT76" s="523"/>
      <c r="AU76" s="523"/>
      <c r="AV76" s="523"/>
      <c r="AW76" s="523"/>
      <c r="AX76" s="523"/>
      <c r="AY76" s="523"/>
      <c r="AZ76" s="523"/>
      <c r="BA76" s="523"/>
      <c r="BB76" s="523"/>
      <c r="BC76" s="523"/>
      <c r="BD76" s="523"/>
      <c r="BE76" s="523"/>
      <c r="BF76" s="523"/>
      <c r="BG76" s="523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</row>
    <row r="77" spans="1:70" ht="25.5">
      <c r="A77" s="672"/>
      <c r="B77" s="630"/>
      <c r="C77" s="630"/>
      <c r="D77" s="630"/>
      <c r="E77" s="596"/>
      <c r="F77" s="618"/>
      <c r="G77" s="515"/>
      <c r="H77" s="624"/>
      <c r="I77" s="624"/>
      <c r="J77" s="624"/>
      <c r="K77" s="613"/>
      <c r="L77" s="557"/>
      <c r="M77" s="1016"/>
      <c r="N77" s="632"/>
      <c r="O77" s="632"/>
      <c r="P77" s="417"/>
      <c r="Q77" s="783"/>
      <c r="R77" s="417"/>
      <c r="S77" s="417"/>
      <c r="T77" s="672"/>
      <c r="U77" s="417"/>
      <c r="V77" s="417"/>
      <c r="W77" s="523"/>
      <c r="X77" s="523"/>
      <c r="Y77" s="682"/>
      <c r="Z77" s="670"/>
      <c r="AA77" s="670"/>
      <c r="AB77" s="1057"/>
      <c r="AC77" s="523"/>
      <c r="AD77" s="523"/>
      <c r="AE77" s="523"/>
      <c r="AF77" s="523"/>
      <c r="AG77" s="523"/>
      <c r="AH77" s="91"/>
      <c r="AI77" s="91"/>
      <c r="AJ77" s="91"/>
      <c r="AK77" s="91"/>
      <c r="AL77" s="91"/>
      <c r="AM77" s="91"/>
      <c r="AN77" s="91"/>
      <c r="AO77" s="91"/>
      <c r="AP77" s="523"/>
      <c r="AQ77" s="523"/>
      <c r="AR77" s="523"/>
      <c r="AS77" s="523"/>
      <c r="AT77" s="523"/>
      <c r="AU77" s="523"/>
      <c r="AV77" s="523"/>
      <c r="AW77" s="523"/>
      <c r="AX77" s="523"/>
      <c r="AY77" s="523"/>
      <c r="AZ77" s="523"/>
      <c r="BA77" s="523"/>
      <c r="BB77" s="523"/>
      <c r="BC77" s="523"/>
      <c r="BD77" s="523"/>
      <c r="BE77" s="523"/>
      <c r="BF77" s="523"/>
      <c r="BG77" s="523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</row>
    <row r="78" spans="1:70" ht="33.75">
      <c r="A78" s="672"/>
      <c r="B78" s="630"/>
      <c r="C78" s="630"/>
      <c r="D78" s="630"/>
      <c r="E78" s="596"/>
      <c r="F78" s="618"/>
      <c r="G78" s="515"/>
      <c r="H78" s="624"/>
      <c r="I78" s="624"/>
      <c r="J78" s="624"/>
      <c r="K78" s="613"/>
      <c r="L78" s="557"/>
      <c r="M78" s="1016"/>
      <c r="N78" s="632"/>
      <c r="O78" s="632"/>
      <c r="P78" s="112"/>
      <c r="Q78" s="783"/>
      <c r="R78" s="112"/>
      <c r="S78" s="112"/>
      <c r="T78" s="672"/>
      <c r="U78" s="432"/>
      <c r="V78" s="432"/>
      <c r="W78" s="523"/>
      <c r="X78" s="523"/>
      <c r="Y78" s="682"/>
      <c r="Z78" s="670"/>
      <c r="AA78" s="670"/>
      <c r="AB78" s="1012"/>
      <c r="AC78" s="523"/>
      <c r="AD78" s="523"/>
      <c r="AE78" s="523"/>
      <c r="AF78" s="523"/>
      <c r="AG78" s="523"/>
      <c r="AH78" s="91"/>
      <c r="AI78" s="91"/>
      <c r="AJ78" s="523"/>
      <c r="AK78" s="523"/>
      <c r="AL78" s="523"/>
      <c r="AM78" s="523"/>
      <c r="AN78" s="523"/>
      <c r="AO78" s="523"/>
      <c r="AP78" s="523"/>
      <c r="AQ78" s="523"/>
      <c r="AR78" s="523"/>
      <c r="AS78" s="523"/>
      <c r="AT78" s="523"/>
      <c r="AU78" s="523"/>
      <c r="AV78" s="523"/>
      <c r="AW78" s="523"/>
      <c r="AX78" s="523"/>
      <c r="AY78" s="523"/>
      <c r="AZ78" s="523"/>
      <c r="BA78" s="523"/>
      <c r="BB78" s="523"/>
      <c r="BC78" s="523"/>
      <c r="BD78" s="523"/>
      <c r="BE78" s="523"/>
      <c r="BF78" s="523"/>
      <c r="BG78" s="523"/>
      <c r="BH78" s="91"/>
      <c r="BI78" s="91"/>
      <c r="BJ78" s="91"/>
      <c r="BK78" s="91"/>
      <c r="BL78" s="91"/>
      <c r="BM78" s="523"/>
      <c r="BN78" s="523"/>
      <c r="BO78" s="91"/>
      <c r="BP78" s="91"/>
      <c r="BQ78" s="91"/>
      <c r="BR78" s="91"/>
    </row>
    <row r="79" spans="1:70" ht="33.75">
      <c r="A79" s="672"/>
      <c r="B79" s="630"/>
      <c r="C79" s="630"/>
      <c r="D79" s="630"/>
      <c r="E79" s="596"/>
      <c r="F79" s="618"/>
      <c r="G79" s="515"/>
      <c r="H79" s="624"/>
      <c r="I79" s="624"/>
      <c r="J79" s="624"/>
      <c r="K79" s="613"/>
      <c r="L79" s="557"/>
      <c r="M79" s="1016"/>
      <c r="N79" s="632"/>
      <c r="O79" s="561"/>
      <c r="P79" s="586"/>
      <c r="Q79" s="783"/>
      <c r="R79" s="586"/>
      <c r="S79" s="586"/>
      <c r="T79" s="672"/>
      <c r="U79" s="586"/>
      <c r="V79" s="586"/>
      <c r="W79" s="523"/>
      <c r="X79" s="523"/>
      <c r="Y79" s="682"/>
      <c r="Z79" s="670"/>
      <c r="AA79" s="670"/>
      <c r="AB79" s="1012"/>
      <c r="AC79" s="523"/>
      <c r="AD79" s="523"/>
      <c r="AE79" s="523"/>
      <c r="AF79" s="523"/>
      <c r="AG79" s="523"/>
      <c r="AH79" s="91"/>
      <c r="AI79" s="91"/>
      <c r="AJ79" s="91"/>
      <c r="AK79" s="91"/>
      <c r="AL79" s="91"/>
      <c r="AM79" s="91"/>
      <c r="AN79" s="91"/>
      <c r="AO79" s="91"/>
      <c r="AP79" s="523"/>
      <c r="AQ79" s="523"/>
      <c r="AR79" s="523"/>
      <c r="AS79" s="523"/>
      <c r="AT79" s="523"/>
      <c r="AU79" s="523"/>
      <c r="AV79" s="523"/>
      <c r="AW79" s="523"/>
      <c r="AX79" s="523"/>
      <c r="AY79" s="523"/>
      <c r="AZ79" s="523"/>
      <c r="BA79" s="523"/>
      <c r="BB79" s="523"/>
      <c r="BC79" s="523"/>
      <c r="BD79" s="523"/>
      <c r="BE79" s="523"/>
      <c r="BF79" s="523"/>
      <c r="BG79" s="523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</row>
    <row r="80" spans="1:70" ht="33.75">
      <c r="A80" s="982"/>
      <c r="B80" s="630"/>
      <c r="C80" s="630"/>
      <c r="D80" s="630"/>
      <c r="E80" s="596"/>
      <c r="F80" s="618"/>
      <c r="G80" s="515"/>
      <c r="H80" s="624"/>
      <c r="I80" s="624"/>
      <c r="J80" s="624"/>
      <c r="K80" s="613"/>
      <c r="L80" s="1013"/>
      <c r="M80" s="1016"/>
      <c r="N80" s="632"/>
      <c r="O80" s="632"/>
      <c r="P80" s="990"/>
      <c r="Q80" s="968"/>
      <c r="R80" s="990"/>
      <c r="S80" s="990"/>
      <c r="T80" s="982"/>
      <c r="U80" s="960"/>
      <c r="V80" s="960"/>
      <c r="W80" s="983"/>
      <c r="X80" s="983"/>
      <c r="Y80" s="985"/>
      <c r="Z80" s="986"/>
      <c r="AA80" s="986"/>
      <c r="AB80" s="1012"/>
      <c r="AC80" s="983"/>
      <c r="AD80" s="983"/>
      <c r="AE80" s="983"/>
      <c r="AF80" s="983"/>
      <c r="AG80" s="983"/>
      <c r="AH80" s="91"/>
      <c r="AI80" s="91"/>
      <c r="AJ80" s="983"/>
      <c r="AK80" s="983"/>
      <c r="AL80" s="983"/>
      <c r="AM80" s="983"/>
      <c r="AN80" s="983"/>
      <c r="AO80" s="983"/>
      <c r="AP80" s="983"/>
      <c r="AQ80" s="983"/>
      <c r="AR80" s="983"/>
      <c r="AS80" s="983"/>
      <c r="AT80" s="983"/>
      <c r="AU80" s="983"/>
      <c r="AV80" s="983"/>
      <c r="AW80" s="983"/>
      <c r="AX80" s="983"/>
      <c r="AY80" s="983"/>
      <c r="AZ80" s="983"/>
      <c r="BA80" s="983"/>
      <c r="BB80" s="983"/>
      <c r="BC80" s="983"/>
      <c r="BD80" s="983"/>
      <c r="BE80" s="983"/>
      <c r="BF80" s="983"/>
      <c r="BG80" s="983"/>
      <c r="BH80" s="91"/>
      <c r="BI80" s="91"/>
      <c r="BJ80" s="91"/>
      <c r="BK80" s="91"/>
      <c r="BL80" s="91"/>
      <c r="BM80" s="983"/>
      <c r="BN80" s="983"/>
      <c r="BO80" s="91"/>
      <c r="BP80" s="91"/>
      <c r="BQ80" s="91"/>
      <c r="BR80" s="91"/>
    </row>
    <row r="81" spans="1:74" ht="33.75">
      <c r="A81" s="672"/>
      <c r="B81" s="630"/>
      <c r="C81" s="630"/>
      <c r="D81" s="630"/>
      <c r="E81" s="596"/>
      <c r="F81" s="618"/>
      <c r="G81" s="515"/>
      <c r="H81" s="624"/>
      <c r="I81" s="624"/>
      <c r="J81" s="624"/>
      <c r="K81" s="613"/>
      <c r="L81" s="781"/>
      <c r="M81" s="1016"/>
      <c r="N81" s="632"/>
      <c r="O81" s="632"/>
      <c r="P81" s="112"/>
      <c r="Q81" s="783"/>
      <c r="R81" s="112"/>
      <c r="S81" s="112"/>
      <c r="T81" s="672"/>
      <c r="U81" s="432"/>
      <c r="V81" s="432"/>
      <c r="W81" s="523"/>
      <c r="X81" s="523"/>
      <c r="Y81" s="682"/>
      <c r="Z81" s="670"/>
      <c r="AA81" s="670"/>
      <c r="AB81" s="1012"/>
      <c r="AC81" s="523"/>
      <c r="AD81" s="523"/>
      <c r="AE81" s="523"/>
      <c r="AF81" s="523"/>
      <c r="AG81" s="523"/>
      <c r="AH81" s="91"/>
      <c r="AI81" s="91"/>
      <c r="AJ81" s="523"/>
      <c r="AK81" s="523"/>
      <c r="AL81" s="523"/>
      <c r="AM81" s="523"/>
      <c r="AN81" s="523"/>
      <c r="AO81" s="523"/>
      <c r="AP81" s="523"/>
      <c r="AQ81" s="523"/>
      <c r="AR81" s="523"/>
      <c r="AS81" s="523"/>
      <c r="AT81" s="523"/>
      <c r="AU81" s="523"/>
      <c r="AV81" s="523"/>
      <c r="AW81" s="523"/>
      <c r="AX81" s="523"/>
      <c r="AY81" s="523"/>
      <c r="AZ81" s="523"/>
      <c r="BA81" s="523"/>
      <c r="BB81" s="523"/>
      <c r="BC81" s="523"/>
      <c r="BD81" s="523"/>
      <c r="BE81" s="523"/>
      <c r="BF81" s="523"/>
      <c r="BG81" s="523"/>
      <c r="BH81" s="91"/>
      <c r="BI81" s="91"/>
      <c r="BJ81" s="91"/>
      <c r="BK81" s="91"/>
      <c r="BL81" s="91"/>
      <c r="BM81" s="523"/>
      <c r="BN81" s="523"/>
      <c r="BO81" s="91"/>
      <c r="BP81" s="91"/>
      <c r="BQ81" s="91"/>
      <c r="BR81" s="91"/>
    </row>
    <row r="82" spans="1:74" ht="33.75">
      <c r="A82" s="672"/>
      <c r="B82" s="630"/>
      <c r="C82" s="630"/>
      <c r="D82" s="630"/>
      <c r="E82" s="596"/>
      <c r="F82" s="618"/>
      <c r="G82" s="515"/>
      <c r="H82" s="624"/>
      <c r="I82" s="624"/>
      <c r="J82" s="624"/>
      <c r="K82" s="613"/>
      <c r="L82" s="557"/>
      <c r="M82" s="1016"/>
      <c r="N82" s="632"/>
      <c r="O82" s="632"/>
      <c r="P82" s="417"/>
      <c r="Q82" s="783"/>
      <c r="R82" s="417"/>
      <c r="S82" s="417"/>
      <c r="T82" s="672"/>
      <c r="U82" s="417"/>
      <c r="V82" s="417"/>
      <c r="W82" s="523"/>
      <c r="X82" s="523"/>
      <c r="Y82" s="682"/>
      <c r="Z82" s="670"/>
      <c r="AA82" s="670"/>
      <c r="AB82" s="1012"/>
      <c r="AC82" s="523"/>
      <c r="AD82" s="523"/>
      <c r="AE82" s="523"/>
      <c r="AF82" s="523"/>
      <c r="AG82" s="523"/>
      <c r="AH82" s="91"/>
      <c r="AI82" s="91"/>
      <c r="AJ82" s="523"/>
      <c r="AK82" s="523"/>
      <c r="AL82" s="523"/>
      <c r="AM82" s="523"/>
      <c r="AN82" s="523"/>
      <c r="AO82" s="523"/>
      <c r="AP82" s="523"/>
      <c r="AQ82" s="523"/>
      <c r="AR82" s="523"/>
      <c r="AS82" s="523"/>
      <c r="AT82" s="523"/>
      <c r="AU82" s="523"/>
      <c r="AV82" s="523"/>
      <c r="AW82" s="523"/>
      <c r="AX82" s="523"/>
      <c r="AY82" s="523"/>
      <c r="AZ82" s="523"/>
      <c r="BA82" s="523"/>
      <c r="BB82" s="523"/>
      <c r="BC82" s="523"/>
      <c r="BD82" s="523"/>
      <c r="BE82" s="523"/>
      <c r="BF82" s="523"/>
      <c r="BG82" s="523"/>
      <c r="BH82" s="91"/>
      <c r="BI82" s="91"/>
      <c r="BJ82" s="91"/>
      <c r="BK82" s="91"/>
      <c r="BL82" s="91"/>
      <c r="BM82" s="523"/>
      <c r="BN82" s="523"/>
      <c r="BO82" s="91"/>
      <c r="BP82" s="91"/>
      <c r="BQ82" s="91"/>
      <c r="BR82" s="91"/>
    </row>
    <row r="83" spans="1:74" ht="33.75">
      <c r="A83" s="672"/>
      <c r="B83" s="630"/>
      <c r="C83" s="630"/>
      <c r="D83" s="630"/>
      <c r="E83" s="596"/>
      <c r="F83" s="618"/>
      <c r="G83" s="515"/>
      <c r="H83" s="624"/>
      <c r="I83" s="624"/>
      <c r="J83" s="624"/>
      <c r="K83" s="613"/>
      <c r="L83" s="557"/>
      <c r="M83" s="1016"/>
      <c r="N83" s="632"/>
      <c r="O83" s="632"/>
      <c r="P83" s="417"/>
      <c r="Q83" s="783"/>
      <c r="R83" s="417"/>
      <c r="S83" s="417"/>
      <c r="T83" s="672"/>
      <c r="U83" s="417"/>
      <c r="V83" s="417"/>
      <c r="W83" s="523"/>
      <c r="X83" s="523"/>
      <c r="Y83" s="682"/>
      <c r="Z83" s="670"/>
      <c r="AA83" s="670"/>
      <c r="AB83" s="1012"/>
      <c r="AC83" s="523"/>
      <c r="AD83" s="523"/>
      <c r="AE83" s="523"/>
      <c r="AF83" s="523"/>
      <c r="AG83" s="523"/>
      <c r="AH83" s="91"/>
      <c r="AI83" s="91"/>
      <c r="AJ83" s="91"/>
      <c r="AK83" s="91"/>
      <c r="AL83" s="91"/>
      <c r="AM83" s="91"/>
      <c r="AN83" s="91"/>
      <c r="AO83" s="91"/>
      <c r="AP83" s="523"/>
      <c r="AQ83" s="523"/>
      <c r="AR83" s="523"/>
      <c r="AS83" s="523"/>
      <c r="AT83" s="523"/>
      <c r="AU83" s="523"/>
      <c r="AV83" s="523"/>
      <c r="AW83" s="523"/>
      <c r="AX83" s="523"/>
      <c r="AY83" s="523"/>
      <c r="AZ83" s="523"/>
      <c r="BA83" s="523"/>
      <c r="BB83" s="523"/>
      <c r="BC83" s="523"/>
      <c r="BD83" s="523"/>
      <c r="BE83" s="523"/>
      <c r="BF83" s="523"/>
      <c r="BG83" s="523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</row>
    <row r="84" spans="1:74" ht="33.75">
      <c r="A84" s="672"/>
      <c r="B84" s="630"/>
      <c r="C84" s="630"/>
      <c r="D84" s="630"/>
      <c r="E84" s="596"/>
      <c r="F84" s="618"/>
      <c r="G84" s="515"/>
      <c r="H84" s="624"/>
      <c r="I84" s="624"/>
      <c r="J84" s="624"/>
      <c r="K84" s="613"/>
      <c r="L84" s="781"/>
      <c r="M84" s="1016"/>
      <c r="N84" s="632"/>
      <c r="O84" s="561"/>
      <c r="P84" s="577"/>
      <c r="Q84" s="783"/>
      <c r="R84" s="577"/>
      <c r="S84" s="577"/>
      <c r="T84" s="672"/>
      <c r="U84" s="577"/>
      <c r="V84" s="577"/>
      <c r="W84" s="523"/>
      <c r="X84" s="523"/>
      <c r="Y84" s="682"/>
      <c r="Z84" s="670"/>
      <c r="AA84" s="670"/>
      <c r="AB84" s="1012"/>
      <c r="AC84" s="523"/>
      <c r="AD84" s="523"/>
      <c r="AE84" s="523"/>
      <c r="AF84" s="523"/>
      <c r="AG84" s="523"/>
      <c r="AH84" s="91"/>
      <c r="AI84" s="91"/>
      <c r="AJ84" s="91"/>
      <c r="AK84" s="91"/>
      <c r="AL84" s="91"/>
      <c r="AM84" s="91"/>
      <c r="AN84" s="91"/>
      <c r="AO84" s="91"/>
      <c r="AP84" s="523"/>
      <c r="AQ84" s="523"/>
      <c r="AR84" s="523"/>
      <c r="AS84" s="523"/>
      <c r="AT84" s="523"/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23"/>
      <c r="BF84" s="523"/>
      <c r="BG84" s="523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</row>
    <row r="85" spans="1:74" ht="33.75">
      <c r="A85" s="672"/>
      <c r="B85" s="630"/>
      <c r="C85" s="630"/>
      <c r="D85" s="630"/>
      <c r="E85" s="596"/>
      <c r="F85" s="618"/>
      <c r="G85" s="515"/>
      <c r="H85" s="624"/>
      <c r="I85" s="624"/>
      <c r="J85" s="624"/>
      <c r="K85" s="613"/>
      <c r="L85" s="781"/>
      <c r="M85" s="1016"/>
      <c r="N85" s="632"/>
      <c r="O85" s="561"/>
      <c r="P85" s="577"/>
      <c r="Q85" s="783"/>
      <c r="R85" s="577"/>
      <c r="S85" s="577"/>
      <c r="T85" s="672"/>
      <c r="U85" s="577"/>
      <c r="V85" s="577"/>
      <c r="W85" s="523"/>
      <c r="X85" s="523"/>
      <c r="Y85" s="682"/>
      <c r="Z85" s="670"/>
      <c r="AA85" s="670"/>
      <c r="AB85" s="1012"/>
      <c r="AC85" s="523"/>
      <c r="AD85" s="523"/>
      <c r="AE85" s="523"/>
      <c r="AF85" s="523"/>
      <c r="AG85" s="523"/>
      <c r="AH85" s="91"/>
      <c r="AI85" s="91"/>
      <c r="AJ85" s="91"/>
      <c r="AK85" s="91"/>
      <c r="AL85" s="91"/>
      <c r="AM85" s="91"/>
      <c r="AN85" s="91"/>
      <c r="AO85" s="91"/>
      <c r="AP85" s="523"/>
      <c r="AQ85" s="523"/>
      <c r="AR85" s="523"/>
      <c r="AS85" s="523"/>
      <c r="AT85" s="523"/>
      <c r="AU85" s="523"/>
      <c r="AV85" s="523"/>
      <c r="AW85" s="523"/>
      <c r="AX85" s="523"/>
      <c r="AY85" s="523"/>
      <c r="AZ85" s="523"/>
      <c r="BA85" s="523"/>
      <c r="BB85" s="523"/>
      <c r="BC85" s="523"/>
      <c r="BD85" s="523"/>
      <c r="BE85" s="523"/>
      <c r="BF85" s="523"/>
      <c r="BG85" s="523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</row>
    <row r="86" spans="1:74" ht="33.75">
      <c r="A86" s="672"/>
      <c r="B86" s="630"/>
      <c r="C86" s="630"/>
      <c r="D86" s="630"/>
      <c r="E86" s="596"/>
      <c r="F86" s="618"/>
      <c r="G86" s="515"/>
      <c r="H86" s="624"/>
      <c r="I86" s="624"/>
      <c r="J86" s="624"/>
      <c r="K86" s="613"/>
      <c r="L86" s="557"/>
      <c r="M86" s="1016"/>
      <c r="N86" s="632"/>
      <c r="O86" s="632"/>
      <c r="P86" s="417"/>
      <c r="Q86" s="783"/>
      <c r="R86" s="417"/>
      <c r="S86" s="417"/>
      <c r="T86" s="672"/>
      <c r="U86" s="417"/>
      <c r="V86" s="417"/>
      <c r="W86" s="523"/>
      <c r="X86" s="523"/>
      <c r="Y86" s="682"/>
      <c r="Z86" s="670"/>
      <c r="AA86" s="670"/>
      <c r="AB86" s="1012"/>
      <c r="AC86" s="523"/>
      <c r="AD86" s="523"/>
      <c r="AE86" s="523"/>
      <c r="AF86" s="523"/>
      <c r="AG86" s="523"/>
      <c r="AH86" s="91"/>
      <c r="AI86" s="91"/>
      <c r="AJ86" s="91"/>
      <c r="AK86" s="91"/>
      <c r="AL86" s="91"/>
      <c r="AM86" s="91"/>
      <c r="AN86" s="91"/>
      <c r="AO86" s="91"/>
      <c r="AP86" s="523"/>
      <c r="AQ86" s="523"/>
      <c r="AR86" s="523"/>
      <c r="AS86" s="523"/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523"/>
      <c r="BG86" s="523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</row>
    <row r="87" spans="1:74" ht="25.5">
      <c r="A87" s="672"/>
      <c r="B87" s="630"/>
      <c r="C87" s="630"/>
      <c r="D87" s="630"/>
      <c r="E87" s="596"/>
      <c r="F87" s="618"/>
      <c r="G87" s="515"/>
      <c r="H87" s="624"/>
      <c r="I87" s="624"/>
      <c r="J87" s="624"/>
      <c r="K87" s="613"/>
      <c r="L87" s="557"/>
      <c r="M87" s="521"/>
      <c r="N87" s="632"/>
      <c r="O87" s="632"/>
      <c r="P87" s="112"/>
      <c r="Q87" s="783"/>
      <c r="R87" s="112"/>
      <c r="S87" s="112"/>
      <c r="T87" s="672"/>
      <c r="U87" s="432"/>
      <c r="V87" s="432"/>
      <c r="W87" s="523"/>
      <c r="X87" s="757"/>
      <c r="Y87" s="682"/>
      <c r="Z87" s="670"/>
      <c r="AA87" s="670"/>
      <c r="AB87" s="991"/>
      <c r="AC87" s="802"/>
      <c r="AD87" s="523"/>
      <c r="AE87" s="523"/>
      <c r="AF87" s="523"/>
      <c r="AG87" s="523"/>
      <c r="AH87" s="91"/>
      <c r="AI87" s="91"/>
      <c r="AJ87" s="523"/>
      <c r="AK87" s="523"/>
      <c r="AL87" s="91"/>
      <c r="AM87" s="523"/>
      <c r="AN87" s="523"/>
      <c r="AO87" s="523"/>
      <c r="AP87" s="523"/>
      <c r="AQ87" s="523"/>
      <c r="AR87" s="523"/>
      <c r="AS87" s="523"/>
      <c r="AT87" s="523"/>
      <c r="AU87" s="523"/>
      <c r="AV87" s="523"/>
      <c r="AW87" s="523"/>
      <c r="AX87" s="523"/>
      <c r="AY87" s="523"/>
      <c r="AZ87" s="523"/>
      <c r="BA87" s="523"/>
      <c r="BB87" s="523"/>
      <c r="BC87" s="523"/>
      <c r="BD87" s="523"/>
      <c r="BE87" s="523"/>
      <c r="BF87" s="523"/>
      <c r="BG87" s="523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</row>
    <row r="88" spans="1:74" ht="25.5">
      <c r="A88" s="672"/>
      <c r="B88" s="630"/>
      <c r="C88" s="630"/>
      <c r="D88" s="630"/>
      <c r="E88" s="596"/>
      <c r="F88" s="618"/>
      <c r="G88" s="515"/>
      <c r="H88" s="624"/>
      <c r="I88" s="624"/>
      <c r="J88" s="624"/>
      <c r="K88" s="613"/>
      <c r="L88" s="557"/>
      <c r="M88" s="1016"/>
      <c r="N88" s="632"/>
      <c r="O88" s="561"/>
      <c r="P88" s="586"/>
      <c r="Q88" s="783"/>
      <c r="R88" s="586"/>
      <c r="S88" s="586"/>
      <c r="T88" s="672"/>
      <c r="U88" s="586"/>
      <c r="V88" s="586"/>
      <c r="W88" s="523"/>
      <c r="X88" s="523"/>
      <c r="Y88" s="682"/>
      <c r="Z88" s="670"/>
      <c r="AA88" s="670"/>
      <c r="AB88" s="779"/>
      <c r="AC88" s="802"/>
      <c r="AD88" s="523"/>
      <c r="AE88" s="523"/>
      <c r="AF88" s="523"/>
      <c r="AG88" s="523"/>
      <c r="AH88" s="91"/>
      <c r="AI88" s="91"/>
      <c r="AJ88" s="91"/>
      <c r="AK88" s="91"/>
      <c r="AL88" s="91"/>
      <c r="AM88" s="91"/>
      <c r="AN88" s="91"/>
      <c r="AO88" s="91"/>
      <c r="AP88" s="523"/>
      <c r="AQ88" s="523"/>
      <c r="AR88" s="523"/>
      <c r="AS88" s="523"/>
      <c r="AT88" s="523"/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523"/>
      <c r="BG88" s="523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</row>
    <row r="89" spans="1:74" ht="25.5">
      <c r="A89" s="672"/>
      <c r="B89" s="630"/>
      <c r="C89" s="630"/>
      <c r="D89" s="630"/>
      <c r="E89" s="596"/>
      <c r="F89" s="618"/>
      <c r="G89" s="515"/>
      <c r="H89" s="624"/>
      <c r="I89" s="624"/>
      <c r="J89" s="624"/>
      <c r="K89" s="613"/>
      <c r="L89" s="557"/>
      <c r="M89" s="1016"/>
      <c r="N89" s="632"/>
      <c r="O89" s="561"/>
      <c r="P89" s="586"/>
      <c r="Q89" s="783"/>
      <c r="R89" s="586"/>
      <c r="S89" s="586"/>
      <c r="T89" s="672"/>
      <c r="U89" s="586"/>
      <c r="V89" s="586"/>
      <c r="W89" s="523"/>
      <c r="X89" s="523"/>
      <c r="Y89" s="682"/>
      <c r="Z89" s="670"/>
      <c r="AA89" s="670"/>
      <c r="AB89" s="779"/>
      <c r="AC89" s="523"/>
      <c r="AD89" s="523"/>
      <c r="AE89" s="523"/>
      <c r="AF89" s="523"/>
      <c r="AG89" s="523"/>
      <c r="AH89" s="91"/>
      <c r="AI89" s="91"/>
      <c r="AJ89" s="91"/>
      <c r="AK89" s="91"/>
      <c r="AL89" s="91"/>
      <c r="AM89" s="91"/>
      <c r="AN89" s="91"/>
      <c r="AO89" s="91"/>
      <c r="AP89" s="523"/>
      <c r="AQ89" s="523"/>
      <c r="AR89" s="523"/>
      <c r="AS89" s="523"/>
      <c r="AT89" s="523"/>
      <c r="AU89" s="523"/>
      <c r="AV89" s="523"/>
      <c r="AW89" s="523"/>
      <c r="AX89" s="523"/>
      <c r="AY89" s="523"/>
      <c r="AZ89" s="523"/>
      <c r="BA89" s="523"/>
      <c r="BB89" s="523"/>
      <c r="BC89" s="523"/>
      <c r="BD89" s="523"/>
      <c r="BE89" s="523"/>
      <c r="BF89" s="523"/>
      <c r="BG89" s="523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</row>
    <row r="90" spans="1:74" ht="25.5">
      <c r="A90" s="672"/>
      <c r="B90" s="630"/>
      <c r="C90" s="630"/>
      <c r="D90" s="630"/>
      <c r="E90" s="596"/>
      <c r="F90" s="618"/>
      <c r="G90" s="515"/>
      <c r="H90" s="624"/>
      <c r="I90" s="624"/>
      <c r="J90" s="624"/>
      <c r="K90" s="613"/>
      <c r="L90" s="557"/>
      <c r="M90" s="778"/>
      <c r="N90" s="632"/>
      <c r="O90" s="561"/>
      <c r="P90" s="586"/>
      <c r="Q90" s="783"/>
      <c r="R90" s="586"/>
      <c r="S90" s="586"/>
      <c r="T90" s="672"/>
      <c r="U90" s="586"/>
      <c r="V90" s="586"/>
      <c r="W90" s="523"/>
      <c r="X90" s="523"/>
      <c r="Y90" s="682"/>
      <c r="Z90" s="670"/>
      <c r="AA90" s="670"/>
      <c r="AB90" s="779"/>
      <c r="AC90" s="523"/>
      <c r="AD90" s="523"/>
      <c r="AE90" s="523"/>
      <c r="AF90" s="523"/>
      <c r="AG90" s="523"/>
      <c r="AH90" s="91"/>
      <c r="AI90" s="91"/>
      <c r="AJ90" s="91"/>
      <c r="AK90" s="91"/>
      <c r="AL90" s="91"/>
      <c r="AM90" s="91"/>
      <c r="AN90" s="91"/>
      <c r="AO90" s="91"/>
      <c r="AP90" s="523"/>
      <c r="AQ90" s="523"/>
      <c r="AR90" s="523"/>
      <c r="AS90" s="523"/>
      <c r="AT90" s="523"/>
      <c r="AU90" s="523"/>
      <c r="AV90" s="523"/>
      <c r="AW90" s="523"/>
      <c r="AX90" s="523"/>
      <c r="AY90" s="523"/>
      <c r="AZ90" s="523"/>
      <c r="BA90" s="523"/>
      <c r="BB90" s="523"/>
      <c r="BC90" s="523"/>
      <c r="BD90" s="523"/>
      <c r="BE90" s="523"/>
      <c r="BF90" s="523"/>
      <c r="BG90" s="523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4" t="s">
        <v>8912</v>
      </c>
      <c r="BT90" s="94" t="s">
        <v>8912</v>
      </c>
      <c r="BU90" s="94" t="s">
        <v>8912</v>
      </c>
      <c r="BV90" s="94" t="s">
        <v>8912</v>
      </c>
    </row>
    <row r="91" spans="1:74" ht="25.5">
      <c r="A91" s="982"/>
      <c r="B91" s="630"/>
      <c r="C91" s="630"/>
      <c r="D91" s="630"/>
      <c r="E91" s="596"/>
      <c r="F91" s="618"/>
      <c r="G91" s="515"/>
      <c r="H91" s="624"/>
      <c r="I91" s="624"/>
      <c r="J91" s="624"/>
      <c r="K91" s="613"/>
      <c r="L91" s="1013"/>
      <c r="M91" s="1016"/>
      <c r="N91" s="632"/>
      <c r="O91" s="561"/>
      <c r="P91" s="962"/>
      <c r="Q91" s="968"/>
      <c r="R91" s="962"/>
      <c r="S91" s="962"/>
      <c r="T91" s="982"/>
      <c r="U91" s="962"/>
      <c r="V91" s="962"/>
      <c r="W91" s="983"/>
      <c r="X91" s="983"/>
      <c r="Y91" s="985"/>
      <c r="Z91" s="986"/>
      <c r="AA91" s="986"/>
      <c r="AB91" s="1056"/>
      <c r="AC91" s="983"/>
      <c r="AD91" s="983"/>
      <c r="AE91" s="983"/>
      <c r="AF91" s="523"/>
      <c r="AG91" s="983"/>
      <c r="AH91" s="91"/>
      <c r="AI91" s="91"/>
      <c r="AJ91" s="91"/>
      <c r="AK91" s="91"/>
      <c r="AL91" s="91"/>
      <c r="AM91" s="91"/>
      <c r="AN91" s="91"/>
      <c r="AO91" s="91"/>
      <c r="AP91" s="983"/>
      <c r="AQ91" s="983"/>
      <c r="AR91" s="983"/>
      <c r="AS91" s="983"/>
      <c r="AT91" s="983"/>
      <c r="AU91" s="983"/>
      <c r="AV91" s="983"/>
      <c r="AW91" s="983"/>
      <c r="AX91" s="983"/>
      <c r="AY91" s="983"/>
      <c r="AZ91" s="983"/>
      <c r="BA91" s="983"/>
      <c r="BB91" s="983"/>
      <c r="BC91" s="983"/>
      <c r="BD91" s="983"/>
      <c r="BE91" s="983"/>
      <c r="BF91" s="983"/>
      <c r="BG91" s="983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4" t="s">
        <v>8912</v>
      </c>
      <c r="BT91" s="94" t="s">
        <v>8912</v>
      </c>
      <c r="BU91" s="94" t="s">
        <v>8912</v>
      </c>
      <c r="BV91" s="94" t="s">
        <v>8912</v>
      </c>
    </row>
    <row r="92" spans="1:74" ht="25.5">
      <c r="A92" s="982"/>
      <c r="B92" s="630"/>
      <c r="C92" s="630"/>
      <c r="D92" s="630"/>
      <c r="E92" s="596"/>
      <c r="F92" s="618"/>
      <c r="G92" s="515"/>
      <c r="H92" s="624"/>
      <c r="I92" s="624"/>
      <c r="J92" s="624"/>
      <c r="K92" s="613"/>
      <c r="L92" s="1013"/>
      <c r="M92" s="1016"/>
      <c r="N92" s="632"/>
      <c r="O92" s="561"/>
      <c r="P92" s="962"/>
      <c r="Q92" s="968"/>
      <c r="R92" s="962"/>
      <c r="S92" s="962"/>
      <c r="T92" s="982"/>
      <c r="U92" s="962"/>
      <c r="V92" s="962"/>
      <c r="W92" s="983"/>
      <c r="X92" s="983"/>
      <c r="Y92" s="985"/>
      <c r="Z92" s="986"/>
      <c r="AA92" s="986"/>
      <c r="AB92" s="991"/>
      <c r="AC92" s="983"/>
      <c r="AD92" s="983"/>
      <c r="AE92" s="983"/>
      <c r="AF92" s="983"/>
      <c r="AG92" s="983"/>
      <c r="AH92" s="91"/>
      <c r="AI92" s="91"/>
      <c r="AJ92" s="91"/>
      <c r="AK92" s="91"/>
      <c r="AL92" s="91"/>
      <c r="AM92" s="91"/>
      <c r="AN92" s="91"/>
      <c r="AO92" s="91"/>
      <c r="AP92" s="983"/>
      <c r="AQ92" s="983"/>
      <c r="AR92" s="983"/>
      <c r="AS92" s="983"/>
      <c r="AT92" s="983"/>
      <c r="AU92" s="983"/>
      <c r="AV92" s="983"/>
      <c r="AW92" s="983"/>
      <c r="AX92" s="983"/>
      <c r="AY92" s="983"/>
      <c r="AZ92" s="983"/>
      <c r="BA92" s="983"/>
      <c r="BB92" s="983"/>
      <c r="BC92" s="983"/>
      <c r="BD92" s="983"/>
      <c r="BE92" s="983"/>
      <c r="BF92" s="983"/>
      <c r="BG92" s="983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4" t="s">
        <v>8912</v>
      </c>
      <c r="BT92" s="94" t="s">
        <v>8912</v>
      </c>
      <c r="BU92" s="94" t="s">
        <v>8912</v>
      </c>
      <c r="BV92" s="94" t="s">
        <v>8912</v>
      </c>
    </row>
    <row r="93" spans="1:74" ht="25.5">
      <c r="A93" s="672"/>
      <c r="B93" s="630"/>
      <c r="C93" s="630"/>
      <c r="D93" s="630"/>
      <c r="E93" s="596"/>
      <c r="F93" s="618"/>
      <c r="G93" s="515"/>
      <c r="H93" s="624"/>
      <c r="I93" s="624"/>
      <c r="J93" s="624"/>
      <c r="K93" s="613"/>
      <c r="L93" s="557"/>
      <c r="M93" s="1016"/>
      <c r="N93" s="632"/>
      <c r="O93" s="632"/>
      <c r="P93" s="616"/>
      <c r="Q93" s="968"/>
      <c r="R93" s="616"/>
      <c r="S93" s="616"/>
      <c r="T93" s="982"/>
      <c r="U93" s="616"/>
      <c r="V93" s="616"/>
      <c r="W93" s="983"/>
      <c r="X93" s="523"/>
      <c r="Y93" s="682"/>
      <c r="Z93" s="670"/>
      <c r="AA93" s="670"/>
      <c r="AB93" s="779"/>
      <c r="AC93" s="523"/>
      <c r="AD93" s="523"/>
      <c r="AE93" s="523"/>
      <c r="AF93" s="523"/>
      <c r="AG93" s="523"/>
      <c r="AH93" s="91"/>
      <c r="AI93" s="91"/>
      <c r="AJ93" s="91"/>
      <c r="AK93" s="91"/>
      <c r="AL93" s="91"/>
      <c r="AM93" s="91"/>
      <c r="AN93" s="91"/>
      <c r="AO93" s="91"/>
      <c r="AP93" s="523"/>
      <c r="AQ93" s="523"/>
      <c r="AR93" s="523"/>
      <c r="AS93" s="523"/>
      <c r="AT93" s="523"/>
      <c r="AU93" s="523"/>
      <c r="AV93" s="523"/>
      <c r="AW93" s="523"/>
      <c r="AX93" s="523"/>
      <c r="AY93" s="523"/>
      <c r="AZ93" s="523"/>
      <c r="BA93" s="523"/>
      <c r="BB93" s="523"/>
      <c r="BC93" s="523"/>
      <c r="BD93" s="523"/>
      <c r="BE93" s="523"/>
      <c r="BF93" s="523"/>
      <c r="BG93" s="523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4" t="s">
        <v>8912</v>
      </c>
      <c r="BT93" s="94" t="s">
        <v>8912</v>
      </c>
      <c r="BU93" s="94" t="s">
        <v>8912</v>
      </c>
      <c r="BV93" s="94" t="s">
        <v>8912</v>
      </c>
    </row>
    <row r="94" spans="1:74" ht="25.5">
      <c r="A94" s="982"/>
      <c r="B94" s="630"/>
      <c r="C94" s="630"/>
      <c r="D94" s="630"/>
      <c r="E94" s="596"/>
      <c r="F94" s="618"/>
      <c r="G94" s="515"/>
      <c r="H94" s="624"/>
      <c r="I94" s="624"/>
      <c r="J94" s="624"/>
      <c r="K94" s="613"/>
      <c r="L94" s="557"/>
      <c r="M94" s="778"/>
      <c r="N94" s="632"/>
      <c r="O94" s="561"/>
      <c r="P94" s="577"/>
      <c r="Q94" s="783"/>
      <c r="R94" s="577"/>
      <c r="S94" s="959"/>
      <c r="T94" s="982"/>
      <c r="U94" s="959"/>
      <c r="V94" s="577"/>
      <c r="W94" s="523"/>
      <c r="X94" s="523"/>
      <c r="Y94" s="682"/>
      <c r="Z94" s="670"/>
      <c r="AA94" s="670"/>
      <c r="AB94" s="779"/>
      <c r="AC94" s="523"/>
      <c r="AD94" s="523"/>
      <c r="AE94" s="523"/>
      <c r="AF94" s="523"/>
      <c r="AG94" s="523"/>
      <c r="AH94" s="91"/>
      <c r="AI94" s="91"/>
      <c r="AJ94" s="91"/>
      <c r="AK94" s="91"/>
      <c r="AL94" s="91"/>
      <c r="AM94" s="91"/>
      <c r="AN94" s="91"/>
      <c r="AO94" s="91"/>
      <c r="AP94" s="523"/>
      <c r="AQ94" s="523"/>
      <c r="AR94" s="523"/>
      <c r="AS94" s="523"/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523"/>
      <c r="BG94" s="523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4" t="s">
        <v>8912</v>
      </c>
      <c r="BT94" s="94" t="s">
        <v>8912</v>
      </c>
      <c r="BU94" s="94" t="s">
        <v>8912</v>
      </c>
      <c r="BV94" s="94" t="s">
        <v>8912</v>
      </c>
    </row>
    <row r="95" spans="1:74">
      <c r="A95" s="1037"/>
      <c r="B95" s="1038"/>
      <c r="C95" s="1038"/>
      <c r="D95" s="630"/>
      <c r="E95" s="473"/>
      <c r="F95" s="473"/>
      <c r="G95" s="473"/>
      <c r="H95" s="473"/>
      <c r="I95" s="473"/>
      <c r="J95" s="473"/>
      <c r="K95" s="613"/>
      <c r="L95" s="981"/>
      <c r="M95" s="1016"/>
      <c r="N95" s="632"/>
      <c r="O95" s="561"/>
      <c r="P95" s="577"/>
      <c r="Q95" s="783"/>
      <c r="R95" s="1039"/>
      <c r="S95" s="1039"/>
      <c r="T95" s="1037"/>
      <c r="U95" s="1039"/>
      <c r="V95" s="1039"/>
      <c r="W95" s="523"/>
      <c r="X95" s="983"/>
      <c r="Y95" s="473"/>
      <c r="Z95" s="986"/>
      <c r="AA95" s="986"/>
      <c r="AB95" s="1014"/>
      <c r="AC95" s="91"/>
      <c r="AD95" s="91"/>
      <c r="AE95" s="91"/>
      <c r="AF95" s="983"/>
      <c r="AG95" s="523"/>
      <c r="AH95" s="473"/>
      <c r="AI95" s="91"/>
      <c r="AJ95" s="473"/>
      <c r="AK95" s="473"/>
      <c r="AL95" s="473"/>
      <c r="AM95" s="473"/>
      <c r="AN95" s="473"/>
      <c r="AO95" s="473"/>
      <c r="AP95" s="473"/>
      <c r="AQ95" s="473"/>
      <c r="AR95" s="473"/>
      <c r="AS95" s="473"/>
      <c r="AT95" s="473"/>
      <c r="AU95" s="473"/>
      <c r="AV95" s="473"/>
      <c r="AW95" s="473"/>
      <c r="AX95" s="473"/>
      <c r="AY95" s="473"/>
      <c r="AZ95" s="473"/>
      <c r="BA95" s="473"/>
      <c r="BB95" s="473"/>
      <c r="BC95" s="473"/>
      <c r="BD95" s="473"/>
      <c r="BE95" s="473"/>
      <c r="BF95" s="473"/>
      <c r="BG95" s="473"/>
      <c r="BH95" s="473"/>
      <c r="BI95" s="473"/>
      <c r="BJ95" s="473"/>
      <c r="BK95" s="473"/>
      <c r="BL95" s="473"/>
      <c r="BM95" s="473"/>
      <c r="BN95" s="473"/>
      <c r="BO95" s="473"/>
      <c r="BP95" s="473"/>
      <c r="BQ95" s="473"/>
      <c r="BR95" s="473"/>
      <c r="BS95" s="94"/>
      <c r="BT95" s="94"/>
    </row>
    <row r="96" spans="1:74" ht="25.5">
      <c r="A96" s="982"/>
      <c r="B96" s="630"/>
      <c r="C96" s="630"/>
      <c r="D96" s="630"/>
      <c r="E96" s="596"/>
      <c r="F96" s="618"/>
      <c r="G96" s="515"/>
      <c r="H96" s="624"/>
      <c r="I96" s="624"/>
      <c r="J96" s="624"/>
      <c r="K96" s="613"/>
      <c r="L96" s="981"/>
      <c r="M96" s="1016"/>
      <c r="N96" s="632"/>
      <c r="O96" s="561"/>
      <c r="P96" s="962"/>
      <c r="Q96" s="968"/>
      <c r="R96" s="962"/>
      <c r="S96" s="962"/>
      <c r="T96" s="982"/>
      <c r="U96" s="962"/>
      <c r="V96" s="962"/>
      <c r="W96" s="983"/>
      <c r="X96" s="983"/>
      <c r="Y96" s="985"/>
      <c r="Z96" s="986"/>
      <c r="AA96" s="986"/>
      <c r="AB96" s="1072"/>
      <c r="AC96" s="983"/>
      <c r="AD96" s="983"/>
      <c r="AE96" s="983"/>
      <c r="AF96" s="983"/>
      <c r="AG96" s="983"/>
      <c r="AH96" s="91"/>
      <c r="AI96" s="91"/>
      <c r="AJ96" s="91"/>
      <c r="AK96" s="91"/>
      <c r="AL96" s="91"/>
      <c r="AM96" s="91"/>
      <c r="AN96" s="91"/>
      <c r="AO96" s="91"/>
      <c r="AP96" s="983"/>
      <c r="AQ96" s="983"/>
      <c r="AR96" s="983"/>
      <c r="AS96" s="983"/>
      <c r="AT96" s="983"/>
      <c r="AU96" s="983"/>
      <c r="AV96" s="983"/>
      <c r="AW96" s="983"/>
      <c r="AX96" s="983"/>
      <c r="AY96" s="983"/>
      <c r="AZ96" s="983"/>
      <c r="BA96" s="983"/>
      <c r="BB96" s="983"/>
      <c r="BC96" s="983"/>
      <c r="BD96" s="983"/>
      <c r="BE96" s="983"/>
      <c r="BF96" s="983"/>
      <c r="BG96" s="983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4" t="s">
        <v>8912</v>
      </c>
      <c r="BT96" s="94" t="s">
        <v>8912</v>
      </c>
      <c r="BU96" s="94" t="s">
        <v>8912</v>
      </c>
      <c r="BV96" s="94" t="s">
        <v>8912</v>
      </c>
    </row>
    <row r="97" spans="1:74" ht="25.5">
      <c r="A97" s="672"/>
      <c r="B97" s="630"/>
      <c r="C97" s="630"/>
      <c r="D97" s="630"/>
      <c r="E97" s="596"/>
      <c r="F97" s="618"/>
      <c r="G97" s="515"/>
      <c r="H97" s="624"/>
      <c r="I97" s="624"/>
      <c r="J97" s="624"/>
      <c r="K97" s="613"/>
      <c r="L97" s="557"/>
      <c r="M97" s="1016"/>
      <c r="N97" s="632"/>
      <c r="O97" s="561"/>
      <c r="P97" s="962"/>
      <c r="Q97" s="783"/>
      <c r="R97" s="962"/>
      <c r="S97" s="962"/>
      <c r="T97" s="672"/>
      <c r="U97" s="962"/>
      <c r="V97" s="962"/>
      <c r="W97" s="523"/>
      <c r="X97" s="523"/>
      <c r="Y97" s="682"/>
      <c r="Z97" s="670"/>
      <c r="AA97" s="670"/>
      <c r="AB97" s="779"/>
      <c r="AC97" s="523"/>
      <c r="AD97" s="523"/>
      <c r="AE97" s="523"/>
      <c r="AF97" s="523"/>
      <c r="AG97" s="523"/>
      <c r="AH97" s="91"/>
      <c r="AI97" s="91"/>
      <c r="AJ97" s="91"/>
      <c r="AK97" s="91"/>
      <c r="AL97" s="91"/>
      <c r="AM97" s="91"/>
      <c r="AN97" s="91"/>
      <c r="AO97" s="91"/>
      <c r="AP97" s="523"/>
      <c r="AQ97" s="523"/>
      <c r="AR97" s="523"/>
      <c r="AS97" s="523"/>
      <c r="AT97" s="523"/>
      <c r="AU97" s="523"/>
      <c r="AV97" s="523"/>
      <c r="AW97" s="523"/>
      <c r="AX97" s="523"/>
      <c r="AY97" s="523"/>
      <c r="AZ97" s="523"/>
      <c r="BA97" s="523"/>
      <c r="BB97" s="523"/>
      <c r="BC97" s="523"/>
      <c r="BD97" s="523"/>
      <c r="BE97" s="523"/>
      <c r="BF97" s="523"/>
      <c r="BG97" s="523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4" t="s">
        <v>8912</v>
      </c>
      <c r="BT97" s="94" t="s">
        <v>8912</v>
      </c>
      <c r="BU97" s="94" t="s">
        <v>8912</v>
      </c>
      <c r="BV97" s="94" t="s">
        <v>8912</v>
      </c>
    </row>
    <row r="98" spans="1:74" ht="25.5">
      <c r="A98" s="672"/>
      <c r="B98" s="630"/>
      <c r="C98" s="630"/>
      <c r="D98" s="630"/>
      <c r="E98" s="596"/>
      <c r="F98" s="618"/>
      <c r="G98" s="515"/>
      <c r="H98" s="624"/>
      <c r="I98" s="624"/>
      <c r="J98" s="624"/>
      <c r="K98" s="613"/>
      <c r="L98" s="557"/>
      <c r="M98" s="778"/>
      <c r="N98" s="632"/>
      <c r="O98" s="561"/>
      <c r="P98" s="586"/>
      <c r="Q98" s="783"/>
      <c r="R98" s="586"/>
      <c r="S98" s="586"/>
      <c r="T98" s="672"/>
      <c r="U98" s="586"/>
      <c r="V98" s="586"/>
      <c r="W98" s="523"/>
      <c r="X98" s="523"/>
      <c r="Y98" s="682"/>
      <c r="Z98" s="670"/>
      <c r="AA98" s="670"/>
      <c r="AB98" s="779"/>
      <c r="AC98" s="1067"/>
      <c r="AD98" s="1067"/>
      <c r="AE98" s="1068"/>
      <c r="AF98" s="1068"/>
      <c r="AG98" s="1067"/>
      <c r="AH98" s="91"/>
      <c r="AI98" s="1069"/>
      <c r="AJ98" s="91"/>
      <c r="AK98" s="91"/>
      <c r="AL98" s="91"/>
      <c r="AM98" s="91"/>
      <c r="AN98" s="91"/>
      <c r="AO98" s="91"/>
      <c r="AP98" s="523"/>
      <c r="AQ98" s="523"/>
      <c r="AR98" s="523"/>
      <c r="AS98" s="523"/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523"/>
      <c r="BG98" s="523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4" t="s">
        <v>8912</v>
      </c>
      <c r="BT98" s="94" t="s">
        <v>8912</v>
      </c>
    </row>
    <row r="99" spans="1:74" ht="25.5">
      <c r="A99" s="982"/>
      <c r="B99" s="630"/>
      <c r="C99" s="630"/>
      <c r="D99" s="630"/>
      <c r="E99" s="596"/>
      <c r="F99" s="618"/>
      <c r="G99" s="515"/>
      <c r="H99" s="624"/>
      <c r="I99" s="624"/>
      <c r="J99" s="624"/>
      <c r="K99" s="613"/>
      <c r="L99" s="981"/>
      <c r="M99" s="778"/>
      <c r="N99" s="632"/>
      <c r="O99" s="561"/>
      <c r="P99" s="962"/>
      <c r="Q99" s="968"/>
      <c r="R99" s="962"/>
      <c r="S99" s="962"/>
      <c r="T99" s="982"/>
      <c r="U99" s="962"/>
      <c r="V99" s="962"/>
      <c r="W99" s="983"/>
      <c r="X99" s="983"/>
      <c r="Y99" s="985"/>
      <c r="Z99" s="986"/>
      <c r="AA99" s="986"/>
      <c r="AB99" s="991"/>
      <c r="AC99" s="1067"/>
      <c r="AD99" s="1067"/>
      <c r="AE99" s="1068"/>
      <c r="AF99" s="1068"/>
      <c r="AG99" s="1067"/>
      <c r="AH99" s="91"/>
      <c r="AI99" s="1069"/>
      <c r="AJ99" s="91"/>
      <c r="AK99" s="91"/>
      <c r="AL99" s="91"/>
      <c r="AM99" s="91"/>
      <c r="AN99" s="91"/>
      <c r="AO99" s="91"/>
      <c r="AP99" s="983"/>
      <c r="AQ99" s="983"/>
      <c r="AR99" s="983"/>
      <c r="AS99" s="983"/>
      <c r="AT99" s="983"/>
      <c r="AU99" s="983"/>
      <c r="AV99" s="983"/>
      <c r="AW99" s="983"/>
      <c r="AX99" s="983"/>
      <c r="AY99" s="983"/>
      <c r="AZ99" s="983"/>
      <c r="BA99" s="983"/>
      <c r="BB99" s="983"/>
      <c r="BC99" s="983"/>
      <c r="BD99" s="983"/>
      <c r="BE99" s="983"/>
      <c r="BF99" s="983"/>
      <c r="BG99" s="983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4" t="s">
        <v>8912</v>
      </c>
      <c r="BT99" s="94" t="s">
        <v>8912</v>
      </c>
    </row>
    <row r="100" spans="1:74">
      <c r="A100" s="672"/>
      <c r="B100" s="630"/>
      <c r="C100" s="630"/>
      <c r="D100" s="630"/>
      <c r="E100" s="596"/>
      <c r="F100" s="618"/>
      <c r="G100" s="515"/>
      <c r="H100" s="624"/>
      <c r="I100" s="624"/>
      <c r="J100" s="624"/>
      <c r="K100" s="613"/>
      <c r="L100" s="781"/>
      <c r="M100" s="778"/>
      <c r="N100" s="632"/>
      <c r="O100" s="561"/>
      <c r="P100" s="1007"/>
      <c r="Q100" s="783"/>
      <c r="R100" s="1007"/>
      <c r="S100" s="1007"/>
      <c r="T100" s="672"/>
      <c r="U100" s="1007"/>
      <c r="V100" s="1007"/>
      <c r="W100" s="523"/>
      <c r="X100" s="983"/>
      <c r="Y100" s="682"/>
      <c r="Z100" s="670"/>
      <c r="AA100" s="670"/>
      <c r="AB100" s="1009"/>
      <c r="AC100" s="1067"/>
      <c r="AD100" s="1067"/>
      <c r="AE100" s="1068"/>
      <c r="AF100" s="523"/>
      <c r="AG100" s="1067"/>
      <c r="AH100" s="91"/>
      <c r="AI100" s="1069"/>
      <c r="AJ100" s="523"/>
      <c r="AK100" s="523"/>
      <c r="AL100" s="523"/>
      <c r="AM100" s="523"/>
      <c r="AN100" s="523"/>
      <c r="AO100" s="523"/>
      <c r="AP100" s="523"/>
      <c r="AQ100" s="523"/>
      <c r="AR100" s="523"/>
      <c r="AS100" s="523"/>
      <c r="AT100" s="523"/>
      <c r="AU100" s="523"/>
      <c r="AV100" s="523"/>
      <c r="AW100" s="523"/>
      <c r="AX100" s="523"/>
      <c r="AY100" s="523"/>
      <c r="AZ100" s="523"/>
      <c r="BA100" s="523"/>
      <c r="BB100" s="523"/>
      <c r="BC100" s="523"/>
      <c r="BD100" s="523"/>
      <c r="BE100" s="523"/>
      <c r="BF100" s="523"/>
      <c r="BG100" s="523"/>
      <c r="BH100" s="91"/>
      <c r="BI100" s="91"/>
      <c r="BJ100" s="91"/>
      <c r="BK100" s="91"/>
      <c r="BL100" s="91"/>
      <c r="BM100" s="523"/>
      <c r="BN100" s="523"/>
      <c r="BO100" s="91"/>
      <c r="BP100" s="91"/>
      <c r="BQ100" s="91"/>
      <c r="BR100" s="91"/>
      <c r="BS100" s="94"/>
      <c r="BT100" s="94"/>
    </row>
    <row r="101" spans="1:74" ht="25.5">
      <c r="A101" s="672"/>
      <c r="B101" s="630"/>
      <c r="C101" s="630"/>
      <c r="D101" s="630"/>
      <c r="E101" s="596"/>
      <c r="F101" s="618"/>
      <c r="G101" s="515"/>
      <c r="H101" s="624"/>
      <c r="I101" s="624"/>
      <c r="J101" s="624"/>
      <c r="K101" s="613"/>
      <c r="L101" s="557"/>
      <c r="M101" s="778"/>
      <c r="N101" s="632"/>
      <c r="O101" s="561"/>
      <c r="P101" s="577"/>
      <c r="Q101" s="783"/>
      <c r="R101" s="577"/>
      <c r="S101" s="577"/>
      <c r="T101" s="672"/>
      <c r="U101" s="577"/>
      <c r="V101" s="577"/>
      <c r="W101" s="523"/>
      <c r="X101" s="523"/>
      <c r="Y101" s="682"/>
      <c r="Z101" s="670"/>
      <c r="AA101" s="670"/>
      <c r="AB101" s="779"/>
      <c r="AC101" s="1067"/>
      <c r="AD101" s="1067"/>
      <c r="AE101" s="1068"/>
      <c r="AF101" s="1068"/>
      <c r="AG101" s="1067"/>
      <c r="AH101" s="91"/>
      <c r="AI101" s="1069"/>
      <c r="AJ101" s="91"/>
      <c r="AK101" s="91"/>
      <c r="AL101" s="91"/>
      <c r="AM101" s="91"/>
      <c r="AN101" s="91"/>
      <c r="AO101" s="91"/>
      <c r="AP101" s="523"/>
      <c r="AQ101" s="523"/>
      <c r="AR101" s="523"/>
      <c r="AS101" s="523"/>
      <c r="AT101" s="523"/>
      <c r="AU101" s="523"/>
      <c r="AV101" s="523"/>
      <c r="AW101" s="523"/>
      <c r="AX101" s="523"/>
      <c r="AY101" s="523"/>
      <c r="AZ101" s="523"/>
      <c r="BA101" s="523"/>
      <c r="BB101" s="523"/>
      <c r="BC101" s="523"/>
      <c r="BD101" s="523"/>
      <c r="BE101" s="523"/>
      <c r="BF101" s="523"/>
      <c r="BG101" s="523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4" t="s">
        <v>8912</v>
      </c>
      <c r="BT101" s="94" t="s">
        <v>8912</v>
      </c>
      <c r="BU101" s="94" t="s">
        <v>8912</v>
      </c>
    </row>
    <row r="102" spans="1:74" ht="25.5">
      <c r="A102" s="1008"/>
      <c r="B102" s="630"/>
      <c r="C102" s="630"/>
      <c r="D102" s="630"/>
      <c r="E102" s="596"/>
      <c r="F102" s="618"/>
      <c r="G102" s="515"/>
      <c r="H102" s="624"/>
      <c r="I102" s="624"/>
      <c r="J102" s="624"/>
      <c r="K102" s="613"/>
      <c r="L102" s="557"/>
      <c r="M102" s="778"/>
      <c r="N102" s="632"/>
      <c r="O102" s="632"/>
      <c r="P102" s="1006"/>
      <c r="Q102" s="783"/>
      <c r="R102" s="1006"/>
      <c r="S102" s="1006"/>
      <c r="T102" s="1008"/>
      <c r="U102" s="1007"/>
      <c r="V102" s="1007"/>
      <c r="W102" s="523"/>
      <c r="X102" s="983"/>
      <c r="Y102" s="682"/>
      <c r="Z102" s="670"/>
      <c r="AA102" s="670"/>
      <c r="AB102" s="779"/>
      <c r="AC102" s="1067"/>
      <c r="AD102" s="1067"/>
      <c r="AE102" s="1068"/>
      <c r="AF102" s="1068"/>
      <c r="AG102" s="1067"/>
      <c r="AH102" s="91"/>
      <c r="AI102" s="1069"/>
      <c r="AJ102" s="523"/>
      <c r="AK102" s="523"/>
      <c r="AL102" s="523"/>
      <c r="AM102" s="523"/>
      <c r="AN102" s="523"/>
      <c r="AO102" s="523"/>
      <c r="AP102" s="523"/>
      <c r="AQ102" s="523"/>
      <c r="AR102" s="523"/>
      <c r="AS102" s="523"/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523"/>
      <c r="BG102" s="523"/>
      <c r="BH102" s="91"/>
      <c r="BI102" s="91"/>
      <c r="BJ102" s="91"/>
      <c r="BK102" s="91"/>
      <c r="BL102" s="91"/>
      <c r="BM102" s="523"/>
      <c r="BN102" s="523"/>
      <c r="BO102" s="91"/>
      <c r="BP102" s="91"/>
      <c r="BQ102" s="91"/>
      <c r="BR102" s="91"/>
      <c r="BS102" s="94" t="s">
        <v>8912</v>
      </c>
      <c r="BT102" s="94" t="s">
        <v>8912</v>
      </c>
    </row>
    <row r="103" spans="1:74" ht="25.5">
      <c r="A103" s="982"/>
      <c r="B103" s="630"/>
      <c r="C103" s="630"/>
      <c r="D103" s="630"/>
      <c r="E103" s="596"/>
      <c r="F103" s="618"/>
      <c r="G103" s="515"/>
      <c r="H103" s="624"/>
      <c r="I103" s="624"/>
      <c r="J103" s="624"/>
      <c r="K103" s="613"/>
      <c r="L103" s="981"/>
      <c r="M103" s="778"/>
      <c r="N103" s="632"/>
      <c r="O103" s="561"/>
      <c r="P103" s="962"/>
      <c r="Q103" s="968"/>
      <c r="R103" s="962"/>
      <c r="S103" s="962"/>
      <c r="T103" s="982"/>
      <c r="U103" s="962"/>
      <c r="V103" s="962"/>
      <c r="W103" s="983"/>
      <c r="X103" s="983"/>
      <c r="Y103" s="985"/>
      <c r="Z103" s="986"/>
      <c r="AA103" s="986"/>
      <c r="AB103" s="991"/>
      <c r="AC103" s="1067"/>
      <c r="AD103" s="1067"/>
      <c r="AE103" s="1068"/>
      <c r="AF103" s="1068"/>
      <c r="AG103" s="1067"/>
      <c r="AH103" s="91"/>
      <c r="AI103" s="1069"/>
      <c r="AJ103" s="91"/>
      <c r="AK103" s="91"/>
      <c r="AL103" s="91"/>
      <c r="AM103" s="91"/>
      <c r="AN103" s="91"/>
      <c r="AO103" s="91"/>
      <c r="AP103" s="983"/>
      <c r="AQ103" s="983"/>
      <c r="AR103" s="983"/>
      <c r="AS103" s="983"/>
      <c r="AT103" s="983"/>
      <c r="AU103" s="983"/>
      <c r="AV103" s="983"/>
      <c r="AW103" s="983"/>
      <c r="AX103" s="983"/>
      <c r="AY103" s="983"/>
      <c r="AZ103" s="983"/>
      <c r="BA103" s="983"/>
      <c r="BB103" s="983"/>
      <c r="BC103" s="983"/>
      <c r="BD103" s="983"/>
      <c r="BE103" s="983"/>
      <c r="BF103" s="983"/>
      <c r="BG103" s="983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4" t="s">
        <v>8912</v>
      </c>
      <c r="BT103" s="94" t="s">
        <v>8912</v>
      </c>
    </row>
    <row r="104" spans="1:74" ht="25.5">
      <c r="A104" s="672"/>
      <c r="B104" s="630"/>
      <c r="C104" s="630"/>
      <c r="D104" s="630"/>
      <c r="E104" s="596"/>
      <c r="F104" s="618"/>
      <c r="G104" s="515"/>
      <c r="H104" s="624"/>
      <c r="I104" s="624"/>
      <c r="J104" s="624"/>
      <c r="K104" s="613"/>
      <c r="L104" s="557"/>
      <c r="M104" s="778"/>
      <c r="N104" s="632"/>
      <c r="O104" s="632"/>
      <c r="P104" s="616"/>
      <c r="Q104" s="783"/>
      <c r="R104" s="616"/>
      <c r="S104" s="616"/>
      <c r="T104" s="672"/>
      <c r="U104" s="616"/>
      <c r="V104" s="616"/>
      <c r="W104" s="523"/>
      <c r="X104" s="523"/>
      <c r="Y104" s="682"/>
      <c r="Z104" s="670"/>
      <c r="AA104" s="670"/>
      <c r="AB104" s="779"/>
      <c r="AC104" s="1067"/>
      <c r="AD104" s="1067"/>
      <c r="AE104" s="1068"/>
      <c r="AF104" s="1068"/>
      <c r="AG104" s="1067"/>
      <c r="AH104" s="91"/>
      <c r="AI104" s="1069"/>
      <c r="AJ104" s="91"/>
      <c r="AK104" s="91"/>
      <c r="AL104" s="91"/>
      <c r="AM104" s="91"/>
      <c r="AN104" s="91"/>
      <c r="AO104" s="91"/>
      <c r="AP104" s="523"/>
      <c r="AQ104" s="523"/>
      <c r="AR104" s="523"/>
      <c r="AS104" s="523"/>
      <c r="AT104" s="523"/>
      <c r="AU104" s="523"/>
      <c r="AV104" s="523"/>
      <c r="AW104" s="523"/>
      <c r="AX104" s="523"/>
      <c r="AY104" s="523"/>
      <c r="AZ104" s="523"/>
      <c r="BA104" s="523"/>
      <c r="BB104" s="523"/>
      <c r="BC104" s="523"/>
      <c r="BD104" s="523"/>
      <c r="BE104" s="523"/>
      <c r="BF104" s="523"/>
      <c r="BG104" s="523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4" t="s">
        <v>8912</v>
      </c>
      <c r="BT104" s="94" t="s">
        <v>8912</v>
      </c>
    </row>
    <row r="105" spans="1:74" ht="25.5">
      <c r="A105" s="672"/>
      <c r="B105" s="630"/>
      <c r="C105" s="630"/>
      <c r="D105" s="630"/>
      <c r="E105" s="596"/>
      <c r="F105" s="618"/>
      <c r="G105" s="515"/>
      <c r="H105" s="624"/>
      <c r="I105" s="624"/>
      <c r="J105" s="624"/>
      <c r="K105" s="613"/>
      <c r="L105" s="557"/>
      <c r="M105" s="778"/>
      <c r="N105" s="632"/>
      <c r="O105" s="561"/>
      <c r="P105" s="962"/>
      <c r="Q105" s="783"/>
      <c r="R105" s="962"/>
      <c r="S105" s="962"/>
      <c r="T105" s="672"/>
      <c r="U105" s="962"/>
      <c r="V105" s="962"/>
      <c r="W105" s="523"/>
      <c r="X105" s="523"/>
      <c r="Y105" s="682"/>
      <c r="Z105" s="670"/>
      <c r="AA105" s="670"/>
      <c r="AB105" s="779"/>
      <c r="AC105" s="1067"/>
      <c r="AD105" s="1067"/>
      <c r="AE105" s="1068"/>
      <c r="AF105" s="1068"/>
      <c r="AG105" s="1067"/>
      <c r="AH105" s="91"/>
      <c r="AI105" s="1069"/>
      <c r="AJ105" s="91"/>
      <c r="AK105" s="91"/>
      <c r="AL105" s="91"/>
      <c r="AM105" s="91"/>
      <c r="AN105" s="91"/>
      <c r="AO105" s="91"/>
      <c r="AP105" s="523"/>
      <c r="AQ105" s="523"/>
      <c r="AR105" s="523"/>
      <c r="AS105" s="523"/>
      <c r="AT105" s="523"/>
      <c r="AU105" s="523"/>
      <c r="AV105" s="523"/>
      <c r="AW105" s="523"/>
      <c r="AX105" s="523"/>
      <c r="AY105" s="523"/>
      <c r="AZ105" s="523"/>
      <c r="BA105" s="523"/>
      <c r="BB105" s="523"/>
      <c r="BC105" s="523"/>
      <c r="BD105" s="523"/>
      <c r="BE105" s="523"/>
      <c r="BF105" s="523"/>
      <c r="BG105" s="523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4" t="s">
        <v>8912</v>
      </c>
      <c r="BT105" s="94" t="s">
        <v>8912</v>
      </c>
    </row>
    <row r="106" spans="1:74" ht="36">
      <c r="A106" s="982"/>
      <c r="B106" s="630"/>
      <c r="C106" s="630"/>
      <c r="D106" s="630"/>
      <c r="E106" s="596"/>
      <c r="F106" s="618"/>
      <c r="G106" s="515"/>
      <c r="H106" s="624"/>
      <c r="I106" s="624"/>
      <c r="J106" s="624"/>
      <c r="K106" s="613"/>
      <c r="L106" s="981"/>
      <c r="M106" s="778"/>
      <c r="N106" s="632"/>
      <c r="O106" s="561"/>
      <c r="P106" s="962"/>
      <c r="Q106" s="968"/>
      <c r="R106" s="962"/>
      <c r="S106" s="962"/>
      <c r="T106" s="982"/>
      <c r="U106" s="962"/>
      <c r="V106" s="962"/>
      <c r="W106" s="983"/>
      <c r="X106" s="983"/>
      <c r="Y106" s="985"/>
      <c r="Z106" s="986"/>
      <c r="AA106" s="986"/>
      <c r="AB106" s="1015"/>
      <c r="AC106" s="1067"/>
      <c r="AD106" s="1067"/>
      <c r="AE106" s="1068"/>
      <c r="AF106" s="523"/>
      <c r="AG106" s="1067"/>
      <c r="AH106" s="91"/>
      <c r="AI106" s="1069"/>
      <c r="AJ106" s="91"/>
      <c r="AK106" s="91"/>
      <c r="AL106" s="91"/>
      <c r="AM106" s="91"/>
      <c r="AN106" s="91"/>
      <c r="AO106" s="91"/>
      <c r="AP106" s="983"/>
      <c r="AQ106" s="983"/>
      <c r="AR106" s="983"/>
      <c r="AS106" s="983"/>
      <c r="AT106" s="983"/>
      <c r="AU106" s="983"/>
      <c r="AV106" s="983"/>
      <c r="AW106" s="983"/>
      <c r="AX106" s="983"/>
      <c r="AY106" s="983"/>
      <c r="AZ106" s="983"/>
      <c r="BA106" s="983"/>
      <c r="BB106" s="983"/>
      <c r="BC106" s="983"/>
      <c r="BD106" s="983"/>
      <c r="BE106" s="983"/>
      <c r="BF106" s="983"/>
      <c r="BG106" s="983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4"/>
      <c r="BT106" s="94"/>
    </row>
    <row r="107" spans="1:74" ht="25.5">
      <c r="A107" s="672"/>
      <c r="B107" s="630"/>
      <c r="C107" s="630"/>
      <c r="D107" s="630"/>
      <c r="E107" s="596"/>
      <c r="F107" s="618"/>
      <c r="G107" s="515"/>
      <c r="H107" s="624"/>
      <c r="I107" s="624"/>
      <c r="J107" s="624"/>
      <c r="K107" s="613"/>
      <c r="L107" s="557"/>
      <c r="M107" s="778"/>
      <c r="N107" s="632"/>
      <c r="O107" s="561"/>
      <c r="P107" s="577"/>
      <c r="Q107" s="783"/>
      <c r="R107" s="577"/>
      <c r="S107" s="577"/>
      <c r="T107" s="672"/>
      <c r="U107" s="577"/>
      <c r="V107" s="577"/>
      <c r="W107" s="523"/>
      <c r="X107" s="523"/>
      <c r="Y107" s="682"/>
      <c r="Z107" s="670"/>
      <c r="AA107" s="670"/>
      <c r="AB107" s="1058"/>
      <c r="AC107" s="1067"/>
      <c r="AD107" s="1067"/>
      <c r="AE107" s="1067"/>
      <c r="AF107" s="1068"/>
      <c r="AG107" s="1067"/>
      <c r="AH107" s="91"/>
      <c r="AI107" s="1069"/>
      <c r="AJ107" s="91"/>
      <c r="AK107" s="91"/>
      <c r="AL107" s="91"/>
      <c r="AM107" s="91"/>
      <c r="AN107" s="91"/>
      <c r="AO107" s="91"/>
      <c r="AP107" s="523"/>
      <c r="AQ107" s="523"/>
      <c r="AR107" s="523"/>
      <c r="AS107" s="523"/>
      <c r="AT107" s="523"/>
      <c r="AU107" s="523"/>
      <c r="AV107" s="523"/>
      <c r="AW107" s="523"/>
      <c r="AX107" s="523"/>
      <c r="AY107" s="523"/>
      <c r="AZ107" s="523"/>
      <c r="BA107" s="523"/>
      <c r="BB107" s="523"/>
      <c r="BC107" s="523"/>
      <c r="BD107" s="523"/>
      <c r="BE107" s="523"/>
      <c r="BF107" s="523"/>
      <c r="BG107" s="523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4" t="s">
        <v>8912</v>
      </c>
      <c r="BT107" s="94"/>
    </row>
    <row r="108" spans="1:74" ht="25.5">
      <c r="A108" s="672"/>
      <c r="B108" s="630"/>
      <c r="C108" s="630"/>
      <c r="D108" s="630"/>
      <c r="E108" s="596"/>
      <c r="F108" s="618"/>
      <c r="G108" s="515"/>
      <c r="H108" s="624"/>
      <c r="I108" s="624"/>
      <c r="J108" s="624"/>
      <c r="K108" s="613"/>
      <c r="L108" s="557"/>
      <c r="M108" s="778"/>
      <c r="N108" s="632"/>
      <c r="O108" s="561"/>
      <c r="P108" s="577"/>
      <c r="Q108" s="783"/>
      <c r="R108" s="577"/>
      <c r="S108" s="577"/>
      <c r="T108" s="672"/>
      <c r="U108" s="577"/>
      <c r="V108" s="577"/>
      <c r="W108" s="523"/>
      <c r="X108" s="523"/>
      <c r="Y108" s="682"/>
      <c r="Z108" s="670"/>
      <c r="AA108" s="670"/>
      <c r="AB108" s="779"/>
      <c r="AC108" s="1067"/>
      <c r="AD108" s="1067"/>
      <c r="AE108" s="1068"/>
      <c r="AF108" s="1068"/>
      <c r="AG108" s="1067"/>
      <c r="AH108" s="91"/>
      <c r="AI108" s="1069"/>
      <c r="AJ108" s="91"/>
      <c r="AK108" s="91"/>
      <c r="AL108" s="91"/>
      <c r="AM108" s="91"/>
      <c r="AN108" s="91"/>
      <c r="AO108" s="91"/>
      <c r="AP108" s="523"/>
      <c r="AQ108" s="523"/>
      <c r="AR108" s="523"/>
      <c r="AS108" s="523"/>
      <c r="AT108" s="523"/>
      <c r="AU108" s="523"/>
      <c r="AV108" s="523"/>
      <c r="AW108" s="523"/>
      <c r="AX108" s="523"/>
      <c r="AY108" s="523"/>
      <c r="AZ108" s="523"/>
      <c r="BA108" s="523"/>
      <c r="BB108" s="523"/>
      <c r="BC108" s="523"/>
      <c r="BD108" s="523"/>
      <c r="BE108" s="523"/>
      <c r="BF108" s="523"/>
      <c r="BG108" s="523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4" t="s">
        <v>8912</v>
      </c>
      <c r="BT108" s="94" t="s">
        <v>8912</v>
      </c>
    </row>
    <row r="109" spans="1:74" ht="25.5">
      <c r="A109" s="672"/>
      <c r="B109" s="630"/>
      <c r="C109" s="630"/>
      <c r="D109" s="630"/>
      <c r="E109" s="596"/>
      <c r="F109" s="618"/>
      <c r="G109" s="515"/>
      <c r="H109" s="624"/>
      <c r="I109" s="624"/>
      <c r="J109" s="624"/>
      <c r="K109" s="613"/>
      <c r="L109" s="557"/>
      <c r="M109" s="778"/>
      <c r="N109" s="632"/>
      <c r="O109" s="561"/>
      <c r="P109" s="577"/>
      <c r="Q109" s="783"/>
      <c r="R109" s="577"/>
      <c r="S109" s="577"/>
      <c r="T109" s="672"/>
      <c r="U109" s="577"/>
      <c r="V109" s="577"/>
      <c r="W109" s="523"/>
      <c r="X109" s="523"/>
      <c r="Y109" s="682"/>
      <c r="Z109" s="670"/>
      <c r="AA109" s="670"/>
      <c r="AB109" s="779"/>
      <c r="AC109" s="1067"/>
      <c r="AD109" s="1067"/>
      <c r="AE109" s="1068"/>
      <c r="AF109" s="1068"/>
      <c r="AG109" s="1067"/>
      <c r="AH109" s="91"/>
      <c r="AI109" s="1069"/>
      <c r="AJ109" s="91"/>
      <c r="AK109" s="91"/>
      <c r="AL109" s="91"/>
      <c r="AM109" s="91"/>
      <c r="AN109" s="91"/>
      <c r="AO109" s="91"/>
      <c r="AP109" s="523"/>
      <c r="AQ109" s="523"/>
      <c r="AR109" s="523"/>
      <c r="AS109" s="523"/>
      <c r="AT109" s="523"/>
      <c r="AU109" s="523"/>
      <c r="AV109" s="523"/>
      <c r="AW109" s="523"/>
      <c r="AX109" s="523"/>
      <c r="AY109" s="523"/>
      <c r="AZ109" s="523"/>
      <c r="BA109" s="523"/>
      <c r="BB109" s="523"/>
      <c r="BC109" s="523"/>
      <c r="BD109" s="523"/>
      <c r="BE109" s="523"/>
      <c r="BF109" s="523"/>
      <c r="BG109" s="523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4" t="s">
        <v>8912</v>
      </c>
      <c r="BT109" s="94" t="s">
        <v>8912</v>
      </c>
    </row>
    <row r="110" spans="1:74" ht="25.5">
      <c r="A110" s="672"/>
      <c r="B110" s="630"/>
      <c r="C110" s="630"/>
      <c r="D110" s="630"/>
      <c r="E110" s="596"/>
      <c r="F110" s="618"/>
      <c r="G110" s="515"/>
      <c r="H110" s="624"/>
      <c r="I110" s="624"/>
      <c r="J110" s="624"/>
      <c r="K110" s="613"/>
      <c r="L110" s="557"/>
      <c r="M110" s="778"/>
      <c r="N110" s="632"/>
      <c r="O110" s="561"/>
      <c r="P110" s="577"/>
      <c r="Q110" s="783"/>
      <c r="R110" s="577"/>
      <c r="S110" s="577"/>
      <c r="T110" s="672"/>
      <c r="U110" s="577"/>
      <c r="V110" s="577"/>
      <c r="W110" s="523"/>
      <c r="X110" s="523"/>
      <c r="Y110" s="682"/>
      <c r="Z110" s="670"/>
      <c r="AA110" s="670"/>
      <c r="AB110" s="779"/>
      <c r="AC110" s="1067"/>
      <c r="AD110" s="1067"/>
      <c r="AE110" s="1068"/>
      <c r="AF110" s="1068"/>
      <c r="AG110" s="1067"/>
      <c r="AH110" s="91"/>
      <c r="AI110" s="1069"/>
      <c r="AJ110" s="91"/>
      <c r="AK110" s="91"/>
      <c r="AL110" s="91"/>
      <c r="AM110" s="91"/>
      <c r="AN110" s="91"/>
      <c r="AO110" s="91"/>
      <c r="AP110" s="523"/>
      <c r="AQ110" s="523"/>
      <c r="AR110" s="523"/>
      <c r="AS110" s="523"/>
      <c r="AT110" s="523"/>
      <c r="AU110" s="523"/>
      <c r="AV110" s="523"/>
      <c r="AW110" s="523"/>
      <c r="AX110" s="523"/>
      <c r="AY110" s="523"/>
      <c r="AZ110" s="523"/>
      <c r="BA110" s="523"/>
      <c r="BB110" s="523"/>
      <c r="BC110" s="523"/>
      <c r="BD110" s="523"/>
      <c r="BE110" s="523"/>
      <c r="BF110" s="523"/>
      <c r="BG110" s="523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4" t="s">
        <v>8912</v>
      </c>
      <c r="BT110" s="94" t="s">
        <v>8912</v>
      </c>
    </row>
    <row r="111" spans="1:74" ht="25.5">
      <c r="A111" s="672"/>
      <c r="B111" s="630"/>
      <c r="C111" s="630"/>
      <c r="D111" s="630"/>
      <c r="E111" s="596"/>
      <c r="F111" s="618"/>
      <c r="G111" s="515"/>
      <c r="H111" s="624"/>
      <c r="I111" s="624"/>
      <c r="J111" s="624"/>
      <c r="K111" s="613"/>
      <c r="L111" s="557"/>
      <c r="M111" s="778"/>
      <c r="N111" s="632"/>
      <c r="O111" s="561"/>
      <c r="P111" s="577"/>
      <c r="Q111" s="783"/>
      <c r="R111" s="577"/>
      <c r="S111" s="577"/>
      <c r="T111" s="672"/>
      <c r="U111" s="577"/>
      <c r="V111" s="577"/>
      <c r="W111" s="523"/>
      <c r="X111" s="523"/>
      <c r="Y111" s="682"/>
      <c r="Z111" s="670"/>
      <c r="AA111" s="670"/>
      <c r="AB111" s="779"/>
      <c r="AC111" s="1067"/>
      <c r="AD111" s="1067"/>
      <c r="AE111" s="1068"/>
      <c r="AF111" s="1068"/>
      <c r="AG111" s="1067"/>
      <c r="AH111" s="91"/>
      <c r="AI111" s="1069"/>
      <c r="AJ111" s="91"/>
      <c r="AK111" s="91"/>
      <c r="AL111" s="91"/>
      <c r="AM111" s="91"/>
      <c r="AN111" s="91"/>
      <c r="AO111" s="91"/>
      <c r="AP111" s="523"/>
      <c r="AQ111" s="523"/>
      <c r="AR111" s="523"/>
      <c r="AS111" s="523"/>
      <c r="AT111" s="523"/>
      <c r="AU111" s="523"/>
      <c r="AV111" s="523"/>
      <c r="AW111" s="523"/>
      <c r="AX111" s="523"/>
      <c r="AY111" s="523"/>
      <c r="AZ111" s="523"/>
      <c r="BA111" s="523"/>
      <c r="BB111" s="523"/>
      <c r="BC111" s="523"/>
      <c r="BD111" s="523"/>
      <c r="BE111" s="523"/>
      <c r="BF111" s="523"/>
      <c r="BG111" s="523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4" t="s">
        <v>8912</v>
      </c>
      <c r="BT111" s="94" t="s">
        <v>8912</v>
      </c>
    </row>
    <row r="112" spans="1:74" ht="25.5">
      <c r="A112" s="982"/>
      <c r="B112" s="630"/>
      <c r="C112" s="630"/>
      <c r="D112" s="630"/>
      <c r="E112" s="596"/>
      <c r="F112" s="618"/>
      <c r="G112" s="515"/>
      <c r="H112" s="624"/>
      <c r="I112" s="624"/>
      <c r="J112" s="624"/>
      <c r="K112" s="613"/>
      <c r="L112" s="557"/>
      <c r="M112" s="778"/>
      <c r="N112" s="632"/>
      <c r="O112" s="561"/>
      <c r="P112" s="577"/>
      <c r="Q112" s="783"/>
      <c r="R112" s="577"/>
      <c r="S112" s="959"/>
      <c r="T112" s="982"/>
      <c r="U112" s="959"/>
      <c r="V112" s="577"/>
      <c r="W112" s="523"/>
      <c r="X112" s="523"/>
      <c r="Y112" s="682"/>
      <c r="Z112" s="670"/>
      <c r="AA112" s="670"/>
      <c r="AB112" s="779"/>
      <c r="AC112" s="1067"/>
      <c r="AD112" s="1067"/>
      <c r="AE112" s="1068"/>
      <c r="AF112" s="1068"/>
      <c r="AG112" s="1067"/>
      <c r="AH112" s="91"/>
      <c r="AI112" s="1069"/>
      <c r="AJ112" s="91"/>
      <c r="AK112" s="91"/>
      <c r="AL112" s="91"/>
      <c r="AM112" s="91"/>
      <c r="AN112" s="91"/>
      <c r="AO112" s="91"/>
      <c r="AP112" s="523"/>
      <c r="AQ112" s="523"/>
      <c r="AR112" s="523"/>
      <c r="AS112" s="523"/>
      <c r="AT112" s="523"/>
      <c r="AU112" s="523"/>
      <c r="AV112" s="523"/>
      <c r="AW112" s="523"/>
      <c r="AX112" s="523"/>
      <c r="AY112" s="523"/>
      <c r="AZ112" s="523"/>
      <c r="BA112" s="523"/>
      <c r="BB112" s="523"/>
      <c r="BC112" s="523"/>
      <c r="BD112" s="523"/>
      <c r="BE112" s="523"/>
      <c r="BF112" s="523"/>
      <c r="BG112" s="523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4"/>
      <c r="BT112" s="94"/>
    </row>
    <row r="113" spans="1:72" ht="25.5">
      <c r="A113" s="672"/>
      <c r="B113" s="630"/>
      <c r="C113" s="630"/>
      <c r="D113" s="630"/>
      <c r="E113" s="596"/>
      <c r="F113" s="618"/>
      <c r="G113" s="515"/>
      <c r="H113" s="624"/>
      <c r="I113" s="624"/>
      <c r="J113" s="624"/>
      <c r="K113" s="613"/>
      <c r="L113" s="557"/>
      <c r="M113" s="778"/>
      <c r="N113" s="632"/>
      <c r="O113" s="561"/>
      <c r="P113" s="577"/>
      <c r="Q113" s="783"/>
      <c r="R113" s="577"/>
      <c r="S113" s="577"/>
      <c r="T113" s="672"/>
      <c r="U113" s="577"/>
      <c r="V113" s="577"/>
      <c r="W113" s="523"/>
      <c r="X113" s="523"/>
      <c r="Y113" s="682"/>
      <c r="Z113" s="670"/>
      <c r="AA113" s="670"/>
      <c r="AB113" s="779"/>
      <c r="AC113" s="1067"/>
      <c r="AD113" s="1067"/>
      <c r="AE113" s="1068"/>
      <c r="AF113" s="1068"/>
      <c r="AG113" s="1067"/>
      <c r="AH113" s="91"/>
      <c r="AI113" s="1069"/>
      <c r="AJ113" s="91"/>
      <c r="AK113" s="91"/>
      <c r="AL113" s="91"/>
      <c r="AM113" s="91"/>
      <c r="AN113" s="91"/>
      <c r="AO113" s="91"/>
      <c r="AP113" s="523"/>
      <c r="AQ113" s="523"/>
      <c r="AR113" s="523"/>
      <c r="AS113" s="523"/>
      <c r="AT113" s="523"/>
      <c r="AU113" s="523"/>
      <c r="AV113" s="523"/>
      <c r="AW113" s="523"/>
      <c r="AX113" s="523"/>
      <c r="AY113" s="523"/>
      <c r="AZ113" s="523"/>
      <c r="BA113" s="523"/>
      <c r="BB113" s="523"/>
      <c r="BC113" s="523"/>
      <c r="BD113" s="523"/>
      <c r="BE113" s="523"/>
      <c r="BF113" s="523"/>
      <c r="BG113" s="523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4"/>
      <c r="BT113" s="94"/>
    </row>
    <row r="114" spans="1:72" ht="25.5">
      <c r="A114" s="672"/>
      <c r="B114" s="630"/>
      <c r="C114" s="630"/>
      <c r="D114" s="630"/>
      <c r="E114" s="596"/>
      <c r="F114" s="618"/>
      <c r="G114" s="515"/>
      <c r="H114" s="624"/>
      <c r="I114" s="624"/>
      <c r="J114" s="624"/>
      <c r="K114" s="613"/>
      <c r="L114" s="557"/>
      <c r="M114" s="778"/>
      <c r="N114" s="632"/>
      <c r="O114" s="561"/>
      <c r="P114" s="577"/>
      <c r="Q114" s="783"/>
      <c r="R114" s="577"/>
      <c r="S114" s="577"/>
      <c r="T114" s="672"/>
      <c r="U114" s="577"/>
      <c r="V114" s="577"/>
      <c r="W114" s="523"/>
      <c r="X114" s="523"/>
      <c r="Y114" s="682"/>
      <c r="Z114" s="670"/>
      <c r="AA114" s="670"/>
      <c r="AB114" s="779"/>
      <c r="AC114" s="1067"/>
      <c r="AD114" s="1067"/>
      <c r="AE114" s="1068"/>
      <c r="AF114" s="1068"/>
      <c r="AG114" s="1067"/>
      <c r="AH114" s="91"/>
      <c r="AI114" s="1069"/>
      <c r="AJ114" s="91"/>
      <c r="AK114" s="91"/>
      <c r="AL114" s="91"/>
      <c r="AM114" s="91"/>
      <c r="AN114" s="91"/>
      <c r="AO114" s="91"/>
      <c r="AP114" s="523"/>
      <c r="AQ114" s="523"/>
      <c r="AR114" s="523"/>
      <c r="AS114" s="523"/>
      <c r="AT114" s="523"/>
      <c r="AU114" s="523"/>
      <c r="AV114" s="523"/>
      <c r="AW114" s="523"/>
      <c r="AX114" s="523"/>
      <c r="AY114" s="523"/>
      <c r="AZ114" s="523"/>
      <c r="BA114" s="523"/>
      <c r="BB114" s="523"/>
      <c r="BC114" s="523"/>
      <c r="BD114" s="523"/>
      <c r="BE114" s="523"/>
      <c r="BF114" s="523"/>
      <c r="BG114" s="523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4"/>
      <c r="BT114" s="94"/>
    </row>
    <row r="115" spans="1:72" ht="25.5">
      <c r="A115" s="672"/>
      <c r="B115" s="630"/>
      <c r="C115" s="630"/>
      <c r="D115" s="630"/>
      <c r="E115" s="596"/>
      <c r="F115" s="618"/>
      <c r="G115" s="515"/>
      <c r="H115" s="624"/>
      <c r="I115" s="624"/>
      <c r="J115" s="624"/>
      <c r="K115" s="613"/>
      <c r="L115" s="557"/>
      <c r="M115" s="778"/>
      <c r="N115" s="632"/>
      <c r="O115" s="561"/>
      <c r="P115" s="586"/>
      <c r="Q115" s="783"/>
      <c r="R115" s="586"/>
      <c r="S115" s="586"/>
      <c r="T115" s="672"/>
      <c r="U115" s="586"/>
      <c r="V115" s="586"/>
      <c r="W115" s="523"/>
      <c r="X115" s="523"/>
      <c r="Y115" s="682"/>
      <c r="Z115" s="670"/>
      <c r="AA115" s="670"/>
      <c r="AB115" s="779"/>
      <c r="AC115" s="1067"/>
      <c r="AD115" s="1067"/>
      <c r="AE115" s="1068"/>
      <c r="AF115" s="1068"/>
      <c r="AG115" s="1067"/>
      <c r="AH115" s="91"/>
      <c r="AI115" s="1069"/>
      <c r="AJ115" s="91"/>
      <c r="AK115" s="91"/>
      <c r="AL115" s="91"/>
      <c r="AM115" s="91"/>
      <c r="AN115" s="91"/>
      <c r="AO115" s="91"/>
      <c r="AP115" s="523"/>
      <c r="AQ115" s="523"/>
      <c r="AR115" s="523"/>
      <c r="AS115" s="523"/>
      <c r="AT115" s="523"/>
      <c r="AU115" s="523"/>
      <c r="AV115" s="523"/>
      <c r="AW115" s="523"/>
      <c r="AX115" s="523"/>
      <c r="AY115" s="523"/>
      <c r="AZ115" s="523"/>
      <c r="BA115" s="523"/>
      <c r="BB115" s="523"/>
      <c r="BC115" s="523"/>
      <c r="BD115" s="523"/>
      <c r="BE115" s="523"/>
      <c r="BF115" s="523"/>
      <c r="BG115" s="523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4"/>
      <c r="BT115" s="94"/>
    </row>
    <row r="116" spans="1:72" ht="25.5">
      <c r="A116" s="672"/>
      <c r="B116" s="630"/>
      <c r="C116" s="630"/>
      <c r="D116" s="630"/>
      <c r="E116" s="596"/>
      <c r="F116" s="618"/>
      <c r="G116" s="515"/>
      <c r="H116" s="624"/>
      <c r="I116" s="624"/>
      <c r="J116" s="624"/>
      <c r="K116" s="613"/>
      <c r="L116" s="557"/>
      <c r="M116" s="778"/>
      <c r="N116" s="632"/>
      <c r="O116" s="561"/>
      <c r="P116" s="586"/>
      <c r="Q116" s="783"/>
      <c r="R116" s="586"/>
      <c r="S116" s="586"/>
      <c r="T116" s="672"/>
      <c r="U116" s="586"/>
      <c r="V116" s="962"/>
      <c r="W116" s="523"/>
      <c r="X116" s="523"/>
      <c r="Y116" s="682"/>
      <c r="Z116" s="670"/>
      <c r="AA116" s="670"/>
      <c r="AB116" s="779"/>
      <c r="AC116" s="1067"/>
      <c r="AD116" s="1067"/>
      <c r="AE116" s="1067"/>
      <c r="AF116" s="1068"/>
      <c r="AG116" s="1067"/>
      <c r="AH116" s="91"/>
      <c r="AI116" s="1069"/>
      <c r="AJ116" s="91"/>
      <c r="AK116" s="91"/>
      <c r="AL116" s="91"/>
      <c r="AM116" s="91"/>
      <c r="AN116" s="91"/>
      <c r="AO116" s="91"/>
      <c r="AP116" s="523"/>
      <c r="AQ116" s="523"/>
      <c r="AR116" s="523"/>
      <c r="AS116" s="523"/>
      <c r="AT116" s="523"/>
      <c r="AU116" s="523"/>
      <c r="AV116" s="523"/>
      <c r="AW116" s="523"/>
      <c r="AX116" s="523"/>
      <c r="AY116" s="523"/>
      <c r="AZ116" s="523"/>
      <c r="BA116" s="523"/>
      <c r="BB116" s="523"/>
      <c r="BC116" s="523"/>
      <c r="BD116" s="523"/>
      <c r="BE116" s="523"/>
      <c r="BF116" s="523"/>
      <c r="BG116" s="523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4"/>
      <c r="BT116" s="94"/>
    </row>
    <row r="117" spans="1:72" ht="25.5">
      <c r="A117" s="672"/>
      <c r="B117" s="630"/>
      <c r="C117" s="630"/>
      <c r="D117" s="630"/>
      <c r="E117" s="596"/>
      <c r="F117" s="618"/>
      <c r="G117" s="515"/>
      <c r="H117" s="624"/>
      <c r="I117" s="624"/>
      <c r="J117" s="624"/>
      <c r="K117" s="613"/>
      <c r="L117" s="557"/>
      <c r="M117" s="778"/>
      <c r="N117" s="632"/>
      <c r="O117" s="561"/>
      <c r="P117" s="586"/>
      <c r="Q117" s="783"/>
      <c r="R117" s="586"/>
      <c r="S117" s="586"/>
      <c r="T117" s="672"/>
      <c r="U117" s="586"/>
      <c r="V117" s="962"/>
      <c r="W117" s="523"/>
      <c r="X117" s="523"/>
      <c r="Y117" s="682"/>
      <c r="Z117" s="670"/>
      <c r="AA117" s="670"/>
      <c r="AB117" s="779"/>
      <c r="AC117" s="1067"/>
      <c r="AD117" s="1067"/>
      <c r="AE117" s="1067"/>
      <c r="AF117" s="1068"/>
      <c r="AG117" s="1067"/>
      <c r="AH117" s="91"/>
      <c r="AI117" s="1069"/>
      <c r="AJ117" s="91"/>
      <c r="AK117" s="91"/>
      <c r="AL117" s="91"/>
      <c r="AM117" s="91"/>
      <c r="AN117" s="91"/>
      <c r="AO117" s="91"/>
      <c r="AP117" s="523"/>
      <c r="AQ117" s="523"/>
      <c r="AR117" s="523"/>
      <c r="AS117" s="523"/>
      <c r="AT117" s="523"/>
      <c r="AU117" s="523"/>
      <c r="AV117" s="523"/>
      <c r="AW117" s="523"/>
      <c r="AX117" s="523"/>
      <c r="AY117" s="523"/>
      <c r="AZ117" s="523"/>
      <c r="BA117" s="523"/>
      <c r="BB117" s="523"/>
      <c r="BC117" s="523"/>
      <c r="BD117" s="523"/>
      <c r="BE117" s="523"/>
      <c r="BF117" s="523"/>
      <c r="BG117" s="523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4"/>
      <c r="BT117" s="94"/>
    </row>
    <row r="118" spans="1:72" ht="25.5">
      <c r="A118" s="672"/>
      <c r="B118" s="630"/>
      <c r="C118" s="630"/>
      <c r="D118" s="630"/>
      <c r="E118" s="596"/>
      <c r="F118" s="618"/>
      <c r="G118" s="515"/>
      <c r="H118" s="624"/>
      <c r="I118" s="624"/>
      <c r="J118" s="624"/>
      <c r="K118" s="613"/>
      <c r="L118" s="557"/>
      <c r="M118" s="778"/>
      <c r="N118" s="632"/>
      <c r="O118" s="561"/>
      <c r="P118" s="586"/>
      <c r="Q118" s="783"/>
      <c r="R118" s="586"/>
      <c r="S118" s="586"/>
      <c r="T118" s="672"/>
      <c r="U118" s="586"/>
      <c r="V118" s="962"/>
      <c r="W118" s="523"/>
      <c r="X118" s="523"/>
      <c r="Y118" s="682"/>
      <c r="Z118" s="670"/>
      <c r="AA118" s="670"/>
      <c r="AB118" s="779"/>
      <c r="AC118" s="1067"/>
      <c r="AD118" s="1067"/>
      <c r="AE118" s="1068"/>
      <c r="AF118" s="1068"/>
      <c r="AG118" s="1067"/>
      <c r="AH118" s="91"/>
      <c r="AI118" s="1069"/>
      <c r="AJ118" s="91"/>
      <c r="AK118" s="91"/>
      <c r="AL118" s="91"/>
      <c r="AM118" s="91"/>
      <c r="AN118" s="91"/>
      <c r="AO118" s="91"/>
      <c r="AP118" s="523"/>
      <c r="AQ118" s="523"/>
      <c r="AR118" s="523"/>
      <c r="AS118" s="523"/>
      <c r="AT118" s="523"/>
      <c r="AU118" s="523"/>
      <c r="AV118" s="523"/>
      <c r="AW118" s="523"/>
      <c r="AX118" s="523"/>
      <c r="AY118" s="523"/>
      <c r="AZ118" s="523"/>
      <c r="BA118" s="523"/>
      <c r="BB118" s="523"/>
      <c r="BC118" s="523"/>
      <c r="BD118" s="523"/>
      <c r="BE118" s="523"/>
      <c r="BF118" s="523"/>
      <c r="BG118" s="523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4"/>
      <c r="BT118" s="94"/>
    </row>
    <row r="119" spans="1:72" ht="25.5">
      <c r="A119" s="672"/>
      <c r="B119" s="630"/>
      <c r="C119" s="630"/>
      <c r="D119" s="630"/>
      <c r="E119" s="596"/>
      <c r="F119" s="618"/>
      <c r="G119" s="515"/>
      <c r="H119" s="624"/>
      <c r="I119" s="624"/>
      <c r="J119" s="624"/>
      <c r="K119" s="613"/>
      <c r="L119" s="557"/>
      <c r="M119" s="778"/>
      <c r="N119" s="632"/>
      <c r="O119" s="561"/>
      <c r="P119" s="586"/>
      <c r="Q119" s="783"/>
      <c r="R119" s="586"/>
      <c r="S119" s="586"/>
      <c r="T119" s="672"/>
      <c r="U119" s="586"/>
      <c r="V119" s="962"/>
      <c r="W119" s="523"/>
      <c r="X119" s="523"/>
      <c r="Y119" s="682"/>
      <c r="Z119" s="670"/>
      <c r="AA119" s="670"/>
      <c r="AB119" s="779"/>
      <c r="AC119" s="1067"/>
      <c r="AD119" s="1067"/>
      <c r="AE119" s="1068"/>
      <c r="AF119" s="1068"/>
      <c r="AG119" s="1067"/>
      <c r="AH119" s="91"/>
      <c r="AI119" s="1069"/>
      <c r="AJ119" s="91"/>
      <c r="AK119" s="91"/>
      <c r="AL119" s="91"/>
      <c r="AM119" s="91"/>
      <c r="AN119" s="91"/>
      <c r="AO119" s="91"/>
      <c r="AP119" s="523"/>
      <c r="AQ119" s="523"/>
      <c r="AR119" s="523"/>
      <c r="AS119" s="523"/>
      <c r="AT119" s="523"/>
      <c r="AU119" s="523"/>
      <c r="AV119" s="523"/>
      <c r="AW119" s="523"/>
      <c r="AX119" s="523"/>
      <c r="AY119" s="523"/>
      <c r="AZ119" s="523"/>
      <c r="BA119" s="523"/>
      <c r="BB119" s="523"/>
      <c r="BC119" s="523"/>
      <c r="BD119" s="523"/>
      <c r="BE119" s="523"/>
      <c r="BF119" s="523"/>
      <c r="BG119" s="523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4"/>
      <c r="BT119" s="94"/>
    </row>
    <row r="120" spans="1:72" ht="25.5">
      <c r="A120" s="672"/>
      <c r="B120" s="630"/>
      <c r="C120" s="630"/>
      <c r="D120" s="630"/>
      <c r="E120" s="596"/>
      <c r="F120" s="618"/>
      <c r="G120" s="515"/>
      <c r="H120" s="624"/>
      <c r="I120" s="624"/>
      <c r="J120" s="624"/>
      <c r="K120" s="613"/>
      <c r="L120" s="557"/>
      <c r="M120" s="778"/>
      <c r="N120" s="632"/>
      <c r="O120" s="561"/>
      <c r="P120" s="586"/>
      <c r="Q120" s="783"/>
      <c r="R120" s="586"/>
      <c r="S120" s="586"/>
      <c r="T120" s="672"/>
      <c r="U120" s="586"/>
      <c r="V120" s="962"/>
      <c r="W120" s="523"/>
      <c r="X120" s="523"/>
      <c r="Y120" s="682"/>
      <c r="Z120" s="670"/>
      <c r="AA120" s="670"/>
      <c r="AB120" s="779"/>
      <c r="AC120" s="1067"/>
      <c r="AD120" s="1067"/>
      <c r="AE120" s="1068"/>
      <c r="AF120" s="1068"/>
      <c r="AG120" s="1067"/>
      <c r="AH120" s="91"/>
      <c r="AI120" s="1069"/>
      <c r="AJ120" s="91"/>
      <c r="AK120" s="91"/>
      <c r="AL120" s="91"/>
      <c r="AM120" s="91"/>
      <c r="AN120" s="91"/>
      <c r="AO120" s="91"/>
      <c r="AP120" s="523"/>
      <c r="AQ120" s="523"/>
      <c r="AR120" s="523"/>
      <c r="AS120" s="523"/>
      <c r="AT120" s="523"/>
      <c r="AU120" s="523"/>
      <c r="AV120" s="523"/>
      <c r="AW120" s="523"/>
      <c r="AX120" s="523"/>
      <c r="AY120" s="523"/>
      <c r="AZ120" s="523"/>
      <c r="BA120" s="523"/>
      <c r="BB120" s="523"/>
      <c r="BC120" s="523"/>
      <c r="BD120" s="523"/>
      <c r="BE120" s="523"/>
      <c r="BF120" s="523"/>
      <c r="BG120" s="523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4"/>
      <c r="BT120" s="94"/>
    </row>
    <row r="121" spans="1:72" ht="25.5">
      <c r="A121" s="672"/>
      <c r="B121" s="630"/>
      <c r="C121" s="630"/>
      <c r="D121" s="630"/>
      <c r="E121" s="596"/>
      <c r="F121" s="618"/>
      <c r="G121" s="515"/>
      <c r="H121" s="624"/>
      <c r="I121" s="624"/>
      <c r="J121" s="624"/>
      <c r="K121" s="613"/>
      <c r="L121" s="557"/>
      <c r="M121" s="778"/>
      <c r="N121" s="632"/>
      <c r="O121" s="561"/>
      <c r="P121" s="577"/>
      <c r="Q121" s="783"/>
      <c r="R121" s="577"/>
      <c r="S121" s="577"/>
      <c r="T121" s="672"/>
      <c r="U121" s="577"/>
      <c r="V121" s="577"/>
      <c r="W121" s="523"/>
      <c r="X121" s="523"/>
      <c r="Y121" s="682"/>
      <c r="Z121" s="670"/>
      <c r="AA121" s="670"/>
      <c r="AB121" s="779"/>
      <c r="AC121" s="1067"/>
      <c r="AD121" s="1067"/>
      <c r="AE121" s="1068"/>
      <c r="AF121" s="1068"/>
      <c r="AG121" s="1067"/>
      <c r="AH121" s="91"/>
      <c r="AI121" s="1069"/>
      <c r="AJ121" s="91"/>
      <c r="AK121" s="91"/>
      <c r="AL121" s="91"/>
      <c r="AM121" s="91"/>
      <c r="AN121" s="91"/>
      <c r="AO121" s="91"/>
      <c r="AP121" s="523"/>
      <c r="AQ121" s="523"/>
      <c r="AR121" s="523"/>
      <c r="AS121" s="523"/>
      <c r="AT121" s="523"/>
      <c r="AU121" s="523"/>
      <c r="AV121" s="523"/>
      <c r="AW121" s="523"/>
      <c r="AX121" s="523"/>
      <c r="AY121" s="523"/>
      <c r="AZ121" s="523"/>
      <c r="BA121" s="523"/>
      <c r="BB121" s="523"/>
      <c r="BC121" s="523"/>
      <c r="BD121" s="523"/>
      <c r="BE121" s="523"/>
      <c r="BF121" s="523"/>
      <c r="BG121" s="523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4"/>
      <c r="BT121" s="94"/>
    </row>
    <row r="122" spans="1:72" ht="25.5">
      <c r="A122" s="672"/>
      <c r="B122" s="630"/>
      <c r="C122" s="630"/>
      <c r="D122" s="630"/>
      <c r="E122" s="596"/>
      <c r="F122" s="618"/>
      <c r="G122" s="515"/>
      <c r="H122" s="624"/>
      <c r="I122" s="624"/>
      <c r="J122" s="624"/>
      <c r="K122" s="613"/>
      <c r="L122" s="557"/>
      <c r="M122" s="778"/>
      <c r="N122" s="632"/>
      <c r="O122" s="561"/>
      <c r="P122" s="577"/>
      <c r="Q122" s="783"/>
      <c r="R122" s="577"/>
      <c r="S122" s="577"/>
      <c r="T122" s="672"/>
      <c r="U122" s="577"/>
      <c r="V122" s="577"/>
      <c r="W122" s="523"/>
      <c r="X122" s="523"/>
      <c r="Y122" s="682"/>
      <c r="Z122" s="670"/>
      <c r="AA122" s="670"/>
      <c r="AB122" s="1058"/>
      <c r="AC122" s="1067"/>
      <c r="AD122" s="1067"/>
      <c r="AE122" s="1068"/>
      <c r="AF122" s="1068"/>
      <c r="AG122" s="1067"/>
      <c r="AH122" s="91"/>
      <c r="AI122" s="1069"/>
      <c r="AJ122" s="91"/>
      <c r="AK122" s="91"/>
      <c r="AL122" s="91"/>
      <c r="AM122" s="91"/>
      <c r="AN122" s="91"/>
      <c r="AO122" s="91"/>
      <c r="AP122" s="523"/>
      <c r="AQ122" s="523"/>
      <c r="AR122" s="523"/>
      <c r="AS122" s="523"/>
      <c r="AT122" s="523"/>
      <c r="AU122" s="523"/>
      <c r="AV122" s="523"/>
      <c r="AW122" s="523"/>
      <c r="AX122" s="523"/>
      <c r="AY122" s="523"/>
      <c r="AZ122" s="523"/>
      <c r="BA122" s="523"/>
      <c r="BB122" s="523"/>
      <c r="BC122" s="523"/>
      <c r="BD122" s="523"/>
      <c r="BE122" s="523"/>
      <c r="BF122" s="523"/>
      <c r="BG122" s="523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4"/>
      <c r="BT122" s="94"/>
    </row>
    <row r="123" spans="1:72" ht="25.5">
      <c r="A123" s="672"/>
      <c r="B123" s="440"/>
      <c r="C123" s="1071"/>
      <c r="D123" s="1071"/>
      <c r="E123" s="596"/>
      <c r="F123" s="618"/>
      <c r="G123" s="515"/>
      <c r="H123" s="624"/>
      <c r="I123" s="624"/>
      <c r="J123" s="624"/>
      <c r="K123" s="613"/>
      <c r="L123" s="557"/>
      <c r="M123" s="778"/>
      <c r="N123" s="632"/>
      <c r="O123" s="632"/>
      <c r="P123" s="577"/>
      <c r="Q123" s="783"/>
      <c r="R123" s="528"/>
      <c r="S123" s="528"/>
      <c r="T123" s="672"/>
      <c r="U123" s="577"/>
      <c r="V123" s="528"/>
      <c r="W123" s="523"/>
      <c r="X123" s="523"/>
      <c r="Y123" s="682"/>
      <c r="Z123" s="670"/>
      <c r="AA123" s="670"/>
      <c r="AB123" s="1058"/>
      <c r="AC123" s="1067"/>
      <c r="AD123" s="1067"/>
      <c r="AE123" s="1068"/>
      <c r="AF123" s="1068"/>
      <c r="AG123" s="1067"/>
      <c r="AH123" s="91"/>
      <c r="AI123" s="1069"/>
      <c r="AJ123" s="91"/>
      <c r="AK123" s="91"/>
      <c r="AL123" s="91"/>
      <c r="AM123" s="91"/>
      <c r="AN123" s="91"/>
      <c r="AO123" s="91"/>
      <c r="AP123" s="523"/>
      <c r="AQ123" s="523"/>
      <c r="AR123" s="523"/>
      <c r="AS123" s="523"/>
      <c r="AT123" s="523"/>
      <c r="AU123" s="523"/>
      <c r="AV123" s="523"/>
      <c r="AW123" s="523"/>
      <c r="AX123" s="523"/>
      <c r="AY123" s="523"/>
      <c r="AZ123" s="523"/>
      <c r="BA123" s="523"/>
      <c r="BB123" s="523"/>
      <c r="BC123" s="523"/>
      <c r="BD123" s="523"/>
      <c r="BE123" s="523"/>
      <c r="BF123" s="523"/>
      <c r="BG123" s="523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4"/>
      <c r="BT123" s="94"/>
    </row>
    <row r="124" spans="1:72" ht="25.5">
      <c r="A124" s="672"/>
      <c r="B124" s="630"/>
      <c r="C124" s="630"/>
      <c r="D124" s="630"/>
      <c r="E124" s="1040"/>
      <c r="F124" s="1041"/>
      <c r="G124" s="1042"/>
      <c r="H124" s="649"/>
      <c r="I124" s="649"/>
      <c r="J124" s="649"/>
      <c r="K124" s="613"/>
      <c r="L124" s="557"/>
      <c r="M124" s="778"/>
      <c r="N124" s="632"/>
      <c r="O124" s="632"/>
      <c r="P124" s="962"/>
      <c r="Q124" s="783"/>
      <c r="R124" s="586"/>
      <c r="S124" s="586"/>
      <c r="T124" s="672"/>
      <c r="U124" s="586"/>
      <c r="V124" s="962"/>
      <c r="W124" s="523"/>
      <c r="X124" s="523"/>
      <c r="Y124" s="1051"/>
      <c r="Z124" s="670"/>
      <c r="AA124" s="1052"/>
      <c r="AB124" s="1070"/>
      <c r="AC124" s="1067"/>
      <c r="AD124" s="1067"/>
      <c r="AE124" s="1068"/>
      <c r="AF124" s="1068"/>
      <c r="AG124" s="1067"/>
      <c r="AH124" s="94"/>
      <c r="AI124" s="1069"/>
      <c r="AJ124" s="91"/>
      <c r="AK124" s="91"/>
      <c r="AL124" s="91"/>
      <c r="AM124" s="91"/>
      <c r="AN124" s="91"/>
      <c r="AO124" s="91"/>
      <c r="AP124" s="523"/>
      <c r="AQ124" s="523"/>
      <c r="AR124" s="523"/>
      <c r="AS124" s="523"/>
      <c r="AT124" s="523"/>
      <c r="AU124" s="523"/>
      <c r="AV124" s="523"/>
      <c r="AW124" s="523"/>
      <c r="AX124" s="523"/>
      <c r="AY124" s="523"/>
      <c r="AZ124" s="523"/>
      <c r="BA124" s="523"/>
      <c r="BB124" s="523"/>
      <c r="BC124" s="523"/>
      <c r="BD124" s="523"/>
      <c r="BE124" s="523"/>
      <c r="BF124" s="523"/>
      <c r="BG124" s="523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4"/>
      <c r="BT124" s="94"/>
    </row>
    <row r="125" spans="1:72" ht="15">
      <c r="Q125" s="741" t="s">
        <v>8832</v>
      </c>
      <c r="AB125"/>
    </row>
    <row r="126" spans="1:72" s="777" customFormat="1">
      <c r="A126" s="794"/>
      <c r="B126" s="786"/>
      <c r="C126" s="786"/>
      <c r="D126" s="786"/>
      <c r="E126" s="787"/>
      <c r="F126" s="788"/>
      <c r="G126" s="789"/>
      <c r="H126" s="749"/>
      <c r="I126" s="790"/>
      <c r="J126" s="790"/>
      <c r="K126" s="791"/>
      <c r="L126" s="753"/>
      <c r="M126" s="792"/>
      <c r="N126" s="754"/>
      <c r="O126" s="797"/>
      <c r="P126" s="793"/>
      <c r="Q126" s="794"/>
      <c r="R126" s="793"/>
      <c r="S126" s="793"/>
      <c r="T126" s="794"/>
      <c r="U126" s="793"/>
      <c r="V126" s="793"/>
      <c r="W126" s="747"/>
      <c r="X126" s="747"/>
      <c r="Y126" s="795"/>
      <c r="Z126" s="796"/>
      <c r="AA126" s="796"/>
      <c r="AB126" s="1019"/>
      <c r="AC126" s="747"/>
      <c r="AD126" s="747"/>
      <c r="AE126" s="747"/>
      <c r="AF126" s="747"/>
      <c r="AG126" s="747"/>
      <c r="AH126" s="786"/>
      <c r="AI126" s="786"/>
      <c r="AJ126" s="786"/>
      <c r="AK126" s="786"/>
      <c r="AL126" s="786"/>
      <c r="AM126" s="786"/>
      <c r="AN126" s="786"/>
      <c r="AO126" s="786"/>
      <c r="AP126" s="747"/>
      <c r="AQ126" s="747"/>
      <c r="AR126" s="747"/>
      <c r="AS126" s="747"/>
      <c r="AT126" s="747"/>
      <c r="AU126" s="747"/>
      <c r="AV126" s="747"/>
      <c r="AW126" s="747"/>
      <c r="AX126" s="747"/>
      <c r="AY126" s="747"/>
      <c r="AZ126" s="747"/>
      <c r="BA126" s="747"/>
      <c r="BB126" s="747"/>
      <c r="BC126" s="747"/>
      <c r="BD126" s="747"/>
      <c r="BE126" s="747"/>
      <c r="BF126" s="747"/>
      <c r="BG126" s="747"/>
      <c r="BH126" s="786"/>
      <c r="BI126" s="786"/>
      <c r="BJ126" s="786"/>
      <c r="BK126" s="786"/>
      <c r="BL126" s="786"/>
      <c r="BM126" s="786"/>
      <c r="BN126" s="786"/>
      <c r="BO126" s="786"/>
      <c r="BP126" s="786"/>
      <c r="BQ126" s="786"/>
      <c r="BR126" s="786"/>
    </row>
    <row r="127" spans="1:72">
      <c r="A127" s="672"/>
      <c r="B127" s="630"/>
      <c r="C127" s="630"/>
      <c r="D127" s="630"/>
      <c r="E127" s="622"/>
      <c r="F127" s="680"/>
      <c r="G127" s="513"/>
      <c r="H127" s="736"/>
      <c r="I127" s="613"/>
      <c r="J127" s="624"/>
      <c r="K127" s="613"/>
      <c r="L127" s="557"/>
      <c r="M127" s="521"/>
      <c r="N127" s="632"/>
      <c r="O127" s="632"/>
      <c r="P127" s="525"/>
      <c r="Q127" s="675"/>
      <c r="R127" s="525"/>
      <c r="S127" s="525"/>
      <c r="T127" s="672"/>
      <c r="U127" s="525"/>
      <c r="V127" s="525"/>
      <c r="W127" s="523"/>
      <c r="X127" s="523"/>
      <c r="Y127" s="682"/>
      <c r="Z127" s="670"/>
      <c r="AA127" s="670"/>
      <c r="AB127" s="1020"/>
      <c r="AC127" s="523"/>
      <c r="AD127" s="523"/>
      <c r="AE127" s="523"/>
      <c r="AF127" s="523"/>
      <c r="AG127" s="523"/>
      <c r="AH127" s="727"/>
      <c r="AI127" s="91"/>
      <c r="AJ127" s="91"/>
      <c r="AK127" s="91"/>
      <c r="AL127" s="523"/>
      <c r="AM127" s="523"/>
      <c r="AN127" s="523"/>
      <c r="AO127" s="523"/>
      <c r="AP127" s="523"/>
      <c r="AQ127" s="523"/>
      <c r="AR127" s="523"/>
      <c r="AS127" s="523"/>
      <c r="AT127" s="523"/>
      <c r="AU127" s="523"/>
      <c r="AV127" s="523"/>
      <c r="AW127" s="523"/>
      <c r="AX127" s="523"/>
      <c r="AY127" s="523"/>
      <c r="AZ127" s="523"/>
      <c r="BA127" s="523"/>
      <c r="BB127" s="523"/>
      <c r="BC127" s="523"/>
      <c r="BD127" s="523"/>
      <c r="BE127" s="523"/>
      <c r="BF127" s="523"/>
      <c r="BG127" s="523"/>
      <c r="BH127" s="91"/>
      <c r="BI127" s="91"/>
      <c r="BJ127" s="91"/>
      <c r="BK127" s="91"/>
      <c r="BL127" s="91"/>
      <c r="BM127" s="91"/>
      <c r="BN127" s="523"/>
      <c r="BO127" s="91"/>
      <c r="BP127" s="91"/>
      <c r="BQ127" s="91"/>
      <c r="BR127" s="91"/>
    </row>
    <row r="128" spans="1:72">
      <c r="A128" s="672"/>
      <c r="B128" s="630"/>
      <c r="C128" s="630"/>
      <c r="D128" s="630"/>
      <c r="E128" s="622"/>
      <c r="F128" s="680"/>
      <c r="G128" s="515"/>
      <c r="H128" s="624"/>
      <c r="J128" s="624"/>
      <c r="K128" s="752"/>
      <c r="L128" s="557"/>
      <c r="M128" s="521"/>
      <c r="N128" s="632"/>
      <c r="O128" s="632"/>
      <c r="P128" s="525"/>
      <c r="Q128" s="675"/>
      <c r="R128" s="525"/>
      <c r="S128" s="525"/>
      <c r="T128" s="672"/>
      <c r="U128" s="525"/>
      <c r="V128" s="525"/>
      <c r="W128" s="523"/>
      <c r="X128" s="523"/>
      <c r="Y128" s="682"/>
      <c r="Z128" s="670"/>
      <c r="AA128" s="670"/>
      <c r="AB128" s="1020"/>
      <c r="AC128" s="523"/>
      <c r="AD128" s="523"/>
      <c r="AE128" s="523"/>
      <c r="AF128" s="523"/>
      <c r="AG128" s="523"/>
      <c r="AH128" s="727"/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3"/>
      <c r="AS128" s="523"/>
      <c r="AT128" s="523"/>
      <c r="AU128" s="523"/>
      <c r="AV128" s="523"/>
      <c r="AW128" s="523"/>
      <c r="AX128" s="523"/>
      <c r="AY128" s="523"/>
      <c r="AZ128" s="523"/>
      <c r="BA128" s="523"/>
      <c r="BB128" s="523"/>
      <c r="BC128" s="523"/>
      <c r="BD128" s="523"/>
      <c r="BE128" s="523"/>
      <c r="BF128" s="523"/>
      <c r="BG128" s="523"/>
      <c r="BH128" s="91"/>
      <c r="BI128" s="91"/>
      <c r="BJ128" s="91"/>
      <c r="BK128" s="91"/>
      <c r="BL128" s="91"/>
      <c r="BM128" s="523"/>
      <c r="BN128" s="523"/>
      <c r="BO128" s="91"/>
      <c r="BP128" s="91"/>
      <c r="BQ128" s="91"/>
      <c r="BR128" s="91"/>
    </row>
    <row r="129" spans="1:70">
      <c r="A129" s="672"/>
      <c r="B129" s="630"/>
      <c r="C129" s="630"/>
      <c r="D129" s="630"/>
      <c r="E129" s="622"/>
      <c r="F129" s="680"/>
      <c r="G129" s="515"/>
      <c r="H129" s="624"/>
      <c r="I129" s="624"/>
      <c r="J129" s="624"/>
      <c r="K129" s="613"/>
      <c r="L129" s="557"/>
      <c r="M129" s="521"/>
      <c r="N129" s="632"/>
      <c r="O129" s="561"/>
      <c r="P129" s="586"/>
      <c r="Q129" s="675"/>
      <c r="R129" s="586"/>
      <c r="S129" s="586"/>
      <c r="T129" s="672"/>
      <c r="U129" s="586"/>
      <c r="V129" s="586"/>
      <c r="W129" s="523"/>
      <c r="X129" s="523"/>
      <c r="Y129" s="682"/>
      <c r="Z129" s="670"/>
      <c r="AA129" s="670"/>
      <c r="AB129" s="1020"/>
      <c r="AC129" s="523"/>
      <c r="AD129" s="523"/>
      <c r="AE129" s="523"/>
      <c r="AF129" s="523"/>
      <c r="AG129" s="523"/>
      <c r="AH129" s="727"/>
      <c r="AI129" s="91"/>
      <c r="AJ129" s="91"/>
      <c r="AK129" s="91"/>
      <c r="AL129" s="91"/>
      <c r="AM129" s="91"/>
      <c r="AN129" s="91"/>
      <c r="AO129" s="91"/>
      <c r="AP129" s="523"/>
      <c r="AQ129" s="523"/>
      <c r="AR129" s="523"/>
      <c r="AS129" s="523"/>
      <c r="AT129" s="523"/>
      <c r="AU129" s="523"/>
      <c r="AV129" s="523"/>
      <c r="AW129" s="523"/>
      <c r="AX129" s="523"/>
      <c r="AY129" s="523"/>
      <c r="AZ129" s="523"/>
      <c r="BA129" s="523"/>
      <c r="BB129" s="523"/>
      <c r="BC129" s="523"/>
      <c r="BD129" s="523"/>
      <c r="BE129" s="523"/>
      <c r="BF129" s="523"/>
      <c r="BG129" s="523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</row>
    <row r="130" spans="1:70" ht="28.5" customHeight="1">
      <c r="A130" s="672"/>
      <c r="B130" s="630"/>
      <c r="C130" s="630"/>
      <c r="D130" s="630"/>
      <c r="E130" s="622"/>
      <c r="F130" s="680"/>
      <c r="G130" s="515"/>
      <c r="H130" s="624"/>
      <c r="I130" s="624"/>
      <c r="J130" s="624"/>
      <c r="K130" s="752"/>
      <c r="L130" s="557"/>
      <c r="M130" s="521"/>
      <c r="N130" s="632"/>
      <c r="O130" s="561"/>
      <c r="P130" s="577"/>
      <c r="Q130" s="675"/>
      <c r="R130" s="577"/>
      <c r="S130" s="577"/>
      <c r="T130" s="672"/>
      <c r="U130" s="577"/>
      <c r="V130" s="577"/>
      <c r="W130" s="523"/>
      <c r="X130" s="523"/>
      <c r="Y130" s="682"/>
      <c r="Z130" s="670"/>
      <c r="AA130" s="670"/>
      <c r="AB130" s="1020"/>
      <c r="AC130" s="523"/>
      <c r="AD130" s="523"/>
      <c r="AE130" s="523"/>
      <c r="AF130" s="523"/>
      <c r="AG130" s="523"/>
      <c r="AH130" s="727"/>
      <c r="AI130" s="523"/>
      <c r="AJ130" s="523"/>
      <c r="AK130" s="523"/>
      <c r="AL130" s="523"/>
      <c r="AM130" s="523"/>
      <c r="AN130" s="523"/>
      <c r="AO130" s="523"/>
      <c r="AP130" s="523"/>
      <c r="AQ130" s="523"/>
      <c r="AR130" s="523"/>
      <c r="AS130" s="523"/>
      <c r="AT130" s="523"/>
      <c r="AU130" s="523"/>
      <c r="AV130" s="523"/>
      <c r="AW130" s="523"/>
      <c r="AX130" s="523"/>
      <c r="AY130" s="523"/>
      <c r="AZ130" s="523"/>
      <c r="BA130" s="523"/>
      <c r="BB130" s="523"/>
      <c r="BC130" s="523"/>
      <c r="BD130" s="523"/>
      <c r="BE130" s="523"/>
      <c r="BF130" s="523"/>
      <c r="BG130" s="523"/>
      <c r="BH130" s="91"/>
      <c r="BI130" s="91"/>
      <c r="BJ130" s="91"/>
      <c r="BK130" s="91"/>
      <c r="BL130" s="91"/>
      <c r="BM130" s="523"/>
      <c r="BN130" s="523"/>
      <c r="BO130" s="91"/>
      <c r="BP130" s="91"/>
      <c r="BQ130" s="91"/>
      <c r="BR130" s="91"/>
    </row>
    <row r="131" spans="1:70" ht="28.5" customHeight="1">
      <c r="A131" s="672"/>
      <c r="B131" s="630"/>
      <c r="C131" s="630"/>
      <c r="D131" s="630"/>
      <c r="E131" s="596"/>
      <c r="F131" s="618"/>
      <c r="G131" s="515"/>
      <c r="H131" s="624"/>
      <c r="I131" s="624"/>
      <c r="J131" s="624"/>
      <c r="K131" s="613"/>
      <c r="L131" s="557"/>
      <c r="M131" s="778"/>
      <c r="N131" s="632"/>
      <c r="O131" s="632"/>
      <c r="P131" s="417"/>
      <c r="Q131" s="783"/>
      <c r="R131" s="417"/>
      <c r="S131" s="417"/>
      <c r="T131" s="672"/>
      <c r="U131" s="417"/>
      <c r="V131" s="417"/>
      <c r="W131" s="523"/>
      <c r="X131" s="523"/>
      <c r="Y131" s="682"/>
      <c r="Z131" s="670"/>
      <c r="AA131" s="670"/>
      <c r="AB131" s="1009"/>
      <c r="AC131" s="523"/>
      <c r="AD131" s="523"/>
      <c r="AE131" s="523"/>
      <c r="AF131" s="523"/>
      <c r="AG131" s="523"/>
      <c r="AH131" s="91"/>
      <c r="AI131" s="91"/>
      <c r="AJ131" s="91"/>
      <c r="AK131" s="91"/>
      <c r="AL131" s="91"/>
      <c r="AM131" s="91"/>
      <c r="AN131" s="91"/>
      <c r="AO131" s="91"/>
      <c r="AP131" s="523"/>
      <c r="AQ131" s="523"/>
      <c r="AR131" s="523"/>
      <c r="AS131" s="523"/>
      <c r="AT131" s="523"/>
      <c r="AU131" s="523"/>
      <c r="AV131" s="523"/>
      <c r="AW131" s="523"/>
      <c r="AX131" s="523"/>
      <c r="AY131" s="523"/>
      <c r="AZ131" s="523"/>
      <c r="BA131" s="523"/>
      <c r="BB131" s="523"/>
      <c r="BC131" s="523"/>
      <c r="BD131" s="523"/>
      <c r="BE131" s="523"/>
      <c r="BF131" s="523"/>
      <c r="BG131" s="523"/>
      <c r="BH131" s="91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</row>
    <row r="132" spans="1:70" ht="28.5" customHeight="1">
      <c r="A132" s="1049"/>
      <c r="B132" s="440"/>
      <c r="C132" s="440"/>
      <c r="D132" s="440"/>
      <c r="E132" s="1040"/>
      <c r="F132" s="1041"/>
      <c r="G132" s="1042"/>
      <c r="H132" s="649"/>
      <c r="I132" s="649"/>
      <c r="J132" s="649"/>
      <c r="K132" s="1043"/>
      <c r="L132" s="1044"/>
      <c r="M132" s="1045"/>
      <c r="N132" s="1046"/>
      <c r="O132" s="1046"/>
      <c r="P132" s="1047"/>
      <c r="Q132" s="1048"/>
      <c r="R132" s="417"/>
      <c r="S132" s="1047"/>
      <c r="T132" s="1049"/>
      <c r="U132" s="1047"/>
      <c r="V132" s="1047"/>
      <c r="W132" s="1050"/>
      <c r="X132" s="1050"/>
      <c r="Y132" s="1051"/>
      <c r="Z132" s="1052"/>
      <c r="AA132" s="1052"/>
      <c r="AB132" s="1053"/>
      <c r="AC132" s="1050"/>
      <c r="AD132" s="1050"/>
      <c r="AE132" s="1050"/>
      <c r="AF132" s="1050"/>
      <c r="AG132" s="1050"/>
      <c r="AH132" s="94"/>
      <c r="AI132" s="94"/>
      <c r="AJ132" s="94"/>
      <c r="AK132" s="94"/>
      <c r="AL132" s="94"/>
      <c r="AM132" s="94"/>
      <c r="AN132" s="94"/>
      <c r="AO132" s="94"/>
      <c r="AP132" s="1050"/>
      <c r="AQ132" s="1050"/>
      <c r="AR132" s="1050"/>
      <c r="AS132" s="1050"/>
      <c r="AT132" s="1050"/>
      <c r="AU132" s="1050"/>
      <c r="AV132" s="1050"/>
      <c r="AW132" s="1050"/>
      <c r="AX132" s="1050"/>
      <c r="AY132" s="1050"/>
      <c r="AZ132" s="1050"/>
      <c r="BA132" s="1050"/>
      <c r="BB132" s="1050"/>
      <c r="BC132" s="1050"/>
      <c r="BD132" s="1050"/>
      <c r="BE132" s="1050"/>
      <c r="BF132" s="1050"/>
      <c r="BG132" s="1050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</row>
    <row r="133" spans="1:70">
      <c r="R133" s="990"/>
    </row>
    <row r="134" spans="1:70">
      <c r="R134" s="990"/>
    </row>
    <row r="135" spans="1:70">
      <c r="A135">
        <v>0</v>
      </c>
      <c r="R135" s="990"/>
      <c r="T135">
        <v>0</v>
      </c>
    </row>
  </sheetData>
  <autoFilter ref="B1:BR125"/>
  <phoneticPr fontId="57" type="noConversion"/>
  <conditionalFormatting sqref="T42 T33 T20:T21 T23 T2:T5">
    <cfRule type="duplicateValues" dxfId="94" priority="83" stopIfTrue="1"/>
  </conditionalFormatting>
  <conditionalFormatting sqref="T72">
    <cfRule type="duplicateValues" dxfId="93" priority="84" stopIfTrue="1"/>
  </conditionalFormatting>
  <conditionalFormatting sqref="Q42 Q33 Q20:Q21 Q23">
    <cfRule type="duplicateValues" dxfId="92" priority="81" stopIfTrue="1"/>
  </conditionalFormatting>
  <conditionalFormatting sqref="Q72">
    <cfRule type="duplicateValues" dxfId="91" priority="82" stopIfTrue="1"/>
  </conditionalFormatting>
  <conditionalFormatting sqref="T46:T47">
    <cfRule type="duplicateValues" dxfId="90" priority="85" stopIfTrue="1"/>
  </conditionalFormatting>
  <conditionalFormatting sqref="Q46:Q47">
    <cfRule type="duplicateValues" dxfId="89" priority="86" stopIfTrue="1"/>
  </conditionalFormatting>
  <conditionalFormatting sqref="T126 T50 T39 T43">
    <cfRule type="duplicateValues" dxfId="88" priority="87" stopIfTrue="1"/>
  </conditionalFormatting>
  <conditionalFormatting sqref="Q126 Q50 Q39 Q43">
    <cfRule type="duplicateValues" dxfId="87" priority="88" stopIfTrue="1"/>
  </conditionalFormatting>
  <conditionalFormatting sqref="T89">
    <cfRule type="duplicateValues" dxfId="86" priority="89" stopIfTrue="1"/>
  </conditionalFormatting>
  <conditionalFormatting sqref="Q89">
    <cfRule type="duplicateValues" dxfId="85" priority="90" stopIfTrue="1"/>
  </conditionalFormatting>
  <conditionalFormatting sqref="T59">
    <cfRule type="duplicateValues" dxfId="84" priority="80" stopIfTrue="1"/>
  </conditionalFormatting>
  <conditionalFormatting sqref="Q59">
    <cfRule type="duplicateValues" dxfId="83" priority="79" stopIfTrue="1"/>
  </conditionalFormatting>
  <conditionalFormatting sqref="T60">
    <cfRule type="duplicateValues" dxfId="82" priority="77" stopIfTrue="1"/>
  </conditionalFormatting>
  <conditionalFormatting sqref="Q60">
    <cfRule type="duplicateValues" dxfId="81" priority="78" stopIfTrue="1"/>
  </conditionalFormatting>
  <conditionalFormatting sqref="T49 T45">
    <cfRule type="duplicateValues" dxfId="80" priority="91" stopIfTrue="1"/>
  </conditionalFormatting>
  <conditionalFormatting sqref="Q49 Q45">
    <cfRule type="duplicateValues" dxfId="79" priority="92" stopIfTrue="1"/>
  </conditionalFormatting>
  <conditionalFormatting sqref="T96">
    <cfRule type="duplicateValues" dxfId="78" priority="76" stopIfTrue="1"/>
  </conditionalFormatting>
  <conditionalFormatting sqref="Q96">
    <cfRule type="duplicateValues" dxfId="77" priority="75" stopIfTrue="1"/>
  </conditionalFormatting>
  <conditionalFormatting sqref="T91:T92">
    <cfRule type="duplicateValues" dxfId="76" priority="73" stopIfTrue="1"/>
  </conditionalFormatting>
  <conditionalFormatting sqref="Q91:Q92">
    <cfRule type="duplicateValues" dxfId="75" priority="74" stopIfTrue="1"/>
  </conditionalFormatting>
  <conditionalFormatting sqref="T79">
    <cfRule type="duplicateValues" dxfId="74" priority="93" stopIfTrue="1"/>
  </conditionalFormatting>
  <conditionalFormatting sqref="Q79">
    <cfRule type="duplicateValues" dxfId="73" priority="94" stopIfTrue="1"/>
  </conditionalFormatting>
  <conditionalFormatting sqref="T88">
    <cfRule type="duplicateValues" dxfId="72" priority="71" stopIfTrue="1"/>
  </conditionalFormatting>
  <conditionalFormatting sqref="Q88">
    <cfRule type="duplicateValues" dxfId="71" priority="72" stopIfTrue="1"/>
  </conditionalFormatting>
  <conditionalFormatting sqref="T106">
    <cfRule type="duplicateValues" dxfId="70" priority="69" stopIfTrue="1"/>
  </conditionalFormatting>
  <conditionalFormatting sqref="Q106">
    <cfRule type="duplicateValues" dxfId="69" priority="70" stopIfTrue="1"/>
  </conditionalFormatting>
  <conditionalFormatting sqref="T62">
    <cfRule type="duplicateValues" dxfId="68" priority="95" stopIfTrue="1"/>
  </conditionalFormatting>
  <conditionalFormatting sqref="Q62">
    <cfRule type="duplicateValues" dxfId="67" priority="96" stopIfTrue="1"/>
  </conditionalFormatting>
  <conditionalFormatting sqref="T103">
    <cfRule type="duplicateValues" dxfId="66" priority="67" stopIfTrue="1"/>
  </conditionalFormatting>
  <conditionalFormatting sqref="Q103">
    <cfRule type="duplicateValues" dxfId="65" priority="68" stopIfTrue="1"/>
  </conditionalFormatting>
  <conditionalFormatting sqref="T98:T99">
    <cfRule type="duplicateValues" dxfId="64" priority="97" stopIfTrue="1"/>
  </conditionalFormatting>
  <conditionalFormatting sqref="Q98:Q99">
    <cfRule type="duplicateValues" dxfId="63" priority="98" stopIfTrue="1"/>
  </conditionalFormatting>
  <conditionalFormatting sqref="BS100:BU100 BS95:BU95 BV90:BV93 BS106:BU106 BU98:BU99 BS1:BU5 BS91:BS93 BU91:BU93 BT91:BT94 BU102:BU105 BS112:BU1048576 BT107:BU107 BU108:BU111 BS18:BU90">
    <cfRule type="cellIs" dxfId="62" priority="66" operator="equal">
      <formula>"+"</formula>
    </cfRule>
  </conditionalFormatting>
  <conditionalFormatting sqref="BS100:BT100 BS95:BT95 BS106:BT106 BS1:BT5 BS91:BS93 BT91:BT94 BS112:BT1048576 BT107 BS18:BT90">
    <cfRule type="cellIs" dxfId="61" priority="65" operator="equal">
      <formula>"-"</formula>
    </cfRule>
  </conditionalFormatting>
  <conditionalFormatting sqref="BU91:BV91">
    <cfRule type="cellIs" dxfId="60" priority="64" operator="equal">
      <formula>"-"</formula>
    </cfRule>
  </conditionalFormatting>
  <conditionalFormatting sqref="BU90:BV90">
    <cfRule type="cellIs" dxfId="59" priority="63" operator="equal">
      <formula>"-"</formula>
    </cfRule>
  </conditionalFormatting>
  <conditionalFormatting sqref="BU92:BV92">
    <cfRule type="cellIs" dxfId="58" priority="62" operator="equal">
      <formula>"-"</formula>
    </cfRule>
  </conditionalFormatting>
  <conditionalFormatting sqref="BU93:BV93">
    <cfRule type="cellIs" dxfId="57" priority="61" operator="equal">
      <formula>"-"</formula>
    </cfRule>
  </conditionalFormatting>
  <conditionalFormatting sqref="BS94 BU94:BV94">
    <cfRule type="cellIs" dxfId="56" priority="60" operator="equal">
      <formula>"+"</formula>
    </cfRule>
  </conditionalFormatting>
  <conditionalFormatting sqref="BS94">
    <cfRule type="cellIs" dxfId="55" priority="59" operator="equal">
      <formula>"-"</formula>
    </cfRule>
  </conditionalFormatting>
  <conditionalFormatting sqref="BU94:BV94">
    <cfRule type="cellIs" dxfId="54" priority="58" operator="equal">
      <formula>"-"</formula>
    </cfRule>
  </conditionalFormatting>
  <conditionalFormatting sqref="BS96:BT96">
    <cfRule type="cellIs" dxfId="53" priority="57" operator="equal">
      <formula>"+"</formula>
    </cfRule>
  </conditionalFormatting>
  <conditionalFormatting sqref="BS96:BT96">
    <cfRule type="cellIs" dxfId="52" priority="56" operator="equal">
      <formula>"-"</formula>
    </cfRule>
  </conditionalFormatting>
  <conditionalFormatting sqref="BU96">
    <cfRule type="cellIs" dxfId="51" priority="55" operator="equal">
      <formula>"+"</formula>
    </cfRule>
  </conditionalFormatting>
  <conditionalFormatting sqref="BU96">
    <cfRule type="cellIs" dxfId="50" priority="54" operator="equal">
      <formula>"-"</formula>
    </cfRule>
  </conditionalFormatting>
  <conditionalFormatting sqref="BS97:BT97 BT98:BT99">
    <cfRule type="cellIs" dxfId="49" priority="53" operator="equal">
      <formula>"+"</formula>
    </cfRule>
  </conditionalFormatting>
  <conditionalFormatting sqref="BS97:BT97 BT98:BT99">
    <cfRule type="cellIs" dxfId="48" priority="52" operator="equal">
      <formula>"-"</formula>
    </cfRule>
  </conditionalFormatting>
  <conditionalFormatting sqref="BU97">
    <cfRule type="cellIs" dxfId="47" priority="51" operator="equal">
      <formula>"+"</formula>
    </cfRule>
  </conditionalFormatting>
  <conditionalFormatting sqref="BU97">
    <cfRule type="cellIs" dxfId="46" priority="50" operator="equal">
      <formula>"-"</formula>
    </cfRule>
  </conditionalFormatting>
  <conditionalFormatting sqref="BV97">
    <cfRule type="cellIs" dxfId="45" priority="49" operator="equal">
      <formula>"+"</formula>
    </cfRule>
  </conditionalFormatting>
  <conditionalFormatting sqref="BV97">
    <cfRule type="cellIs" dxfId="44" priority="48" operator="equal">
      <formula>"-"</formula>
    </cfRule>
  </conditionalFormatting>
  <conditionalFormatting sqref="BS101:BT101">
    <cfRule type="cellIs" dxfId="43" priority="47" operator="equal">
      <formula>"+"</formula>
    </cfRule>
  </conditionalFormatting>
  <conditionalFormatting sqref="BS101:BT101">
    <cfRule type="cellIs" dxfId="42" priority="46" operator="equal">
      <formula>"-"</formula>
    </cfRule>
  </conditionalFormatting>
  <conditionalFormatting sqref="BU101">
    <cfRule type="cellIs" dxfId="41" priority="45" operator="equal">
      <formula>"+"</formula>
    </cfRule>
  </conditionalFormatting>
  <conditionalFormatting sqref="BU101">
    <cfRule type="cellIs" dxfId="40" priority="44" operator="equal">
      <formula>"-"</formula>
    </cfRule>
  </conditionalFormatting>
  <conditionalFormatting sqref="A42 A33 A20:A21 A23 A2:A5">
    <cfRule type="duplicateValues" dxfId="39" priority="35" stopIfTrue="1"/>
  </conditionalFormatting>
  <conditionalFormatting sqref="A72">
    <cfRule type="duplicateValues" dxfId="38" priority="36" stopIfTrue="1"/>
  </conditionalFormatting>
  <conditionalFormatting sqref="A46:A47">
    <cfRule type="duplicateValues" dxfId="37" priority="37" stopIfTrue="1"/>
  </conditionalFormatting>
  <conditionalFormatting sqref="A126 A50 A39 A43">
    <cfRule type="duplicateValues" dxfId="36" priority="38" stopIfTrue="1"/>
  </conditionalFormatting>
  <conditionalFormatting sqref="A89">
    <cfRule type="duplicateValues" dxfId="35" priority="39" stopIfTrue="1"/>
  </conditionalFormatting>
  <conditionalFormatting sqref="A59">
    <cfRule type="duplicateValues" dxfId="34" priority="34" stopIfTrue="1"/>
  </conditionalFormatting>
  <conditionalFormatting sqref="A60">
    <cfRule type="duplicateValues" dxfId="33" priority="33" stopIfTrue="1"/>
  </conditionalFormatting>
  <conditionalFormatting sqref="A49 A45">
    <cfRule type="duplicateValues" dxfId="32" priority="40" stopIfTrue="1"/>
  </conditionalFormatting>
  <conditionalFormatting sqref="A96">
    <cfRule type="duplicateValues" dxfId="31" priority="32" stopIfTrue="1"/>
  </conditionalFormatting>
  <conditionalFormatting sqref="A91:A92">
    <cfRule type="duplicateValues" dxfId="30" priority="31" stopIfTrue="1"/>
  </conditionalFormatting>
  <conditionalFormatting sqref="A79">
    <cfRule type="duplicateValues" dxfId="29" priority="41" stopIfTrue="1"/>
  </conditionalFormatting>
  <conditionalFormatting sqref="A88">
    <cfRule type="duplicateValues" dxfId="28" priority="30" stopIfTrue="1"/>
  </conditionalFormatting>
  <conditionalFormatting sqref="A106">
    <cfRule type="duplicateValues" dxfId="27" priority="29" stopIfTrue="1"/>
  </conditionalFormatting>
  <conditionalFormatting sqref="A62">
    <cfRule type="duplicateValues" dxfId="26" priority="42" stopIfTrue="1"/>
  </conditionalFormatting>
  <conditionalFormatting sqref="A103">
    <cfRule type="duplicateValues" dxfId="25" priority="28" stopIfTrue="1"/>
  </conditionalFormatting>
  <conditionalFormatting sqref="A98:A99">
    <cfRule type="duplicateValues" dxfId="24" priority="43" stopIfTrue="1"/>
  </conditionalFormatting>
  <conditionalFormatting sqref="BS98">
    <cfRule type="cellIs" dxfId="23" priority="27" operator="equal">
      <formula>"+"</formula>
    </cfRule>
  </conditionalFormatting>
  <conditionalFormatting sqref="BS98">
    <cfRule type="cellIs" dxfId="22" priority="26" operator="equal">
      <formula>"-"</formula>
    </cfRule>
  </conditionalFormatting>
  <conditionalFormatting sqref="BS99">
    <cfRule type="cellIs" dxfId="21" priority="25" operator="equal">
      <formula>"+"</formula>
    </cfRule>
  </conditionalFormatting>
  <conditionalFormatting sqref="BS99">
    <cfRule type="cellIs" dxfId="20" priority="24" operator="equal">
      <formula>"-"</formula>
    </cfRule>
  </conditionalFormatting>
  <conditionalFormatting sqref="BS102:BT105">
    <cfRule type="cellIs" dxfId="19" priority="23" operator="equal">
      <formula>"+"</formula>
    </cfRule>
  </conditionalFormatting>
  <conditionalFormatting sqref="BS102:BT105">
    <cfRule type="cellIs" dxfId="18" priority="22" operator="equal">
      <formula>"-"</formula>
    </cfRule>
  </conditionalFormatting>
  <conditionalFormatting sqref="BV96">
    <cfRule type="cellIs" dxfId="17" priority="21" operator="equal">
      <formula>"+"</formula>
    </cfRule>
  </conditionalFormatting>
  <conditionalFormatting sqref="BV96">
    <cfRule type="cellIs" dxfId="16" priority="20" operator="equal">
      <formula>"-"</formula>
    </cfRule>
  </conditionalFormatting>
  <conditionalFormatting sqref="BS107:BS108 BT108 BS109:BT111">
    <cfRule type="cellIs" dxfId="15" priority="19" operator="equal">
      <formula>"+"</formula>
    </cfRule>
  </conditionalFormatting>
  <conditionalFormatting sqref="BS107:BS108 BT108 BS109:BT111">
    <cfRule type="cellIs" dxfId="14" priority="18" operator="equal">
      <formula>"-"</formula>
    </cfRule>
  </conditionalFormatting>
  <conditionalFormatting sqref="BU12">
    <cfRule type="cellIs" dxfId="13" priority="16" operator="equal">
      <formula>"+"</formula>
    </cfRule>
  </conditionalFormatting>
  <conditionalFormatting sqref="BS12:BT12">
    <cfRule type="cellIs" dxfId="12" priority="15" operator="equal">
      <formula>"+"</formula>
    </cfRule>
  </conditionalFormatting>
  <conditionalFormatting sqref="BS12:BT12">
    <cfRule type="cellIs" dxfId="11" priority="14" operator="equal">
      <formula>"-"</formula>
    </cfRule>
  </conditionalFormatting>
  <conditionalFormatting sqref="BS13:BU13">
    <cfRule type="cellIs" dxfId="10" priority="13" operator="equal">
      <formula>"+"</formula>
    </cfRule>
  </conditionalFormatting>
  <conditionalFormatting sqref="BS13:BT13">
    <cfRule type="cellIs" dxfId="9" priority="12" operator="equal">
      <formula>"-"</formula>
    </cfRule>
  </conditionalFormatting>
  <conditionalFormatting sqref="BU14">
    <cfRule type="cellIs" dxfId="8" priority="11" operator="equal">
      <formula>"+"</formula>
    </cfRule>
  </conditionalFormatting>
  <conditionalFormatting sqref="BS14:BT17">
    <cfRule type="cellIs" dxfId="7" priority="10" operator="equal">
      <formula>"+"</formula>
    </cfRule>
  </conditionalFormatting>
  <conditionalFormatting sqref="BS14:BT17">
    <cfRule type="cellIs" dxfId="6" priority="9" operator="equal">
      <formula>"-"</formula>
    </cfRule>
  </conditionalFormatting>
  <conditionalFormatting sqref="BU15:BU17">
    <cfRule type="cellIs" dxfId="5" priority="8" operator="equal">
      <formula>"+"</formula>
    </cfRule>
  </conditionalFormatting>
  <conditionalFormatting sqref="BS6:BU6 BS8:BU11">
    <cfRule type="cellIs" dxfId="4" priority="6" operator="equal">
      <formula>"+"</formula>
    </cfRule>
  </conditionalFormatting>
  <conditionalFormatting sqref="BS6:BT6 BS8:BT11">
    <cfRule type="cellIs" dxfId="3" priority="5" operator="equal">
      <formula>"-"</formula>
    </cfRule>
  </conditionalFormatting>
  <conditionalFormatting sqref="BS7:BU7">
    <cfRule type="cellIs" dxfId="2" priority="2" operator="equal">
      <formula>"+"</formula>
    </cfRule>
  </conditionalFormatting>
  <conditionalFormatting sqref="BS7:BT7">
    <cfRule type="cellIs" dxfId="1" priority="1" operator="equal">
      <formula>"-"</formula>
    </cfRule>
  </conditionalFormatting>
  <pageMargins left="0.7" right="0.7" top="0.75" bottom="0.75" header="0.3" footer="0.3"/>
  <pageSetup paperSize="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5"/>
  <sheetViews>
    <sheetView workbookViewId="0">
      <pane xSplit="4" ySplit="3" topLeftCell="E34" activePane="bottomRight" state="frozen"/>
      <selection pane="topRight" activeCell="E1" sqref="E1"/>
      <selection pane="bottomLeft" activeCell="A4" sqref="A4"/>
      <selection pane="bottomRight" activeCell="K1" sqref="K1:L1048576"/>
    </sheetView>
  </sheetViews>
  <sheetFormatPr defaultRowHeight="15"/>
  <cols>
    <col min="1" max="1" width="21.7109375" customWidth="1"/>
    <col min="2" max="2" width="12.7109375" customWidth="1"/>
    <col min="3" max="3" width="16.85546875" style="707" customWidth="1"/>
    <col min="4" max="4" width="10.7109375" customWidth="1"/>
    <col min="5" max="5" width="14.5703125" bestFit="1" customWidth="1"/>
    <col min="6" max="6" width="17.5703125" customWidth="1"/>
    <col min="7" max="7" width="16.28515625" customWidth="1"/>
    <col min="8" max="8" width="11.7109375" bestFit="1" customWidth="1"/>
    <col min="9" max="9" width="16.5703125" style="707" bestFit="1" customWidth="1"/>
    <col min="10" max="10" width="6.5703125" style="707" bestFit="1" customWidth="1"/>
    <col min="11" max="12" width="14.5703125" style="707" customWidth="1"/>
    <col min="13" max="13" width="9" style="707" bestFit="1" customWidth="1"/>
    <col min="14" max="14" width="19.85546875" bestFit="1" customWidth="1"/>
    <col min="15" max="18" width="22.7109375" bestFit="1" customWidth="1"/>
    <col min="19" max="19" width="15" bestFit="1" customWidth="1"/>
    <col min="20" max="20" width="9.5703125" bestFit="1" customWidth="1"/>
    <col min="21" max="21" width="9.85546875" bestFit="1" customWidth="1"/>
    <col min="22" max="22" width="10.7109375" customWidth="1"/>
  </cols>
  <sheetData>
    <row r="2" spans="1:14">
      <c r="A2" s="1062" t="s">
        <v>2302</v>
      </c>
      <c r="B2" s="1063" t="s">
        <v>9023</v>
      </c>
    </row>
    <row r="3" spans="1:14" s="21" customFormat="1" ht="45" customHeight="1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ht="75">
      <c r="A4" s="1065" t="s">
        <v>8835</v>
      </c>
      <c r="B4" s="1065" t="s">
        <v>6891</v>
      </c>
      <c r="C4" s="1065" t="s">
        <v>6476</v>
      </c>
      <c r="D4" s="1065" t="s">
        <v>8</v>
      </c>
      <c r="E4" s="1065" t="s">
        <v>8563</v>
      </c>
      <c r="F4" s="1065" t="s">
        <v>6</v>
      </c>
      <c r="G4" s="1065" t="s">
        <v>7</v>
      </c>
      <c r="H4" s="1065" t="s">
        <v>432</v>
      </c>
      <c r="I4" s="1066" t="s">
        <v>9024</v>
      </c>
      <c r="J4" s="1066" t="s">
        <v>9025</v>
      </c>
      <c r="K4" s="1066" t="s">
        <v>9026</v>
      </c>
      <c r="L4" s="1066" t="s">
        <v>9027</v>
      </c>
      <c r="M4"/>
    </row>
    <row r="5" spans="1:14">
      <c r="A5" s="1063" t="s">
        <v>8587</v>
      </c>
      <c r="B5" s="1063">
        <v>10</v>
      </c>
      <c r="C5" s="1063" t="s">
        <v>2312</v>
      </c>
      <c r="D5" s="1063">
        <v>6978</v>
      </c>
      <c r="E5" s="1063">
        <v>4135</v>
      </c>
      <c r="F5" s="1063" t="s">
        <v>8481</v>
      </c>
      <c r="G5" s="1063" t="s">
        <v>9028</v>
      </c>
      <c r="H5" s="1063" t="s">
        <v>4870</v>
      </c>
      <c r="I5" s="1064">
        <v>1</v>
      </c>
      <c r="J5" s="1064">
        <v>6</v>
      </c>
      <c r="K5" s="1064"/>
      <c r="L5" s="1064">
        <v>2</v>
      </c>
      <c r="M5"/>
    </row>
    <row r="6" spans="1:14">
      <c r="A6" s="1063" t="s">
        <v>8581</v>
      </c>
      <c r="B6" s="1063">
        <v>27</v>
      </c>
      <c r="C6" s="1063" t="s">
        <v>2815</v>
      </c>
      <c r="D6" s="1063">
        <v>7218</v>
      </c>
      <c r="E6" s="1063">
        <v>4136</v>
      </c>
      <c r="F6" s="1063" t="s">
        <v>7997</v>
      </c>
      <c r="G6" s="1063" t="s">
        <v>32</v>
      </c>
      <c r="H6" s="1063" t="s">
        <v>4870</v>
      </c>
      <c r="I6" s="1064">
        <v>1</v>
      </c>
      <c r="J6" s="1064">
        <v>10</v>
      </c>
      <c r="K6" s="1064">
        <v>1</v>
      </c>
      <c r="L6" s="1064"/>
      <c r="M6"/>
    </row>
    <row r="7" spans="1:14">
      <c r="A7" s="1063" t="s">
        <v>8583</v>
      </c>
      <c r="B7" s="1063">
        <v>4</v>
      </c>
      <c r="C7" s="1063" t="s">
        <v>2312</v>
      </c>
      <c r="D7" s="1063">
        <v>6624</v>
      </c>
      <c r="E7" s="1063">
        <v>4137</v>
      </c>
      <c r="F7" s="1063" t="s">
        <v>8474</v>
      </c>
      <c r="G7" s="1063" t="s">
        <v>9028</v>
      </c>
      <c r="H7" s="1063" t="s">
        <v>5720</v>
      </c>
      <c r="I7" s="1064">
        <v>1</v>
      </c>
      <c r="J7" s="1064">
        <v>6</v>
      </c>
      <c r="K7" s="1064"/>
      <c r="L7" s="1064">
        <v>2</v>
      </c>
      <c r="M7"/>
    </row>
    <row r="8" spans="1:14">
      <c r="A8" s="1063" t="s">
        <v>8590</v>
      </c>
      <c r="B8" s="1063">
        <v>14</v>
      </c>
      <c r="C8" s="1063" t="s">
        <v>2351</v>
      </c>
      <c r="D8" s="1063">
        <v>7108</v>
      </c>
      <c r="E8" s="1063">
        <v>4138</v>
      </c>
      <c r="F8" s="1063" t="s">
        <v>2955</v>
      </c>
      <c r="G8" s="1063" t="s">
        <v>8324</v>
      </c>
      <c r="H8" s="1063" t="s">
        <v>4870</v>
      </c>
      <c r="I8" s="1064">
        <v>1</v>
      </c>
      <c r="J8" s="1064">
        <v>11</v>
      </c>
      <c r="K8" s="1064">
        <v>1</v>
      </c>
      <c r="L8" s="1064"/>
      <c r="M8"/>
    </row>
    <row r="9" spans="1:14">
      <c r="A9" s="1063" t="s">
        <v>8578</v>
      </c>
      <c r="B9" s="1063">
        <v>27</v>
      </c>
      <c r="C9" s="1063" t="s">
        <v>2815</v>
      </c>
      <c r="D9" s="1063">
        <v>7125</v>
      </c>
      <c r="E9" s="1063">
        <v>4139</v>
      </c>
      <c r="F9" s="1063" t="s">
        <v>3575</v>
      </c>
      <c r="G9" s="1063" t="s">
        <v>2395</v>
      </c>
      <c r="H9" s="1063" t="s">
        <v>4870</v>
      </c>
      <c r="I9" s="1064">
        <v>1</v>
      </c>
      <c r="J9" s="1064">
        <v>10</v>
      </c>
      <c r="K9" s="1064">
        <v>1</v>
      </c>
      <c r="L9" s="1064"/>
      <c r="M9"/>
    </row>
    <row r="10" spans="1:14">
      <c r="A10" s="1063" t="s">
        <v>8574</v>
      </c>
      <c r="B10" s="1063">
        <v>20</v>
      </c>
      <c r="C10" s="1063" t="s">
        <v>2815</v>
      </c>
      <c r="D10" s="1063">
        <v>7330</v>
      </c>
      <c r="E10" s="1063">
        <v>6011</v>
      </c>
      <c r="F10" s="1063" t="s">
        <v>7979</v>
      </c>
      <c r="G10" s="1063" t="s">
        <v>7980</v>
      </c>
      <c r="H10" s="1063" t="s">
        <v>4921</v>
      </c>
      <c r="I10" s="1064">
        <v>1</v>
      </c>
      <c r="J10" s="1064">
        <v>10</v>
      </c>
      <c r="K10" s="1064">
        <v>1</v>
      </c>
      <c r="L10" s="1064"/>
      <c r="M10"/>
    </row>
    <row r="11" spans="1:14">
      <c r="A11" s="1063" t="s">
        <v>8568</v>
      </c>
      <c r="B11" s="1063">
        <v>16</v>
      </c>
      <c r="C11" s="1063" t="s">
        <v>2815</v>
      </c>
      <c r="D11" s="1063">
        <v>6769</v>
      </c>
      <c r="E11" s="1063">
        <v>6011</v>
      </c>
      <c r="F11" s="1063" t="s">
        <v>8571</v>
      </c>
      <c r="G11" s="1063" t="s">
        <v>6122</v>
      </c>
      <c r="H11" s="1063" t="s">
        <v>4880</v>
      </c>
      <c r="I11" s="1064">
        <v>1</v>
      </c>
      <c r="J11" s="1064">
        <v>6</v>
      </c>
      <c r="K11" s="1064"/>
      <c r="L11" s="1064">
        <v>2</v>
      </c>
      <c r="M11"/>
    </row>
    <row r="12" spans="1:14">
      <c r="A12" s="1063" t="s">
        <v>8728</v>
      </c>
      <c r="B12" s="1063">
        <v>27</v>
      </c>
      <c r="C12" s="1063" t="s">
        <v>2471</v>
      </c>
      <c r="D12" s="1063">
        <v>1168</v>
      </c>
      <c r="E12" s="1063">
        <v>11757</v>
      </c>
      <c r="F12" s="1063" t="s">
        <v>2820</v>
      </c>
      <c r="G12" s="1063" t="s">
        <v>8847</v>
      </c>
      <c r="H12" s="1063" t="s">
        <v>5720</v>
      </c>
      <c r="I12" s="1064">
        <v>1</v>
      </c>
      <c r="J12" s="1064">
        <v>12</v>
      </c>
      <c r="K12" s="1064"/>
      <c r="L12" s="1064"/>
      <c r="M12"/>
    </row>
    <row r="13" spans="1:14">
      <c r="A13" s="1063" t="s">
        <v>8648</v>
      </c>
      <c r="B13" s="1063">
        <v>31</v>
      </c>
      <c r="C13" s="1063" t="s">
        <v>2374</v>
      </c>
      <c r="D13" s="1063">
        <v>1239</v>
      </c>
      <c r="E13" s="1063">
        <v>5831</v>
      </c>
      <c r="F13" s="1063" t="s">
        <v>2386</v>
      </c>
      <c r="G13" s="1063" t="s">
        <v>8649</v>
      </c>
      <c r="H13" s="1063" t="s">
        <v>4880</v>
      </c>
      <c r="I13" s="1064">
        <v>1</v>
      </c>
      <c r="J13" s="1064">
        <v>11</v>
      </c>
      <c r="K13" s="1064"/>
      <c r="L13" s="1064"/>
      <c r="M13"/>
    </row>
    <row r="14" spans="1:14">
      <c r="A14" s="1063" t="s">
        <v>8732</v>
      </c>
      <c r="B14" s="1063">
        <v>18</v>
      </c>
      <c r="C14" s="1063" t="s">
        <v>2556</v>
      </c>
      <c r="D14" s="1063">
        <v>1243</v>
      </c>
      <c r="E14" s="1063">
        <v>11155</v>
      </c>
      <c r="F14" s="1063" t="s">
        <v>3986</v>
      </c>
      <c r="G14" s="1063" t="s">
        <v>8733</v>
      </c>
      <c r="H14" s="1063" t="s">
        <v>4887</v>
      </c>
      <c r="I14" s="1064">
        <v>1</v>
      </c>
      <c r="J14" s="1064">
        <v>12</v>
      </c>
      <c r="K14" s="1064">
        <v>1</v>
      </c>
      <c r="L14" s="1064"/>
      <c r="M14"/>
    </row>
    <row r="15" spans="1:14">
      <c r="A15" s="1063" t="s">
        <v>8707</v>
      </c>
      <c r="B15" s="1063">
        <v>13</v>
      </c>
      <c r="C15" s="1063" t="s">
        <v>2471</v>
      </c>
      <c r="D15" s="1063">
        <v>1379</v>
      </c>
      <c r="E15" s="1063">
        <v>10874</v>
      </c>
      <c r="F15" s="1063" t="s">
        <v>3249</v>
      </c>
      <c r="G15" s="1063" t="s">
        <v>7378</v>
      </c>
      <c r="H15" s="1063" t="s">
        <v>4870</v>
      </c>
      <c r="I15" s="1064">
        <v>1</v>
      </c>
      <c r="J15" s="1064">
        <v>12</v>
      </c>
      <c r="K15" s="1064"/>
      <c r="L15" s="1064"/>
      <c r="M15"/>
    </row>
    <row r="16" spans="1:14">
      <c r="A16" s="1063" t="s">
        <v>8893</v>
      </c>
      <c r="B16" s="1063">
        <v>16</v>
      </c>
      <c r="C16" s="1063" t="s">
        <v>2614</v>
      </c>
      <c r="D16" s="1063">
        <v>1421</v>
      </c>
      <c r="E16" s="1063">
        <v>12544</v>
      </c>
      <c r="F16" s="1063" t="s">
        <v>140</v>
      </c>
      <c r="G16" s="1063" t="s">
        <v>8762</v>
      </c>
      <c r="H16" s="1063" t="s">
        <v>4887</v>
      </c>
      <c r="I16" s="1064">
        <v>1</v>
      </c>
      <c r="J16" s="1064">
        <v>12</v>
      </c>
      <c r="K16" s="1064">
        <v>1</v>
      </c>
      <c r="L16" s="1064"/>
      <c r="M16"/>
    </row>
    <row r="17" spans="1:12" customFormat="1">
      <c r="A17" s="1063" t="s">
        <v>8935</v>
      </c>
      <c r="B17" s="1063">
        <v>26</v>
      </c>
      <c r="C17" s="1063" t="s">
        <v>8914</v>
      </c>
      <c r="D17" s="1063">
        <v>1426</v>
      </c>
      <c r="E17" s="1063">
        <v>12556</v>
      </c>
      <c r="F17" s="1063" t="s">
        <v>8771</v>
      </c>
      <c r="G17" s="1063" t="s">
        <v>3393</v>
      </c>
      <c r="H17" s="1063" t="s">
        <v>5720</v>
      </c>
      <c r="I17" s="1064">
        <v>1</v>
      </c>
      <c r="J17" s="1064">
        <v>11</v>
      </c>
      <c r="K17" s="1064"/>
      <c r="L17" s="1064"/>
    </row>
    <row r="18" spans="1:12" customFormat="1">
      <c r="A18" s="1063" t="s">
        <v>8751</v>
      </c>
      <c r="B18" s="1063">
        <v>25</v>
      </c>
      <c r="C18" s="1063" t="s">
        <v>2556</v>
      </c>
      <c r="D18" s="1063">
        <v>1472</v>
      </c>
      <c r="E18" s="1063">
        <v>11769</v>
      </c>
      <c r="F18" s="1063" t="s">
        <v>3715</v>
      </c>
      <c r="G18" s="1063" t="s">
        <v>8752</v>
      </c>
      <c r="H18" s="1063" t="s">
        <v>4887</v>
      </c>
      <c r="I18" s="1064">
        <v>1</v>
      </c>
      <c r="J18" s="1064">
        <v>12</v>
      </c>
      <c r="K18" s="1064">
        <v>1</v>
      </c>
      <c r="L18" s="1064"/>
    </row>
    <row r="19" spans="1:12" customFormat="1">
      <c r="A19" s="1063" t="s">
        <v>8638</v>
      </c>
      <c r="B19" s="1063">
        <v>21</v>
      </c>
      <c r="C19" s="1063" t="s">
        <v>2374</v>
      </c>
      <c r="D19" s="1063">
        <v>1507</v>
      </c>
      <c r="E19" s="1063">
        <v>5832</v>
      </c>
      <c r="F19" s="1063" t="s">
        <v>4834</v>
      </c>
      <c r="G19" s="1063" t="s">
        <v>7269</v>
      </c>
      <c r="H19" s="1063" t="s">
        <v>5720</v>
      </c>
      <c r="I19" s="1064">
        <v>1</v>
      </c>
      <c r="J19" s="1064">
        <v>11</v>
      </c>
      <c r="K19" s="1064"/>
      <c r="L19" s="1064"/>
    </row>
    <row r="20" spans="1:12" customFormat="1">
      <c r="A20" s="1063" t="s">
        <v>8885</v>
      </c>
      <c r="B20" s="1063">
        <v>12</v>
      </c>
      <c r="C20" s="1063" t="s">
        <v>2614</v>
      </c>
      <c r="D20" s="1063">
        <v>1584</v>
      </c>
      <c r="E20" s="1063">
        <v>13004</v>
      </c>
      <c r="F20" s="1063" t="s">
        <v>194</v>
      </c>
      <c r="G20" s="1063" t="s">
        <v>8886</v>
      </c>
      <c r="H20" s="1063" t="s">
        <v>4880</v>
      </c>
      <c r="I20" s="1064">
        <v>1</v>
      </c>
      <c r="J20" s="1064">
        <v>11</v>
      </c>
      <c r="K20" s="1064">
        <v>1</v>
      </c>
      <c r="L20" s="1064"/>
    </row>
    <row r="21" spans="1:12" customFormat="1">
      <c r="A21" s="1063" t="s">
        <v>8990</v>
      </c>
      <c r="B21" s="1063">
        <v>14</v>
      </c>
      <c r="C21" s="1063" t="s">
        <v>2746</v>
      </c>
      <c r="D21" s="1063">
        <v>1778</v>
      </c>
      <c r="E21" s="1063">
        <v>14712</v>
      </c>
      <c r="F21" s="1063" t="s">
        <v>149</v>
      </c>
      <c r="G21" s="1063" t="s">
        <v>8991</v>
      </c>
      <c r="H21" s="1063" t="s">
        <v>5720</v>
      </c>
      <c r="I21" s="1064">
        <v>1</v>
      </c>
      <c r="J21" s="1064">
        <v>0</v>
      </c>
      <c r="K21" s="1064"/>
      <c r="L21" s="1064"/>
    </row>
    <row r="22" spans="1:12" customFormat="1">
      <c r="A22" s="1063" t="s">
        <v>8925</v>
      </c>
      <c r="B22" s="1063">
        <v>19</v>
      </c>
      <c r="C22" s="1063" t="s">
        <v>2654</v>
      </c>
      <c r="D22" s="1063">
        <v>1799</v>
      </c>
      <c r="E22" s="1063">
        <v>12551</v>
      </c>
      <c r="F22" s="1063" t="s">
        <v>3712</v>
      </c>
      <c r="G22" s="1063" t="s">
        <v>8926</v>
      </c>
      <c r="H22" s="1063" t="s">
        <v>4887</v>
      </c>
      <c r="I22" s="1064">
        <v>1</v>
      </c>
      <c r="J22" s="1064">
        <v>11</v>
      </c>
      <c r="K22" s="1064"/>
      <c r="L22" s="1064"/>
    </row>
    <row r="23" spans="1:12" customFormat="1">
      <c r="A23" s="1063" t="s">
        <v>8766</v>
      </c>
      <c r="B23" s="1063">
        <v>12</v>
      </c>
      <c r="C23" s="1063" t="s">
        <v>2614</v>
      </c>
      <c r="D23" s="1063">
        <v>1872</v>
      </c>
      <c r="E23" s="1063">
        <v>13002</v>
      </c>
      <c r="F23" s="1063" t="s">
        <v>5444</v>
      </c>
      <c r="G23" s="1063" t="s">
        <v>8882</v>
      </c>
      <c r="H23" s="1063" t="s">
        <v>4870</v>
      </c>
      <c r="I23" s="1064">
        <v>1</v>
      </c>
      <c r="J23" s="1064">
        <v>11</v>
      </c>
      <c r="K23" s="1064"/>
      <c r="L23" s="1064"/>
    </row>
    <row r="24" spans="1:12" customFormat="1">
      <c r="A24" s="1063" t="s">
        <v>8715</v>
      </c>
      <c r="B24" s="1063">
        <v>20</v>
      </c>
      <c r="C24" s="1063" t="s">
        <v>2471</v>
      </c>
      <c r="D24" s="1063">
        <v>1916</v>
      </c>
      <c r="E24" s="1063">
        <v>11508</v>
      </c>
      <c r="F24" s="1063" t="s">
        <v>2352</v>
      </c>
      <c r="G24" s="1063" t="s">
        <v>8716</v>
      </c>
      <c r="H24" s="1063" t="s">
        <v>4870</v>
      </c>
      <c r="I24" s="1064">
        <v>1</v>
      </c>
      <c r="J24" s="1064">
        <v>7</v>
      </c>
      <c r="K24" s="1064"/>
      <c r="L24" s="1064"/>
    </row>
    <row r="25" spans="1:12" customFormat="1">
      <c r="A25" s="1063" t="s">
        <v>8597</v>
      </c>
      <c r="B25" s="1063">
        <v>14</v>
      </c>
      <c r="C25" s="1063" t="s">
        <v>2351</v>
      </c>
      <c r="D25" s="1063">
        <v>1988</v>
      </c>
      <c r="E25" s="1063">
        <v>4976</v>
      </c>
      <c r="F25" s="1063" t="s">
        <v>3286</v>
      </c>
      <c r="G25" s="1063" t="s">
        <v>8598</v>
      </c>
      <c r="H25" s="1063" t="s">
        <v>5720</v>
      </c>
      <c r="I25" s="1064">
        <v>1</v>
      </c>
      <c r="J25" s="1064">
        <v>11</v>
      </c>
      <c r="K25" s="1064"/>
      <c r="L25" s="1064"/>
    </row>
    <row r="26" spans="1:12" customFormat="1">
      <c r="A26" s="1063" t="s">
        <v>8634</v>
      </c>
      <c r="B26" s="1063">
        <v>21</v>
      </c>
      <c r="C26" s="1063" t="s">
        <v>2374</v>
      </c>
      <c r="D26" s="1063">
        <v>2072</v>
      </c>
      <c r="E26" s="1063">
        <v>5828</v>
      </c>
      <c r="F26" s="1063" t="s">
        <v>2715</v>
      </c>
      <c r="G26" s="1063" t="s">
        <v>8635</v>
      </c>
      <c r="H26" s="1063" t="s">
        <v>4880</v>
      </c>
      <c r="I26" s="1064">
        <v>1</v>
      </c>
      <c r="J26" s="1064">
        <v>11</v>
      </c>
      <c r="K26" s="1064"/>
      <c r="L26" s="1064"/>
    </row>
    <row r="27" spans="1:12" customFormat="1">
      <c r="A27" s="1063" t="s">
        <v>8896</v>
      </c>
      <c r="B27" s="1063">
        <v>22</v>
      </c>
      <c r="C27" s="1063" t="s">
        <v>2614</v>
      </c>
      <c r="D27" s="1063">
        <v>2077</v>
      </c>
      <c r="E27" s="1063">
        <v>11994</v>
      </c>
      <c r="F27" s="1063" t="s">
        <v>2376</v>
      </c>
      <c r="G27" s="1063" t="s">
        <v>8759</v>
      </c>
      <c r="H27" s="1063" t="s">
        <v>4880</v>
      </c>
      <c r="I27" s="1064">
        <v>1</v>
      </c>
      <c r="J27" s="1064">
        <v>10</v>
      </c>
      <c r="K27" s="1064">
        <v>1</v>
      </c>
      <c r="L27" s="1064"/>
    </row>
    <row r="28" spans="1:12" customFormat="1">
      <c r="A28" s="1063" t="s">
        <v>8683</v>
      </c>
      <c r="B28" s="1063">
        <v>25</v>
      </c>
      <c r="C28" s="1063" t="s">
        <v>2417</v>
      </c>
      <c r="D28" s="1063">
        <v>2131</v>
      </c>
      <c r="E28" s="1063">
        <v>8169</v>
      </c>
      <c r="F28" s="1063" t="s">
        <v>3856</v>
      </c>
      <c r="G28" s="1063" t="s">
        <v>8684</v>
      </c>
      <c r="H28" s="1063" t="s">
        <v>5720</v>
      </c>
      <c r="I28" s="1064">
        <v>1</v>
      </c>
      <c r="J28" s="1064">
        <v>11</v>
      </c>
      <c r="K28" s="1064"/>
      <c r="L28" s="1064"/>
    </row>
    <row r="29" spans="1:12" customFormat="1">
      <c r="A29" s="1063" t="s">
        <v>8905</v>
      </c>
      <c r="B29" s="1063">
        <v>22</v>
      </c>
      <c r="C29" s="1063" t="s">
        <v>2614</v>
      </c>
      <c r="D29" s="1063">
        <v>2201</v>
      </c>
      <c r="E29" s="1063">
        <v>12545</v>
      </c>
      <c r="F29" s="1063" t="s">
        <v>2483</v>
      </c>
      <c r="G29" s="1063" t="s">
        <v>8780</v>
      </c>
      <c r="H29" s="1063" t="s">
        <v>5720</v>
      </c>
      <c r="I29" s="1064">
        <v>1</v>
      </c>
      <c r="J29" s="1064">
        <v>9</v>
      </c>
      <c r="K29" s="1064"/>
      <c r="L29" s="1064"/>
    </row>
    <row r="30" spans="1:12" customFormat="1">
      <c r="A30" s="1063" t="s">
        <v>8874</v>
      </c>
      <c r="B30" s="1063">
        <v>8</v>
      </c>
      <c r="C30" s="1063" t="s">
        <v>2614</v>
      </c>
      <c r="D30" s="1063">
        <v>2204</v>
      </c>
      <c r="E30" s="1063">
        <v>12855</v>
      </c>
      <c r="F30" s="1063" t="s">
        <v>52</v>
      </c>
      <c r="G30" s="1063" t="s">
        <v>8764</v>
      </c>
      <c r="H30" s="1063" t="s">
        <v>4880</v>
      </c>
      <c r="I30" s="1064">
        <v>1</v>
      </c>
      <c r="J30" s="1064">
        <v>11</v>
      </c>
      <c r="K30" s="1064"/>
      <c r="L30" s="1064"/>
    </row>
    <row r="31" spans="1:12" customFormat="1">
      <c r="A31" s="1063" t="s">
        <v>8778</v>
      </c>
      <c r="B31" s="1063">
        <v>16</v>
      </c>
      <c r="C31" s="1063" t="s">
        <v>2614</v>
      </c>
      <c r="D31" s="1063">
        <v>2294</v>
      </c>
      <c r="E31" s="1063">
        <v>13009</v>
      </c>
      <c r="F31" s="1063" t="s">
        <v>194</v>
      </c>
      <c r="G31" s="1063" t="s">
        <v>8889</v>
      </c>
      <c r="H31" s="1063" t="s">
        <v>4880</v>
      </c>
      <c r="I31" s="1064">
        <v>1</v>
      </c>
      <c r="J31" s="1064">
        <v>10</v>
      </c>
      <c r="K31" s="1064"/>
      <c r="L31" s="1064"/>
    </row>
    <row r="32" spans="1:12" customFormat="1">
      <c r="A32" s="1063" t="s">
        <v>8878</v>
      </c>
      <c r="B32" s="1063">
        <v>8</v>
      </c>
      <c r="C32" s="1063" t="s">
        <v>2614</v>
      </c>
      <c r="D32" s="1063">
        <v>2314</v>
      </c>
      <c r="E32" s="1063">
        <v>12542</v>
      </c>
      <c r="F32" s="1063" t="s">
        <v>157</v>
      </c>
      <c r="G32" s="1063" t="s">
        <v>8772</v>
      </c>
      <c r="H32" s="1063" t="s">
        <v>5720</v>
      </c>
      <c r="I32" s="1064">
        <v>1</v>
      </c>
      <c r="J32" s="1064">
        <v>9</v>
      </c>
      <c r="K32" s="1064"/>
      <c r="L32" s="1064"/>
    </row>
    <row r="33" spans="1:12" customFormat="1">
      <c r="A33" s="1063" t="s">
        <v>8892</v>
      </c>
      <c r="B33" s="1063">
        <v>16</v>
      </c>
      <c r="C33" s="1063" t="s">
        <v>2614</v>
      </c>
      <c r="D33" s="1063">
        <v>2475</v>
      </c>
      <c r="E33" s="1063">
        <v>12543</v>
      </c>
      <c r="F33" s="1063" t="s">
        <v>164</v>
      </c>
      <c r="G33" s="1063" t="s">
        <v>8774</v>
      </c>
      <c r="H33" s="1063" t="s">
        <v>4887</v>
      </c>
      <c r="I33" s="1064">
        <v>1</v>
      </c>
      <c r="J33" s="1064">
        <v>10</v>
      </c>
      <c r="K33" s="1064"/>
      <c r="L33" s="1064"/>
    </row>
    <row r="34" spans="1:12" customFormat="1">
      <c r="A34" s="1063" t="s">
        <v>8755</v>
      </c>
      <c r="B34" s="1063">
        <v>1</v>
      </c>
      <c r="C34" s="1063" t="s">
        <v>2614</v>
      </c>
      <c r="D34" s="1063">
        <v>2695</v>
      </c>
      <c r="E34" s="1063">
        <v>12540</v>
      </c>
      <c r="F34" s="1063" t="s">
        <v>5915</v>
      </c>
      <c r="G34" s="1063" t="s">
        <v>8756</v>
      </c>
      <c r="H34" s="1063" t="s">
        <v>4887</v>
      </c>
      <c r="I34" s="1064">
        <v>1</v>
      </c>
      <c r="J34" s="1064">
        <v>12</v>
      </c>
      <c r="K34" s="1064">
        <v>1</v>
      </c>
      <c r="L34" s="1064"/>
    </row>
    <row r="35" spans="1:12" customFormat="1">
      <c r="A35" s="1063" t="s">
        <v>8725</v>
      </c>
      <c r="B35" s="1063">
        <v>4</v>
      </c>
      <c r="C35" s="1063" t="s">
        <v>2556</v>
      </c>
      <c r="D35" s="1063">
        <v>2799</v>
      </c>
      <c r="E35" s="1063">
        <v>7385</v>
      </c>
      <c r="F35" s="1063" t="s">
        <v>3439</v>
      </c>
      <c r="G35" s="1063" t="s">
        <v>8727</v>
      </c>
      <c r="H35" s="1063" t="s">
        <v>4887</v>
      </c>
      <c r="I35" s="1064">
        <v>1</v>
      </c>
      <c r="J35" s="1064">
        <v>10</v>
      </c>
      <c r="K35" s="1064">
        <v>1</v>
      </c>
      <c r="L35" s="1064"/>
    </row>
    <row r="36" spans="1:12" customFormat="1">
      <c r="A36" s="1063" t="s">
        <v>8652</v>
      </c>
      <c r="B36" s="1063">
        <v>27</v>
      </c>
      <c r="C36" s="1063" t="s">
        <v>2374</v>
      </c>
      <c r="D36" s="1063">
        <v>3017</v>
      </c>
      <c r="E36" s="1063">
        <v>5827</v>
      </c>
      <c r="F36" s="1063" t="s">
        <v>3596</v>
      </c>
      <c r="G36" s="1063" t="s">
        <v>8653</v>
      </c>
      <c r="H36" s="1063" t="s">
        <v>4880</v>
      </c>
      <c r="I36" s="1064">
        <v>1</v>
      </c>
      <c r="J36" s="1064">
        <v>11</v>
      </c>
      <c r="K36" s="1064"/>
      <c r="L36" s="1064"/>
    </row>
    <row r="37" spans="1:12" customFormat="1">
      <c r="A37" s="1063" t="s">
        <v>8628</v>
      </c>
      <c r="B37" s="1063">
        <v>21</v>
      </c>
      <c r="C37" s="1063" t="s">
        <v>2374</v>
      </c>
      <c r="D37" s="1063">
        <v>3030</v>
      </c>
      <c r="E37" s="1063">
        <v>5825</v>
      </c>
      <c r="F37" s="1063" t="s">
        <v>194</v>
      </c>
      <c r="G37" s="1063" t="s">
        <v>8629</v>
      </c>
      <c r="H37" s="1063" t="s">
        <v>4880</v>
      </c>
      <c r="I37" s="1064">
        <v>1</v>
      </c>
      <c r="J37" s="1064">
        <v>11</v>
      </c>
      <c r="K37" s="1064"/>
      <c r="L37" s="1064"/>
    </row>
    <row r="38" spans="1:12" customFormat="1">
      <c r="A38" s="1063" t="s">
        <v>8871</v>
      </c>
      <c r="B38" s="1063">
        <v>1</v>
      </c>
      <c r="C38" s="1063" t="s">
        <v>2614</v>
      </c>
      <c r="D38" s="1063">
        <v>3091</v>
      </c>
      <c r="E38" s="1063">
        <v>11995</v>
      </c>
      <c r="F38" s="1063" t="s">
        <v>4633</v>
      </c>
      <c r="G38" s="1063" t="s">
        <v>8763</v>
      </c>
      <c r="H38" s="1063" t="s">
        <v>4887</v>
      </c>
      <c r="I38" s="1064">
        <v>1</v>
      </c>
      <c r="J38" s="1064">
        <v>14</v>
      </c>
      <c r="K38" s="1064"/>
      <c r="L38" s="1064"/>
    </row>
    <row r="39" spans="1:12" customFormat="1">
      <c r="A39" s="1063" t="s">
        <v>8606</v>
      </c>
      <c r="B39" s="1063">
        <v>28</v>
      </c>
      <c r="C39" s="1063" t="s">
        <v>2351</v>
      </c>
      <c r="D39" s="1063">
        <v>3392</v>
      </c>
      <c r="E39" s="1063">
        <v>4978</v>
      </c>
      <c r="F39" s="1063" t="s">
        <v>153</v>
      </c>
      <c r="G39" s="1063" t="s">
        <v>8607</v>
      </c>
      <c r="H39" s="1063" t="s">
        <v>5720</v>
      </c>
      <c r="I39" s="1064">
        <v>1</v>
      </c>
      <c r="J39" s="1064">
        <v>11</v>
      </c>
      <c r="K39" s="1064"/>
      <c r="L39" s="1064"/>
    </row>
    <row r="40" spans="1:12" customFormat="1">
      <c r="A40" s="1063" t="s">
        <v>8730</v>
      </c>
      <c r="B40" s="1063">
        <v>11</v>
      </c>
      <c r="C40" s="1063" t="s">
        <v>2556</v>
      </c>
      <c r="D40" s="1063">
        <v>3503</v>
      </c>
      <c r="E40" s="1063">
        <v>7388</v>
      </c>
      <c r="F40" s="1063" t="s">
        <v>4925</v>
      </c>
      <c r="G40" s="1063" t="s">
        <v>8731</v>
      </c>
      <c r="H40" s="1063" t="s">
        <v>4880</v>
      </c>
      <c r="I40" s="1064">
        <v>1</v>
      </c>
      <c r="J40" s="1064">
        <v>11</v>
      </c>
      <c r="K40" s="1064">
        <v>1</v>
      </c>
      <c r="L40" s="1064"/>
    </row>
    <row r="41" spans="1:12" customFormat="1">
      <c r="A41" s="1063" t="s">
        <v>8626</v>
      </c>
      <c r="B41" s="1063">
        <v>21</v>
      </c>
      <c r="C41" s="1063" t="s">
        <v>2374</v>
      </c>
      <c r="D41" s="1063">
        <v>3536</v>
      </c>
      <c r="E41" s="1063">
        <v>5824</v>
      </c>
      <c r="F41" s="1063" t="s">
        <v>2352</v>
      </c>
      <c r="G41" s="1063" t="s">
        <v>8627</v>
      </c>
      <c r="H41" s="1063" t="s">
        <v>4870</v>
      </c>
      <c r="I41" s="1064">
        <v>1</v>
      </c>
      <c r="J41" s="1064">
        <v>11</v>
      </c>
      <c r="K41" s="1064"/>
      <c r="L41" s="1064"/>
    </row>
    <row r="42" spans="1:12" customFormat="1">
      <c r="A42" s="1063" t="s">
        <v>8681</v>
      </c>
      <c r="B42" s="1063">
        <v>14</v>
      </c>
      <c r="C42" s="1063" t="s">
        <v>2417</v>
      </c>
      <c r="D42" s="1063">
        <v>3829</v>
      </c>
      <c r="E42" s="1063">
        <v>7389</v>
      </c>
      <c r="F42" s="1063" t="s">
        <v>153</v>
      </c>
      <c r="G42" s="1063" t="s">
        <v>8682</v>
      </c>
      <c r="H42" s="1063" t="s">
        <v>5720</v>
      </c>
      <c r="I42" s="1064">
        <v>1</v>
      </c>
      <c r="J42" s="1064">
        <v>11</v>
      </c>
      <c r="K42" s="1064"/>
      <c r="L42" s="1064"/>
    </row>
    <row r="43" spans="1:12" customFormat="1">
      <c r="A43" s="1063" t="s">
        <v>8689</v>
      </c>
      <c r="B43" s="1063">
        <v>30</v>
      </c>
      <c r="C43" s="1063" t="s">
        <v>2432</v>
      </c>
      <c r="D43" s="1063">
        <v>3877</v>
      </c>
      <c r="E43" s="1063">
        <v>10452</v>
      </c>
      <c r="F43" s="1063" t="s">
        <v>194</v>
      </c>
      <c r="G43" s="1063" t="s">
        <v>8690</v>
      </c>
      <c r="H43" s="1063" t="s">
        <v>4880</v>
      </c>
      <c r="I43" s="1064">
        <v>1</v>
      </c>
      <c r="J43" s="1064">
        <v>10</v>
      </c>
      <c r="K43" s="1064">
        <v>1</v>
      </c>
      <c r="L43" s="1064"/>
    </row>
    <row r="44" spans="1:12" customFormat="1">
      <c r="A44" s="1063" t="s">
        <v>8593</v>
      </c>
      <c r="B44" s="1063">
        <v>14</v>
      </c>
      <c r="C44" s="1063" t="s">
        <v>2351</v>
      </c>
      <c r="D44" s="1063">
        <v>4078</v>
      </c>
      <c r="E44" s="1063">
        <v>4975</v>
      </c>
      <c r="F44" s="1063" t="s">
        <v>81</v>
      </c>
      <c r="G44" s="1063" t="s">
        <v>8594</v>
      </c>
      <c r="H44" s="1063" t="s">
        <v>4887</v>
      </c>
      <c r="I44" s="1064">
        <v>1</v>
      </c>
      <c r="J44" s="1064">
        <v>11</v>
      </c>
      <c r="K44" s="1064"/>
      <c r="L44" s="1064"/>
    </row>
    <row r="45" spans="1:12" customFormat="1">
      <c r="A45" s="1063" t="s">
        <v>8753</v>
      </c>
      <c r="B45" s="1063">
        <v>25</v>
      </c>
      <c r="C45" s="1063" t="s">
        <v>2556</v>
      </c>
      <c r="D45" s="1063">
        <v>4297</v>
      </c>
      <c r="E45" s="1063">
        <v>7387</v>
      </c>
      <c r="F45" s="1063" t="s">
        <v>194</v>
      </c>
      <c r="G45" s="1063" t="s">
        <v>8754</v>
      </c>
      <c r="H45" s="1063" t="s">
        <v>4880</v>
      </c>
      <c r="I45" s="1064">
        <v>1</v>
      </c>
      <c r="J45" s="1064">
        <v>11</v>
      </c>
      <c r="K45" s="1064"/>
      <c r="L45" s="1064"/>
    </row>
    <row r="46" spans="1:12" customFormat="1">
      <c r="A46" s="1063" t="s">
        <v>8706</v>
      </c>
      <c r="B46" s="1063">
        <v>13</v>
      </c>
      <c r="C46" s="1063" t="s">
        <v>2471</v>
      </c>
      <c r="D46" s="1063">
        <v>4349</v>
      </c>
      <c r="E46" s="1063">
        <v>7376</v>
      </c>
      <c r="F46" s="1063" t="s">
        <v>140</v>
      </c>
      <c r="G46" s="1063" t="s">
        <v>2792</v>
      </c>
      <c r="H46" s="1063" t="s">
        <v>4887</v>
      </c>
      <c r="I46" s="1064">
        <v>1</v>
      </c>
      <c r="J46" s="1064">
        <v>13</v>
      </c>
      <c r="K46" s="1064"/>
      <c r="L46" s="1064"/>
    </row>
    <row r="47" spans="1:12" customFormat="1">
      <c r="A47" s="1063" t="s">
        <v>8666</v>
      </c>
      <c r="B47" s="1063">
        <v>4</v>
      </c>
      <c r="C47" s="1063" t="s">
        <v>2417</v>
      </c>
      <c r="D47" s="1063">
        <v>4380</v>
      </c>
      <c r="E47" s="1063">
        <v>7374</v>
      </c>
      <c r="F47" s="1063" t="s">
        <v>2399</v>
      </c>
      <c r="G47" s="1063" t="s">
        <v>8841</v>
      </c>
      <c r="H47" s="1063" t="s">
        <v>4870</v>
      </c>
      <c r="I47" s="1064">
        <v>1</v>
      </c>
      <c r="J47" s="1064">
        <v>10</v>
      </c>
      <c r="K47" s="1064"/>
      <c r="L47" s="1064"/>
    </row>
    <row r="48" spans="1:12" customFormat="1">
      <c r="A48" s="1063" t="s">
        <v>8608</v>
      </c>
      <c r="B48" s="1063">
        <v>28</v>
      </c>
      <c r="C48" s="1063" t="s">
        <v>2351</v>
      </c>
      <c r="D48" s="1063">
        <v>4449</v>
      </c>
      <c r="E48" s="1063">
        <v>4979</v>
      </c>
      <c r="F48" s="1063" t="s">
        <v>3337</v>
      </c>
      <c r="G48" s="1063" t="s">
        <v>3338</v>
      </c>
      <c r="H48" s="1063" t="s">
        <v>4887</v>
      </c>
      <c r="I48" s="1064">
        <v>1</v>
      </c>
      <c r="J48" s="1064">
        <v>11</v>
      </c>
      <c r="K48" s="1064"/>
      <c r="L48" s="1064"/>
    </row>
    <row r="49" spans="1:12" customFormat="1">
      <c r="A49" s="1063" t="s">
        <v>8615</v>
      </c>
      <c r="B49" s="1063">
        <v>14</v>
      </c>
      <c r="C49" s="1063" t="s">
        <v>2374</v>
      </c>
      <c r="D49" s="1063">
        <v>4503</v>
      </c>
      <c r="E49" s="1063">
        <v>5540</v>
      </c>
      <c r="F49" s="1063" t="s">
        <v>5208</v>
      </c>
      <c r="G49" s="1063" t="s">
        <v>8616</v>
      </c>
      <c r="H49" s="1063" t="s">
        <v>4887</v>
      </c>
      <c r="I49" s="1064">
        <v>1</v>
      </c>
      <c r="J49" s="1064">
        <v>11</v>
      </c>
      <c r="K49" s="1064"/>
      <c r="L49" s="1064"/>
    </row>
    <row r="50" spans="1:12" customFormat="1">
      <c r="A50" s="1063" t="s">
        <v>8734</v>
      </c>
      <c r="B50" s="1063">
        <v>18</v>
      </c>
      <c r="C50" s="1063" t="s">
        <v>2556</v>
      </c>
      <c r="D50" s="1063">
        <v>4507</v>
      </c>
      <c r="E50" s="1063">
        <v>11636</v>
      </c>
      <c r="F50" s="1063" t="s">
        <v>8736</v>
      </c>
      <c r="G50" s="1063" t="s">
        <v>8737</v>
      </c>
      <c r="H50" s="1063" t="s">
        <v>4887</v>
      </c>
      <c r="I50" s="1064">
        <v>1</v>
      </c>
      <c r="J50" s="1064">
        <v>11</v>
      </c>
      <c r="K50" s="1064">
        <v>1</v>
      </c>
      <c r="L50" s="1064"/>
    </row>
    <row r="51" spans="1:12" customFormat="1">
      <c r="A51" s="1063" t="s">
        <v>8644</v>
      </c>
      <c r="B51" s="1063">
        <v>27</v>
      </c>
      <c r="C51" s="1063" t="s">
        <v>2374</v>
      </c>
      <c r="D51" s="1063">
        <v>4517</v>
      </c>
      <c r="E51" s="1063">
        <v>5830</v>
      </c>
      <c r="F51" s="1063" t="s">
        <v>3774</v>
      </c>
      <c r="G51" s="1063" t="s">
        <v>8645</v>
      </c>
      <c r="H51" s="1063" t="s">
        <v>4880</v>
      </c>
      <c r="I51" s="1064">
        <v>1</v>
      </c>
      <c r="J51" s="1064">
        <v>11</v>
      </c>
      <c r="K51" s="1064"/>
      <c r="L51" s="1064"/>
    </row>
    <row r="52" spans="1:12" customFormat="1">
      <c r="A52" s="1063" t="s">
        <v>8632</v>
      </c>
      <c r="B52" s="1063">
        <v>21</v>
      </c>
      <c r="C52" s="1063" t="s">
        <v>2374</v>
      </c>
      <c r="D52" s="1063">
        <v>4530</v>
      </c>
      <c r="E52" s="1063">
        <v>5773</v>
      </c>
      <c r="F52" s="1063" t="s">
        <v>3715</v>
      </c>
      <c r="G52" s="1063" t="s">
        <v>8633</v>
      </c>
      <c r="H52" s="1063" t="s">
        <v>4887</v>
      </c>
      <c r="I52" s="1064">
        <v>1</v>
      </c>
      <c r="J52" s="1064">
        <v>11</v>
      </c>
      <c r="K52" s="1064"/>
      <c r="L52" s="1064"/>
    </row>
    <row r="53" spans="1:12" customFormat="1">
      <c r="A53" s="1063" t="s">
        <v>8656</v>
      </c>
      <c r="B53" s="1063">
        <v>28</v>
      </c>
      <c r="C53" s="1063" t="s">
        <v>2374</v>
      </c>
      <c r="D53" s="1063">
        <v>4545</v>
      </c>
      <c r="E53" s="1063">
        <v>7363</v>
      </c>
      <c r="F53" s="1063" t="s">
        <v>5147</v>
      </c>
      <c r="G53" s="1063" t="s">
        <v>8657</v>
      </c>
      <c r="H53" s="1063" t="s">
        <v>4870</v>
      </c>
      <c r="I53" s="1064">
        <v>1</v>
      </c>
      <c r="J53" s="1064">
        <v>11</v>
      </c>
      <c r="K53" s="1064"/>
      <c r="L53" s="1064"/>
    </row>
    <row r="54" spans="1:12" customFormat="1">
      <c r="A54" s="1063" t="s">
        <v>8875</v>
      </c>
      <c r="B54" s="1063">
        <v>8</v>
      </c>
      <c r="C54" s="1063" t="s">
        <v>5036</v>
      </c>
      <c r="D54" s="1063">
        <v>4550</v>
      </c>
      <c r="E54" s="1063">
        <v>12856</v>
      </c>
      <c r="F54" s="1063" t="s">
        <v>8768</v>
      </c>
      <c r="G54" s="1063" t="s">
        <v>8876</v>
      </c>
      <c r="H54" s="1063" t="s">
        <v>4870</v>
      </c>
      <c r="I54" s="1064">
        <v>1</v>
      </c>
      <c r="J54" s="1064">
        <v>10</v>
      </c>
      <c r="K54" s="1064">
        <v>1</v>
      </c>
      <c r="L54" s="1064"/>
    </row>
    <row r="55" spans="1:12" customFormat="1">
      <c r="A55" s="1063" t="s">
        <v>8954</v>
      </c>
      <c r="B55" s="1063">
        <v>31</v>
      </c>
      <c r="C55" s="1063" t="s">
        <v>2707</v>
      </c>
      <c r="D55" s="1063">
        <v>4613</v>
      </c>
      <c r="E55" s="1063">
        <v>12549</v>
      </c>
      <c r="F55" s="1063" t="s">
        <v>5145</v>
      </c>
      <c r="G55" s="1063" t="s">
        <v>8955</v>
      </c>
      <c r="H55" s="1063" t="s">
        <v>4887</v>
      </c>
      <c r="I55" s="1064">
        <v>1</v>
      </c>
      <c r="J55" s="1064">
        <v>12</v>
      </c>
      <c r="K55" s="1064"/>
      <c r="L55" s="1064"/>
    </row>
    <row r="56" spans="1:12" customFormat="1">
      <c r="A56" s="1063" t="s">
        <v>8868</v>
      </c>
      <c r="B56" s="1063">
        <v>1</v>
      </c>
      <c r="C56" s="1063" t="s">
        <v>5036</v>
      </c>
      <c r="D56" s="1063">
        <v>4625</v>
      </c>
      <c r="E56" s="1063">
        <v>12541</v>
      </c>
      <c r="F56" s="1063" t="s">
        <v>5198</v>
      </c>
      <c r="G56" s="1063" t="s">
        <v>8770</v>
      </c>
      <c r="H56" s="1063" t="s">
        <v>4887</v>
      </c>
      <c r="I56" s="1064">
        <v>1</v>
      </c>
      <c r="J56" s="1064">
        <v>12</v>
      </c>
      <c r="K56" s="1064"/>
      <c r="L56" s="1064"/>
    </row>
    <row r="57" spans="1:12" customFormat="1">
      <c r="A57" s="1063" t="s">
        <v>8757</v>
      </c>
      <c r="B57" s="1063">
        <v>25</v>
      </c>
      <c r="C57" s="1063" t="s">
        <v>2556</v>
      </c>
      <c r="D57" s="1063">
        <v>4638</v>
      </c>
      <c r="E57" s="1063">
        <v>7391</v>
      </c>
      <c r="F57" s="1063" t="s">
        <v>5161</v>
      </c>
      <c r="G57" s="1063" t="s">
        <v>8758</v>
      </c>
      <c r="H57" s="1063" t="s">
        <v>5720</v>
      </c>
      <c r="I57" s="1064">
        <v>1</v>
      </c>
      <c r="J57" s="1064">
        <v>11</v>
      </c>
      <c r="K57" s="1064"/>
      <c r="L57" s="1064"/>
    </row>
    <row r="58" spans="1:12" customFormat="1">
      <c r="A58" s="1063" t="s">
        <v>8618</v>
      </c>
      <c r="B58" s="1063">
        <v>14</v>
      </c>
      <c r="C58" s="1063" t="s">
        <v>2374</v>
      </c>
      <c r="D58" s="1063">
        <v>4669</v>
      </c>
      <c r="E58" s="1063">
        <v>5821</v>
      </c>
      <c r="F58" s="1063" t="s">
        <v>3986</v>
      </c>
      <c r="G58" s="1063" t="s">
        <v>8619</v>
      </c>
      <c r="H58" s="1063" t="s">
        <v>4887</v>
      </c>
      <c r="I58" s="1064">
        <v>1</v>
      </c>
      <c r="J58" s="1064">
        <v>11</v>
      </c>
      <c r="K58" s="1064"/>
      <c r="L58" s="1064"/>
    </row>
    <row r="59" spans="1:12" customFormat="1">
      <c r="A59" s="1063" t="s">
        <v>8663</v>
      </c>
      <c r="B59" s="1063">
        <v>4</v>
      </c>
      <c r="C59" s="1063" t="s">
        <v>2417</v>
      </c>
      <c r="D59" s="1063">
        <v>4765</v>
      </c>
      <c r="E59" s="1063">
        <v>7393</v>
      </c>
      <c r="F59" s="1063" t="s">
        <v>2738</v>
      </c>
      <c r="G59" s="1063" t="s">
        <v>8664</v>
      </c>
      <c r="H59" s="1063" t="s">
        <v>4870</v>
      </c>
      <c r="I59" s="1064">
        <v>1</v>
      </c>
      <c r="J59" s="1064">
        <v>10</v>
      </c>
      <c r="K59" s="1064"/>
      <c r="L59" s="1064"/>
    </row>
    <row r="60" spans="1:12" customFormat="1">
      <c r="A60" s="1063" t="s">
        <v>8880</v>
      </c>
      <c r="B60" s="1063">
        <v>8</v>
      </c>
      <c r="C60" s="1063" t="s">
        <v>2614</v>
      </c>
      <c r="D60" s="1063">
        <v>4766</v>
      </c>
      <c r="E60" s="1063">
        <v>12858</v>
      </c>
      <c r="F60" s="1063" t="s">
        <v>330</v>
      </c>
      <c r="G60" s="1063" t="s">
        <v>8881</v>
      </c>
      <c r="H60" s="1063" t="s">
        <v>4870</v>
      </c>
      <c r="I60" s="1064">
        <v>1</v>
      </c>
      <c r="J60" s="1064">
        <v>11</v>
      </c>
      <c r="K60" s="1064"/>
      <c r="L60" s="1064"/>
    </row>
    <row r="61" spans="1:12" customFormat="1">
      <c r="A61" s="1063" t="s">
        <v>8719</v>
      </c>
      <c r="B61" s="1063">
        <v>24</v>
      </c>
      <c r="C61" s="1063" t="s">
        <v>2471</v>
      </c>
      <c r="D61" s="1063">
        <v>4839</v>
      </c>
      <c r="E61" s="1063">
        <v>7394</v>
      </c>
      <c r="F61" s="1063" t="s">
        <v>4875</v>
      </c>
      <c r="G61" s="1063" t="s">
        <v>8721</v>
      </c>
      <c r="H61" s="1063" t="s">
        <v>5720</v>
      </c>
      <c r="I61" s="1064">
        <v>1</v>
      </c>
      <c r="J61" s="1064">
        <v>13</v>
      </c>
      <c r="K61" s="1064"/>
      <c r="L61" s="1064"/>
    </row>
    <row r="62" spans="1:12" customFormat="1">
      <c r="A62" s="1063" t="s">
        <v>8668</v>
      </c>
      <c r="B62" s="1063">
        <v>4</v>
      </c>
      <c r="C62" s="1063" t="s">
        <v>2417</v>
      </c>
      <c r="D62" s="1063">
        <v>4864</v>
      </c>
      <c r="E62" s="1063">
        <v>5511</v>
      </c>
      <c r="F62" s="1063" t="s">
        <v>157</v>
      </c>
      <c r="G62" s="1063" t="s">
        <v>8669</v>
      </c>
      <c r="H62" s="1063" t="s">
        <v>5720</v>
      </c>
      <c r="I62" s="1064">
        <v>1</v>
      </c>
      <c r="J62" s="1064">
        <v>10</v>
      </c>
      <c r="K62" s="1064"/>
      <c r="L62" s="1064"/>
    </row>
    <row r="63" spans="1:12" customFormat="1">
      <c r="A63" s="1063" t="s">
        <v>8621</v>
      </c>
      <c r="B63" s="1063">
        <v>21</v>
      </c>
      <c r="C63" s="1063" t="s">
        <v>2374</v>
      </c>
      <c r="D63" s="1063">
        <v>4872</v>
      </c>
      <c r="E63" s="1063">
        <v>5823</v>
      </c>
      <c r="F63" s="1063" t="s">
        <v>8622</v>
      </c>
      <c r="G63" s="1063" t="s">
        <v>8623</v>
      </c>
      <c r="H63" s="1063" t="s">
        <v>4870</v>
      </c>
      <c r="I63" s="1064">
        <v>1</v>
      </c>
      <c r="J63" s="1064">
        <v>11</v>
      </c>
      <c r="K63" s="1064"/>
      <c r="L63" s="1064"/>
    </row>
    <row r="64" spans="1:12" customFormat="1">
      <c r="A64" s="1063" t="s">
        <v>8865</v>
      </c>
      <c r="B64" s="1063">
        <v>25</v>
      </c>
      <c r="C64" s="1063" t="s">
        <v>2556</v>
      </c>
      <c r="D64" s="1063">
        <v>4880</v>
      </c>
      <c r="E64" s="1063">
        <v>12739</v>
      </c>
      <c r="F64" s="1063" t="s">
        <v>78</v>
      </c>
      <c r="G64" s="1063" t="s">
        <v>8866</v>
      </c>
      <c r="H64" s="1063" t="s">
        <v>4870</v>
      </c>
      <c r="I64" s="1064">
        <v>1</v>
      </c>
      <c r="J64" s="1064">
        <v>11</v>
      </c>
      <c r="K64" s="1064">
        <v>1</v>
      </c>
      <c r="L64" s="1064"/>
    </row>
    <row r="65" spans="1:12" customFormat="1">
      <c r="A65" s="1063" t="s">
        <v>8640</v>
      </c>
      <c r="B65" s="1063">
        <v>28</v>
      </c>
      <c r="C65" s="1063" t="s">
        <v>2374</v>
      </c>
      <c r="D65" s="1063">
        <v>4919</v>
      </c>
      <c r="E65" s="1063">
        <v>5822</v>
      </c>
      <c r="F65" s="1063" t="s">
        <v>3415</v>
      </c>
      <c r="G65" s="1063" t="s">
        <v>8641</v>
      </c>
      <c r="H65" s="1063" t="s">
        <v>4887</v>
      </c>
      <c r="I65" s="1064">
        <v>1</v>
      </c>
      <c r="J65" s="1064">
        <v>11</v>
      </c>
      <c r="K65" s="1064"/>
      <c r="L65" s="1064"/>
    </row>
    <row r="66" spans="1:12" customFormat="1">
      <c r="A66" s="1063" t="s">
        <v>8717</v>
      </c>
      <c r="B66" s="1063">
        <v>20</v>
      </c>
      <c r="C66" s="1063" t="s">
        <v>2471</v>
      </c>
      <c r="D66" s="1063">
        <v>4940</v>
      </c>
      <c r="E66" s="1063">
        <v>7407</v>
      </c>
      <c r="F66" s="1063" t="s">
        <v>2612</v>
      </c>
      <c r="G66" s="1063" t="s">
        <v>8718</v>
      </c>
      <c r="H66" s="1063" t="s">
        <v>4870</v>
      </c>
      <c r="I66" s="1064">
        <v>1</v>
      </c>
      <c r="J66" s="1064">
        <v>12</v>
      </c>
      <c r="K66" s="1064"/>
      <c r="L66" s="1064"/>
    </row>
    <row r="67" spans="1:12" customFormat="1">
      <c r="A67" s="1063" t="s">
        <v>8930</v>
      </c>
      <c r="B67" s="1063">
        <v>26</v>
      </c>
      <c r="C67" s="1063" t="s">
        <v>2654</v>
      </c>
      <c r="D67" s="1063">
        <v>4957</v>
      </c>
      <c r="E67" s="1063">
        <v>12553</v>
      </c>
      <c r="F67" s="1063" t="s">
        <v>140</v>
      </c>
      <c r="G67" s="1063" t="s">
        <v>8931</v>
      </c>
      <c r="H67" s="1063" t="s">
        <v>4887</v>
      </c>
      <c r="I67" s="1064">
        <v>1</v>
      </c>
      <c r="J67" s="1064">
        <v>0</v>
      </c>
      <c r="K67" s="1064"/>
      <c r="L67" s="1064"/>
    </row>
    <row r="68" spans="1:12" customFormat="1">
      <c r="A68" s="1063" t="s">
        <v>8685</v>
      </c>
      <c r="B68" s="1063">
        <v>30</v>
      </c>
      <c r="C68" s="1063" t="s">
        <v>2432</v>
      </c>
      <c r="D68" s="1063">
        <v>4991</v>
      </c>
      <c r="E68" s="1063">
        <v>7408</v>
      </c>
      <c r="F68" s="1063" t="s">
        <v>309</v>
      </c>
      <c r="G68" s="1063" t="s">
        <v>8687</v>
      </c>
      <c r="H68" s="1063" t="s">
        <v>5720</v>
      </c>
      <c r="I68" s="1064">
        <v>1</v>
      </c>
      <c r="J68" s="1064">
        <v>10</v>
      </c>
      <c r="K68" s="1064">
        <v>1</v>
      </c>
      <c r="L68" s="1064"/>
    </row>
    <row r="69" spans="1:12" customFormat="1">
      <c r="A69" s="1063" t="s">
        <v>8921</v>
      </c>
      <c r="B69" s="1063">
        <v>12</v>
      </c>
      <c r="C69" s="1063" t="s">
        <v>8914</v>
      </c>
      <c r="D69" s="1063">
        <v>5183</v>
      </c>
      <c r="E69" s="1063">
        <v>12656</v>
      </c>
      <c r="F69" s="1063" t="s">
        <v>4972</v>
      </c>
      <c r="G69" s="1063" t="s">
        <v>8922</v>
      </c>
      <c r="H69" s="1063" t="s">
        <v>5720</v>
      </c>
      <c r="I69" s="1064">
        <v>1</v>
      </c>
      <c r="J69" s="1064">
        <v>12</v>
      </c>
      <c r="K69" s="1064"/>
      <c r="L69" s="1064"/>
    </row>
    <row r="70" spans="1:12" customFormat="1">
      <c r="A70" s="1063" t="s">
        <v>8600</v>
      </c>
      <c r="B70" s="1063">
        <v>14</v>
      </c>
      <c r="C70" s="1063" t="s">
        <v>2351</v>
      </c>
      <c r="D70" s="1063">
        <v>5186</v>
      </c>
      <c r="E70" s="1063">
        <v>4977</v>
      </c>
      <c r="F70" s="1063" t="s">
        <v>5138</v>
      </c>
      <c r="G70" s="1063" t="s">
        <v>8601</v>
      </c>
      <c r="H70" s="1063" t="s">
        <v>5720</v>
      </c>
      <c r="I70" s="1064">
        <v>1</v>
      </c>
      <c r="J70" s="1064">
        <v>11</v>
      </c>
      <c r="K70" s="1064"/>
      <c r="L70" s="1064"/>
    </row>
    <row r="71" spans="1:12" customFormat="1">
      <c r="A71" s="1063" t="s">
        <v>8610</v>
      </c>
      <c r="B71" s="1063">
        <v>9</v>
      </c>
      <c r="C71" s="1063" t="s">
        <v>2374</v>
      </c>
      <c r="D71" s="1063">
        <v>5189</v>
      </c>
      <c r="E71" s="1063">
        <v>6377</v>
      </c>
      <c r="F71" s="1063" t="s">
        <v>2822</v>
      </c>
      <c r="G71" s="1063" t="s">
        <v>8611</v>
      </c>
      <c r="H71" s="1063" t="s">
        <v>4870</v>
      </c>
      <c r="I71" s="1064">
        <v>1</v>
      </c>
      <c r="J71" s="1064">
        <v>11</v>
      </c>
      <c r="K71" s="1064"/>
      <c r="L71" s="1064"/>
    </row>
    <row r="72" spans="1:12" customFormat="1">
      <c r="A72" s="1063" t="s">
        <v>8913</v>
      </c>
      <c r="B72" s="1063">
        <v>12</v>
      </c>
      <c r="C72" s="1063" t="s">
        <v>8914</v>
      </c>
      <c r="D72" s="1063">
        <v>5292</v>
      </c>
      <c r="E72" s="1063">
        <v>13590</v>
      </c>
      <c r="F72" s="1063" t="s">
        <v>157</v>
      </c>
      <c r="G72" s="1063" t="s">
        <v>8915</v>
      </c>
      <c r="H72" s="1063" t="s">
        <v>5720</v>
      </c>
      <c r="I72" s="1064">
        <v>1</v>
      </c>
      <c r="J72" s="1064">
        <v>0</v>
      </c>
      <c r="K72" s="1064"/>
      <c r="L72" s="1064"/>
    </row>
    <row r="73" spans="1:12" customFormat="1">
      <c r="A73" s="1063" t="s">
        <v>8692</v>
      </c>
      <c r="B73" s="1063">
        <v>2</v>
      </c>
      <c r="C73" s="1063" t="s">
        <v>2471</v>
      </c>
      <c r="D73" s="1063">
        <v>5315</v>
      </c>
      <c r="E73" s="1063">
        <v>7409</v>
      </c>
      <c r="F73" s="1063" t="s">
        <v>5083</v>
      </c>
      <c r="G73" s="1063" t="s">
        <v>8693</v>
      </c>
      <c r="H73" s="1063" t="s">
        <v>5720</v>
      </c>
      <c r="I73" s="1064">
        <v>1</v>
      </c>
      <c r="J73" s="1064">
        <v>12</v>
      </c>
      <c r="K73" s="1064">
        <v>1</v>
      </c>
      <c r="L73" s="1064"/>
    </row>
    <row r="74" spans="1:12" customFormat="1">
      <c r="A74" s="1063" t="s">
        <v>8702</v>
      </c>
      <c r="B74" s="1063">
        <v>13</v>
      </c>
      <c r="C74" s="1063" t="s">
        <v>2471</v>
      </c>
      <c r="D74" s="1063">
        <v>5322</v>
      </c>
      <c r="E74" s="1063">
        <v>7414</v>
      </c>
      <c r="F74" s="1063" t="s">
        <v>8703</v>
      </c>
      <c r="G74" s="1063" t="s">
        <v>8704</v>
      </c>
      <c r="H74" s="1063" t="s">
        <v>4880</v>
      </c>
      <c r="I74" s="1064">
        <v>1</v>
      </c>
      <c r="J74" s="1064">
        <v>11</v>
      </c>
      <c r="K74" s="1064">
        <v>1</v>
      </c>
      <c r="L74" s="1064"/>
    </row>
    <row r="75" spans="1:12" customFormat="1">
      <c r="A75" s="1063" t="s">
        <v>8723</v>
      </c>
      <c r="B75" s="1063">
        <v>4</v>
      </c>
      <c r="C75" s="1063" t="s">
        <v>2556</v>
      </c>
      <c r="D75" s="1063">
        <v>5406</v>
      </c>
      <c r="E75" s="1063">
        <v>11906</v>
      </c>
      <c r="F75" s="1063" t="s">
        <v>52</v>
      </c>
      <c r="G75" s="1063" t="s">
        <v>8724</v>
      </c>
      <c r="H75" s="1063" t="s">
        <v>4880</v>
      </c>
      <c r="I75" s="1064">
        <v>1</v>
      </c>
      <c r="J75" s="1064">
        <v>11</v>
      </c>
      <c r="K75" s="1064"/>
      <c r="L75" s="1064"/>
    </row>
    <row r="76" spans="1:12" customFormat="1">
      <c r="A76" s="1063" t="s">
        <v>8710</v>
      </c>
      <c r="B76" s="1063">
        <v>20</v>
      </c>
      <c r="C76" s="1063" t="s">
        <v>2471</v>
      </c>
      <c r="D76" s="1063">
        <v>6109</v>
      </c>
      <c r="E76" s="1063">
        <v>7703</v>
      </c>
      <c r="F76" s="1063" t="s">
        <v>149</v>
      </c>
      <c r="G76" s="1063" t="s">
        <v>8510</v>
      </c>
      <c r="H76" s="1063" t="s">
        <v>5720</v>
      </c>
      <c r="I76" s="1064">
        <v>1</v>
      </c>
      <c r="J76" s="1064">
        <v>10</v>
      </c>
      <c r="K76" s="1064">
        <v>1</v>
      </c>
      <c r="L76" s="1064"/>
    </row>
    <row r="77" spans="1:12" customFormat="1">
      <c r="A77" s="1063" t="s">
        <v>8739</v>
      </c>
      <c r="B77" s="1063">
        <v>18</v>
      </c>
      <c r="C77" s="1063" t="s">
        <v>2556</v>
      </c>
      <c r="D77" s="1063">
        <v>6580</v>
      </c>
      <c r="E77" s="1063">
        <v>11759</v>
      </c>
      <c r="F77" s="1063" t="s">
        <v>8741</v>
      </c>
      <c r="G77" s="1063" t="s">
        <v>50</v>
      </c>
      <c r="H77" s="1063" t="s">
        <v>4870</v>
      </c>
      <c r="I77" s="1064">
        <v>1</v>
      </c>
      <c r="J77" s="1064">
        <v>12</v>
      </c>
      <c r="K77" s="1064">
        <v>1</v>
      </c>
      <c r="L77" s="1064"/>
    </row>
    <row r="78" spans="1:12" customFormat="1">
      <c r="A78" s="1063" t="s">
        <v>8659</v>
      </c>
      <c r="B78" s="1063">
        <v>4</v>
      </c>
      <c r="C78" s="1063" t="s">
        <v>2417</v>
      </c>
      <c r="D78" s="1063">
        <v>6941</v>
      </c>
      <c r="E78" s="1063">
        <v>7422</v>
      </c>
      <c r="F78" s="1063" t="s">
        <v>8524</v>
      </c>
      <c r="G78" s="1063" t="s">
        <v>8661</v>
      </c>
      <c r="H78" s="1063" t="s">
        <v>5720</v>
      </c>
      <c r="I78" s="1064">
        <v>1</v>
      </c>
      <c r="J78" s="1064">
        <v>6</v>
      </c>
      <c r="K78" s="1064"/>
      <c r="L78" s="1064">
        <v>2</v>
      </c>
    </row>
    <row r="79" spans="1:12" customFormat="1">
      <c r="A79" s="1063" t="s">
        <v>8797</v>
      </c>
      <c r="B79" s="1063">
        <v>23</v>
      </c>
      <c r="C79" s="1063" t="s">
        <v>2614</v>
      </c>
      <c r="D79" s="1063">
        <v>6972</v>
      </c>
      <c r="E79" s="1063">
        <v>7543</v>
      </c>
      <c r="F79" s="1063" t="s">
        <v>8798</v>
      </c>
      <c r="G79" s="1063" t="s">
        <v>8903</v>
      </c>
      <c r="H79" s="1063" t="s">
        <v>5720</v>
      </c>
      <c r="I79" s="1064">
        <v>1</v>
      </c>
      <c r="J79" s="1064">
        <v>7</v>
      </c>
      <c r="K79" s="1064"/>
      <c r="L79" s="1064">
        <v>2</v>
      </c>
    </row>
    <row r="80" spans="1:12" customFormat="1">
      <c r="A80" s="1063" t="s">
        <v>8743</v>
      </c>
      <c r="B80" s="1063">
        <v>20</v>
      </c>
      <c r="C80" s="1063" t="s">
        <v>2556</v>
      </c>
      <c r="D80" s="1063">
        <v>7028</v>
      </c>
      <c r="E80" s="1063">
        <v>7423</v>
      </c>
      <c r="F80" s="1063" t="s">
        <v>8745</v>
      </c>
      <c r="G80" s="1063" t="s">
        <v>8746</v>
      </c>
      <c r="H80" s="1063" t="s">
        <v>4887</v>
      </c>
      <c r="I80" s="1064">
        <v>1</v>
      </c>
      <c r="J80" s="1064">
        <v>7</v>
      </c>
      <c r="K80" s="1064"/>
      <c r="L80" s="1064">
        <v>2</v>
      </c>
    </row>
    <row r="81" spans="1:12" customFormat="1">
      <c r="A81" s="1063" t="s">
        <v>8672</v>
      </c>
      <c r="B81" s="1063">
        <v>12</v>
      </c>
      <c r="C81" s="1063" t="s">
        <v>2417</v>
      </c>
      <c r="D81" s="1063">
        <v>7055</v>
      </c>
      <c r="E81" s="1063">
        <v>7424</v>
      </c>
      <c r="F81" s="1063" t="s">
        <v>8674</v>
      </c>
      <c r="G81" s="1063" t="s">
        <v>9028</v>
      </c>
      <c r="H81" s="1063" t="s">
        <v>4887</v>
      </c>
      <c r="I81" s="1064">
        <v>1</v>
      </c>
      <c r="J81" s="1064">
        <v>6</v>
      </c>
      <c r="K81" s="1064"/>
      <c r="L81" s="1064">
        <v>2</v>
      </c>
    </row>
    <row r="82" spans="1:12" customFormat="1">
      <c r="A82" s="1063" t="s">
        <v>8898</v>
      </c>
      <c r="B82" s="1063">
        <v>22</v>
      </c>
      <c r="C82" s="1063" t="s">
        <v>2614</v>
      </c>
      <c r="D82" s="1063">
        <v>7077</v>
      </c>
      <c r="E82" s="1063">
        <v>12853</v>
      </c>
      <c r="F82" s="1063" t="s">
        <v>8899</v>
      </c>
      <c r="G82" s="1063" t="s">
        <v>32</v>
      </c>
      <c r="H82" s="1063" t="s">
        <v>4870</v>
      </c>
      <c r="I82" s="1064">
        <v>1</v>
      </c>
      <c r="J82" s="1064">
        <v>6</v>
      </c>
      <c r="K82" s="1064"/>
      <c r="L82" s="1064"/>
    </row>
    <row r="83" spans="1:12" customFormat="1">
      <c r="A83" s="1063" t="s">
        <v>8908</v>
      </c>
      <c r="B83" s="1063">
        <v>5</v>
      </c>
      <c r="C83" s="1063" t="s">
        <v>2654</v>
      </c>
      <c r="D83" s="1063">
        <v>7093</v>
      </c>
      <c r="E83" s="1063">
        <v>13042</v>
      </c>
      <c r="F83" s="1063" t="s">
        <v>8909</v>
      </c>
      <c r="G83" s="1063" t="s">
        <v>8910</v>
      </c>
      <c r="H83" s="1063" t="s">
        <v>5720</v>
      </c>
      <c r="I83" s="1064">
        <v>1</v>
      </c>
      <c r="J83" s="1064">
        <v>7</v>
      </c>
      <c r="K83" s="1064"/>
      <c r="L83" s="1064"/>
    </row>
    <row r="84" spans="1:12" customFormat="1">
      <c r="A84" s="1063" t="s">
        <v>8697</v>
      </c>
      <c r="B84" s="1063">
        <v>6</v>
      </c>
      <c r="C84" s="1063" t="s">
        <v>2471</v>
      </c>
      <c r="D84" s="1063">
        <v>7203</v>
      </c>
      <c r="E84" s="1063">
        <v>7426</v>
      </c>
      <c r="F84" s="1063" t="s">
        <v>8699</v>
      </c>
      <c r="G84" s="1063" t="s">
        <v>8700</v>
      </c>
      <c r="H84" s="1063" t="s">
        <v>4887</v>
      </c>
      <c r="I84" s="1064">
        <v>1</v>
      </c>
      <c r="J84" s="1064">
        <v>10</v>
      </c>
      <c r="K84" s="1064">
        <v>1</v>
      </c>
      <c r="L84" s="1064"/>
    </row>
    <row r="85" spans="1:12" customFormat="1">
      <c r="A85" s="1063" t="s">
        <v>8711</v>
      </c>
      <c r="B85" s="1063">
        <v>20</v>
      </c>
      <c r="C85" s="1063" t="s">
        <v>2471</v>
      </c>
      <c r="D85" s="1063">
        <v>7206</v>
      </c>
      <c r="E85" s="1063">
        <v>7544</v>
      </c>
      <c r="F85" s="1063" t="s">
        <v>8712</v>
      </c>
      <c r="G85" s="1063" t="s">
        <v>8713</v>
      </c>
      <c r="H85" s="1063" t="s">
        <v>4887</v>
      </c>
      <c r="I85" s="1064">
        <v>1</v>
      </c>
      <c r="J85" s="1064">
        <v>10</v>
      </c>
      <c r="K85" s="1064"/>
      <c r="L85" s="1064"/>
    </row>
    <row r="86" spans="1:12" customFormat="1">
      <c r="A86" s="1063" t="s">
        <v>8603</v>
      </c>
      <c r="B86" s="1063">
        <v>21</v>
      </c>
      <c r="C86" s="1063" t="s">
        <v>2351</v>
      </c>
      <c r="D86" s="1063">
        <v>7308</v>
      </c>
      <c r="E86" s="1063">
        <v>4987</v>
      </c>
      <c r="F86" s="1063" t="s">
        <v>8479</v>
      </c>
      <c r="G86" s="1063" t="s">
        <v>7055</v>
      </c>
      <c r="H86" s="1063" t="s">
        <v>4880</v>
      </c>
      <c r="I86" s="1064">
        <v>1</v>
      </c>
      <c r="J86" s="1064">
        <v>11</v>
      </c>
      <c r="K86" s="1064"/>
      <c r="L86" s="1064"/>
    </row>
    <row r="87" spans="1:12" customFormat="1">
      <c r="A87" s="1063" t="s">
        <v>8826</v>
      </c>
      <c r="B87" s="1063">
        <v>20</v>
      </c>
      <c r="C87" s="1063" t="s">
        <v>2746</v>
      </c>
      <c r="D87" s="1063">
        <v>7318</v>
      </c>
      <c r="E87" s="1063">
        <v>7545</v>
      </c>
      <c r="F87" s="1063" t="s">
        <v>8827</v>
      </c>
      <c r="G87" s="1063" t="s">
        <v>9028</v>
      </c>
      <c r="H87" s="1063" t="s">
        <v>4887</v>
      </c>
      <c r="I87" s="1064">
        <v>1</v>
      </c>
      <c r="J87" s="1064">
        <v>12</v>
      </c>
      <c r="K87" s="1064"/>
      <c r="L87" s="1064"/>
    </row>
    <row r="88" spans="1:12" customFormat="1">
      <c r="A88" s="1063" t="s">
        <v>8938</v>
      </c>
      <c r="B88" s="1063">
        <v>3</v>
      </c>
      <c r="C88" s="1063" t="s">
        <v>2707</v>
      </c>
      <c r="D88" s="1063">
        <v>7390</v>
      </c>
      <c r="E88" s="1063">
        <v>12817</v>
      </c>
      <c r="F88" s="1063" t="s">
        <v>3856</v>
      </c>
      <c r="G88" s="1063" t="s">
        <v>8939</v>
      </c>
      <c r="H88" s="1063" t="s">
        <v>5720</v>
      </c>
      <c r="I88" s="1064">
        <v>1</v>
      </c>
      <c r="J88" s="1064">
        <v>10</v>
      </c>
      <c r="K88" s="1064"/>
      <c r="L88" s="1064"/>
    </row>
    <row r="89" spans="1:12" customFormat="1">
      <c r="A89" s="1063" t="s">
        <v>8708</v>
      </c>
      <c r="B89" s="1063">
        <v>13</v>
      </c>
      <c r="C89" s="1063" t="s">
        <v>2471</v>
      </c>
      <c r="D89" s="1063">
        <v>7422</v>
      </c>
      <c r="E89" s="1063">
        <v>7420</v>
      </c>
      <c r="F89" s="1063" t="s">
        <v>3712</v>
      </c>
      <c r="G89" s="1063" t="s">
        <v>8709</v>
      </c>
      <c r="H89" s="1063" t="s">
        <v>4887</v>
      </c>
      <c r="I89" s="1064">
        <v>1</v>
      </c>
      <c r="J89" s="1064">
        <v>11</v>
      </c>
      <c r="K89" s="1064">
        <v>1</v>
      </c>
      <c r="L89" s="1064"/>
    </row>
    <row r="90" spans="1:12" customFormat="1">
      <c r="A90" s="1063" t="s">
        <v>8677</v>
      </c>
      <c r="B90" s="1063">
        <v>11</v>
      </c>
      <c r="C90" s="1063" t="s">
        <v>2417</v>
      </c>
      <c r="D90" s="1063">
        <v>7437</v>
      </c>
      <c r="E90" s="1063">
        <v>7546</v>
      </c>
      <c r="F90" s="1063" t="s">
        <v>8678</v>
      </c>
      <c r="G90" s="1063" t="s">
        <v>8679</v>
      </c>
      <c r="H90" s="1063" t="s">
        <v>5720</v>
      </c>
      <c r="I90" s="1064">
        <v>1</v>
      </c>
      <c r="J90" s="1064">
        <v>11</v>
      </c>
      <c r="K90" s="1064"/>
      <c r="L90" s="1064">
        <v>2</v>
      </c>
    </row>
    <row r="91" spans="1:12" customFormat="1">
      <c r="A91" s="1063" t="s">
        <v>8695</v>
      </c>
      <c r="B91" s="1063">
        <v>6</v>
      </c>
      <c r="C91" s="1063" t="s">
        <v>2471</v>
      </c>
      <c r="D91" s="1063">
        <v>7453</v>
      </c>
      <c r="E91" s="1063">
        <v>7705</v>
      </c>
      <c r="F91" s="1063" t="s">
        <v>6235</v>
      </c>
      <c r="G91" s="1063" t="s">
        <v>8696</v>
      </c>
      <c r="H91" s="1063" t="s">
        <v>5720</v>
      </c>
      <c r="I91" s="1064">
        <v>1</v>
      </c>
      <c r="J91" s="1064">
        <v>11</v>
      </c>
      <c r="K91" s="1064">
        <v>1</v>
      </c>
      <c r="L91" s="1064"/>
    </row>
    <row r="92" spans="1:12" customFormat="1">
      <c r="A92" s="1063" t="s">
        <v>8748</v>
      </c>
      <c r="B92" s="1063" t="s">
        <v>8848</v>
      </c>
      <c r="C92" s="1063" t="s">
        <v>2471</v>
      </c>
      <c r="D92" s="1063">
        <v>7460</v>
      </c>
      <c r="E92" s="1063">
        <v>7706</v>
      </c>
      <c r="F92" s="1063" t="s">
        <v>239</v>
      </c>
      <c r="G92" s="1063" t="s">
        <v>8749</v>
      </c>
      <c r="H92" s="1063" t="s">
        <v>4870</v>
      </c>
      <c r="I92" s="1064">
        <v>1</v>
      </c>
      <c r="J92" s="1064">
        <v>13</v>
      </c>
      <c r="K92" s="1064"/>
      <c r="L92" s="1064"/>
    </row>
    <row r="93" spans="1:12" customFormat="1">
      <c r="A93" s="1063" t="s">
        <v>9028</v>
      </c>
      <c r="B93" s="1063">
        <v>6</v>
      </c>
      <c r="C93" s="1063" t="s">
        <v>2815</v>
      </c>
      <c r="D93" s="1063">
        <v>4164</v>
      </c>
      <c r="E93" s="1063" t="s">
        <v>9028</v>
      </c>
      <c r="F93" s="1063" t="s">
        <v>8551</v>
      </c>
      <c r="G93" s="1063" t="s">
        <v>8552</v>
      </c>
      <c r="H93" s="1063" t="s">
        <v>5720</v>
      </c>
      <c r="I93" s="1064">
        <v>1</v>
      </c>
      <c r="J93" s="1064"/>
      <c r="K93" s="1064"/>
      <c r="L93" s="1064"/>
    </row>
    <row r="94" spans="1:12" customFormat="1">
      <c r="A94" s="1063" t="s">
        <v>9028</v>
      </c>
      <c r="B94" s="1063">
        <v>12</v>
      </c>
      <c r="C94" s="1063" t="s">
        <v>2815</v>
      </c>
      <c r="D94" s="1063">
        <v>3714</v>
      </c>
      <c r="E94" s="1063" t="s">
        <v>9028</v>
      </c>
      <c r="F94" s="1063" t="s">
        <v>157</v>
      </c>
      <c r="G94" s="1063" t="s">
        <v>8970</v>
      </c>
      <c r="H94" s="1063" t="s">
        <v>5720</v>
      </c>
      <c r="I94" s="1064">
        <v>1</v>
      </c>
      <c r="J94" s="1064">
        <v>12</v>
      </c>
      <c r="K94" s="1064"/>
      <c r="L94" s="1064"/>
    </row>
    <row r="95" spans="1:12" customFormat="1">
      <c r="A95" s="1063" t="s">
        <v>9028</v>
      </c>
      <c r="B95" s="1063" t="s">
        <v>9028</v>
      </c>
      <c r="C95" s="1063" t="s">
        <v>9028</v>
      </c>
      <c r="D95" s="1063">
        <v>9</v>
      </c>
      <c r="E95" s="1063" t="s">
        <v>9028</v>
      </c>
      <c r="F95" s="1063" t="s">
        <v>8542</v>
      </c>
      <c r="G95" s="1063" t="s">
        <v>8833</v>
      </c>
      <c r="H95" s="1063" t="s">
        <v>8834</v>
      </c>
      <c r="I95" s="1064">
        <v>1</v>
      </c>
      <c r="J95" s="1064"/>
      <c r="K95" s="1064"/>
      <c r="L95" s="1064"/>
    </row>
    <row r="96" spans="1:12" customFormat="1">
      <c r="A96" s="1063" t="s">
        <v>9028</v>
      </c>
      <c r="B96" s="1063" t="s">
        <v>9028</v>
      </c>
      <c r="C96" s="1063" t="s">
        <v>9028</v>
      </c>
      <c r="D96" s="1063">
        <v>2813</v>
      </c>
      <c r="E96" s="1063" t="s">
        <v>9028</v>
      </c>
      <c r="F96" s="1063" t="s">
        <v>8082</v>
      </c>
      <c r="G96" s="1063" t="s">
        <v>5857</v>
      </c>
      <c r="H96" s="1063" t="s">
        <v>9028</v>
      </c>
      <c r="I96" s="1064">
        <v>1</v>
      </c>
      <c r="J96" s="1064"/>
      <c r="K96" s="1064"/>
      <c r="L96" s="1064"/>
    </row>
    <row r="97" spans="1:12" customFormat="1">
      <c r="A97" s="1063" t="s">
        <v>9028</v>
      </c>
      <c r="B97" s="1063" t="s">
        <v>9028</v>
      </c>
      <c r="C97" s="1063" t="s">
        <v>9028</v>
      </c>
      <c r="D97" s="1063">
        <v>4605</v>
      </c>
      <c r="E97" s="1063" t="s">
        <v>9028</v>
      </c>
      <c r="F97" s="1063" t="s">
        <v>3444</v>
      </c>
      <c r="G97" s="1063" t="s">
        <v>8549</v>
      </c>
      <c r="H97" s="1063" t="s">
        <v>4921</v>
      </c>
      <c r="I97" s="1064">
        <v>1</v>
      </c>
      <c r="J97" s="1064"/>
      <c r="K97" s="1064"/>
      <c r="L97" s="1064"/>
    </row>
    <row r="98" spans="1:12" customFormat="1">
      <c r="A98" s="1063" t="s">
        <v>9028</v>
      </c>
      <c r="B98" s="1063" t="s">
        <v>9028</v>
      </c>
      <c r="C98" s="1063" t="s">
        <v>9028</v>
      </c>
      <c r="D98" s="1063">
        <v>5312</v>
      </c>
      <c r="E98" s="1063" t="s">
        <v>9028</v>
      </c>
      <c r="F98" s="1063" t="s">
        <v>2386</v>
      </c>
      <c r="G98" s="1063" t="s">
        <v>8994</v>
      </c>
      <c r="H98" s="1063" t="s">
        <v>4880</v>
      </c>
      <c r="I98" s="1064">
        <v>1</v>
      </c>
      <c r="J98" s="1064"/>
      <c r="K98" s="1064"/>
      <c r="L98" s="1064"/>
    </row>
    <row r="99" spans="1:12" customFormat="1">
      <c r="A99" s="1063" t="s">
        <v>9028</v>
      </c>
      <c r="B99" s="1063" t="s">
        <v>9028</v>
      </c>
      <c r="C99" s="1063" t="s">
        <v>9028</v>
      </c>
      <c r="D99" s="1063" t="s">
        <v>9028</v>
      </c>
      <c r="E99" s="1063" t="s">
        <v>9028</v>
      </c>
      <c r="F99" s="1063" t="s">
        <v>4806</v>
      </c>
      <c r="G99" s="1063" t="s">
        <v>9028</v>
      </c>
      <c r="H99" s="1063" t="s">
        <v>4887</v>
      </c>
      <c r="I99" s="1064"/>
      <c r="J99" s="1064"/>
      <c r="K99" s="1064"/>
      <c r="L99" s="1064"/>
    </row>
    <row r="100" spans="1:12" customFormat="1">
      <c r="A100" s="1063" t="s">
        <v>9028</v>
      </c>
      <c r="B100" s="1063" t="s">
        <v>9028</v>
      </c>
      <c r="C100" s="1063" t="s">
        <v>9028</v>
      </c>
      <c r="D100" s="1063" t="s">
        <v>9028</v>
      </c>
      <c r="E100" s="1063" t="s">
        <v>9028</v>
      </c>
      <c r="F100" s="1063" t="s">
        <v>9028</v>
      </c>
      <c r="G100" s="1063" t="s">
        <v>9028</v>
      </c>
      <c r="H100" s="1063" t="s">
        <v>9028</v>
      </c>
      <c r="I100" s="1064"/>
      <c r="J100" s="1064"/>
      <c r="K100" s="1064"/>
      <c r="L100" s="1064"/>
    </row>
    <row r="101" spans="1:12" customFormat="1">
      <c r="A101" s="1063" t="s">
        <v>8927</v>
      </c>
      <c r="B101" s="1063">
        <v>19</v>
      </c>
      <c r="C101" s="1063" t="s">
        <v>2654</v>
      </c>
      <c r="D101" s="1063">
        <v>7342</v>
      </c>
      <c r="E101" s="1063">
        <v>14693</v>
      </c>
      <c r="F101" s="1063" t="s">
        <v>8824</v>
      </c>
      <c r="G101" s="1063" t="s">
        <v>8825</v>
      </c>
      <c r="H101" s="1063" t="s">
        <v>4887</v>
      </c>
      <c r="I101" s="1064">
        <v>1</v>
      </c>
      <c r="J101" s="1064">
        <v>10</v>
      </c>
      <c r="K101" s="1064"/>
      <c r="L101" s="1064"/>
    </row>
    <row r="102" spans="1:12" customFormat="1">
      <c r="A102" s="1063" t="s">
        <v>8946</v>
      </c>
      <c r="B102" s="1063">
        <v>15</v>
      </c>
      <c r="C102" s="1063" t="s">
        <v>2707</v>
      </c>
      <c r="D102" s="1063">
        <v>4067</v>
      </c>
      <c r="E102" s="1063">
        <v>14719</v>
      </c>
      <c r="F102" s="1063" t="s">
        <v>4691</v>
      </c>
      <c r="G102" s="1063" t="s">
        <v>8947</v>
      </c>
      <c r="H102" s="1063" t="s">
        <v>5720</v>
      </c>
      <c r="I102" s="1064">
        <v>1</v>
      </c>
      <c r="J102" s="1064">
        <v>12</v>
      </c>
      <c r="K102" s="1064"/>
      <c r="L102" s="1064"/>
    </row>
    <row r="103" spans="1:12" customFormat="1">
      <c r="A103" s="1063" t="s">
        <v>8948</v>
      </c>
      <c r="B103" s="1063">
        <v>17</v>
      </c>
      <c r="C103" s="1063" t="s">
        <v>2707</v>
      </c>
      <c r="D103" s="1063">
        <v>1757</v>
      </c>
      <c r="E103" s="1063">
        <v>14555</v>
      </c>
      <c r="F103" s="1063" t="s">
        <v>129</v>
      </c>
      <c r="G103" s="1063" t="s">
        <v>8813</v>
      </c>
      <c r="H103" s="1063" t="s">
        <v>5720</v>
      </c>
      <c r="I103" s="1064">
        <v>1</v>
      </c>
      <c r="J103" s="1064">
        <v>12</v>
      </c>
      <c r="K103" s="1064"/>
      <c r="L103" s="1064"/>
    </row>
    <row r="104" spans="1:12" customFormat="1">
      <c r="A104" s="1063" t="s">
        <v>8950</v>
      </c>
      <c r="B104" s="1063">
        <v>17</v>
      </c>
      <c r="C104" s="1063" t="s">
        <v>2707</v>
      </c>
      <c r="D104" s="1063">
        <v>2480</v>
      </c>
      <c r="E104" s="1063">
        <v>14529</v>
      </c>
      <c r="F104" s="1063" t="s">
        <v>6110</v>
      </c>
      <c r="G104" s="1063" t="s">
        <v>114</v>
      </c>
      <c r="H104" s="1063" t="s">
        <v>4887</v>
      </c>
      <c r="I104" s="1064">
        <v>1</v>
      </c>
      <c r="J104" s="1064">
        <v>0</v>
      </c>
      <c r="K104" s="1064"/>
      <c r="L104" s="1064"/>
    </row>
    <row r="105" spans="1:12" customFormat="1">
      <c r="A105" s="1063" t="s">
        <v>8940</v>
      </c>
      <c r="B105" s="1063">
        <v>17</v>
      </c>
      <c r="C105" s="1063" t="s">
        <v>2707</v>
      </c>
      <c r="D105" s="1063">
        <v>5067</v>
      </c>
      <c r="E105" s="1063">
        <v>14543</v>
      </c>
      <c r="F105" s="1063" t="s">
        <v>5110</v>
      </c>
      <c r="G105" s="1063" t="s">
        <v>8941</v>
      </c>
      <c r="H105" s="1063" t="s">
        <v>4887</v>
      </c>
      <c r="I105" s="1064">
        <v>1</v>
      </c>
      <c r="J105" s="1064">
        <v>12</v>
      </c>
      <c r="K105" s="1064"/>
      <c r="L105" s="1064"/>
    </row>
    <row r="106" spans="1:12" customFormat="1">
      <c r="A106" s="1063" t="s">
        <v>8952</v>
      </c>
      <c r="B106" s="1063">
        <v>20</v>
      </c>
      <c r="C106" s="1063" t="s">
        <v>2707</v>
      </c>
      <c r="D106" s="1063">
        <v>7582</v>
      </c>
      <c r="E106" s="1063">
        <v>14708</v>
      </c>
      <c r="F106" s="1063" t="s">
        <v>81</v>
      </c>
      <c r="G106" s="1063" t="s">
        <v>2387</v>
      </c>
      <c r="H106" s="1063" t="s">
        <v>4887</v>
      </c>
      <c r="I106" s="1064">
        <v>1</v>
      </c>
      <c r="J106" s="1064">
        <v>12</v>
      </c>
      <c r="K106" s="1064"/>
      <c r="L106" s="1064"/>
    </row>
    <row r="107" spans="1:12" customFormat="1">
      <c r="A107" s="1063" t="s">
        <v>8951</v>
      </c>
      <c r="B107" s="1063">
        <v>25</v>
      </c>
      <c r="C107" s="1063" t="s">
        <v>2707</v>
      </c>
      <c r="D107" s="1063">
        <v>3538</v>
      </c>
      <c r="E107" s="1063">
        <v>14710</v>
      </c>
      <c r="F107" s="1063" t="s">
        <v>2515</v>
      </c>
      <c r="G107" s="1063" t="s">
        <v>4486</v>
      </c>
      <c r="H107" s="1063" t="s">
        <v>5720</v>
      </c>
      <c r="I107" s="1064">
        <v>1</v>
      </c>
      <c r="J107" s="1064">
        <v>12</v>
      </c>
      <c r="K107" s="1064"/>
      <c r="L107" s="1064"/>
    </row>
    <row r="108" spans="1:12" customFormat="1">
      <c r="A108" s="1063" t="s">
        <v>8957</v>
      </c>
      <c r="B108" s="1063">
        <v>9</v>
      </c>
      <c r="C108" s="1063" t="s">
        <v>2746</v>
      </c>
      <c r="D108" s="1063">
        <v>2967</v>
      </c>
      <c r="E108" s="1063">
        <v>14776</v>
      </c>
      <c r="F108" s="1063" t="s">
        <v>157</v>
      </c>
      <c r="G108" s="1063" t="s">
        <v>9029</v>
      </c>
      <c r="H108" s="1063" t="s">
        <v>5720</v>
      </c>
      <c r="I108" s="1064">
        <v>1</v>
      </c>
      <c r="J108" s="1064">
        <v>12</v>
      </c>
      <c r="K108" s="1064"/>
      <c r="L108" s="1064"/>
    </row>
    <row r="109" spans="1:12" customFormat="1">
      <c r="A109" s="1063" t="s">
        <v>9030</v>
      </c>
      <c r="B109" s="1063">
        <v>20</v>
      </c>
      <c r="C109" s="1063" t="s">
        <v>2746</v>
      </c>
      <c r="D109" s="1063">
        <v>6973</v>
      </c>
      <c r="E109" s="1063">
        <v>14715</v>
      </c>
      <c r="F109" s="1063" t="s">
        <v>8799</v>
      </c>
      <c r="G109" s="1063" t="s">
        <v>9028</v>
      </c>
      <c r="H109" s="1063" t="s">
        <v>4887</v>
      </c>
      <c r="I109" s="1064">
        <v>1</v>
      </c>
      <c r="J109" s="1064">
        <v>6</v>
      </c>
      <c r="K109" s="1064"/>
      <c r="L109" s="1064">
        <v>2</v>
      </c>
    </row>
    <row r="110" spans="1:12" customFormat="1">
      <c r="A110" s="1063" t="s">
        <v>9016</v>
      </c>
      <c r="B110" s="1063">
        <v>20</v>
      </c>
      <c r="C110" s="1063" t="s">
        <v>2746</v>
      </c>
      <c r="D110" s="1063">
        <v>5707</v>
      </c>
      <c r="E110" s="1063">
        <v>14717</v>
      </c>
      <c r="F110" s="1063" t="s">
        <v>5446</v>
      </c>
      <c r="G110" s="1063" t="s">
        <v>114</v>
      </c>
      <c r="H110" s="1063" t="s">
        <v>4887</v>
      </c>
      <c r="I110" s="1064">
        <v>1</v>
      </c>
      <c r="J110" s="1064">
        <v>12</v>
      </c>
      <c r="K110" s="1064"/>
      <c r="L110" s="1064"/>
    </row>
    <row r="111" spans="1:12" customFormat="1">
      <c r="A111" s="1063" t="s">
        <v>9013</v>
      </c>
      <c r="B111" s="1063">
        <v>20</v>
      </c>
      <c r="C111" s="1063" t="s">
        <v>2746</v>
      </c>
      <c r="D111" s="1063">
        <v>7253</v>
      </c>
      <c r="E111" s="1063">
        <v>14718</v>
      </c>
      <c r="F111" s="1063" t="s">
        <v>8821</v>
      </c>
      <c r="G111" s="1063" t="s">
        <v>8822</v>
      </c>
      <c r="H111" s="1063" t="s">
        <v>4887</v>
      </c>
      <c r="I111" s="1064">
        <v>1</v>
      </c>
      <c r="J111" s="1064">
        <v>12</v>
      </c>
      <c r="K111" s="1064"/>
      <c r="L111" s="1064"/>
    </row>
    <row r="112" spans="1:12" customFormat="1">
      <c r="A112" s="1063" t="s">
        <v>8943</v>
      </c>
      <c r="B112" s="1063">
        <v>20</v>
      </c>
      <c r="C112" s="1063" t="s">
        <v>2746</v>
      </c>
      <c r="D112" s="1063">
        <v>7438</v>
      </c>
      <c r="E112" s="1063" t="s">
        <v>9028</v>
      </c>
      <c r="F112" s="1063" t="s">
        <v>5112</v>
      </c>
      <c r="G112" s="1063" t="s">
        <v>9028</v>
      </c>
      <c r="H112" s="1063" t="s">
        <v>4887</v>
      </c>
      <c r="I112" s="1064">
        <v>1</v>
      </c>
      <c r="J112" s="1064">
        <v>12</v>
      </c>
      <c r="K112" s="1064"/>
      <c r="L112" s="1064"/>
    </row>
    <row r="113" spans="1:12" customFormat="1">
      <c r="A113" s="1063" t="s">
        <v>9015</v>
      </c>
      <c r="B113" s="1063">
        <v>20</v>
      </c>
      <c r="C113" s="1063" t="s">
        <v>2746</v>
      </c>
      <c r="D113" s="1063">
        <v>5671</v>
      </c>
      <c r="E113" s="1063" t="s">
        <v>9028</v>
      </c>
      <c r="F113" s="1063" t="s">
        <v>81</v>
      </c>
      <c r="G113" s="1063" t="s">
        <v>8823</v>
      </c>
      <c r="H113" s="1063" t="s">
        <v>4887</v>
      </c>
      <c r="I113" s="1064">
        <v>1</v>
      </c>
      <c r="J113" s="1064">
        <v>12</v>
      </c>
      <c r="K113" s="1064"/>
      <c r="L113" s="1064"/>
    </row>
    <row r="114" spans="1:12" customFormat="1">
      <c r="A114" s="1063" t="s">
        <v>8964</v>
      </c>
      <c r="B114" s="1063">
        <v>20</v>
      </c>
      <c r="C114" s="1063" t="s">
        <v>2746</v>
      </c>
      <c r="D114" s="1063">
        <v>7502</v>
      </c>
      <c r="E114" s="1063" t="s">
        <v>9028</v>
      </c>
      <c r="F114" s="1063" t="s">
        <v>6142</v>
      </c>
      <c r="G114" s="1063" t="s">
        <v>9028</v>
      </c>
      <c r="H114" s="1063" t="s">
        <v>4887</v>
      </c>
      <c r="I114" s="1064">
        <v>1</v>
      </c>
      <c r="J114" s="1064">
        <v>12</v>
      </c>
      <c r="K114" s="1064"/>
      <c r="L114" s="1064"/>
    </row>
    <row r="115" spans="1:12" customFormat="1">
      <c r="A115" s="1063" t="s">
        <v>9017</v>
      </c>
      <c r="B115" s="1063">
        <v>20</v>
      </c>
      <c r="C115" s="1063" t="s">
        <v>2746</v>
      </c>
      <c r="D115" s="1063">
        <v>7400</v>
      </c>
      <c r="E115" s="1063" t="s">
        <v>9028</v>
      </c>
      <c r="F115" s="1063" t="s">
        <v>3724</v>
      </c>
      <c r="G115" s="1063" t="s">
        <v>165</v>
      </c>
      <c r="H115" s="1063" t="s">
        <v>4887</v>
      </c>
      <c r="I115" s="1064">
        <v>1</v>
      </c>
      <c r="J115" s="1064">
        <v>12</v>
      </c>
      <c r="K115" s="1064"/>
      <c r="L115" s="1064"/>
    </row>
    <row r="116" spans="1:12" customFormat="1">
      <c r="A116" s="1063" t="s">
        <v>8959</v>
      </c>
      <c r="B116" s="1063">
        <v>20</v>
      </c>
      <c r="C116" s="1063" t="s">
        <v>2746</v>
      </c>
      <c r="D116" s="1063">
        <v>7516</v>
      </c>
      <c r="E116" s="1063" t="s">
        <v>9028</v>
      </c>
      <c r="F116" s="1063" t="s">
        <v>4312</v>
      </c>
      <c r="G116" s="1063" t="s">
        <v>2952</v>
      </c>
      <c r="H116" s="1063" t="s">
        <v>5720</v>
      </c>
      <c r="I116" s="1064">
        <v>1</v>
      </c>
      <c r="J116" s="1064">
        <v>12</v>
      </c>
      <c r="K116" s="1064"/>
      <c r="L116" s="1064"/>
    </row>
    <row r="117" spans="1:12" customFormat="1">
      <c r="A117" s="1063" t="s">
        <v>9004</v>
      </c>
      <c r="B117" s="1063">
        <v>20</v>
      </c>
      <c r="C117" s="1063" t="s">
        <v>2746</v>
      </c>
      <c r="D117" s="1063">
        <v>7042</v>
      </c>
      <c r="E117" s="1063" t="s">
        <v>9028</v>
      </c>
      <c r="F117" s="1063" t="s">
        <v>9005</v>
      </c>
      <c r="G117" s="1063" t="s">
        <v>9006</v>
      </c>
      <c r="H117" s="1063" t="s">
        <v>5720</v>
      </c>
      <c r="I117" s="1064">
        <v>1</v>
      </c>
      <c r="J117" s="1064">
        <v>6</v>
      </c>
      <c r="K117" s="1064"/>
      <c r="L117" s="1064"/>
    </row>
    <row r="118" spans="1:12" customFormat="1">
      <c r="A118" s="1063" t="s">
        <v>8960</v>
      </c>
      <c r="B118" s="1063">
        <v>21</v>
      </c>
      <c r="C118" s="1063" t="s">
        <v>2746</v>
      </c>
      <c r="D118" s="1063">
        <v>7057</v>
      </c>
      <c r="E118" s="1063" t="s">
        <v>9028</v>
      </c>
      <c r="F118" s="1063" t="s">
        <v>8962</v>
      </c>
      <c r="G118" s="1063" t="s">
        <v>9028</v>
      </c>
      <c r="H118" s="1063" t="s">
        <v>5720</v>
      </c>
      <c r="I118" s="1064">
        <v>1</v>
      </c>
      <c r="J118" s="1064">
        <v>6</v>
      </c>
      <c r="K118" s="1064"/>
      <c r="L118" s="1064"/>
    </row>
    <row r="119" spans="1:12" customFormat="1">
      <c r="A119" s="1063" t="s">
        <v>8966</v>
      </c>
      <c r="B119" s="1063">
        <v>21</v>
      </c>
      <c r="C119" s="1063" t="s">
        <v>2746</v>
      </c>
      <c r="D119" s="1063">
        <v>7495</v>
      </c>
      <c r="E119" s="1063" t="s">
        <v>9028</v>
      </c>
      <c r="F119" s="1063" t="s">
        <v>8967</v>
      </c>
      <c r="G119" s="1063" t="s">
        <v>9028</v>
      </c>
      <c r="H119" s="1063" t="s">
        <v>5720</v>
      </c>
      <c r="I119" s="1064">
        <v>1</v>
      </c>
      <c r="J119" s="1064">
        <v>12</v>
      </c>
      <c r="K119" s="1064"/>
      <c r="L119" s="1064"/>
    </row>
    <row r="120" spans="1:12" customFormat="1">
      <c r="A120" s="1063" t="s">
        <v>9020</v>
      </c>
      <c r="B120" s="1063">
        <v>21</v>
      </c>
      <c r="C120" s="1063" t="s">
        <v>2746</v>
      </c>
      <c r="D120" s="1063">
        <v>7504</v>
      </c>
      <c r="E120" s="1063" t="s">
        <v>9028</v>
      </c>
      <c r="F120" s="1063" t="s">
        <v>157</v>
      </c>
      <c r="G120" s="1063" t="s">
        <v>9021</v>
      </c>
      <c r="H120" s="1063" t="s">
        <v>5720</v>
      </c>
      <c r="I120" s="1064">
        <v>1</v>
      </c>
      <c r="J120" s="1064">
        <v>12</v>
      </c>
      <c r="K120" s="1064"/>
      <c r="L120" s="1064"/>
    </row>
    <row r="121" spans="1:12" customFormat="1">
      <c r="A121" s="1063" t="s">
        <v>9008</v>
      </c>
      <c r="B121" s="1063">
        <v>21</v>
      </c>
      <c r="C121" s="1063" t="s">
        <v>2746</v>
      </c>
      <c r="D121" s="1063">
        <v>4633</v>
      </c>
      <c r="E121" s="1063" t="s">
        <v>9028</v>
      </c>
      <c r="F121" s="1063" t="s">
        <v>157</v>
      </c>
      <c r="G121" s="1063" t="s">
        <v>2877</v>
      </c>
      <c r="H121" s="1063" t="s">
        <v>5720</v>
      </c>
      <c r="I121" s="1064">
        <v>1</v>
      </c>
      <c r="J121" s="1064">
        <v>12</v>
      </c>
      <c r="K121" s="1064"/>
      <c r="L121" s="1064"/>
    </row>
    <row r="122" spans="1:12" customFormat="1">
      <c r="A122" s="1063" t="s">
        <v>9031</v>
      </c>
      <c r="B122" s="1063">
        <v>21</v>
      </c>
      <c r="C122" s="1063" t="s">
        <v>2746</v>
      </c>
      <c r="D122" s="1063">
        <v>5303</v>
      </c>
      <c r="E122" s="1063" t="s">
        <v>9028</v>
      </c>
      <c r="F122" s="1063" t="s">
        <v>5038</v>
      </c>
      <c r="G122" s="1063">
        <v>871</v>
      </c>
      <c r="H122" s="1063" t="s">
        <v>4887</v>
      </c>
      <c r="I122" s="1064">
        <v>1</v>
      </c>
      <c r="J122" s="1064">
        <v>12</v>
      </c>
      <c r="K122" s="1064"/>
      <c r="L122" s="1064"/>
    </row>
    <row r="123" spans="1:12">
      <c r="A123" s="1063" t="s">
        <v>8977</v>
      </c>
      <c r="B123" s="1063">
        <v>5</v>
      </c>
      <c r="C123" s="1063" t="s">
        <v>2815</v>
      </c>
      <c r="D123" s="1063">
        <v>5450</v>
      </c>
      <c r="E123" s="1063" t="s">
        <v>9028</v>
      </c>
      <c r="F123" s="1063" t="s">
        <v>5188</v>
      </c>
      <c r="G123" s="1063" t="s">
        <v>8978</v>
      </c>
      <c r="H123" s="1063" t="s">
        <v>4887</v>
      </c>
      <c r="I123" s="1064">
        <v>1</v>
      </c>
      <c r="J123" s="1064">
        <v>12</v>
      </c>
      <c r="K123" s="1064"/>
      <c r="L123" s="1064"/>
    </row>
    <row r="124" spans="1:12">
      <c r="A124" s="1063" t="s">
        <v>8980</v>
      </c>
      <c r="B124" s="1063">
        <v>5</v>
      </c>
      <c r="C124" s="1063" t="s">
        <v>2815</v>
      </c>
      <c r="D124" s="1063">
        <v>7578</v>
      </c>
      <c r="E124" s="1063" t="s">
        <v>9028</v>
      </c>
      <c r="F124" s="1063" t="s">
        <v>3986</v>
      </c>
      <c r="G124" s="1063" t="s">
        <v>8981</v>
      </c>
      <c r="H124" s="1063" t="s">
        <v>4887</v>
      </c>
      <c r="I124" s="1064">
        <v>1</v>
      </c>
      <c r="J124" s="1064">
        <v>12</v>
      </c>
      <c r="K124" s="1064"/>
      <c r="L124" s="1064"/>
    </row>
    <row r="125" spans="1:12">
      <c r="A125" s="1064" t="s">
        <v>9032</v>
      </c>
      <c r="B125" s="1064"/>
      <c r="C125" s="1064"/>
      <c r="D125" s="1064"/>
      <c r="E125" s="1064"/>
      <c r="F125" s="1064"/>
      <c r="G125" s="1064"/>
      <c r="H125" s="1064"/>
      <c r="I125" s="1064">
        <v>118</v>
      </c>
      <c r="J125" s="1064">
        <v>1158</v>
      </c>
      <c r="K125" s="1064">
        <v>24</v>
      </c>
      <c r="L125" s="1064">
        <v>18</v>
      </c>
    </row>
  </sheetData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8" sqref="B8"/>
    </sheetView>
  </sheetViews>
  <sheetFormatPr defaultRowHeight="15"/>
  <cols>
    <col min="2" max="2" width="30.5703125" customWidth="1"/>
    <col min="3" max="3" width="28" customWidth="1"/>
    <col min="4" max="4" width="21" customWidth="1"/>
    <col min="5" max="5" width="32.5703125" customWidth="1"/>
  </cols>
  <sheetData>
    <row r="1" spans="1:13">
      <c r="A1" s="1061" t="s">
        <v>9033</v>
      </c>
      <c r="B1" t="s">
        <v>9034</v>
      </c>
      <c r="I1" s="707"/>
      <c r="J1" s="707"/>
      <c r="K1" s="707"/>
      <c r="L1" s="707"/>
      <c r="M1" s="707"/>
    </row>
    <row r="2" spans="1:13">
      <c r="A2" t="s">
        <v>9035</v>
      </c>
      <c r="I2" s="707"/>
      <c r="J2" s="707"/>
      <c r="K2" s="707"/>
      <c r="L2" s="707"/>
      <c r="M2" s="707"/>
    </row>
    <row r="3" spans="1:13">
      <c r="A3" t="s">
        <v>9036</v>
      </c>
      <c r="I3" s="707"/>
      <c r="J3" s="707"/>
      <c r="K3" s="707"/>
      <c r="L3" s="707"/>
      <c r="M3" s="707"/>
    </row>
    <row r="4" spans="1:13">
      <c r="A4" t="s">
        <v>9037</v>
      </c>
      <c r="C4" t="s">
        <v>9038</v>
      </c>
      <c r="D4" t="s">
        <v>9039</v>
      </c>
      <c r="E4" t="s">
        <v>9040</v>
      </c>
      <c r="I4" s="707"/>
      <c r="J4" s="707"/>
      <c r="K4" s="707"/>
      <c r="L4" s="707"/>
      <c r="M4" s="707"/>
    </row>
    <row r="5" spans="1:13">
      <c r="A5" t="s">
        <v>9041</v>
      </c>
      <c r="I5" s="707"/>
      <c r="J5" s="707"/>
      <c r="K5" s="707"/>
      <c r="L5" s="707"/>
      <c r="M5" s="707"/>
    </row>
    <row r="6" spans="1:13">
      <c r="A6" t="s">
        <v>9042</v>
      </c>
      <c r="I6" s="707"/>
      <c r="J6" s="707"/>
      <c r="K6" s="707"/>
      <c r="L6" s="707"/>
      <c r="M6" s="707"/>
    </row>
    <row r="7" spans="1:13">
      <c r="A7" t="s">
        <v>9043</v>
      </c>
      <c r="I7" s="707"/>
      <c r="J7" s="707"/>
      <c r="K7" s="707"/>
      <c r="L7" s="707"/>
      <c r="M7" s="707"/>
    </row>
    <row r="8" spans="1:13">
      <c r="A8" t="s">
        <v>9044</v>
      </c>
      <c r="I8" s="707"/>
      <c r="J8" s="707"/>
      <c r="K8" s="707"/>
      <c r="L8" s="707"/>
      <c r="M8" s="70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" workbookViewId="0">
      <selection activeCell="H10" sqref="H10"/>
    </sheetView>
  </sheetViews>
  <sheetFormatPr defaultRowHeight="15"/>
  <cols>
    <col min="1" max="1" width="17.28515625" customWidth="1"/>
    <col min="2" max="2" width="18" customWidth="1"/>
    <col min="3" max="3" width="27.28515625" customWidth="1"/>
    <col min="4" max="4" width="15" customWidth="1"/>
    <col min="5" max="6" width="18" customWidth="1"/>
    <col min="7" max="7" width="16.42578125" customWidth="1"/>
    <col min="8" max="8" width="16.140625" customWidth="1"/>
    <col min="9" max="9" width="18" customWidth="1"/>
  </cols>
  <sheetData>
    <row r="1" spans="1:9" ht="63">
      <c r="A1" s="1028" t="s">
        <v>9045</v>
      </c>
      <c r="B1" s="1029" t="s">
        <v>6891</v>
      </c>
      <c r="C1" s="1029" t="s">
        <v>6476</v>
      </c>
      <c r="D1" s="1029" t="s">
        <v>2302</v>
      </c>
      <c r="E1" s="1029" t="s">
        <v>6</v>
      </c>
      <c r="F1" s="1029" t="s">
        <v>7</v>
      </c>
      <c r="G1" s="1029" t="s">
        <v>8</v>
      </c>
      <c r="H1" s="1029" t="s">
        <v>432</v>
      </c>
      <c r="I1" s="1029" t="s">
        <v>6481</v>
      </c>
    </row>
    <row r="2" spans="1:9" ht="28.5">
      <c r="A2" s="806" t="s">
        <v>8723</v>
      </c>
      <c r="B2" s="1024">
        <v>4</v>
      </c>
      <c r="C2" s="1025" t="s">
        <v>2556</v>
      </c>
      <c r="D2" s="95" t="s">
        <v>2358</v>
      </c>
      <c r="E2" s="95" t="s">
        <v>52</v>
      </c>
      <c r="F2" s="95" t="s">
        <v>8724</v>
      </c>
      <c r="G2" s="1026">
        <v>5406</v>
      </c>
      <c r="H2" s="95" t="s">
        <v>4880</v>
      </c>
      <c r="I2" s="1023">
        <v>44756</v>
      </c>
    </row>
    <row r="3" spans="1:9" ht="28.5">
      <c r="A3" s="91" t="s">
        <v>8725</v>
      </c>
      <c r="B3" s="1024">
        <v>4</v>
      </c>
      <c r="C3" s="1025" t="s">
        <v>2556</v>
      </c>
      <c r="D3" s="585" t="s">
        <v>2358</v>
      </c>
      <c r="E3" s="585" t="s">
        <v>3439</v>
      </c>
      <c r="F3" s="585" t="s">
        <v>8727</v>
      </c>
      <c r="G3" s="1026">
        <v>2799</v>
      </c>
      <c r="H3" s="585" t="s">
        <v>4887</v>
      </c>
      <c r="I3" s="1023">
        <v>44756</v>
      </c>
    </row>
    <row r="4" spans="1:9" ht="25.5">
      <c r="A4" s="91" t="s">
        <v>8730</v>
      </c>
      <c r="B4" s="1024">
        <v>11</v>
      </c>
      <c r="C4" s="1025" t="s">
        <v>2556</v>
      </c>
      <c r="D4" s="95" t="s">
        <v>2358</v>
      </c>
      <c r="E4" s="95" t="s">
        <v>4925</v>
      </c>
      <c r="F4" s="95" t="s">
        <v>8731</v>
      </c>
      <c r="G4" s="1026">
        <v>3503</v>
      </c>
      <c r="H4" s="95" t="s">
        <v>4880</v>
      </c>
      <c r="I4" s="1023">
        <v>44763</v>
      </c>
    </row>
    <row r="5" spans="1:9" ht="28.5">
      <c r="A5" s="91" t="s">
        <v>8739</v>
      </c>
      <c r="B5" s="1024">
        <v>11</v>
      </c>
      <c r="C5" s="519" t="s">
        <v>2556</v>
      </c>
      <c r="D5" s="509" t="s">
        <v>2335</v>
      </c>
      <c r="E5" s="509" t="s">
        <v>8741</v>
      </c>
      <c r="F5" s="509" t="s">
        <v>50</v>
      </c>
      <c r="G5" s="1026">
        <v>6580</v>
      </c>
      <c r="H5" s="575" t="s">
        <v>4870</v>
      </c>
      <c r="I5" s="1023">
        <v>44791</v>
      </c>
    </row>
    <row r="6" spans="1:9" ht="25.5">
      <c r="A6" s="806" t="s">
        <v>8732</v>
      </c>
      <c r="B6" s="1024">
        <v>18</v>
      </c>
      <c r="C6" s="1025" t="s">
        <v>2556</v>
      </c>
      <c r="D6" s="585" t="s">
        <v>2358</v>
      </c>
      <c r="E6" s="585" t="s">
        <v>3986</v>
      </c>
      <c r="F6" s="585" t="s">
        <v>8733</v>
      </c>
      <c r="G6" s="1026">
        <v>1243</v>
      </c>
      <c r="H6" s="585" t="s">
        <v>4887</v>
      </c>
      <c r="I6" s="1023">
        <v>44770</v>
      </c>
    </row>
    <row r="7" spans="1:9" ht="25.5">
      <c r="A7" s="806" t="s">
        <v>8734</v>
      </c>
      <c r="B7" s="1024">
        <v>18</v>
      </c>
      <c r="C7" s="1025" t="s">
        <v>2556</v>
      </c>
      <c r="D7" s="585" t="s">
        <v>2358</v>
      </c>
      <c r="E7" s="585" t="s">
        <v>8736</v>
      </c>
      <c r="F7" s="585" t="s">
        <v>8737</v>
      </c>
      <c r="G7" s="1026">
        <v>4507</v>
      </c>
      <c r="H7" s="585" t="s">
        <v>4887</v>
      </c>
      <c r="I7" s="1023">
        <v>44770</v>
      </c>
    </row>
    <row r="8" spans="1:9" ht="25.5">
      <c r="A8" s="91" t="s">
        <v>8743</v>
      </c>
      <c r="B8" s="1024">
        <v>20</v>
      </c>
      <c r="C8" s="1025" t="s">
        <v>2556</v>
      </c>
      <c r="D8" s="585" t="s">
        <v>8744</v>
      </c>
      <c r="E8" s="585" t="s">
        <v>8745</v>
      </c>
      <c r="F8" s="585" t="s">
        <v>8746</v>
      </c>
      <c r="G8" s="1026">
        <v>7028</v>
      </c>
      <c r="H8" s="585" t="s">
        <v>4887</v>
      </c>
      <c r="I8" s="1023">
        <v>44770</v>
      </c>
    </row>
    <row r="9" spans="1:9" ht="25.5">
      <c r="A9" s="806" t="s">
        <v>8751</v>
      </c>
      <c r="B9" s="1024">
        <v>24</v>
      </c>
      <c r="C9" s="1025" t="s">
        <v>2556</v>
      </c>
      <c r="D9" s="585" t="s">
        <v>2358</v>
      </c>
      <c r="E9" s="585" t="s">
        <v>3715</v>
      </c>
      <c r="F9" s="585" t="s">
        <v>8752</v>
      </c>
      <c r="G9" s="1026">
        <v>1472</v>
      </c>
      <c r="H9" s="585" t="s">
        <v>4887</v>
      </c>
      <c r="I9" s="1023">
        <v>44776</v>
      </c>
    </row>
    <row r="10" spans="1:9" ht="25.5">
      <c r="A10" s="91" t="s">
        <v>8753</v>
      </c>
      <c r="B10" s="1024">
        <v>25</v>
      </c>
      <c r="C10" s="1025" t="s">
        <v>2556</v>
      </c>
      <c r="D10" s="95" t="s">
        <v>2358</v>
      </c>
      <c r="E10" s="95" t="s">
        <v>194</v>
      </c>
      <c r="F10" s="95" t="s">
        <v>8754</v>
      </c>
      <c r="G10" s="1026">
        <v>4297</v>
      </c>
      <c r="H10" s="95" t="s">
        <v>4880</v>
      </c>
      <c r="I10" s="1023">
        <v>44777</v>
      </c>
    </row>
    <row r="11" spans="1:9" ht="25.5">
      <c r="A11" s="91" t="s">
        <v>8757</v>
      </c>
      <c r="B11" s="1024">
        <v>25</v>
      </c>
      <c r="C11" s="1025" t="s">
        <v>2556</v>
      </c>
      <c r="D11" s="575" t="s">
        <v>2358</v>
      </c>
      <c r="E11" s="575" t="s">
        <v>5161</v>
      </c>
      <c r="F11" s="575" t="s">
        <v>8758</v>
      </c>
      <c r="G11" s="1026">
        <v>4638</v>
      </c>
      <c r="H11" s="575" t="s">
        <v>5720</v>
      </c>
      <c r="I11" s="1023">
        <v>44777</v>
      </c>
    </row>
    <row r="12" spans="1:9" ht="25.5">
      <c r="A12" s="91"/>
      <c r="B12" s="1024">
        <v>25</v>
      </c>
      <c r="C12" s="1025" t="s">
        <v>2556</v>
      </c>
      <c r="D12" s="1027" t="s">
        <v>2358</v>
      </c>
      <c r="E12" s="1027" t="s">
        <v>78</v>
      </c>
      <c r="F12" s="1027" t="s">
        <v>3572</v>
      </c>
      <c r="G12" s="1026">
        <v>4880</v>
      </c>
      <c r="H12" s="1027" t="s">
        <v>4870</v>
      </c>
      <c r="I12" s="1023">
        <v>44791</v>
      </c>
    </row>
    <row r="16" spans="1:9" ht="47.25">
      <c r="A16" s="1028" t="s">
        <v>9046</v>
      </c>
      <c r="B16" s="1029" t="s">
        <v>9047</v>
      </c>
      <c r="C16" s="1029" t="s">
        <v>9048</v>
      </c>
      <c r="D16" s="1029" t="s">
        <v>432</v>
      </c>
      <c r="E16" s="1029" t="s">
        <v>9049</v>
      </c>
      <c r="F16" s="1029" t="s">
        <v>9050</v>
      </c>
      <c r="G16" s="1029" t="s">
        <v>9051</v>
      </c>
      <c r="H16" s="1029" t="s">
        <v>9052</v>
      </c>
    </row>
    <row r="17" spans="1:8">
      <c r="A17" s="806" t="s">
        <v>9053</v>
      </c>
      <c r="B17" s="1033" t="s">
        <v>9054</v>
      </c>
      <c r="C17" s="1025" t="s">
        <v>9055</v>
      </c>
      <c r="D17" s="95" t="s">
        <v>321</v>
      </c>
      <c r="E17" s="95" t="s">
        <v>8912</v>
      </c>
      <c r="F17" s="95" t="s">
        <v>8912</v>
      </c>
      <c r="G17" s="1026" t="s">
        <v>8912</v>
      </c>
      <c r="H17" s="1030">
        <v>44674</v>
      </c>
    </row>
    <row r="18" spans="1:8">
      <c r="A18" s="91" t="s">
        <v>9056</v>
      </c>
      <c r="B18" s="1033" t="s">
        <v>9057</v>
      </c>
      <c r="C18" s="1025" t="s">
        <v>9058</v>
      </c>
      <c r="D18" s="585" t="s">
        <v>321</v>
      </c>
      <c r="E18" s="585" t="s">
        <v>8912</v>
      </c>
      <c r="F18" s="585" t="s">
        <v>8912</v>
      </c>
      <c r="G18" s="1026" t="s">
        <v>537</v>
      </c>
      <c r="H18" s="1031">
        <v>44718</v>
      </c>
    </row>
    <row r="19" spans="1:8" ht="28.5">
      <c r="A19" s="91" t="s">
        <v>9059</v>
      </c>
      <c r="B19" s="1033" t="s">
        <v>9060</v>
      </c>
      <c r="C19" s="1025" t="s">
        <v>9061</v>
      </c>
      <c r="D19" s="95" t="s">
        <v>1710</v>
      </c>
      <c r="E19" s="95" t="s">
        <v>8912</v>
      </c>
      <c r="F19" s="95" t="s">
        <v>8912</v>
      </c>
      <c r="G19" s="1026" t="s">
        <v>537</v>
      </c>
      <c r="H19" s="1030">
        <v>44721</v>
      </c>
    </row>
    <row r="20" spans="1:8">
      <c r="A20" s="91" t="s">
        <v>9062</v>
      </c>
      <c r="B20" s="1033" t="s">
        <v>9063</v>
      </c>
      <c r="C20" s="519" t="s">
        <v>9064</v>
      </c>
      <c r="D20" s="509" t="s">
        <v>321</v>
      </c>
      <c r="E20" s="509" t="s">
        <v>8912</v>
      </c>
      <c r="F20" s="509" t="s">
        <v>8912</v>
      </c>
      <c r="G20" s="1026" t="s">
        <v>537</v>
      </c>
      <c r="H20" s="1032">
        <v>44725</v>
      </c>
    </row>
    <row r="21" spans="1:8">
      <c r="A21" s="806" t="s">
        <v>9065</v>
      </c>
      <c r="B21" s="1033" t="s">
        <v>9066</v>
      </c>
      <c r="C21" s="1025" t="s">
        <v>9067</v>
      </c>
      <c r="D21" s="585" t="s">
        <v>321</v>
      </c>
      <c r="E21" s="585" t="s">
        <v>8912</v>
      </c>
      <c r="F21" s="585" t="s">
        <v>537</v>
      </c>
      <c r="G21" s="1026" t="s">
        <v>537</v>
      </c>
      <c r="H21" s="1031">
        <v>44725</v>
      </c>
    </row>
    <row r="22" spans="1:8">
      <c r="A22" s="806" t="s">
        <v>9068</v>
      </c>
      <c r="B22" s="1033" t="s">
        <v>9069</v>
      </c>
      <c r="C22" s="1025" t="s">
        <v>9070</v>
      </c>
      <c r="D22" s="585" t="s">
        <v>3</v>
      </c>
      <c r="E22" s="585" t="s">
        <v>8912</v>
      </c>
      <c r="F22" s="585" t="s">
        <v>537</v>
      </c>
      <c r="G22" s="1026" t="s">
        <v>537</v>
      </c>
      <c r="H22" s="1031">
        <v>44735</v>
      </c>
    </row>
    <row r="23" spans="1:8">
      <c r="A23" s="91" t="s">
        <v>9071</v>
      </c>
      <c r="B23" s="1033" t="s">
        <v>9072</v>
      </c>
      <c r="C23" s="1025" t="s">
        <v>9073</v>
      </c>
      <c r="D23" s="585" t="s">
        <v>3</v>
      </c>
      <c r="E23" s="585" t="s">
        <v>8912</v>
      </c>
      <c r="F23" s="585" t="s">
        <v>537</v>
      </c>
      <c r="G23" s="1026" t="s">
        <v>537</v>
      </c>
      <c r="H23" s="1031">
        <v>44741</v>
      </c>
    </row>
    <row r="24" spans="1:8">
      <c r="A24" s="806" t="s">
        <v>9074</v>
      </c>
      <c r="B24" s="1033" t="s">
        <v>9075</v>
      </c>
      <c r="C24" s="1025" t="s">
        <v>9076</v>
      </c>
      <c r="D24" s="585" t="s">
        <v>1</v>
      </c>
      <c r="E24" s="585" t="s">
        <v>8912</v>
      </c>
      <c r="F24" s="585" t="s">
        <v>537</v>
      </c>
      <c r="G24" s="1026" t="s">
        <v>537</v>
      </c>
      <c r="H24" s="1031">
        <v>44742</v>
      </c>
    </row>
    <row r="25" spans="1:8">
      <c r="A25" s="91" t="s">
        <v>9077</v>
      </c>
      <c r="B25" s="1033" t="s">
        <v>9078</v>
      </c>
      <c r="C25" s="1025" t="s">
        <v>9079</v>
      </c>
      <c r="D25" s="95" t="s">
        <v>321</v>
      </c>
      <c r="E25" s="95" t="s">
        <v>8912</v>
      </c>
      <c r="F25" s="95" t="s">
        <v>537</v>
      </c>
      <c r="G25" s="1026" t="s">
        <v>537</v>
      </c>
      <c r="H25" s="1030">
        <v>44742</v>
      </c>
    </row>
    <row r="26" spans="1:8">
      <c r="A26" s="806" t="s">
        <v>9080</v>
      </c>
      <c r="B26" s="1033" t="s">
        <v>9081</v>
      </c>
      <c r="C26" s="1025" t="s">
        <v>9082</v>
      </c>
      <c r="D26" s="95" t="s">
        <v>3</v>
      </c>
      <c r="E26" s="95" t="s">
        <v>8912</v>
      </c>
      <c r="F26" s="95" t="s">
        <v>537</v>
      </c>
      <c r="G26" s="1026" t="s">
        <v>537</v>
      </c>
      <c r="H26" s="1030">
        <v>44742</v>
      </c>
    </row>
    <row r="27" spans="1:8">
      <c r="A27" s="91" t="s">
        <v>9083</v>
      </c>
      <c r="B27" s="1033" t="s">
        <v>9084</v>
      </c>
      <c r="C27" s="1025" t="s">
        <v>9085</v>
      </c>
      <c r="D27" s="585" t="s">
        <v>3</v>
      </c>
      <c r="E27" s="585" t="s">
        <v>8912</v>
      </c>
      <c r="F27" s="585" t="s">
        <v>537</v>
      </c>
      <c r="G27" s="1026" t="s">
        <v>537</v>
      </c>
      <c r="H27" s="1031">
        <v>44742</v>
      </c>
    </row>
  </sheetData>
  <conditionalFormatting sqref="G11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64802CAF5B446861E43905530C6C8" ma:contentTypeVersion="29" ma:contentTypeDescription="Create a new document." ma:contentTypeScope="" ma:versionID="ebc83c68a11ef3d78b72a2fa4f8a4b46">
  <xsd:schema xmlns:xsd="http://www.w3.org/2001/XMLSchema" xmlns:xs="http://www.w3.org/2001/XMLSchema" xmlns:p="http://schemas.microsoft.com/office/2006/metadata/properties" xmlns:ns1="http://schemas.microsoft.com/sharepoint/v3" xmlns:ns2="f2a3763b-bf58-4267-8ce8-3914fb87e4b1" xmlns:ns3="15615d37-95d0-498c-a2cb-5e9b700fbaab" targetNamespace="http://schemas.microsoft.com/office/2006/metadata/properties" ma:root="true" ma:fieldsID="b3573d11fa69f8fd15dc76fbf7610bdb" ns1:_="" ns2:_="" ns3:_="">
    <xsd:import namespace="http://schemas.microsoft.com/sharepoint/v3"/>
    <xsd:import namespace="f2a3763b-bf58-4267-8ce8-3914fb87e4b1"/>
    <xsd:import namespace="15615d37-95d0-498c-a2cb-5e9b700fb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Klient" minOccurs="0"/>
                <xsd:element ref="ns2:data" minOccurs="0"/>
                <xsd:element ref="ns3:TaxCatchAll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3763b-bf58-4267-8ce8-3914fb87e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4" nillable="true" ma:displayName="Location" ma:hidden="true" ma:internalName="MediaServiceLocation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Klient" ma:index="21" nillable="true" ma:displayName="Klient" ma:description="Nazwa Klienta, którego dotyczy kalkulacja" ma:format="Dropdown" ma:internalName="Klient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Biedronka"/>
                        <xsd:enumeration value="Lidl"/>
                        <xsd:enumeration value="Kaufland"/>
                        <xsd:enumeration value="Selgros"/>
                        <xsd:enumeration value="Żabka"/>
                        <xsd:enumeration value="Wybór 6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ata" ma:index="22" nillable="true" ma:displayName="data" ma:format="DateOnly" ma:internalName="data">
      <xsd:simpleType>
        <xsd:restriction base="dms:DateTim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6c3282b9-7e5c-4006-bd6f-6aea32a434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15d37-95d0-498c-a2cb-5e9b700fb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4bccd959-841a-43a0-9d3a-ae0ef14ff536}" ma:internalName="TaxCatchAll" ma:showField="CatchAllData" ma:web="15615d37-95d0-498c-a2cb-5e9b700fba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lient xmlns="f2a3763b-bf58-4267-8ce8-3914fb87e4b1" xsi:nil="true"/>
    <data xmlns="f2a3763b-bf58-4267-8ce8-3914fb87e4b1" xsi:nil="true"/>
    <TaxCatchAll xmlns="15615d37-95d0-498c-a2cb-5e9b700fbaab" xsi:nil="true"/>
    <lcf76f155ced4ddcb4097134ff3c332f xmlns="f2a3763b-bf58-4267-8ce8-3914fb87e4b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01546C-239D-4779-919A-CA09A96B18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902F2-A013-4805-8842-44638A328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a3763b-bf58-4267-8ce8-3914fb87e4b1"/>
    <ds:schemaRef ds:uri="15615d37-95d0-498c-a2cb-5e9b700fb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863BFD-ED3C-403D-82B7-FDAB36D9CC4C}">
  <ds:schemaRefs>
    <ds:schemaRef ds:uri="http://schemas.microsoft.com/office/2006/metadata/properties"/>
    <ds:schemaRef ds:uri="http://schemas.microsoft.com/office/infopath/2007/PartnerControls"/>
    <ds:schemaRef ds:uri="f2a3763b-bf58-4267-8ce8-3914fb87e4b1"/>
    <ds:schemaRef ds:uri="15615d37-95d0-498c-a2cb-5e9b700fbaa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21</vt:i4>
      </vt:variant>
      <vt:variant>
        <vt:lpstr>Zakresy nazwane</vt:lpstr>
      </vt:variant>
      <vt:variant>
        <vt:i4>3</vt:i4>
      </vt:variant>
    </vt:vector>
  </HeadingPairs>
  <TitlesOfParts>
    <vt:vector size="24" baseType="lpstr">
      <vt:lpstr>.2010</vt:lpstr>
      <vt:lpstr>DC06 Wyszków</vt:lpstr>
      <vt:lpstr>DC09 Wojnicz</vt:lpstr>
      <vt:lpstr>DC10 Mszczonów</vt:lpstr>
      <vt:lpstr>.2013</vt:lpstr>
      <vt:lpstr>.2012</vt:lpstr>
      <vt:lpstr>.2011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 (2)</vt:lpstr>
      <vt:lpstr>2022</vt:lpstr>
      <vt:lpstr>2023</vt:lpstr>
      <vt:lpstr>Raport</vt:lpstr>
      <vt:lpstr>Arkusz2</vt:lpstr>
      <vt:lpstr>Arkusz1</vt:lpstr>
      <vt:lpstr>'.2010'!Obszar_wydruku</vt:lpstr>
      <vt:lpstr>'.2011'!Obszar_wydruku</vt:lpstr>
      <vt:lpstr>'.2012'!Obszar_wydruku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2006-09-22T13:37:51Z</dcterms:created>
  <dcterms:modified xsi:type="dcterms:W3CDTF">2023-03-13T12:52:51Z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0x010100DBE64802CAF5B446861E43905530C6C8</vt:lpwstr>
  </property>
  <property fmtid="{D5CDD505-2E9C-101B-9397-08002B2CF9AE}" pid="5" name="MediaServiceImageTags">
    <vt:lpwstr/>
  </property>
  <property fmtid="{D5CDD505-2E9C-101B-9397-08002B2CF9AE}" pid="6" name="MSIP_Label_b85f6713-6d19-40ac-a071-63e831bc1e58_Enabled">
    <vt:lpwstr>true</vt:lpwstr>
  </property>
  <property fmtid="{D5CDD505-2E9C-101B-9397-08002B2CF9AE}" pid="7" name="MSIP_Label_b85f6713-6d19-40ac-a071-63e831bc1e58_SetDate">
    <vt:lpwstr>2022-09-09T06:12:37Z</vt:lpwstr>
  </property>
  <property fmtid="{D5CDD505-2E9C-101B-9397-08002B2CF9AE}" pid="8" name="MSIP_Label_b85f6713-6d19-40ac-a071-63e831bc1e58_Method">
    <vt:lpwstr>Standard</vt:lpwstr>
  </property>
  <property fmtid="{D5CDD505-2E9C-101B-9397-08002B2CF9AE}" pid="9" name="MSIP_Label_b85f6713-6d19-40ac-a071-63e831bc1e58_Name">
    <vt:lpwstr>Confidential - Low</vt:lpwstr>
  </property>
  <property fmtid="{D5CDD505-2E9C-101B-9397-08002B2CF9AE}" pid="10" name="MSIP_Label_b85f6713-6d19-40ac-a071-63e831bc1e58_SiteId">
    <vt:lpwstr>36839a65-7f3f-4bac-9ea4-f571f10a9a03</vt:lpwstr>
  </property>
  <property fmtid="{D5CDD505-2E9C-101B-9397-08002B2CF9AE}" pid="11" name="MSIP_Label_b85f6713-6d19-40ac-a071-63e831bc1e58_ActionId">
    <vt:lpwstr>85f5ec40-739c-4229-b67a-534723037e3e</vt:lpwstr>
  </property>
  <property fmtid="{D5CDD505-2E9C-101B-9397-08002B2CF9AE}" pid="12" name="MSIP_Label_b85f6713-6d19-40ac-a071-63e831bc1e58_ContentBits">
    <vt:lpwstr>0</vt:lpwstr>
  </property>
</Properties>
</file>