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Covariance\"/>
    </mc:Choice>
  </mc:AlternateContent>
  <xr:revisionPtr revIDLastSave="0" documentId="13_ncr:1_{B82978EE-36AA-4AC1-9084-8A649832DAB5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3" l="1"/>
  <c r="G22" i="13"/>
  <c r="G20" i="13"/>
  <c r="G16" i="13"/>
  <c r="G15" i="13"/>
  <c r="G14" i="13"/>
  <c r="G13" i="13"/>
  <c r="G12" i="13" l="1"/>
  <c r="D17" i="13"/>
  <c r="C17" i="13"/>
  <c r="D11" i="10" l="1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<sst xmlns="http://schemas.openxmlformats.org/spreadsheetml/2006/main" count="35" uniqueCount="23">
  <si>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</si>
  <si>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</si>
  <si>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</si>
  <si>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</si>
  <si>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</si>
  <si>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</si>
  <si>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</si>
  <si>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</si>
  <si>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</si>
  <si>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</si>
  <si>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</si>
  <si>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</si>
  <si>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</si>
  <si>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</si>
  <si>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</si>
  <si>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</si>
  <si>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</si>
  <si>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</si>
  <si>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</si>
  <si>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</si>
  <si>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sum</t>
  </si>
  <si>
    <t>sample size</t>
  </si>
  <si>
    <t>cov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</si>
</sst>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F8-457D-B548-D411006AF20B}"/>
            </c:ext>
          </c:extLst>
        </c:ser>
        <c:ser>
          <c:idx val="5"/>
          <c:order val="1"/>
          <c:spPr>
            <a:ln w="19050" cap="rnd">
              <a:noFill/>
              <a:round/>
            </a:ln>
            <a:effectLst/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F8-457D-B548-D411006AF20B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F8-457D-B548-D411006AF20B}"/>
            </c:ext>
          </c:extLst>
        </c:ser>
        <c:ser>
          <c:idx val="7"/>
          <c:order val="3"/>
          <c:spPr>
            <a:ln w="19050" cap="rnd">
              <a:noFill/>
              <a:round/>
            </a:ln>
            <a:effectLst/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F8-457D-B548-D411006AF20B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F8-457D-B548-D411006AF20B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F8-457D-B548-D411006AF20B}"/>
            </c:ext>
          </c:extLst>
        </c:ser>
        <c:ser>
          <c:idx val="1"/>
          <c:order val="6"/>
          <c:spPr>
            <a:ln w="19050">
              <a:noFill/>
            </a:ln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F8-457D-B548-D411006AF20B}"/>
            </c:ext>
          </c:extLst>
        </c:ser>
        <c:ser>
          <c:idx val="0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F8-457D-B548-D411006A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55216"/>
        <c:axId val="742756528"/>
      </c:scatterChart>
      <c:valAx>
        <c:axId val="74275521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56528"/>
        <c:crosses val="autoZero"/>
        <c:crossBetween val="midCat"/>
      </c:valAx>
      <c:valAx>
        <c:axId val="7427565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55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8</xdr:row>
      <xdr:rowOff>28575</xdr:rowOff>
    </xdr:from>
    <xdr:to>
      <xdr:col>17</xdr:col>
      <xdr:colOff>327025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9F909-6233-4057-A095-18AF005B4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6" zoomScaleNormal="100" workbookViewId="0">
      <selection activeCell="N38" sqref="N38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11.08984375" style="1" customWidth="1"/>
    <col min="5" max="5" width="9.08984375" style="1"/>
    <col min="6" max="6" width="18.81640625" style="1" customWidth="1"/>
    <col min="7" max="7" width="14" style="1" customWidth="1"/>
    <col min="8" max="11" width="9.08984375" style="1"/>
    <col min="12" max="12" width="4.90625" style="1" customWidth="1"/>
    <col min="13" max="16384" width="9.08984375" style="1"/>
  </cols>
  <sheetData>
    <row r="1" spans="2:13" ht="15.5" x14ac:dyDescent="0.35">
      <c r="B1" s="2" t="s">
        <v>1</v>
      </c>
      <c r="F1" s="13"/>
      <c r="G1" s="13"/>
      <c r="H1" s="13"/>
    </row>
    <row r="2" spans="2:13" x14ac:dyDescent="0.25">
      <c r="B2" s="5" t="s">
        <v>19</v>
      </c>
      <c r="F2" s="13"/>
      <c r="G2" s="13"/>
      <c r="H2" s="13"/>
    </row>
    <row r="3" spans="2:13" x14ac:dyDescent="0.25">
      <c r="B3" s="5"/>
      <c r="F3" s="13"/>
      <c r="G3" s="13"/>
      <c r="H3" s="13"/>
    </row>
    <row r="4" spans="2:13" x14ac:dyDescent="0.25">
      <c r="B4" s="5" t="s">
        <v>9</v>
      </c>
      <c r="D4" s="1" t="s">
        <v>14</v>
      </c>
      <c r="F4" s="13"/>
      <c r="G4" s="13"/>
      <c r="H4" s="13"/>
    </row>
    <row r="5" spans="2:13" x14ac:dyDescent="0.25">
      <c r="B5" s="5" t="s">
        <v>10</v>
      </c>
      <c r="D5" s="1" t="s">
        <v>12</v>
      </c>
      <c r="F5" s="13"/>
      <c r="G5" s="13"/>
      <c r="H5" s="13"/>
    </row>
    <row r="6" spans="2:13" x14ac:dyDescent="0.25">
      <c r="B6" s="5" t="s">
        <v>11</v>
      </c>
      <c r="D6" s="1" t="s">
        <v>13</v>
      </c>
      <c r="F6" s="13"/>
      <c r="G6" s="13"/>
      <c r="H6" s="13"/>
    </row>
    <row r="7" spans="2:13" x14ac:dyDescent="0.25">
      <c r="B7" s="5" t="s">
        <v>17</v>
      </c>
      <c r="D7" s="1" t="s">
        <v>18</v>
      </c>
      <c r="F7" s="13"/>
      <c r="G7" s="13"/>
      <c r="H7" s="13"/>
    </row>
    <row r="8" spans="2:13" x14ac:dyDescent="0.25">
      <c r="F8" s="13"/>
      <c r="G8" s="13"/>
      <c r="H8" s="13"/>
    </row>
    <row r="9" spans="2:13" x14ac:dyDescent="0.25">
      <c r="B9" s="5"/>
      <c r="F9" s="13"/>
      <c r="G9" s="13"/>
      <c r="H9" s="13"/>
    </row>
    <row r="10" spans="2:13" x14ac:dyDescent="0.25">
      <c r="B10" s="5"/>
      <c r="F10" s="13"/>
      <c r="G10" s="13"/>
      <c r="H10" s="13"/>
    </row>
    <row r="11" spans="2:13" ht="16" thickBot="1" x14ac:dyDescent="0.4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5">
      <c r="C12" s="19">
        <v>344</v>
      </c>
      <c r="D12" s="19">
        <v>378</v>
      </c>
      <c r="G12" s="22">
        <f>(C12-C17)*(D12-D17)</f>
        <v>19490.159999999993</v>
      </c>
      <c r="H12" s="13"/>
      <c r="J12" s="5"/>
      <c r="M12" s="21"/>
    </row>
    <row r="13" spans="2:13" x14ac:dyDescent="0.25">
      <c r="C13" s="19">
        <v>383</v>
      </c>
      <c r="D13" s="19">
        <v>349</v>
      </c>
      <c r="G13" s="22">
        <f>(C13-C17)*(D13-D17)</f>
        <v>19004.159999999993</v>
      </c>
      <c r="H13" s="13"/>
      <c r="J13" s="5"/>
    </row>
    <row r="14" spans="2:13" x14ac:dyDescent="0.25">
      <c r="C14" s="19">
        <v>611</v>
      </c>
      <c r="D14" s="19">
        <v>503</v>
      </c>
      <c r="G14" s="22">
        <f>(C14-C17)*(D14-D17)</f>
        <v>1179.3600000000024</v>
      </c>
      <c r="H14" s="13"/>
    </row>
    <row r="15" spans="2:13" x14ac:dyDescent="0.25">
      <c r="C15" s="19">
        <v>713</v>
      </c>
      <c r="D15" s="19">
        <v>719</v>
      </c>
      <c r="G15" s="22">
        <f>(C15-C17)*(D15-D17)</f>
        <v>44714.160000000011</v>
      </c>
      <c r="H15" s="13"/>
    </row>
    <row r="16" spans="2:13" x14ac:dyDescent="0.25">
      <c r="C16" s="20">
        <v>536</v>
      </c>
      <c r="D16" s="20">
        <v>503</v>
      </c>
      <c r="G16" s="22">
        <f>(C16-C17)*(D16-D17)</f>
        <v>234.3600000000007</v>
      </c>
      <c r="H16" s="13"/>
    </row>
    <row r="17" spans="2:8" x14ac:dyDescent="0.25">
      <c r="C17" s="1">
        <f>AVERAGE(C12:C16)</f>
        <v>517.4</v>
      </c>
      <c r="D17" s="1">
        <f>AVERAGE(D12:D16)</f>
        <v>490.4</v>
      </c>
      <c r="H17" s="13"/>
    </row>
    <row r="18" spans="2:8" x14ac:dyDescent="0.25">
      <c r="B18" s="10"/>
      <c r="C18" s="4"/>
      <c r="D18" s="4"/>
      <c r="F18" s="5"/>
      <c r="G18" s="23"/>
      <c r="H18" s="13"/>
    </row>
    <row r="19" spans="2:8" x14ac:dyDescent="0.25">
      <c r="B19" s="5"/>
      <c r="C19" s="8"/>
      <c r="D19" s="8"/>
      <c r="F19" s="5"/>
      <c r="G19" s="14"/>
      <c r="H19" s="13"/>
    </row>
    <row r="20" spans="2:8" x14ac:dyDescent="0.25">
      <c r="B20" s="5"/>
      <c r="C20" s="4"/>
      <c r="D20" s="4"/>
      <c r="F20" s="5" t="s">
        <v>20</v>
      </c>
      <c r="G20" s="22">
        <f>SUM(G12:G19)</f>
        <v>84622.2</v>
      </c>
      <c r="H20" s="13"/>
    </row>
    <row r="21" spans="2:8" x14ac:dyDescent="0.25">
      <c r="F21" s="13" t="s">
        <v>21</v>
      </c>
      <c r="G21" s="13">
        <v>5</v>
      </c>
      <c r="H21" s="13"/>
    </row>
    <row r="22" spans="2:8" x14ac:dyDescent="0.25">
      <c r="F22" s="15" t="s">
        <v>22</v>
      </c>
      <c r="G22" s="16">
        <f>G20/(G21-1)</f>
        <v>21155.55</v>
      </c>
      <c r="H22" s="13"/>
    </row>
    <row r="23" spans="2:8" x14ac:dyDescent="0.25">
      <c r="F23" s="13" t="s">
        <v>22</v>
      </c>
      <c r="G23" s="13">
        <f>_xlfn.COVARIANCE.S(C12:C16,D12:D16)</f>
        <v>21155.55</v>
      </c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4">
        <v>650</v>
      </c>
      <c r="D6" s="4">
        <v>772000</v>
      </c>
      <c r="G6" s="11">
        <f>(C6-$C$11)*(D6-$D$11)</f>
        <v>34776000</v>
      </c>
    </row>
    <row r="7" spans="2:7" x14ac:dyDescent="0.25">
      <c r="C7" s="4">
        <v>785</v>
      </c>
      <c r="D7" s="4">
        <v>998000</v>
      </c>
      <c r="G7" s="11">
        <f>(C7-$C$11)*(D7-$D$11)</f>
        <v>-5265000</v>
      </c>
    </row>
    <row r="8" spans="2:7" x14ac:dyDescent="0.25">
      <c r="C8" s="4">
        <v>1200</v>
      </c>
      <c r="D8" s="4">
        <v>1200000</v>
      </c>
      <c r="G8" s="11">
        <f>(C8-$C$11)*(D8-$D$11)</f>
        <v>89178000</v>
      </c>
    </row>
    <row r="9" spans="2:7" x14ac:dyDescent="0.25">
      <c r="C9" s="4">
        <v>720</v>
      </c>
      <c r="D9" s="4">
        <v>800000</v>
      </c>
      <c r="G9" s="11">
        <f>(C9-$C$11)*(D9-$D$11)</f>
        <v>19418000</v>
      </c>
    </row>
    <row r="10" spans="2:7" x14ac:dyDescent="0.25">
      <c r="C10" s="7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1">
        <v>650</v>
      </c>
      <c r="D6" s="4">
        <v>772000</v>
      </c>
      <c r="G6" s="11">
        <f>(C6-$C$11)*(D6-$D$11)</f>
        <v>34776000</v>
      </c>
    </row>
    <row r="7" spans="2:7" x14ac:dyDescent="0.25">
      <c r="C7" s="1">
        <v>785</v>
      </c>
      <c r="D7" s="4">
        <v>998000</v>
      </c>
      <c r="G7" s="11">
        <f>(C7-$C$11)*(D7-$D$11)</f>
        <v>-5265000</v>
      </c>
    </row>
    <row r="8" spans="2:7" x14ac:dyDescent="0.25">
      <c r="C8" s="1">
        <v>1200</v>
      </c>
      <c r="D8" s="4">
        <v>1200000</v>
      </c>
      <c r="G8" s="11">
        <f>(C8-$C$11)*(D8-$D$11)</f>
        <v>89178000</v>
      </c>
    </row>
    <row r="9" spans="2:7" x14ac:dyDescent="0.25">
      <c r="C9" s="1">
        <v>720</v>
      </c>
      <c r="D9" s="4">
        <v>800000</v>
      </c>
      <c r="G9" s="11">
        <f>(C9-$C$11)*(D9-$D$11)</f>
        <v>19418000</v>
      </c>
    </row>
    <row r="10" spans="2:7" x14ac:dyDescent="0.25">
      <c r="C10" s="6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Grzegorz MALARSKI (contractor)</cp:lastModifiedBy>
  <dcterms:created xsi:type="dcterms:W3CDTF">2017-03-21T13:09:44Z</dcterms:created>
  <dcterms:modified xsi:type="dcterms:W3CDTF">2020-04-25T14:24:56Z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2ec2a8b5-e212-4f73-a026-45fddcd58f17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2020-04-25T13:51:09.9661873Z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c8f2e112-e798-4a81-a689-8bde18d8353f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