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uvei-my.sharepoint.com/personal/greta_zu_nuvei_com/Documents/Desktop/"/>
    </mc:Choice>
  </mc:AlternateContent>
  <xr:revisionPtr revIDLastSave="444" documentId="8_{2CA53491-8212-44FF-913A-E0A8C5BD929D}" xr6:coauthVersionLast="47" xr6:coauthVersionMax="47" xr10:uidLastSave="{F296B057-8AE5-44A4-9AD0-FDC9C5609F64}"/>
  <bookViews>
    <workbookView xWindow="22932" yWindow="-108" windowWidth="30936" windowHeight="16896" xr2:uid="{1547A473-5C84-4FDB-9F83-0DDDF7A4086D}"/>
  </bookViews>
  <sheets>
    <sheet name="Steps" sheetId="2" r:id="rId1"/>
    <sheet name="Data" sheetId="3" r:id="rId2"/>
  </sheets>
  <definedNames>
    <definedName name="_xlnm._FilterDatabase" localSheetId="1" hidden="1">Data!$A$1:$I$33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81" i="3" l="1"/>
  <c r="N82" i="3"/>
  <c r="N83" i="3"/>
  <c r="N86" i="3"/>
  <c r="N87" i="3"/>
  <c r="N88" i="3"/>
  <c r="N89" i="3"/>
  <c r="N90" i="3"/>
  <c r="N91" i="3"/>
  <c r="N92" i="3"/>
  <c r="N93" i="3"/>
  <c r="N94" i="3"/>
  <c r="N95" i="3"/>
  <c r="N96" i="3"/>
  <c r="N98" i="3"/>
  <c r="N99" i="3"/>
  <c r="N105" i="3"/>
  <c r="N75" i="3"/>
  <c r="L104" i="3"/>
  <c r="N104" i="3" s="1"/>
  <c r="L103" i="3"/>
  <c r="N103" i="3" s="1"/>
  <c r="L102" i="3"/>
  <c r="N102" i="3" s="1"/>
  <c r="L101" i="3"/>
  <c r="N101" i="3" s="1"/>
  <c r="L100" i="3"/>
  <c r="N100" i="3" s="1"/>
  <c r="L99" i="3"/>
  <c r="L98" i="3"/>
  <c r="L97" i="3"/>
  <c r="N97" i="3" s="1"/>
  <c r="L85" i="3"/>
  <c r="N85" i="3" s="1"/>
  <c r="L84" i="3"/>
  <c r="N84" i="3" s="1"/>
  <c r="L83" i="3"/>
  <c r="L82" i="3"/>
  <c r="L80" i="3"/>
  <c r="N80" i="3" s="1"/>
  <c r="L79" i="3"/>
  <c r="N79" i="3" s="1"/>
  <c r="L78" i="3"/>
  <c r="N78" i="3" s="1"/>
  <c r="L77" i="3"/>
  <c r="N77" i="3" s="1"/>
  <c r="L76" i="3"/>
  <c r="N76" i="3" s="1"/>
  <c r="B104" i="3"/>
  <c r="B103" i="3"/>
  <c r="B102" i="3"/>
  <c r="B101" i="3"/>
  <c r="B100" i="3"/>
  <c r="B99" i="3"/>
  <c r="B98" i="3"/>
  <c r="B97" i="3"/>
  <c r="B85" i="3"/>
  <c r="B84" i="3"/>
  <c r="B83" i="3"/>
  <c r="B82" i="3"/>
  <c r="B80" i="3"/>
  <c r="B79" i="3"/>
  <c r="B78" i="3"/>
  <c r="B77" i="3"/>
  <c r="B76" i="3"/>
  <c r="D8" i="3"/>
  <c r="G8" i="3" s="1"/>
  <c r="D13" i="3"/>
  <c r="G13" i="3" s="1"/>
  <c r="D14" i="3"/>
  <c r="G14" i="3" s="1"/>
  <c r="D15" i="3"/>
  <c r="G15" i="3" s="1"/>
  <c r="D16" i="3"/>
  <c r="G16" i="3" s="1"/>
  <c r="D17" i="3"/>
  <c r="G17" i="3" s="1"/>
  <c r="D18" i="3"/>
  <c r="G18" i="3" s="1"/>
  <c r="D19" i="3"/>
  <c r="G19" i="3" s="1"/>
  <c r="D20" i="3"/>
  <c r="G20" i="3" s="1"/>
  <c r="D21" i="3"/>
  <c r="G21" i="3" s="1"/>
  <c r="D22" i="3"/>
  <c r="G22" i="3" s="1"/>
  <c r="D23" i="3"/>
  <c r="G23" i="3" s="1"/>
  <c r="D32" i="3"/>
  <c r="G32" i="3" s="1"/>
  <c r="D2" i="3"/>
  <c r="F33" i="3"/>
  <c r="C31" i="3"/>
  <c r="D31" i="3" s="1"/>
  <c r="G31" i="3" s="1"/>
  <c r="C30" i="3"/>
  <c r="D30" i="3" s="1"/>
  <c r="G30" i="3" s="1"/>
  <c r="C29" i="3"/>
  <c r="D29" i="3" s="1"/>
  <c r="G29" i="3" s="1"/>
  <c r="C28" i="3"/>
  <c r="D28" i="3" s="1"/>
  <c r="G28" i="3" s="1"/>
  <c r="C27" i="3"/>
  <c r="D27" i="3" s="1"/>
  <c r="G27" i="3" s="1"/>
  <c r="C24" i="3"/>
  <c r="D24" i="3" s="1"/>
  <c r="G24" i="3" s="1"/>
  <c r="C25" i="3"/>
  <c r="D25" i="3" s="1"/>
  <c r="G25" i="3" s="1"/>
  <c r="C26" i="3"/>
  <c r="D26" i="3" s="1"/>
  <c r="G26" i="3" s="1"/>
  <c r="C12" i="3"/>
  <c r="D12" i="3" s="1"/>
  <c r="G12" i="3" s="1"/>
  <c r="C11" i="3"/>
  <c r="D11" i="3" s="1"/>
  <c r="G11" i="3" s="1"/>
  <c r="C10" i="3"/>
  <c r="D10" i="3" s="1"/>
  <c r="G10" i="3" s="1"/>
  <c r="C9" i="3"/>
  <c r="D9" i="3" s="1"/>
  <c r="G9" i="3" s="1"/>
  <c r="C7" i="3"/>
  <c r="D7" i="3" s="1"/>
  <c r="G7" i="3" s="1"/>
  <c r="C6" i="3"/>
  <c r="D6" i="3" s="1"/>
  <c r="G6" i="3" s="1"/>
  <c r="C5" i="3"/>
  <c r="D5" i="3" s="1"/>
  <c r="G5" i="3" s="1"/>
  <c r="C4" i="3"/>
  <c r="D4" i="3" s="1"/>
  <c r="G4" i="3" s="1"/>
  <c r="C3" i="3"/>
  <c r="D3" i="3" s="1"/>
  <c r="G3" i="3" s="1"/>
  <c r="H33" i="3"/>
  <c r="E33" i="3"/>
  <c r="D33" i="3" l="1"/>
  <c r="G33" i="3" s="1"/>
  <c r="G2" i="3"/>
  <c r="C33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Greta Barciene</author>
  </authors>
  <commentList>
    <comment ref="A17" authorId="0" shapeId="0" xr:uid="{1DEE53B9-9AD8-47D0-AA66-C45EB0684817}">
      <text>
        <r>
          <rPr>
            <b/>
            <sz val="9"/>
            <color indexed="81"/>
            <rFont val="Tahoma"/>
            <family val="2"/>
          </rPr>
          <t>Greta Barciene:</t>
        </r>
        <r>
          <rPr>
            <sz val="9"/>
            <color indexed="81"/>
            <rFont val="Tahoma"/>
            <family val="2"/>
          </rPr>
          <t xml:space="preserve">
business trip to Bulgaria</t>
        </r>
      </text>
    </comment>
    <comment ref="A55" authorId="0" shapeId="0" xr:uid="{3B0A6E81-9C5B-43D0-B0B7-91C36C7C43BE}">
      <text>
        <r>
          <rPr>
            <b/>
            <sz val="9"/>
            <color indexed="81"/>
            <rFont val="Tahoma"/>
            <family val="2"/>
          </rPr>
          <t>Greta Barciene:</t>
        </r>
        <r>
          <rPr>
            <sz val="9"/>
            <color indexed="81"/>
            <rFont val="Tahoma"/>
            <family val="2"/>
          </rPr>
          <t xml:space="preserve">
business trip to Bulgaria</t>
        </r>
      </text>
    </comment>
    <comment ref="A90" authorId="0" shapeId="0" xr:uid="{E9763340-EC83-4814-BCE6-3237A1A33F7A}">
      <text>
        <r>
          <rPr>
            <b/>
            <sz val="9"/>
            <color indexed="81"/>
            <rFont val="Tahoma"/>
            <family val="2"/>
          </rPr>
          <t>Greta Barciene:</t>
        </r>
        <r>
          <rPr>
            <sz val="9"/>
            <color indexed="81"/>
            <rFont val="Tahoma"/>
            <family val="2"/>
          </rPr>
          <t xml:space="preserve">
business trip to Bulgaria</t>
        </r>
      </text>
    </comment>
    <comment ref="K90" authorId="0" shapeId="0" xr:uid="{0E5DF0FB-8E80-4489-8BA7-1C13D44AA20D}">
      <text>
        <r>
          <rPr>
            <b/>
            <sz val="9"/>
            <color indexed="81"/>
            <rFont val="Tahoma"/>
            <family val="2"/>
          </rPr>
          <t>Greta Barciene:</t>
        </r>
        <r>
          <rPr>
            <sz val="9"/>
            <color indexed="81"/>
            <rFont val="Tahoma"/>
            <family val="2"/>
          </rPr>
          <t xml:space="preserve">
business trip to Bulgaria</t>
        </r>
      </text>
    </comment>
  </commentList>
</comments>
</file>

<file path=xl/sharedStrings.xml><?xml version="1.0" encoding="utf-8"?>
<sst xmlns="http://schemas.openxmlformats.org/spreadsheetml/2006/main" count="113" uniqueCount="76">
  <si>
    <t>Ask</t>
  </si>
  <si>
    <t>What exercises I like the most?</t>
  </si>
  <si>
    <t>How to stay motivated on a daily basis to exercise?</t>
  </si>
  <si>
    <t>What is my daily calorie intake?</t>
  </si>
  <si>
    <t>Prepare</t>
  </si>
  <si>
    <t>Can I burn extra 350 calories just by walking?</t>
  </si>
  <si>
    <t>How many steps do I need to take daily for this?</t>
  </si>
  <si>
    <t>What are the alternative ways to achieve my goal?</t>
  </si>
  <si>
    <r>
      <t xml:space="preserve">Course/topic: </t>
    </r>
    <r>
      <rPr>
        <sz val="11"/>
        <color rgb="FF5F6368"/>
        <rFont val="Arial"/>
        <family val="2"/>
      </rPr>
      <t>Course 1: Foundations: Data, Data Everywhere</t>
    </r>
  </si>
  <si>
    <r>
      <t xml:space="preserve">Learning Log: </t>
    </r>
    <r>
      <rPr>
        <sz val="11"/>
        <color rgb="FF5F6368"/>
        <rFont val="Arial"/>
        <family val="2"/>
      </rPr>
      <t>Explore data from your daily life</t>
    </r>
  </si>
  <si>
    <t>Create a list</t>
  </si>
  <si>
    <t>Reflection: </t>
  </si>
  <si>
    <t>Write 2-3 sentences (40-60 words) in response to each of the questions below.</t>
  </si>
  <si>
    <t>Questions and responses: </t>
  </si>
  <si>
    <t>Are there any trends you noticed in your behavior?</t>
  </si>
  <si>
    <t>Are there factors that influence your decision-making?</t>
  </si>
  <si>
    <t>Is there anything you identified that might influence your future behavior?</t>
  </si>
  <si>
    <r>
      <t>Date:</t>
    </r>
    <r>
      <rPr>
        <sz val="11"/>
        <color rgb="FF5F6368"/>
        <rFont val="Arial"/>
        <family val="2"/>
      </rPr>
      <t xml:space="preserve"> 01/11/2023</t>
    </r>
  </si>
  <si>
    <t xml:space="preserve">1) Number of daily calorie intake in October (based on a meal plan);
2) Number of extra calories burned per day in October (based on a Phone tracker);
3) Number of steps made daily in October;
4) Number of other exercises (dance classes, other physical activities) in October;
5) Number of calories burned during the other excerises. </t>
  </si>
  <si>
    <t xml:space="preserve">Walking length usually depends on walking conditions and my work schedule.
While being outside I am drawing less attention to portions and type of food, also including drinks that is not casual during the business days. </t>
  </si>
  <si>
    <t>When the weather is good or decent (no heavy wind or rain), I tend to walk more with my dog and collect 9000 - 10000 steps per day. 
I do consume more calories during the weekend due to often being away from home (traveling, visiting parents, going out with friends, etc.)</t>
  </si>
  <si>
    <t>Process</t>
  </si>
  <si>
    <t>Collect daily steps and daily burned calories from the phone app</t>
  </si>
  <si>
    <t>Collect daily calorie intake from the weekly menu and 'See what you eat' app</t>
  </si>
  <si>
    <t>Date</t>
  </si>
  <si>
    <t>Calories burned</t>
  </si>
  <si>
    <t>Daily steps</t>
  </si>
  <si>
    <t>Calorie intake</t>
  </si>
  <si>
    <t>Calories burned from dance classes</t>
  </si>
  <si>
    <t xml:space="preserve">A new smartwatch warning about the amount of burned calories in the middle of the day or new app recording targets with reminders or some friendly family competition should boost motivation. </t>
  </si>
  <si>
    <t>Review the calendar of dance classes and add extra 300 calories burned on those days (300 is average)</t>
  </si>
  <si>
    <t>Analyze</t>
  </si>
  <si>
    <t>Total</t>
  </si>
  <si>
    <t>Check calendar for work schedule, business and personal trips, events</t>
  </si>
  <si>
    <t>Weekday</t>
  </si>
  <si>
    <t>Sun</t>
  </si>
  <si>
    <t xml:space="preserve">Mon </t>
  </si>
  <si>
    <t>Tue</t>
  </si>
  <si>
    <t>Wed</t>
  </si>
  <si>
    <t>Thu</t>
  </si>
  <si>
    <t>Fri</t>
  </si>
  <si>
    <t>Sat</t>
  </si>
  <si>
    <t>Mon</t>
  </si>
  <si>
    <t>Dinozauriukų žygis</t>
  </si>
  <si>
    <t>Adrijos gimtadienis</t>
  </si>
  <si>
    <t>Pietūs pas Silviją</t>
  </si>
  <si>
    <t>Lukos gimtadienis</t>
  </si>
  <si>
    <t>Kaime</t>
  </si>
  <si>
    <t>Komandiruotė</t>
  </si>
  <si>
    <t>Events</t>
  </si>
  <si>
    <t>Halloween party</t>
  </si>
  <si>
    <t>Calorie intake -1200 kcal</t>
  </si>
  <si>
    <t>Grybų parkas / Senoji kibininė</t>
  </si>
  <si>
    <t>Difference / leftover</t>
  </si>
  <si>
    <t>There is a direct correlation between the number of steps taken and the calories burned</t>
  </si>
  <si>
    <t xml:space="preserve">Percentage </t>
  </si>
  <si>
    <t>High calorie intake days do not match with the greatest burnings</t>
  </si>
  <si>
    <t>Number of steps taken exceeds 9k on 3 out of 5 Sundays and 5 of 5 Mondays</t>
  </si>
  <si>
    <t>High calorie intake (&gt;2000 kcal) days match with events, going out, being on a business trips (11 out of 13) and weekends (2 out 13)</t>
  </si>
  <si>
    <t xml:space="preserve">In October 16 days were low calorie intake (&lt;2000 kcal), 15 days - high calorie intake (&gt;2000 kcal) </t>
  </si>
  <si>
    <t>Observations from Data:</t>
  </si>
  <si>
    <t>On average 294 calories burned from walking per day in October and 352 including the workouts</t>
  </si>
  <si>
    <t>Average daily calorie intake - 2237 kcal in October</t>
  </si>
  <si>
    <t>How can I burn extra 350 - 400 calories per day?</t>
  </si>
  <si>
    <t>Conclusions:</t>
  </si>
  <si>
    <t>Reducing the daily calorie intake to 1550 would help to keep balance and workouts would add on top</t>
  </si>
  <si>
    <t>Keep tracking the metrics and set reminders in the middle of the day to see daily progress</t>
  </si>
  <si>
    <t>Are the metrics tracked correctly a the moment?</t>
  </si>
  <si>
    <t>Observations from daily life:</t>
  </si>
  <si>
    <t>Currently using the phone for tracking, however I do not carry it always with me, therefore anticipating 10-15% margin of error</t>
  </si>
  <si>
    <t>Keeping the same calorie intake and same walking pace would require to burn 2237-1200-294=743 extra calories per day</t>
  </si>
  <si>
    <t>Increasing daily steps to 11,000 will result in ~350 extra calories burned</t>
  </si>
  <si>
    <t>What are the internal and external factors impacting daily calorie intake and burning?</t>
  </si>
  <si>
    <t xml:space="preserve">Number of steps taken exceeds 9k on 5 out of 6 dance classes days (workout steps and movements are excluded from daily steps count) </t>
  </si>
  <si>
    <t>Outcome: define how many extra calories per day should I burn by walking or doing other workouts to reach deficit or other alternatives.</t>
  </si>
  <si>
    <t>Problem: low number of calories burned that would create calorie deficit to speed up my weight loss targets.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</si>
</sst>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5F6368"/>
      <name val="Arial"/>
      <family val="2"/>
    </font>
    <font>
      <sz val="11"/>
      <color rgb="FF5F6368"/>
      <name val="Arial"/>
      <family val="2"/>
    </font>
    <font>
      <sz val="11"/>
      <color rgb="FF666666"/>
      <name val="Arial"/>
      <family val="2"/>
    </font>
    <font>
      <i/>
      <sz val="11"/>
      <color rgb="FF666666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9EAD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2" fillId="2" borderId="1" xfId="0" applyFont="1" applyFill="1" applyBorder="1" applyAlignment="1">
      <alignment vertical="center" wrapText="1"/>
    </xf>
    <xf numFmtId="0" fontId="4" fillId="0" borderId="4" xfId="0" applyFont="1" applyBorder="1" applyAlignment="1">
      <alignment horizontal="left" vertical="center" wrapText="1" indent="1"/>
    </xf>
    <xf numFmtId="0" fontId="3" fillId="2" borderId="1" xfId="0" applyFont="1" applyFill="1" applyBorder="1" applyAlignment="1">
      <alignment vertical="center" wrapText="1"/>
    </xf>
    <xf numFmtId="0" fontId="4" fillId="0" borderId="2" xfId="0" applyFont="1" applyBorder="1" applyAlignment="1">
      <alignment horizontal="left" vertical="center" wrapText="1" indent="1"/>
    </xf>
    <xf numFmtId="0" fontId="5" fillId="0" borderId="4" xfId="0" applyFont="1" applyBorder="1" applyAlignment="1">
      <alignment horizontal="left" vertical="center" wrapText="1" indent="5"/>
    </xf>
    <xf numFmtId="0" fontId="0" fillId="0" borderId="4" xfId="0" applyBorder="1" applyAlignment="1">
      <alignment horizontal="left" vertical="center" wrapText="1" indent="1"/>
    </xf>
    <xf numFmtId="0" fontId="5" fillId="0" borderId="3" xfId="0" applyFont="1" applyBorder="1" applyAlignment="1">
      <alignment horizontal="left" vertical="center" wrapText="1" indent="5"/>
    </xf>
    <xf numFmtId="0" fontId="2" fillId="2" borderId="2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16" fontId="0" fillId="4" borderId="5" xfId="0" applyNumberFormat="1" applyFill="1" applyBorder="1"/>
    <xf numFmtId="0" fontId="0" fillId="0" borderId="5" xfId="0" applyBorder="1"/>
    <xf numFmtId="0" fontId="0" fillId="0" borderId="5" xfId="0" quotePrefix="1" applyBorder="1"/>
    <xf numFmtId="16" fontId="0" fillId="0" borderId="5" xfId="0" applyNumberFormat="1" applyBorder="1"/>
    <xf numFmtId="16" fontId="0" fillId="0" borderId="5" xfId="0" applyNumberFormat="1" applyFill="1" applyBorder="1"/>
    <xf numFmtId="16" fontId="0" fillId="3" borderId="5" xfId="0" applyNumberFormat="1" applyFill="1" applyBorder="1"/>
    <xf numFmtId="0" fontId="1" fillId="0" borderId="5" xfId="0" applyFont="1" applyBorder="1"/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0" fillId="0" borderId="0" xfId="0" applyBorder="1"/>
    <xf numFmtId="0" fontId="0" fillId="0" borderId="0" xfId="0" quotePrefix="1" applyBorder="1"/>
    <xf numFmtId="9" fontId="0" fillId="0" borderId="5" xfId="0" applyNumberFormat="1" applyBorder="1"/>
    <xf numFmtId="0" fontId="0" fillId="0" borderId="0" xfId="0" applyFont="1"/>
    <xf numFmtId="0" fontId="9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steps</a:t>
            </a:r>
            <a:r>
              <a:rPr lang="en-US" baseline="0"/>
              <a:t> vs. calories burned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Data!$B$39</c:f>
              <c:strCache>
                <c:ptCount val="1"/>
                <c:pt idx="0">
                  <c:v>Daily steps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Data!$A$40:$A$70</c:f>
              <c:numCache>
                <c:formatCode>d\-mmm</c:formatCode>
                <c:ptCount val="31"/>
                <c:pt idx="0">
                  <c:v>45200</c:v>
                </c:pt>
                <c:pt idx="1">
                  <c:v>45201</c:v>
                </c:pt>
                <c:pt idx="2">
                  <c:v>45202</c:v>
                </c:pt>
                <c:pt idx="3">
                  <c:v>45203</c:v>
                </c:pt>
                <c:pt idx="4">
                  <c:v>45204</c:v>
                </c:pt>
                <c:pt idx="5">
                  <c:v>45205</c:v>
                </c:pt>
                <c:pt idx="6">
                  <c:v>45206</c:v>
                </c:pt>
                <c:pt idx="7">
                  <c:v>45207</c:v>
                </c:pt>
                <c:pt idx="8">
                  <c:v>45208</c:v>
                </c:pt>
                <c:pt idx="9">
                  <c:v>45209</c:v>
                </c:pt>
                <c:pt idx="10">
                  <c:v>45210</c:v>
                </c:pt>
                <c:pt idx="11">
                  <c:v>45211</c:v>
                </c:pt>
                <c:pt idx="12">
                  <c:v>45212</c:v>
                </c:pt>
                <c:pt idx="13">
                  <c:v>45213</c:v>
                </c:pt>
                <c:pt idx="14">
                  <c:v>45214</c:v>
                </c:pt>
                <c:pt idx="15">
                  <c:v>45215</c:v>
                </c:pt>
                <c:pt idx="16">
                  <c:v>45216</c:v>
                </c:pt>
                <c:pt idx="17">
                  <c:v>45217</c:v>
                </c:pt>
                <c:pt idx="18">
                  <c:v>45218</c:v>
                </c:pt>
                <c:pt idx="19">
                  <c:v>45219</c:v>
                </c:pt>
                <c:pt idx="20">
                  <c:v>45220</c:v>
                </c:pt>
                <c:pt idx="21">
                  <c:v>45221</c:v>
                </c:pt>
                <c:pt idx="22">
                  <c:v>45222</c:v>
                </c:pt>
                <c:pt idx="23">
                  <c:v>45223</c:v>
                </c:pt>
                <c:pt idx="24">
                  <c:v>45224</c:v>
                </c:pt>
                <c:pt idx="25">
                  <c:v>45225</c:v>
                </c:pt>
                <c:pt idx="26">
                  <c:v>45226</c:v>
                </c:pt>
                <c:pt idx="27">
                  <c:v>45227</c:v>
                </c:pt>
                <c:pt idx="28">
                  <c:v>45228</c:v>
                </c:pt>
                <c:pt idx="29">
                  <c:v>45229</c:v>
                </c:pt>
                <c:pt idx="30">
                  <c:v>45230</c:v>
                </c:pt>
              </c:numCache>
            </c:numRef>
          </c:cat>
          <c:val>
            <c:numRef>
              <c:f>Data!$B$40:$B$70</c:f>
              <c:numCache>
                <c:formatCode>General</c:formatCode>
                <c:ptCount val="31"/>
                <c:pt idx="0">
                  <c:v>15828</c:v>
                </c:pt>
                <c:pt idx="1">
                  <c:v>10529</c:v>
                </c:pt>
                <c:pt idx="2">
                  <c:v>10055</c:v>
                </c:pt>
                <c:pt idx="3">
                  <c:v>8809</c:v>
                </c:pt>
                <c:pt idx="4">
                  <c:v>7445</c:v>
                </c:pt>
                <c:pt idx="5">
                  <c:v>15059</c:v>
                </c:pt>
                <c:pt idx="6">
                  <c:v>6944</c:v>
                </c:pt>
                <c:pt idx="7">
                  <c:v>7659</c:v>
                </c:pt>
                <c:pt idx="8">
                  <c:v>9629</c:v>
                </c:pt>
                <c:pt idx="9">
                  <c:v>8329</c:v>
                </c:pt>
                <c:pt idx="10">
                  <c:v>11860</c:v>
                </c:pt>
                <c:pt idx="11">
                  <c:v>6448</c:v>
                </c:pt>
                <c:pt idx="12">
                  <c:v>8362</c:v>
                </c:pt>
                <c:pt idx="13">
                  <c:v>8292</c:v>
                </c:pt>
                <c:pt idx="14">
                  <c:v>6463</c:v>
                </c:pt>
                <c:pt idx="15">
                  <c:v>11059</c:v>
                </c:pt>
                <c:pt idx="16">
                  <c:v>8240</c:v>
                </c:pt>
                <c:pt idx="17">
                  <c:v>7559</c:v>
                </c:pt>
                <c:pt idx="18">
                  <c:v>21556</c:v>
                </c:pt>
                <c:pt idx="19">
                  <c:v>12728</c:v>
                </c:pt>
                <c:pt idx="20">
                  <c:v>5866</c:v>
                </c:pt>
                <c:pt idx="21">
                  <c:v>12537</c:v>
                </c:pt>
                <c:pt idx="22">
                  <c:v>10294</c:v>
                </c:pt>
                <c:pt idx="23">
                  <c:v>4812</c:v>
                </c:pt>
                <c:pt idx="24">
                  <c:v>10735</c:v>
                </c:pt>
                <c:pt idx="25">
                  <c:v>5798</c:v>
                </c:pt>
                <c:pt idx="26">
                  <c:v>16453</c:v>
                </c:pt>
                <c:pt idx="27">
                  <c:v>6296</c:v>
                </c:pt>
                <c:pt idx="28">
                  <c:v>10097</c:v>
                </c:pt>
                <c:pt idx="29">
                  <c:v>9385</c:v>
                </c:pt>
                <c:pt idx="30">
                  <c:v>6019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E7-4658-ACF7-1BCA85E285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2369536"/>
        <c:axId val="913089936"/>
      </c:barChart>
      <c:lineChart>
        <c:grouping val="standard"/>
        <c:varyColors val="0"/>
        <c:ser>
          <c:idx val="1"/>
          <c:order val="1"/>
          <c:tx>
            <c:strRef>
              <c:f>Data!$C$39</c:f>
              <c:strCache>
                <c:ptCount val="1"/>
                <c:pt idx="0">
                  <c:v>Calories burned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Data!$A$40:$A$70</c:f>
              <c:numCache>
                <c:formatCode>d\-mmm</c:formatCode>
                <c:ptCount val="31"/>
                <c:pt idx="0">
                  <c:v>45200</c:v>
                </c:pt>
                <c:pt idx="1">
                  <c:v>45201</c:v>
                </c:pt>
                <c:pt idx="2">
                  <c:v>45202</c:v>
                </c:pt>
                <c:pt idx="3">
                  <c:v>45203</c:v>
                </c:pt>
                <c:pt idx="4">
                  <c:v>45204</c:v>
                </c:pt>
                <c:pt idx="5">
                  <c:v>45205</c:v>
                </c:pt>
                <c:pt idx="6">
                  <c:v>45206</c:v>
                </c:pt>
                <c:pt idx="7">
                  <c:v>45207</c:v>
                </c:pt>
                <c:pt idx="8">
                  <c:v>45208</c:v>
                </c:pt>
                <c:pt idx="9">
                  <c:v>45209</c:v>
                </c:pt>
                <c:pt idx="10">
                  <c:v>45210</c:v>
                </c:pt>
                <c:pt idx="11">
                  <c:v>45211</c:v>
                </c:pt>
                <c:pt idx="12">
                  <c:v>45212</c:v>
                </c:pt>
                <c:pt idx="13">
                  <c:v>45213</c:v>
                </c:pt>
                <c:pt idx="14">
                  <c:v>45214</c:v>
                </c:pt>
                <c:pt idx="15">
                  <c:v>45215</c:v>
                </c:pt>
                <c:pt idx="16">
                  <c:v>45216</c:v>
                </c:pt>
                <c:pt idx="17">
                  <c:v>45217</c:v>
                </c:pt>
                <c:pt idx="18">
                  <c:v>45218</c:v>
                </c:pt>
                <c:pt idx="19">
                  <c:v>45219</c:v>
                </c:pt>
                <c:pt idx="20">
                  <c:v>45220</c:v>
                </c:pt>
                <c:pt idx="21">
                  <c:v>45221</c:v>
                </c:pt>
                <c:pt idx="22">
                  <c:v>45222</c:v>
                </c:pt>
                <c:pt idx="23">
                  <c:v>45223</c:v>
                </c:pt>
                <c:pt idx="24">
                  <c:v>45224</c:v>
                </c:pt>
                <c:pt idx="25">
                  <c:v>45225</c:v>
                </c:pt>
                <c:pt idx="26">
                  <c:v>45226</c:v>
                </c:pt>
                <c:pt idx="27">
                  <c:v>45227</c:v>
                </c:pt>
                <c:pt idx="28">
                  <c:v>45228</c:v>
                </c:pt>
                <c:pt idx="29">
                  <c:v>45229</c:v>
                </c:pt>
                <c:pt idx="30">
                  <c:v>45230</c:v>
                </c:pt>
              </c:numCache>
            </c:numRef>
          </c:cat>
          <c:val>
            <c:numRef>
              <c:f>Data!$C$40:$C$70</c:f>
              <c:numCache>
                <c:formatCode>General</c:formatCode>
                <c:ptCount val="31"/>
                <c:pt idx="0">
                  <c:v>475</c:v>
                </c:pt>
                <c:pt idx="1">
                  <c:v>331</c:v>
                </c:pt>
                <c:pt idx="2">
                  <c:v>304</c:v>
                </c:pt>
                <c:pt idx="3">
                  <c:v>262</c:v>
                </c:pt>
                <c:pt idx="4">
                  <c:v>235</c:v>
                </c:pt>
                <c:pt idx="5">
                  <c:v>459</c:v>
                </c:pt>
                <c:pt idx="6">
                  <c:v>207</c:v>
                </c:pt>
                <c:pt idx="7">
                  <c:v>228</c:v>
                </c:pt>
                <c:pt idx="8">
                  <c:v>300</c:v>
                </c:pt>
                <c:pt idx="9">
                  <c:v>245</c:v>
                </c:pt>
                <c:pt idx="10">
                  <c:v>363</c:v>
                </c:pt>
                <c:pt idx="11">
                  <c:v>194</c:v>
                </c:pt>
                <c:pt idx="12">
                  <c:v>249</c:v>
                </c:pt>
                <c:pt idx="13">
                  <c:v>251</c:v>
                </c:pt>
                <c:pt idx="14">
                  <c:v>192</c:v>
                </c:pt>
                <c:pt idx="15">
                  <c:v>338</c:v>
                </c:pt>
                <c:pt idx="16">
                  <c:v>246</c:v>
                </c:pt>
                <c:pt idx="17">
                  <c:v>229</c:v>
                </c:pt>
                <c:pt idx="18">
                  <c:v>647</c:v>
                </c:pt>
                <c:pt idx="19">
                  <c:v>385</c:v>
                </c:pt>
                <c:pt idx="20">
                  <c:v>175</c:v>
                </c:pt>
                <c:pt idx="21">
                  <c:v>387</c:v>
                </c:pt>
                <c:pt idx="22">
                  <c:v>308</c:v>
                </c:pt>
                <c:pt idx="23">
                  <c:v>143</c:v>
                </c:pt>
                <c:pt idx="24">
                  <c:v>327</c:v>
                </c:pt>
                <c:pt idx="25">
                  <c:v>173</c:v>
                </c:pt>
                <c:pt idx="26">
                  <c:v>490</c:v>
                </c:pt>
                <c:pt idx="27">
                  <c:v>187</c:v>
                </c:pt>
                <c:pt idx="28">
                  <c:v>312</c:v>
                </c:pt>
                <c:pt idx="29">
                  <c:v>296</c:v>
                </c:pt>
                <c:pt idx="30">
                  <c:v>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E7-4658-ACF7-1BCA85E285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2353216"/>
        <c:axId val="913092912"/>
      </c:lineChart>
      <c:dateAx>
        <c:axId val="45236953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089936"/>
        <c:auto val="1"/>
        <c:lblOffset val="100"/>
        <c:baseTimeUnit val="days"/>
      </c:dateAx>
      <c:valAx>
        <c:axId val="91308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369536"/>
        <c:crossBetween val="between"/>
      </c:valAx>
      <c:valAx>
        <c:axId val="91309291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353216"/>
        <c:crosses val="max"/>
        <c:crossBetween val="between"/>
      </c:valAx>
      <c:dateAx>
        <c:axId val="452353216"/>
        <c:scaling>
          <c:orientation val="minMax"/>
        </c:scaling>
        <c:delete val="1"/>
        <c:axPos val="b"/>
        <c:numFmt formatCode="d\-mmm" sourceLinked="1"/>
        <c:majorTickMark val="out"/>
        <c:minorTickMark val="none"/>
        <c:tickLblPos val="nextTo"/>
        <c:crossAx val="913092912"/>
        <c:auto val="1"/>
        <c:lblOffset val="100"/>
        <c:baseTimeUnit val="days"/>
        <c:majorUnit val="1"/>
        <c:minorUnit val="1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Calorie intake vs. calories</a:t>
            </a:r>
            <a:r>
              <a:rPr lang="en-US" sz="1200" baseline="0"/>
              <a:t> burned while walking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Data!$B$74</c:f>
              <c:strCache>
                <c:ptCount val="1"/>
                <c:pt idx="0">
                  <c:v>Calorie intake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Data!$A$75:$A$105</c:f>
              <c:numCache>
                <c:formatCode>d\-mmm</c:formatCode>
                <c:ptCount val="31"/>
                <c:pt idx="0">
                  <c:v>45200</c:v>
                </c:pt>
                <c:pt idx="1">
                  <c:v>45201</c:v>
                </c:pt>
                <c:pt idx="2">
                  <c:v>45202</c:v>
                </c:pt>
                <c:pt idx="3">
                  <c:v>45203</c:v>
                </c:pt>
                <c:pt idx="4">
                  <c:v>45204</c:v>
                </c:pt>
                <c:pt idx="5">
                  <c:v>45205</c:v>
                </c:pt>
                <c:pt idx="6">
                  <c:v>45206</c:v>
                </c:pt>
                <c:pt idx="7">
                  <c:v>45207</c:v>
                </c:pt>
                <c:pt idx="8">
                  <c:v>45208</c:v>
                </c:pt>
                <c:pt idx="9">
                  <c:v>45209</c:v>
                </c:pt>
                <c:pt idx="10">
                  <c:v>45210</c:v>
                </c:pt>
                <c:pt idx="11">
                  <c:v>45211</c:v>
                </c:pt>
                <c:pt idx="12">
                  <c:v>45212</c:v>
                </c:pt>
                <c:pt idx="13">
                  <c:v>45213</c:v>
                </c:pt>
                <c:pt idx="14">
                  <c:v>45214</c:v>
                </c:pt>
                <c:pt idx="15">
                  <c:v>45215</c:v>
                </c:pt>
                <c:pt idx="16">
                  <c:v>45216</c:v>
                </c:pt>
                <c:pt idx="17">
                  <c:v>45217</c:v>
                </c:pt>
                <c:pt idx="18">
                  <c:v>45218</c:v>
                </c:pt>
                <c:pt idx="19">
                  <c:v>45219</c:v>
                </c:pt>
                <c:pt idx="20">
                  <c:v>45220</c:v>
                </c:pt>
                <c:pt idx="21">
                  <c:v>45221</c:v>
                </c:pt>
                <c:pt idx="22">
                  <c:v>45222</c:v>
                </c:pt>
                <c:pt idx="23">
                  <c:v>45223</c:v>
                </c:pt>
                <c:pt idx="24">
                  <c:v>45224</c:v>
                </c:pt>
                <c:pt idx="25">
                  <c:v>45225</c:v>
                </c:pt>
                <c:pt idx="26">
                  <c:v>45226</c:v>
                </c:pt>
                <c:pt idx="27">
                  <c:v>45227</c:v>
                </c:pt>
                <c:pt idx="28">
                  <c:v>45228</c:v>
                </c:pt>
                <c:pt idx="29">
                  <c:v>45229</c:v>
                </c:pt>
                <c:pt idx="30">
                  <c:v>45230</c:v>
                </c:pt>
              </c:numCache>
            </c:numRef>
          </c:cat>
          <c:val>
            <c:numRef>
              <c:f>Data!$B$75:$B$105</c:f>
              <c:numCache>
                <c:formatCode>General</c:formatCode>
                <c:ptCount val="31"/>
                <c:pt idx="0">
                  <c:v>2300</c:v>
                </c:pt>
                <c:pt idx="1">
                  <c:v>1610</c:v>
                </c:pt>
                <c:pt idx="2">
                  <c:v>1630</c:v>
                </c:pt>
                <c:pt idx="3">
                  <c:v>1710</c:v>
                </c:pt>
                <c:pt idx="4">
                  <c:v>1620</c:v>
                </c:pt>
                <c:pt idx="5">
                  <c:v>1620</c:v>
                </c:pt>
                <c:pt idx="6">
                  <c:v>2800</c:v>
                </c:pt>
                <c:pt idx="7">
                  <c:v>2500</c:v>
                </c:pt>
                <c:pt idx="8">
                  <c:v>1610</c:v>
                </c:pt>
                <c:pt idx="9">
                  <c:v>1610</c:v>
                </c:pt>
                <c:pt idx="10">
                  <c:v>1700</c:v>
                </c:pt>
                <c:pt idx="11">
                  <c:v>2500</c:v>
                </c:pt>
                <c:pt idx="12">
                  <c:v>2300</c:v>
                </c:pt>
                <c:pt idx="13">
                  <c:v>4000</c:v>
                </c:pt>
                <c:pt idx="14">
                  <c:v>2400</c:v>
                </c:pt>
                <c:pt idx="15">
                  <c:v>2800</c:v>
                </c:pt>
                <c:pt idx="16">
                  <c:v>3500</c:v>
                </c:pt>
                <c:pt idx="17">
                  <c:v>5000</c:v>
                </c:pt>
                <c:pt idx="18">
                  <c:v>2900</c:v>
                </c:pt>
                <c:pt idx="19">
                  <c:v>2500</c:v>
                </c:pt>
                <c:pt idx="20">
                  <c:v>2200</c:v>
                </c:pt>
                <c:pt idx="21">
                  <c:v>2600</c:v>
                </c:pt>
                <c:pt idx="22">
                  <c:v>1710</c:v>
                </c:pt>
                <c:pt idx="23">
                  <c:v>1640</c:v>
                </c:pt>
                <c:pt idx="24">
                  <c:v>1620</c:v>
                </c:pt>
                <c:pt idx="25">
                  <c:v>1600</c:v>
                </c:pt>
                <c:pt idx="26">
                  <c:v>1620</c:v>
                </c:pt>
                <c:pt idx="27">
                  <c:v>1600</c:v>
                </c:pt>
                <c:pt idx="28">
                  <c:v>1630</c:v>
                </c:pt>
                <c:pt idx="29">
                  <c:v>1740</c:v>
                </c:pt>
                <c:pt idx="30">
                  <c:v>2800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24-4678-91A5-2E70239562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56816224"/>
        <c:axId val="1142392400"/>
      </c:barChart>
      <c:lineChart>
        <c:grouping val="standard"/>
        <c:varyColors val="0"/>
        <c:ser>
          <c:idx val="1"/>
          <c:order val="1"/>
          <c:tx>
            <c:strRef>
              <c:f>Data!$C$74</c:f>
              <c:strCache>
                <c:ptCount val="1"/>
                <c:pt idx="0">
                  <c:v>Calories burned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Data!$A$75:$A$105</c:f>
              <c:numCache>
                <c:formatCode>d\-mmm</c:formatCode>
                <c:ptCount val="31"/>
                <c:pt idx="0">
                  <c:v>45200</c:v>
                </c:pt>
                <c:pt idx="1">
                  <c:v>45201</c:v>
                </c:pt>
                <c:pt idx="2">
                  <c:v>45202</c:v>
                </c:pt>
                <c:pt idx="3">
                  <c:v>45203</c:v>
                </c:pt>
                <c:pt idx="4">
                  <c:v>45204</c:v>
                </c:pt>
                <c:pt idx="5">
                  <c:v>45205</c:v>
                </c:pt>
                <c:pt idx="6">
                  <c:v>45206</c:v>
                </c:pt>
                <c:pt idx="7">
                  <c:v>45207</c:v>
                </c:pt>
                <c:pt idx="8">
                  <c:v>45208</c:v>
                </c:pt>
                <c:pt idx="9">
                  <c:v>45209</c:v>
                </c:pt>
                <c:pt idx="10">
                  <c:v>45210</c:v>
                </c:pt>
                <c:pt idx="11">
                  <c:v>45211</c:v>
                </c:pt>
                <c:pt idx="12">
                  <c:v>45212</c:v>
                </c:pt>
                <c:pt idx="13">
                  <c:v>45213</c:v>
                </c:pt>
                <c:pt idx="14">
                  <c:v>45214</c:v>
                </c:pt>
                <c:pt idx="15">
                  <c:v>45215</c:v>
                </c:pt>
                <c:pt idx="16">
                  <c:v>45216</c:v>
                </c:pt>
                <c:pt idx="17">
                  <c:v>45217</c:v>
                </c:pt>
                <c:pt idx="18">
                  <c:v>45218</c:v>
                </c:pt>
                <c:pt idx="19">
                  <c:v>45219</c:v>
                </c:pt>
                <c:pt idx="20">
                  <c:v>45220</c:v>
                </c:pt>
                <c:pt idx="21">
                  <c:v>45221</c:v>
                </c:pt>
                <c:pt idx="22">
                  <c:v>45222</c:v>
                </c:pt>
                <c:pt idx="23">
                  <c:v>45223</c:v>
                </c:pt>
                <c:pt idx="24">
                  <c:v>45224</c:v>
                </c:pt>
                <c:pt idx="25">
                  <c:v>45225</c:v>
                </c:pt>
                <c:pt idx="26">
                  <c:v>45226</c:v>
                </c:pt>
                <c:pt idx="27">
                  <c:v>45227</c:v>
                </c:pt>
                <c:pt idx="28">
                  <c:v>45228</c:v>
                </c:pt>
                <c:pt idx="29">
                  <c:v>45229</c:v>
                </c:pt>
                <c:pt idx="30">
                  <c:v>45230</c:v>
                </c:pt>
              </c:numCache>
            </c:numRef>
          </c:cat>
          <c:val>
            <c:numRef>
              <c:f>Data!$C$75:$C$105</c:f>
              <c:numCache>
                <c:formatCode>General</c:formatCode>
                <c:ptCount val="31"/>
                <c:pt idx="0">
                  <c:v>475</c:v>
                </c:pt>
                <c:pt idx="1">
                  <c:v>331</c:v>
                </c:pt>
                <c:pt idx="2">
                  <c:v>304</c:v>
                </c:pt>
                <c:pt idx="3">
                  <c:v>262</c:v>
                </c:pt>
                <c:pt idx="4">
                  <c:v>235</c:v>
                </c:pt>
                <c:pt idx="5">
                  <c:v>459</c:v>
                </c:pt>
                <c:pt idx="6">
                  <c:v>207</c:v>
                </c:pt>
                <c:pt idx="7">
                  <c:v>228</c:v>
                </c:pt>
                <c:pt idx="8">
                  <c:v>300</c:v>
                </c:pt>
                <c:pt idx="9">
                  <c:v>245</c:v>
                </c:pt>
                <c:pt idx="10">
                  <c:v>363</c:v>
                </c:pt>
                <c:pt idx="11">
                  <c:v>194</c:v>
                </c:pt>
                <c:pt idx="12">
                  <c:v>249</c:v>
                </c:pt>
                <c:pt idx="13">
                  <c:v>251</c:v>
                </c:pt>
                <c:pt idx="14">
                  <c:v>192</c:v>
                </c:pt>
                <c:pt idx="15">
                  <c:v>338</c:v>
                </c:pt>
                <c:pt idx="16">
                  <c:v>246</c:v>
                </c:pt>
                <c:pt idx="17">
                  <c:v>229</c:v>
                </c:pt>
                <c:pt idx="18">
                  <c:v>647</c:v>
                </c:pt>
                <c:pt idx="19">
                  <c:v>385</c:v>
                </c:pt>
                <c:pt idx="20">
                  <c:v>175</c:v>
                </c:pt>
                <c:pt idx="21">
                  <c:v>387</c:v>
                </c:pt>
                <c:pt idx="22">
                  <c:v>308</c:v>
                </c:pt>
                <c:pt idx="23">
                  <c:v>143</c:v>
                </c:pt>
                <c:pt idx="24">
                  <c:v>327</c:v>
                </c:pt>
                <c:pt idx="25">
                  <c:v>173</c:v>
                </c:pt>
                <c:pt idx="26">
                  <c:v>490</c:v>
                </c:pt>
                <c:pt idx="27">
                  <c:v>187</c:v>
                </c:pt>
                <c:pt idx="28">
                  <c:v>312</c:v>
                </c:pt>
                <c:pt idx="29">
                  <c:v>296</c:v>
                </c:pt>
                <c:pt idx="30">
                  <c:v>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24-4678-91A5-2E70239562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0779200"/>
        <c:axId val="1145619984"/>
      </c:lineChart>
      <c:dateAx>
        <c:axId val="175681622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2392400"/>
        <c:auto val="1"/>
        <c:lblOffset val="100"/>
        <c:baseTimeUnit val="days"/>
      </c:dateAx>
      <c:valAx>
        <c:axId val="114239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6816224"/>
        <c:crossBetween val="between"/>
      </c:valAx>
      <c:valAx>
        <c:axId val="1145619984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0779200"/>
        <c:crosses val="max"/>
        <c:crossBetween val="between"/>
      </c:valAx>
      <c:dateAx>
        <c:axId val="1130779200"/>
        <c:scaling>
          <c:orientation val="minMax"/>
        </c:scaling>
        <c:delete val="1"/>
        <c:axPos val="b"/>
        <c:numFmt formatCode="d\-mmm" sourceLinked="1"/>
        <c:majorTickMark val="out"/>
        <c:minorTickMark val="none"/>
        <c:tickLblPos val="nextTo"/>
        <c:crossAx val="1145619984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Calories</a:t>
            </a:r>
            <a:r>
              <a:rPr lang="en-US" sz="1200" baseline="0"/>
              <a:t> burned vs. calorie intake daily proportion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Data!$B$74</c:f>
              <c:strCache>
                <c:ptCount val="1"/>
                <c:pt idx="0">
                  <c:v>Calorie intake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Data!$A$75:$A$105</c:f>
              <c:numCache>
                <c:formatCode>d\-mmm</c:formatCode>
                <c:ptCount val="31"/>
                <c:pt idx="0">
                  <c:v>45200</c:v>
                </c:pt>
                <c:pt idx="1">
                  <c:v>45201</c:v>
                </c:pt>
                <c:pt idx="2">
                  <c:v>45202</c:v>
                </c:pt>
                <c:pt idx="3">
                  <c:v>45203</c:v>
                </c:pt>
                <c:pt idx="4">
                  <c:v>45204</c:v>
                </c:pt>
                <c:pt idx="5">
                  <c:v>45205</c:v>
                </c:pt>
                <c:pt idx="6">
                  <c:v>45206</c:v>
                </c:pt>
                <c:pt idx="7">
                  <c:v>45207</c:v>
                </c:pt>
                <c:pt idx="8">
                  <c:v>45208</c:v>
                </c:pt>
                <c:pt idx="9">
                  <c:v>45209</c:v>
                </c:pt>
                <c:pt idx="10">
                  <c:v>45210</c:v>
                </c:pt>
                <c:pt idx="11">
                  <c:v>45211</c:v>
                </c:pt>
                <c:pt idx="12">
                  <c:v>45212</c:v>
                </c:pt>
                <c:pt idx="13">
                  <c:v>45213</c:v>
                </c:pt>
                <c:pt idx="14">
                  <c:v>45214</c:v>
                </c:pt>
                <c:pt idx="15">
                  <c:v>45215</c:v>
                </c:pt>
                <c:pt idx="16">
                  <c:v>45216</c:v>
                </c:pt>
                <c:pt idx="17">
                  <c:v>45217</c:v>
                </c:pt>
                <c:pt idx="18">
                  <c:v>45218</c:v>
                </c:pt>
                <c:pt idx="19">
                  <c:v>45219</c:v>
                </c:pt>
                <c:pt idx="20">
                  <c:v>45220</c:v>
                </c:pt>
                <c:pt idx="21">
                  <c:v>45221</c:v>
                </c:pt>
                <c:pt idx="22">
                  <c:v>45222</c:v>
                </c:pt>
                <c:pt idx="23">
                  <c:v>45223</c:v>
                </c:pt>
                <c:pt idx="24">
                  <c:v>45224</c:v>
                </c:pt>
                <c:pt idx="25">
                  <c:v>45225</c:v>
                </c:pt>
                <c:pt idx="26">
                  <c:v>45226</c:v>
                </c:pt>
                <c:pt idx="27">
                  <c:v>45227</c:v>
                </c:pt>
                <c:pt idx="28">
                  <c:v>45228</c:v>
                </c:pt>
                <c:pt idx="29">
                  <c:v>45229</c:v>
                </c:pt>
                <c:pt idx="30">
                  <c:v>45230</c:v>
                </c:pt>
              </c:numCache>
            </c:numRef>
          </c:cat>
          <c:val>
            <c:numRef>
              <c:f>Data!$B$75:$B$105</c:f>
              <c:numCache>
                <c:formatCode>General</c:formatCode>
                <c:ptCount val="31"/>
                <c:pt idx="0">
                  <c:v>2300</c:v>
                </c:pt>
                <c:pt idx="1">
                  <c:v>1610</c:v>
                </c:pt>
                <c:pt idx="2">
                  <c:v>1630</c:v>
                </c:pt>
                <c:pt idx="3">
                  <c:v>1710</c:v>
                </c:pt>
                <c:pt idx="4">
                  <c:v>1620</c:v>
                </c:pt>
                <c:pt idx="5">
                  <c:v>1620</c:v>
                </c:pt>
                <c:pt idx="6">
                  <c:v>2800</c:v>
                </c:pt>
                <c:pt idx="7">
                  <c:v>2500</c:v>
                </c:pt>
                <c:pt idx="8">
                  <c:v>1610</c:v>
                </c:pt>
                <c:pt idx="9">
                  <c:v>1610</c:v>
                </c:pt>
                <c:pt idx="10">
                  <c:v>1700</c:v>
                </c:pt>
                <c:pt idx="11">
                  <c:v>2500</c:v>
                </c:pt>
                <c:pt idx="12">
                  <c:v>2300</c:v>
                </c:pt>
                <c:pt idx="13">
                  <c:v>4000</c:v>
                </c:pt>
                <c:pt idx="14">
                  <c:v>2400</c:v>
                </c:pt>
                <c:pt idx="15">
                  <c:v>2800</c:v>
                </c:pt>
                <c:pt idx="16">
                  <c:v>3500</c:v>
                </c:pt>
                <c:pt idx="17">
                  <c:v>5000</c:v>
                </c:pt>
                <c:pt idx="18">
                  <c:v>2900</c:v>
                </c:pt>
                <c:pt idx="19">
                  <c:v>2500</c:v>
                </c:pt>
                <c:pt idx="20">
                  <c:v>2200</c:v>
                </c:pt>
                <c:pt idx="21">
                  <c:v>2600</c:v>
                </c:pt>
                <c:pt idx="22">
                  <c:v>1710</c:v>
                </c:pt>
                <c:pt idx="23">
                  <c:v>1640</c:v>
                </c:pt>
                <c:pt idx="24">
                  <c:v>1620</c:v>
                </c:pt>
                <c:pt idx="25">
                  <c:v>1600</c:v>
                </c:pt>
                <c:pt idx="26">
                  <c:v>1620</c:v>
                </c:pt>
                <c:pt idx="27">
                  <c:v>1600</c:v>
                </c:pt>
                <c:pt idx="28">
                  <c:v>1630</c:v>
                </c:pt>
                <c:pt idx="29">
                  <c:v>1740</c:v>
                </c:pt>
                <c:pt idx="30">
                  <c:v>2800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D4-40E7-9D4E-037AE11D57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08277968"/>
        <c:axId val="913078032"/>
      </c:barChart>
      <c:lineChart>
        <c:grouping val="standard"/>
        <c:varyColors val="0"/>
        <c:ser>
          <c:idx val="1"/>
          <c:order val="1"/>
          <c:tx>
            <c:strRef>
              <c:f>Data!$C$74</c:f>
              <c:strCache>
                <c:ptCount val="1"/>
                <c:pt idx="0">
                  <c:v>Calories burned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Data!$A$75:$A$105</c:f>
              <c:numCache>
                <c:formatCode>d\-mmm</c:formatCode>
                <c:ptCount val="31"/>
                <c:pt idx="0">
                  <c:v>45200</c:v>
                </c:pt>
                <c:pt idx="1">
                  <c:v>45201</c:v>
                </c:pt>
                <c:pt idx="2">
                  <c:v>45202</c:v>
                </c:pt>
                <c:pt idx="3">
                  <c:v>45203</c:v>
                </c:pt>
                <c:pt idx="4">
                  <c:v>45204</c:v>
                </c:pt>
                <c:pt idx="5">
                  <c:v>45205</c:v>
                </c:pt>
                <c:pt idx="6">
                  <c:v>45206</c:v>
                </c:pt>
                <c:pt idx="7">
                  <c:v>45207</c:v>
                </c:pt>
                <c:pt idx="8">
                  <c:v>45208</c:v>
                </c:pt>
                <c:pt idx="9">
                  <c:v>45209</c:v>
                </c:pt>
                <c:pt idx="10">
                  <c:v>45210</c:v>
                </c:pt>
                <c:pt idx="11">
                  <c:v>45211</c:v>
                </c:pt>
                <c:pt idx="12">
                  <c:v>45212</c:v>
                </c:pt>
                <c:pt idx="13">
                  <c:v>45213</c:v>
                </c:pt>
                <c:pt idx="14">
                  <c:v>45214</c:v>
                </c:pt>
                <c:pt idx="15">
                  <c:v>45215</c:v>
                </c:pt>
                <c:pt idx="16">
                  <c:v>45216</c:v>
                </c:pt>
                <c:pt idx="17">
                  <c:v>45217</c:v>
                </c:pt>
                <c:pt idx="18">
                  <c:v>45218</c:v>
                </c:pt>
                <c:pt idx="19">
                  <c:v>45219</c:v>
                </c:pt>
                <c:pt idx="20">
                  <c:v>45220</c:v>
                </c:pt>
                <c:pt idx="21">
                  <c:v>45221</c:v>
                </c:pt>
                <c:pt idx="22">
                  <c:v>45222</c:v>
                </c:pt>
                <c:pt idx="23">
                  <c:v>45223</c:v>
                </c:pt>
                <c:pt idx="24">
                  <c:v>45224</c:v>
                </c:pt>
                <c:pt idx="25">
                  <c:v>45225</c:v>
                </c:pt>
                <c:pt idx="26">
                  <c:v>45226</c:v>
                </c:pt>
                <c:pt idx="27">
                  <c:v>45227</c:v>
                </c:pt>
                <c:pt idx="28">
                  <c:v>45228</c:v>
                </c:pt>
                <c:pt idx="29">
                  <c:v>45229</c:v>
                </c:pt>
                <c:pt idx="30">
                  <c:v>45230</c:v>
                </c:pt>
              </c:numCache>
            </c:numRef>
          </c:cat>
          <c:val>
            <c:numRef>
              <c:f>Data!$C$75:$C$105</c:f>
              <c:numCache>
                <c:formatCode>General</c:formatCode>
                <c:ptCount val="31"/>
                <c:pt idx="0">
                  <c:v>475</c:v>
                </c:pt>
                <c:pt idx="1">
                  <c:v>331</c:v>
                </c:pt>
                <c:pt idx="2">
                  <c:v>304</c:v>
                </c:pt>
                <c:pt idx="3">
                  <c:v>262</c:v>
                </c:pt>
                <c:pt idx="4">
                  <c:v>235</c:v>
                </c:pt>
                <c:pt idx="5">
                  <c:v>459</c:v>
                </c:pt>
                <c:pt idx="6">
                  <c:v>207</c:v>
                </c:pt>
                <c:pt idx="7">
                  <c:v>228</c:v>
                </c:pt>
                <c:pt idx="8">
                  <c:v>300</c:v>
                </c:pt>
                <c:pt idx="9">
                  <c:v>245</c:v>
                </c:pt>
                <c:pt idx="10">
                  <c:v>363</c:v>
                </c:pt>
                <c:pt idx="11">
                  <c:v>194</c:v>
                </c:pt>
                <c:pt idx="12">
                  <c:v>249</c:v>
                </c:pt>
                <c:pt idx="13">
                  <c:v>251</c:v>
                </c:pt>
                <c:pt idx="14">
                  <c:v>192</c:v>
                </c:pt>
                <c:pt idx="15">
                  <c:v>338</c:v>
                </c:pt>
                <c:pt idx="16">
                  <c:v>246</c:v>
                </c:pt>
                <c:pt idx="17">
                  <c:v>229</c:v>
                </c:pt>
                <c:pt idx="18">
                  <c:v>647</c:v>
                </c:pt>
                <c:pt idx="19">
                  <c:v>385</c:v>
                </c:pt>
                <c:pt idx="20">
                  <c:v>175</c:v>
                </c:pt>
                <c:pt idx="21">
                  <c:v>387</c:v>
                </c:pt>
                <c:pt idx="22">
                  <c:v>308</c:v>
                </c:pt>
                <c:pt idx="23">
                  <c:v>143</c:v>
                </c:pt>
                <c:pt idx="24">
                  <c:v>327</c:v>
                </c:pt>
                <c:pt idx="25">
                  <c:v>173</c:v>
                </c:pt>
                <c:pt idx="26">
                  <c:v>490</c:v>
                </c:pt>
                <c:pt idx="27">
                  <c:v>187</c:v>
                </c:pt>
                <c:pt idx="28">
                  <c:v>312</c:v>
                </c:pt>
                <c:pt idx="29">
                  <c:v>296</c:v>
                </c:pt>
                <c:pt idx="30">
                  <c:v>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D4-40E7-9D4E-037AE11D57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8277968"/>
        <c:axId val="913078032"/>
      </c:lineChart>
      <c:dateAx>
        <c:axId val="90827796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078032"/>
        <c:auto val="1"/>
        <c:lblOffset val="100"/>
        <c:baseTimeUnit val="days"/>
      </c:dateAx>
      <c:valAx>
        <c:axId val="91307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8277968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38</xdr:row>
      <xdr:rowOff>26670</xdr:rowOff>
    </xdr:from>
    <xdr:to>
      <xdr:col>10</xdr:col>
      <xdr:colOff>68580</xdr:colOff>
      <xdr:row>65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A78562-3FF6-B187-1E26-379AB613EC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15240</xdr:colOff>
      <xdr:row>72</xdr:row>
      <xdr:rowOff>171450</xdr:rowOff>
    </xdr:from>
    <xdr:to>
      <xdr:col>8</xdr:col>
      <xdr:colOff>1417320</xdr:colOff>
      <xdr:row>88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B029B86-4DC4-EB1E-B9C1-43C39EC8EE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89</xdr:row>
      <xdr:rowOff>11430</xdr:rowOff>
    </xdr:from>
    <xdr:to>
      <xdr:col>8</xdr:col>
      <xdr:colOff>1417320</xdr:colOff>
      <xdr:row>104</xdr:row>
      <xdr:rowOff>106680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E34E654-9668-9FF7-39C0-D4050B5D2D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868A54-FFE0-4D58-A07C-23ED6F67B485}">
  <dimension ref="A2:B57"/>
  <sheetViews>
    <sheetView tabSelected="1" workbookViewId="0">
      <selection activeCell="G21" sqref="G21"/>
    </sheetView>
  </sheetViews>
  <sheetFormatPr defaultRowHeight="14.4" x14ac:dyDescent="0.3"/>
  <cols>
    <col min="1" max="1" width="27.77734375" customWidth="1"/>
    <col min="2" max="2" width="112.44140625" customWidth="1"/>
  </cols>
  <sheetData>
    <row r="2" spans="1:2" x14ac:dyDescent="0.3">
      <c r="A2" s="16" t="s">
        <v>0</v>
      </c>
      <c r="B2" t="s">
        <v>75</v>
      </c>
    </row>
    <row r="3" spans="1:2" x14ac:dyDescent="0.3">
      <c r="B3" t="s">
        <v>74</v>
      </c>
    </row>
    <row r="5" spans="1:2" x14ac:dyDescent="0.3">
      <c r="B5" s="33" t="s">
        <v>63</v>
      </c>
    </row>
    <row r="6" spans="1:2" x14ac:dyDescent="0.3">
      <c r="B6" t="s">
        <v>1</v>
      </c>
    </row>
    <row r="7" spans="1:2" x14ac:dyDescent="0.3">
      <c r="B7" t="s">
        <v>2</v>
      </c>
    </row>
    <row r="8" spans="1:2" x14ac:dyDescent="0.3">
      <c r="B8" s="33" t="s">
        <v>3</v>
      </c>
    </row>
    <row r="9" spans="1:2" x14ac:dyDescent="0.3">
      <c r="B9" s="33" t="s">
        <v>5</v>
      </c>
    </row>
    <row r="10" spans="1:2" x14ac:dyDescent="0.3">
      <c r="B10" s="33" t="s">
        <v>6</v>
      </c>
    </row>
    <row r="11" spans="1:2" x14ac:dyDescent="0.3">
      <c r="B11" t="s">
        <v>7</v>
      </c>
    </row>
    <row r="12" spans="1:2" x14ac:dyDescent="0.3">
      <c r="B12" s="33" t="s">
        <v>67</v>
      </c>
    </row>
    <row r="13" spans="1:2" x14ac:dyDescent="0.3">
      <c r="B13" s="33" t="s">
        <v>72</v>
      </c>
    </row>
    <row r="14" spans="1:2" x14ac:dyDescent="0.3">
      <c r="B14" s="33"/>
    </row>
    <row r="16" spans="1:2" x14ac:dyDescent="0.3">
      <c r="A16" s="16" t="s">
        <v>4</v>
      </c>
    </row>
    <row r="17" spans="1:2" ht="15" thickBot="1" x14ac:dyDescent="0.35"/>
    <row r="18" spans="1:2" ht="15" thickBot="1" x14ac:dyDescent="0.35">
      <c r="A18" s="8" t="s">
        <v>17</v>
      </c>
      <c r="B18" s="1" t="s">
        <v>8</v>
      </c>
    </row>
    <row r="19" spans="1:2" ht="15" thickBot="1" x14ac:dyDescent="0.35">
      <c r="A19" s="9"/>
      <c r="B19" s="1" t="s">
        <v>9</v>
      </c>
    </row>
    <row r="20" spans="1:2" x14ac:dyDescent="0.3">
      <c r="A20" s="10" t="s">
        <v>10</v>
      </c>
      <c r="B20" s="13" t="s">
        <v>18</v>
      </c>
    </row>
    <row r="21" spans="1:2" x14ac:dyDescent="0.3">
      <c r="A21" s="11"/>
      <c r="B21" s="14"/>
    </row>
    <row r="22" spans="1:2" x14ac:dyDescent="0.3">
      <c r="A22" s="11"/>
      <c r="B22" s="14"/>
    </row>
    <row r="23" spans="1:2" x14ac:dyDescent="0.3">
      <c r="A23" s="11"/>
      <c r="B23" s="14"/>
    </row>
    <row r="24" spans="1:2" ht="15" thickBot="1" x14ac:dyDescent="0.35">
      <c r="A24" s="12"/>
      <c r="B24" s="15"/>
    </row>
    <row r="25" spans="1:2" ht="15" thickBot="1" x14ac:dyDescent="0.35">
      <c r="A25" s="1" t="s">
        <v>11</v>
      </c>
      <c r="B25" s="3" t="s">
        <v>12</v>
      </c>
    </row>
    <row r="26" spans="1:2" x14ac:dyDescent="0.3">
      <c r="A26" s="10" t="s">
        <v>13</v>
      </c>
      <c r="B26" s="4" t="s">
        <v>14</v>
      </c>
    </row>
    <row r="27" spans="1:2" ht="64.2" customHeight="1" x14ac:dyDescent="0.3">
      <c r="A27" s="11"/>
      <c r="B27" s="5" t="s">
        <v>20</v>
      </c>
    </row>
    <row r="28" spans="1:2" x14ac:dyDescent="0.3">
      <c r="A28" s="11"/>
      <c r="B28" s="6"/>
    </row>
    <row r="29" spans="1:2" x14ac:dyDescent="0.3">
      <c r="A29" s="11"/>
      <c r="B29" s="2" t="s">
        <v>15</v>
      </c>
    </row>
    <row r="30" spans="1:2" ht="49.8" customHeight="1" x14ac:dyDescent="0.3">
      <c r="A30" s="11"/>
      <c r="B30" s="5" t="s">
        <v>19</v>
      </c>
    </row>
    <row r="31" spans="1:2" x14ac:dyDescent="0.3">
      <c r="A31" s="11"/>
      <c r="B31" s="6"/>
    </row>
    <row r="32" spans="1:2" x14ac:dyDescent="0.3">
      <c r="A32" s="11"/>
      <c r="B32" s="2" t="s">
        <v>16</v>
      </c>
    </row>
    <row r="33" spans="1:2" ht="43.8" thickBot="1" x14ac:dyDescent="0.35">
      <c r="A33" s="12"/>
      <c r="B33" s="7" t="s">
        <v>29</v>
      </c>
    </row>
    <row r="35" spans="1:2" x14ac:dyDescent="0.3">
      <c r="A35" s="16" t="s">
        <v>21</v>
      </c>
      <c r="B35" t="s">
        <v>22</v>
      </c>
    </row>
    <row r="36" spans="1:2" x14ac:dyDescent="0.3">
      <c r="B36" t="s">
        <v>23</v>
      </c>
    </row>
    <row r="37" spans="1:2" x14ac:dyDescent="0.3">
      <c r="B37" t="s">
        <v>30</v>
      </c>
    </row>
    <row r="38" spans="1:2" x14ac:dyDescent="0.3">
      <c r="B38" t="s">
        <v>33</v>
      </c>
    </row>
    <row r="40" spans="1:2" x14ac:dyDescent="0.3">
      <c r="A40" s="16" t="s">
        <v>31</v>
      </c>
      <c r="B40" s="16" t="s">
        <v>60</v>
      </c>
    </row>
    <row r="41" spans="1:2" x14ac:dyDescent="0.3">
      <c r="B41" t="s">
        <v>54</v>
      </c>
    </row>
    <row r="42" spans="1:2" x14ac:dyDescent="0.3">
      <c r="B42" t="s">
        <v>57</v>
      </c>
    </row>
    <row r="43" spans="1:2" x14ac:dyDescent="0.3">
      <c r="B43" t="s">
        <v>73</v>
      </c>
    </row>
    <row r="44" spans="1:2" x14ac:dyDescent="0.3">
      <c r="B44" t="s">
        <v>56</v>
      </c>
    </row>
    <row r="45" spans="1:2" x14ac:dyDescent="0.3">
      <c r="B45" t="s">
        <v>58</v>
      </c>
    </row>
    <row r="46" spans="1:2" x14ac:dyDescent="0.3">
      <c r="B46" t="s">
        <v>59</v>
      </c>
    </row>
    <row r="47" spans="1:2" x14ac:dyDescent="0.3">
      <c r="B47" t="s">
        <v>61</v>
      </c>
    </row>
    <row r="48" spans="1:2" x14ac:dyDescent="0.3">
      <c r="B48" t="s">
        <v>62</v>
      </c>
    </row>
    <row r="50" spans="2:2" x14ac:dyDescent="0.3">
      <c r="B50" s="16" t="s">
        <v>68</v>
      </c>
    </row>
    <row r="51" spans="2:2" x14ac:dyDescent="0.3">
      <c r="B51" s="32" t="s">
        <v>69</v>
      </c>
    </row>
    <row r="53" spans="2:2" x14ac:dyDescent="0.3">
      <c r="B53" s="16" t="s">
        <v>64</v>
      </c>
    </row>
    <row r="54" spans="2:2" x14ac:dyDescent="0.3">
      <c r="B54" t="s">
        <v>70</v>
      </c>
    </row>
    <row r="55" spans="2:2" x14ac:dyDescent="0.3">
      <c r="B55" t="s">
        <v>71</v>
      </c>
    </row>
    <row r="56" spans="2:2" x14ac:dyDescent="0.3">
      <c r="B56" t="s">
        <v>65</v>
      </c>
    </row>
    <row r="57" spans="2:2" x14ac:dyDescent="0.3">
      <c r="B57" t="s">
        <v>66</v>
      </c>
    </row>
  </sheetData>
  <mergeCells count="4">
    <mergeCell ref="A18:A19"/>
    <mergeCell ref="A20:A24"/>
    <mergeCell ref="B20:B24"/>
    <mergeCell ref="A26:A3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337A1-76BE-41C5-B873-CF40105D92C0}">
  <dimension ref="A1:N105"/>
  <sheetViews>
    <sheetView topLeftCell="A78" workbookViewId="0">
      <selection activeCell="F111" sqref="F111"/>
    </sheetView>
  </sheetViews>
  <sheetFormatPr defaultRowHeight="14.4" x14ac:dyDescent="0.3"/>
  <cols>
    <col min="1" max="1" width="9.88671875" customWidth="1"/>
    <col min="2" max="2" width="12.88671875" customWidth="1"/>
    <col min="3" max="3" width="18.44140625" customWidth="1"/>
    <col min="4" max="4" width="19" customWidth="1"/>
    <col min="5" max="5" width="19.33203125" customWidth="1"/>
    <col min="6" max="6" width="19.5546875" customWidth="1"/>
    <col min="7" max="7" width="19.77734375" customWidth="1"/>
    <col min="8" max="8" width="19.109375" customWidth="1"/>
    <col min="9" max="9" width="30" customWidth="1"/>
    <col min="12" max="12" width="14.44140625" customWidth="1"/>
    <col min="13" max="13" width="17" customWidth="1"/>
    <col min="14" max="14" width="13.77734375" customWidth="1"/>
  </cols>
  <sheetData>
    <row r="1" spans="1:9" s="17" customFormat="1" ht="28.8" customHeight="1" x14ac:dyDescent="0.3">
      <c r="A1" s="18" t="s">
        <v>24</v>
      </c>
      <c r="B1" s="18" t="s">
        <v>34</v>
      </c>
      <c r="C1" s="18" t="s">
        <v>27</v>
      </c>
      <c r="D1" s="19" t="s">
        <v>51</v>
      </c>
      <c r="E1" s="18" t="s">
        <v>25</v>
      </c>
      <c r="F1" s="19" t="s">
        <v>28</v>
      </c>
      <c r="G1" s="18" t="s">
        <v>53</v>
      </c>
      <c r="H1" s="18" t="s">
        <v>26</v>
      </c>
      <c r="I1" s="18" t="s">
        <v>49</v>
      </c>
    </row>
    <row r="2" spans="1:9" x14ac:dyDescent="0.3">
      <c r="A2" s="20">
        <v>45200</v>
      </c>
      <c r="B2" s="20" t="s">
        <v>35</v>
      </c>
      <c r="C2" s="21">
        <v>2300</v>
      </c>
      <c r="D2" s="21">
        <f>C2-1200</f>
        <v>1100</v>
      </c>
      <c r="E2" s="21">
        <v>475</v>
      </c>
      <c r="F2" s="21"/>
      <c r="G2" s="21">
        <f>D2-E2-F2</f>
        <v>625</v>
      </c>
      <c r="H2" s="21">
        <v>15828</v>
      </c>
      <c r="I2" s="22" t="s">
        <v>43</v>
      </c>
    </row>
    <row r="3" spans="1:9" x14ac:dyDescent="0.3">
      <c r="A3" s="23">
        <v>45201</v>
      </c>
      <c r="B3" s="23" t="s">
        <v>36</v>
      </c>
      <c r="C3" s="21">
        <f>1490+120</f>
        <v>1610</v>
      </c>
      <c r="D3" s="21">
        <f t="shared" ref="D3:D32" si="0">C3-1200</f>
        <v>410</v>
      </c>
      <c r="E3" s="21">
        <v>331</v>
      </c>
      <c r="F3" s="21">
        <v>300</v>
      </c>
      <c r="G3" s="21">
        <f t="shared" ref="G3:G33" si="1">D3-E3-F3</f>
        <v>-221</v>
      </c>
      <c r="H3" s="21">
        <v>10529</v>
      </c>
      <c r="I3" s="21"/>
    </row>
    <row r="4" spans="1:9" x14ac:dyDescent="0.3">
      <c r="A4" s="23">
        <v>45202</v>
      </c>
      <c r="B4" s="23" t="s">
        <v>37</v>
      </c>
      <c r="C4" s="21">
        <f>1510+120</f>
        <v>1630</v>
      </c>
      <c r="D4" s="21">
        <f t="shared" si="0"/>
        <v>430</v>
      </c>
      <c r="E4" s="21">
        <v>304</v>
      </c>
      <c r="F4" s="21"/>
      <c r="G4" s="21">
        <f t="shared" si="1"/>
        <v>126</v>
      </c>
      <c r="H4" s="21">
        <v>10055</v>
      </c>
      <c r="I4" s="21"/>
    </row>
    <row r="5" spans="1:9" x14ac:dyDescent="0.3">
      <c r="A5" s="23">
        <v>45203</v>
      </c>
      <c r="B5" s="24" t="s">
        <v>38</v>
      </c>
      <c r="C5" s="21">
        <f>1510+200</f>
        <v>1710</v>
      </c>
      <c r="D5" s="21">
        <f t="shared" si="0"/>
        <v>510</v>
      </c>
      <c r="E5" s="21">
        <v>262</v>
      </c>
      <c r="F5" s="21">
        <v>300</v>
      </c>
      <c r="G5" s="21">
        <f t="shared" si="1"/>
        <v>-52</v>
      </c>
      <c r="H5" s="21">
        <v>8809</v>
      </c>
      <c r="I5" s="21"/>
    </row>
    <row r="6" spans="1:9" x14ac:dyDescent="0.3">
      <c r="A6" s="23">
        <v>45204</v>
      </c>
      <c r="B6" s="23" t="s">
        <v>39</v>
      </c>
      <c r="C6" s="21">
        <f>1500+120</f>
        <v>1620</v>
      </c>
      <c r="D6" s="21">
        <f t="shared" si="0"/>
        <v>420</v>
      </c>
      <c r="E6" s="21">
        <v>235</v>
      </c>
      <c r="F6" s="21"/>
      <c r="G6" s="21">
        <f t="shared" si="1"/>
        <v>185</v>
      </c>
      <c r="H6" s="21">
        <v>7445</v>
      </c>
      <c r="I6" s="21"/>
    </row>
    <row r="7" spans="1:9" x14ac:dyDescent="0.3">
      <c r="A7" s="23">
        <v>45205</v>
      </c>
      <c r="B7" s="23" t="s">
        <v>40</v>
      </c>
      <c r="C7" s="21">
        <f>1500+120</f>
        <v>1620</v>
      </c>
      <c r="D7" s="21">
        <f t="shared" si="0"/>
        <v>420</v>
      </c>
      <c r="E7" s="21">
        <v>459</v>
      </c>
      <c r="F7" s="21"/>
      <c r="G7" s="21">
        <f t="shared" si="1"/>
        <v>-39</v>
      </c>
      <c r="H7" s="21">
        <v>15059</v>
      </c>
      <c r="I7" s="21"/>
    </row>
    <row r="8" spans="1:9" x14ac:dyDescent="0.3">
      <c r="A8" s="20">
        <v>45206</v>
      </c>
      <c r="B8" s="20" t="s">
        <v>41</v>
      </c>
      <c r="C8" s="21">
        <v>2800</v>
      </c>
      <c r="D8" s="21">
        <f t="shared" si="0"/>
        <v>1600</v>
      </c>
      <c r="E8" s="21">
        <v>207</v>
      </c>
      <c r="F8" s="21"/>
      <c r="G8" s="21">
        <f t="shared" si="1"/>
        <v>1393</v>
      </c>
      <c r="H8" s="21">
        <v>6944</v>
      </c>
      <c r="I8" s="21" t="s">
        <v>44</v>
      </c>
    </row>
    <row r="9" spans="1:9" x14ac:dyDescent="0.3">
      <c r="A9" s="20">
        <v>45207</v>
      </c>
      <c r="B9" s="20" t="s">
        <v>35</v>
      </c>
      <c r="C9" s="21">
        <f>2500</f>
        <v>2500</v>
      </c>
      <c r="D9" s="21">
        <f t="shared" si="0"/>
        <v>1300</v>
      </c>
      <c r="E9" s="21">
        <v>228</v>
      </c>
      <c r="F9" s="21"/>
      <c r="G9" s="21">
        <f t="shared" si="1"/>
        <v>1072</v>
      </c>
      <c r="H9" s="21">
        <v>7659</v>
      </c>
      <c r="I9" s="21" t="s">
        <v>45</v>
      </c>
    </row>
    <row r="10" spans="1:9" x14ac:dyDescent="0.3">
      <c r="A10" s="23">
        <v>45208</v>
      </c>
      <c r="B10" s="23" t="s">
        <v>42</v>
      </c>
      <c r="C10" s="21">
        <f>1490+120</f>
        <v>1610</v>
      </c>
      <c r="D10" s="21">
        <f t="shared" si="0"/>
        <v>410</v>
      </c>
      <c r="E10" s="21">
        <v>300</v>
      </c>
      <c r="F10" s="21">
        <v>300</v>
      </c>
      <c r="G10" s="21">
        <f t="shared" si="1"/>
        <v>-190</v>
      </c>
      <c r="H10" s="21">
        <v>9629</v>
      </c>
      <c r="I10" s="21"/>
    </row>
    <row r="11" spans="1:9" x14ac:dyDescent="0.3">
      <c r="A11" s="23">
        <v>45209</v>
      </c>
      <c r="B11" s="24" t="s">
        <v>37</v>
      </c>
      <c r="C11" s="21">
        <f>1490+120</f>
        <v>1610</v>
      </c>
      <c r="D11" s="21">
        <f t="shared" si="0"/>
        <v>410</v>
      </c>
      <c r="E11" s="21">
        <v>245</v>
      </c>
      <c r="F11" s="21"/>
      <c r="G11" s="21">
        <f t="shared" si="1"/>
        <v>165</v>
      </c>
      <c r="H11" s="21">
        <v>8329</v>
      </c>
      <c r="I11" s="21"/>
    </row>
    <row r="12" spans="1:9" x14ac:dyDescent="0.3">
      <c r="A12" s="23">
        <v>45210</v>
      </c>
      <c r="B12" s="23" t="s">
        <v>38</v>
      </c>
      <c r="C12" s="21">
        <f>1500+200</f>
        <v>1700</v>
      </c>
      <c r="D12" s="21">
        <f t="shared" si="0"/>
        <v>500</v>
      </c>
      <c r="E12" s="21">
        <v>363</v>
      </c>
      <c r="F12" s="21">
        <v>300</v>
      </c>
      <c r="G12" s="21">
        <f t="shared" si="1"/>
        <v>-163</v>
      </c>
      <c r="H12" s="21">
        <v>11860</v>
      </c>
      <c r="I12" s="21"/>
    </row>
    <row r="13" spans="1:9" x14ac:dyDescent="0.3">
      <c r="A13" s="23">
        <v>45211</v>
      </c>
      <c r="B13" s="23" t="s">
        <v>39</v>
      </c>
      <c r="C13" s="21">
        <v>2500</v>
      </c>
      <c r="D13" s="21">
        <f t="shared" si="0"/>
        <v>1300</v>
      </c>
      <c r="E13" s="21">
        <v>194</v>
      </c>
      <c r="F13" s="21"/>
      <c r="G13" s="21">
        <f t="shared" si="1"/>
        <v>1106</v>
      </c>
      <c r="H13" s="21">
        <v>6448</v>
      </c>
      <c r="I13" s="21" t="s">
        <v>46</v>
      </c>
    </row>
    <row r="14" spans="1:9" x14ac:dyDescent="0.3">
      <c r="A14" s="23">
        <v>45212</v>
      </c>
      <c r="B14" s="24" t="s">
        <v>40</v>
      </c>
      <c r="C14" s="21">
        <v>2300</v>
      </c>
      <c r="D14" s="21">
        <f t="shared" si="0"/>
        <v>1100</v>
      </c>
      <c r="E14" s="21">
        <v>249</v>
      </c>
      <c r="F14" s="21"/>
      <c r="G14" s="21">
        <f t="shared" si="1"/>
        <v>851</v>
      </c>
      <c r="H14" s="21">
        <v>8362</v>
      </c>
      <c r="I14" s="21"/>
    </row>
    <row r="15" spans="1:9" x14ac:dyDescent="0.3">
      <c r="A15" s="20">
        <v>45213</v>
      </c>
      <c r="B15" s="20" t="s">
        <v>41</v>
      </c>
      <c r="C15" s="21">
        <v>4000</v>
      </c>
      <c r="D15" s="21">
        <f t="shared" si="0"/>
        <v>2800</v>
      </c>
      <c r="E15" s="21">
        <v>251</v>
      </c>
      <c r="F15" s="21"/>
      <c r="G15" s="21">
        <f t="shared" si="1"/>
        <v>2549</v>
      </c>
      <c r="H15" s="21">
        <v>8292</v>
      </c>
      <c r="I15" s="21" t="s">
        <v>47</v>
      </c>
    </row>
    <row r="16" spans="1:9" x14ac:dyDescent="0.3">
      <c r="A16" s="20">
        <v>45214</v>
      </c>
      <c r="B16" s="20" t="s">
        <v>35</v>
      </c>
      <c r="C16" s="21">
        <v>2400</v>
      </c>
      <c r="D16" s="21">
        <f t="shared" si="0"/>
        <v>1200</v>
      </c>
      <c r="E16" s="21">
        <v>192</v>
      </c>
      <c r="F16" s="21"/>
      <c r="G16" s="21">
        <f t="shared" si="1"/>
        <v>1008</v>
      </c>
      <c r="H16" s="21">
        <v>6463</v>
      </c>
      <c r="I16" s="21" t="s">
        <v>47</v>
      </c>
    </row>
    <row r="17" spans="1:9" x14ac:dyDescent="0.3">
      <c r="A17" s="25">
        <v>45215</v>
      </c>
      <c r="B17" s="24" t="s">
        <v>42</v>
      </c>
      <c r="C17" s="21">
        <v>2800</v>
      </c>
      <c r="D17" s="21">
        <f t="shared" si="0"/>
        <v>1600</v>
      </c>
      <c r="E17" s="21">
        <v>338</v>
      </c>
      <c r="F17" s="21"/>
      <c r="G17" s="21">
        <f t="shared" si="1"/>
        <v>1262</v>
      </c>
      <c r="H17" s="21">
        <v>11059</v>
      </c>
      <c r="I17" s="21" t="s">
        <v>48</v>
      </c>
    </row>
    <row r="18" spans="1:9" x14ac:dyDescent="0.3">
      <c r="A18" s="25">
        <v>45216</v>
      </c>
      <c r="B18" s="24" t="s">
        <v>37</v>
      </c>
      <c r="C18" s="21">
        <v>3500</v>
      </c>
      <c r="D18" s="21">
        <f t="shared" si="0"/>
        <v>2300</v>
      </c>
      <c r="E18" s="21">
        <v>246</v>
      </c>
      <c r="F18" s="21"/>
      <c r="G18" s="21">
        <f t="shared" si="1"/>
        <v>2054</v>
      </c>
      <c r="H18" s="21">
        <v>8240</v>
      </c>
      <c r="I18" s="21" t="s">
        <v>48</v>
      </c>
    </row>
    <row r="19" spans="1:9" x14ac:dyDescent="0.3">
      <c r="A19" s="25">
        <v>45217</v>
      </c>
      <c r="B19" s="24" t="s">
        <v>38</v>
      </c>
      <c r="C19" s="21">
        <v>5000</v>
      </c>
      <c r="D19" s="21">
        <f t="shared" si="0"/>
        <v>3800</v>
      </c>
      <c r="E19" s="21">
        <v>229</v>
      </c>
      <c r="F19" s="21"/>
      <c r="G19" s="21">
        <f t="shared" si="1"/>
        <v>3571</v>
      </c>
      <c r="H19" s="21">
        <v>7559</v>
      </c>
      <c r="I19" s="21" t="s">
        <v>48</v>
      </c>
    </row>
    <row r="20" spans="1:9" x14ac:dyDescent="0.3">
      <c r="A20" s="25">
        <v>45218</v>
      </c>
      <c r="B20" s="24" t="s">
        <v>39</v>
      </c>
      <c r="C20" s="21">
        <v>2900</v>
      </c>
      <c r="D20" s="21">
        <f t="shared" si="0"/>
        <v>1700</v>
      </c>
      <c r="E20" s="21">
        <v>647</v>
      </c>
      <c r="F20" s="21"/>
      <c r="G20" s="21">
        <f t="shared" si="1"/>
        <v>1053</v>
      </c>
      <c r="H20" s="21">
        <v>21556</v>
      </c>
      <c r="I20" s="21" t="s">
        <v>48</v>
      </c>
    </row>
    <row r="21" spans="1:9" x14ac:dyDescent="0.3">
      <c r="A21" s="25">
        <v>45219</v>
      </c>
      <c r="B21" s="24" t="s">
        <v>40</v>
      </c>
      <c r="C21" s="21">
        <v>2500</v>
      </c>
      <c r="D21" s="21">
        <f t="shared" si="0"/>
        <v>1300</v>
      </c>
      <c r="E21" s="21">
        <v>385</v>
      </c>
      <c r="F21" s="21"/>
      <c r="G21" s="21">
        <f t="shared" si="1"/>
        <v>915</v>
      </c>
      <c r="H21" s="21">
        <v>12728</v>
      </c>
      <c r="I21" s="21" t="s">
        <v>48</v>
      </c>
    </row>
    <row r="22" spans="1:9" x14ac:dyDescent="0.3">
      <c r="A22" s="20">
        <v>45220</v>
      </c>
      <c r="B22" s="20" t="s">
        <v>41</v>
      </c>
      <c r="C22" s="21">
        <v>2200</v>
      </c>
      <c r="D22" s="21">
        <f t="shared" si="0"/>
        <v>1000</v>
      </c>
      <c r="E22" s="21">
        <v>175</v>
      </c>
      <c r="F22" s="21"/>
      <c r="G22" s="21">
        <f t="shared" si="1"/>
        <v>825</v>
      </c>
      <c r="H22" s="21">
        <v>5866</v>
      </c>
      <c r="I22" s="21"/>
    </row>
    <row r="23" spans="1:9" x14ac:dyDescent="0.3">
      <c r="A23" s="20">
        <v>45221</v>
      </c>
      <c r="B23" s="20" t="s">
        <v>35</v>
      </c>
      <c r="C23" s="21">
        <v>2600</v>
      </c>
      <c r="D23" s="21">
        <f t="shared" si="0"/>
        <v>1400</v>
      </c>
      <c r="E23" s="21">
        <v>387</v>
      </c>
      <c r="F23" s="21"/>
      <c r="G23" s="21">
        <f t="shared" si="1"/>
        <v>1013</v>
      </c>
      <c r="H23" s="21">
        <v>12537</v>
      </c>
      <c r="I23" s="21" t="s">
        <v>52</v>
      </c>
    </row>
    <row r="24" spans="1:9" x14ac:dyDescent="0.3">
      <c r="A24" s="23">
        <v>45222</v>
      </c>
      <c r="B24" s="24" t="s">
        <v>42</v>
      </c>
      <c r="C24" s="21">
        <f>1510+200</f>
        <v>1710</v>
      </c>
      <c r="D24" s="21">
        <f t="shared" si="0"/>
        <v>510</v>
      </c>
      <c r="E24" s="21">
        <v>308</v>
      </c>
      <c r="F24" s="21"/>
      <c r="G24" s="21">
        <f t="shared" si="1"/>
        <v>202</v>
      </c>
      <c r="H24" s="21">
        <v>10294</v>
      </c>
      <c r="I24" s="21"/>
    </row>
    <row r="25" spans="1:9" x14ac:dyDescent="0.3">
      <c r="A25" s="23">
        <v>45223</v>
      </c>
      <c r="B25" s="24" t="s">
        <v>37</v>
      </c>
      <c r="C25" s="21">
        <f>1520+120</f>
        <v>1640</v>
      </c>
      <c r="D25" s="21">
        <f t="shared" si="0"/>
        <v>440</v>
      </c>
      <c r="E25" s="21">
        <v>143</v>
      </c>
      <c r="F25" s="21"/>
      <c r="G25" s="21">
        <f t="shared" si="1"/>
        <v>297</v>
      </c>
      <c r="H25" s="21">
        <v>4812</v>
      </c>
      <c r="I25" s="21"/>
    </row>
    <row r="26" spans="1:9" x14ac:dyDescent="0.3">
      <c r="A26" s="23">
        <v>45224</v>
      </c>
      <c r="B26" s="24" t="s">
        <v>38</v>
      </c>
      <c r="C26" s="21">
        <f>1500+120</f>
        <v>1620</v>
      </c>
      <c r="D26" s="21">
        <f t="shared" si="0"/>
        <v>420</v>
      </c>
      <c r="E26" s="21">
        <v>327</v>
      </c>
      <c r="F26" s="21">
        <v>300</v>
      </c>
      <c r="G26" s="21">
        <f t="shared" si="1"/>
        <v>-207</v>
      </c>
      <c r="H26" s="21">
        <v>10735</v>
      </c>
      <c r="I26" s="21"/>
    </row>
    <row r="27" spans="1:9" x14ac:dyDescent="0.3">
      <c r="A27" s="23">
        <v>45225</v>
      </c>
      <c r="B27" s="24" t="s">
        <v>39</v>
      </c>
      <c r="C27" s="21">
        <f>1480+120</f>
        <v>1600</v>
      </c>
      <c r="D27" s="21">
        <f t="shared" si="0"/>
        <v>400</v>
      </c>
      <c r="E27" s="21">
        <v>173</v>
      </c>
      <c r="F27" s="21"/>
      <c r="G27" s="21">
        <f t="shared" si="1"/>
        <v>227</v>
      </c>
      <c r="H27" s="21">
        <v>5798</v>
      </c>
      <c r="I27" s="21"/>
    </row>
    <row r="28" spans="1:9" x14ac:dyDescent="0.3">
      <c r="A28" s="23">
        <v>45226</v>
      </c>
      <c r="B28" s="24" t="s">
        <v>40</v>
      </c>
      <c r="C28" s="21">
        <f>1500+120</f>
        <v>1620</v>
      </c>
      <c r="D28" s="21">
        <f t="shared" si="0"/>
        <v>420</v>
      </c>
      <c r="E28" s="21">
        <v>490</v>
      </c>
      <c r="F28" s="21"/>
      <c r="G28" s="21">
        <f t="shared" si="1"/>
        <v>-70</v>
      </c>
      <c r="H28" s="21">
        <v>16453</v>
      </c>
      <c r="I28" s="21"/>
    </row>
    <row r="29" spans="1:9" x14ac:dyDescent="0.3">
      <c r="A29" s="20">
        <v>45227</v>
      </c>
      <c r="B29" s="20" t="s">
        <v>41</v>
      </c>
      <c r="C29" s="21">
        <f>1480+120</f>
        <v>1600</v>
      </c>
      <c r="D29" s="21">
        <f t="shared" si="0"/>
        <v>400</v>
      </c>
      <c r="E29" s="21">
        <v>187</v>
      </c>
      <c r="F29" s="21"/>
      <c r="G29" s="21">
        <f t="shared" si="1"/>
        <v>213</v>
      </c>
      <c r="H29" s="21">
        <v>6296</v>
      </c>
      <c r="I29" s="21"/>
    </row>
    <row r="30" spans="1:9" x14ac:dyDescent="0.3">
      <c r="A30" s="20">
        <v>45228</v>
      </c>
      <c r="B30" s="20" t="s">
        <v>35</v>
      </c>
      <c r="C30" s="21">
        <f>1510+120</f>
        <v>1630</v>
      </c>
      <c r="D30" s="21">
        <f t="shared" si="0"/>
        <v>430</v>
      </c>
      <c r="E30" s="21">
        <v>312</v>
      </c>
      <c r="F30" s="21"/>
      <c r="G30" s="21">
        <f t="shared" si="1"/>
        <v>118</v>
      </c>
      <c r="H30" s="21">
        <v>10097</v>
      </c>
      <c r="I30" s="21"/>
    </row>
    <row r="31" spans="1:9" x14ac:dyDescent="0.3">
      <c r="A31" s="23">
        <v>45229</v>
      </c>
      <c r="B31" s="24" t="s">
        <v>42</v>
      </c>
      <c r="C31" s="21">
        <f>1620+120</f>
        <v>1740</v>
      </c>
      <c r="D31" s="21">
        <f t="shared" si="0"/>
        <v>540</v>
      </c>
      <c r="E31" s="21">
        <v>296</v>
      </c>
      <c r="F31" s="21">
        <v>300</v>
      </c>
      <c r="G31" s="21">
        <f t="shared" si="1"/>
        <v>-56</v>
      </c>
      <c r="H31" s="21">
        <v>9385</v>
      </c>
      <c r="I31" s="21"/>
    </row>
    <row r="32" spans="1:9" x14ac:dyDescent="0.3">
      <c r="A32" s="23">
        <v>45230</v>
      </c>
      <c r="B32" s="24" t="s">
        <v>37</v>
      </c>
      <c r="C32" s="21">
        <v>2800</v>
      </c>
      <c r="D32" s="21">
        <f t="shared" si="0"/>
        <v>1600</v>
      </c>
      <c r="E32" s="21">
        <v>181</v>
      </c>
      <c r="F32" s="21"/>
      <c r="G32" s="21">
        <f t="shared" si="1"/>
        <v>1419</v>
      </c>
      <c r="H32" s="21">
        <v>6019</v>
      </c>
      <c r="I32" s="21" t="s">
        <v>50</v>
      </c>
    </row>
    <row r="33" spans="1:9" s="16" customFormat="1" x14ac:dyDescent="0.3">
      <c r="A33" s="26" t="s">
        <v>32</v>
      </c>
      <c r="B33" s="26"/>
      <c r="C33" s="26">
        <f>SUM(C2:C32)</f>
        <v>69370</v>
      </c>
      <c r="D33" s="26">
        <f>SUM(D2:D32)</f>
        <v>32170</v>
      </c>
      <c r="E33" s="26">
        <f>SUM(E2:E32)</f>
        <v>9119</v>
      </c>
      <c r="F33" s="26">
        <f>SUM(F2:F32)</f>
        <v>1800</v>
      </c>
      <c r="G33" s="26">
        <f t="shared" si="1"/>
        <v>21251</v>
      </c>
      <c r="H33" s="26">
        <f>SUM(H2:H32)</f>
        <v>301145</v>
      </c>
      <c r="I33" s="26"/>
    </row>
    <row r="39" spans="1:9" x14ac:dyDescent="0.3">
      <c r="A39" s="18" t="s">
        <v>24</v>
      </c>
      <c r="B39" s="18" t="s">
        <v>26</v>
      </c>
      <c r="C39" s="18" t="s">
        <v>25</v>
      </c>
      <c r="D39" s="27"/>
      <c r="E39" s="28"/>
      <c r="F39" s="27"/>
      <c r="G39" s="28"/>
      <c r="H39" s="28"/>
      <c r="I39" s="28"/>
    </row>
    <row r="40" spans="1:9" x14ac:dyDescent="0.3">
      <c r="A40" s="20">
        <v>45200</v>
      </c>
      <c r="B40" s="21">
        <v>15828</v>
      </c>
      <c r="C40" s="21">
        <v>475</v>
      </c>
      <c r="D40" s="29"/>
      <c r="E40" s="29"/>
      <c r="F40" s="29"/>
      <c r="G40" s="29"/>
      <c r="H40" s="29"/>
      <c r="I40" s="30"/>
    </row>
    <row r="41" spans="1:9" x14ac:dyDescent="0.3">
      <c r="A41" s="23">
        <v>45201</v>
      </c>
      <c r="B41" s="21">
        <v>10529</v>
      </c>
      <c r="C41" s="21">
        <v>331</v>
      </c>
      <c r="D41" s="29"/>
      <c r="E41" s="29"/>
      <c r="F41" s="29"/>
      <c r="G41" s="29"/>
      <c r="H41" s="29"/>
      <c r="I41" s="29"/>
    </row>
    <row r="42" spans="1:9" x14ac:dyDescent="0.3">
      <c r="A42" s="23">
        <v>45202</v>
      </c>
      <c r="B42" s="21">
        <v>10055</v>
      </c>
      <c r="C42" s="21">
        <v>304</v>
      </c>
      <c r="D42" s="29"/>
      <c r="E42" s="29"/>
      <c r="F42" s="29"/>
      <c r="G42" s="29"/>
      <c r="H42" s="29"/>
      <c r="I42" s="29"/>
    </row>
    <row r="43" spans="1:9" x14ac:dyDescent="0.3">
      <c r="A43" s="23">
        <v>45203</v>
      </c>
      <c r="B43" s="21">
        <v>8809</v>
      </c>
      <c r="C43" s="21">
        <v>262</v>
      </c>
      <c r="D43" s="29"/>
      <c r="E43" s="29"/>
      <c r="F43" s="29"/>
      <c r="G43" s="29"/>
      <c r="H43" s="29"/>
      <c r="I43" s="29"/>
    </row>
    <row r="44" spans="1:9" x14ac:dyDescent="0.3">
      <c r="A44" s="23">
        <v>45204</v>
      </c>
      <c r="B44" s="21">
        <v>7445</v>
      </c>
      <c r="C44" s="21">
        <v>235</v>
      </c>
      <c r="D44" s="29"/>
      <c r="E44" s="29"/>
      <c r="F44" s="29"/>
      <c r="G44" s="29"/>
      <c r="H44" s="29"/>
      <c r="I44" s="29"/>
    </row>
    <row r="45" spans="1:9" x14ac:dyDescent="0.3">
      <c r="A45" s="23">
        <v>45205</v>
      </c>
      <c r="B45" s="21">
        <v>15059</v>
      </c>
      <c r="C45" s="21">
        <v>459</v>
      </c>
      <c r="D45" s="29"/>
      <c r="E45" s="29"/>
      <c r="F45" s="29"/>
      <c r="G45" s="29"/>
      <c r="H45" s="29"/>
      <c r="I45" s="29"/>
    </row>
    <row r="46" spans="1:9" x14ac:dyDescent="0.3">
      <c r="A46" s="20">
        <v>45206</v>
      </c>
      <c r="B46" s="21">
        <v>6944</v>
      </c>
      <c r="C46" s="21">
        <v>207</v>
      </c>
      <c r="D46" s="29"/>
      <c r="E46" s="29"/>
      <c r="F46" s="29"/>
      <c r="G46" s="29"/>
      <c r="H46" s="29"/>
      <c r="I46" s="29"/>
    </row>
    <row r="47" spans="1:9" x14ac:dyDescent="0.3">
      <c r="A47" s="20">
        <v>45207</v>
      </c>
      <c r="B47" s="21">
        <v>7659</v>
      </c>
      <c r="C47" s="21">
        <v>228</v>
      </c>
      <c r="D47" s="29"/>
      <c r="E47" s="29"/>
      <c r="F47" s="29"/>
      <c r="G47" s="29"/>
      <c r="H47" s="29"/>
      <c r="I47" s="29"/>
    </row>
    <row r="48" spans="1:9" x14ac:dyDescent="0.3">
      <c r="A48" s="23">
        <v>45208</v>
      </c>
      <c r="B48" s="21">
        <v>9629</v>
      </c>
      <c r="C48" s="21">
        <v>300</v>
      </c>
      <c r="D48" s="29"/>
      <c r="E48" s="29"/>
      <c r="F48" s="29"/>
      <c r="G48" s="29"/>
      <c r="H48" s="29"/>
      <c r="I48" s="29"/>
    </row>
    <row r="49" spans="1:9" x14ac:dyDescent="0.3">
      <c r="A49" s="23">
        <v>45209</v>
      </c>
      <c r="B49" s="21">
        <v>8329</v>
      </c>
      <c r="C49" s="21">
        <v>245</v>
      </c>
      <c r="D49" s="29"/>
      <c r="E49" s="29"/>
      <c r="F49" s="29"/>
      <c r="G49" s="29"/>
      <c r="H49" s="29"/>
      <c r="I49" s="29"/>
    </row>
    <row r="50" spans="1:9" x14ac:dyDescent="0.3">
      <c r="A50" s="23">
        <v>45210</v>
      </c>
      <c r="B50" s="21">
        <v>11860</v>
      </c>
      <c r="C50" s="21">
        <v>363</v>
      </c>
      <c r="D50" s="29"/>
      <c r="E50" s="29"/>
      <c r="F50" s="29"/>
      <c r="G50" s="29"/>
      <c r="H50" s="29"/>
      <c r="I50" s="29"/>
    </row>
    <row r="51" spans="1:9" x14ac:dyDescent="0.3">
      <c r="A51" s="23">
        <v>45211</v>
      </c>
      <c r="B51" s="21">
        <v>6448</v>
      </c>
      <c r="C51" s="21">
        <v>194</v>
      </c>
      <c r="D51" s="29"/>
      <c r="E51" s="29"/>
      <c r="F51" s="29"/>
      <c r="G51" s="29"/>
      <c r="H51" s="29"/>
      <c r="I51" s="29"/>
    </row>
    <row r="52" spans="1:9" x14ac:dyDescent="0.3">
      <c r="A52" s="23">
        <v>45212</v>
      </c>
      <c r="B52" s="21">
        <v>8362</v>
      </c>
      <c r="C52" s="21">
        <v>249</v>
      </c>
      <c r="D52" s="29"/>
      <c r="E52" s="29"/>
      <c r="F52" s="29"/>
      <c r="G52" s="29"/>
      <c r="H52" s="29"/>
      <c r="I52" s="29"/>
    </row>
    <row r="53" spans="1:9" x14ac:dyDescent="0.3">
      <c r="A53" s="20">
        <v>45213</v>
      </c>
      <c r="B53" s="21">
        <v>8292</v>
      </c>
      <c r="C53" s="21">
        <v>251</v>
      </c>
      <c r="D53" s="29"/>
      <c r="E53" s="29"/>
      <c r="F53" s="29"/>
      <c r="G53" s="29"/>
      <c r="H53" s="29"/>
      <c r="I53" s="29"/>
    </row>
    <row r="54" spans="1:9" x14ac:dyDescent="0.3">
      <c r="A54" s="20">
        <v>45214</v>
      </c>
      <c r="B54" s="21">
        <v>6463</v>
      </c>
      <c r="C54" s="21">
        <v>192</v>
      </c>
      <c r="D54" s="29"/>
      <c r="E54" s="29"/>
      <c r="F54" s="29"/>
      <c r="G54" s="29"/>
      <c r="H54" s="29"/>
      <c r="I54" s="29"/>
    </row>
    <row r="55" spans="1:9" x14ac:dyDescent="0.3">
      <c r="A55" s="25">
        <v>45215</v>
      </c>
      <c r="B55" s="21">
        <v>11059</v>
      </c>
      <c r="C55" s="21">
        <v>338</v>
      </c>
      <c r="D55" s="29"/>
      <c r="E55" s="29"/>
      <c r="F55" s="29"/>
      <c r="G55" s="29"/>
      <c r="H55" s="29"/>
      <c r="I55" s="29"/>
    </row>
    <row r="56" spans="1:9" x14ac:dyDescent="0.3">
      <c r="A56" s="25">
        <v>45216</v>
      </c>
      <c r="B56" s="21">
        <v>8240</v>
      </c>
      <c r="C56" s="21">
        <v>246</v>
      </c>
      <c r="D56" s="29"/>
      <c r="E56" s="29"/>
      <c r="F56" s="29"/>
      <c r="G56" s="29"/>
      <c r="H56" s="29"/>
      <c r="I56" s="29"/>
    </row>
    <row r="57" spans="1:9" x14ac:dyDescent="0.3">
      <c r="A57" s="25">
        <v>45217</v>
      </c>
      <c r="B57" s="21">
        <v>7559</v>
      </c>
      <c r="C57" s="21">
        <v>229</v>
      </c>
      <c r="D57" s="29"/>
      <c r="E57" s="29"/>
      <c r="F57" s="29"/>
      <c r="G57" s="29"/>
      <c r="H57" s="29"/>
      <c r="I57" s="29"/>
    </row>
    <row r="58" spans="1:9" x14ac:dyDescent="0.3">
      <c r="A58" s="25">
        <v>45218</v>
      </c>
      <c r="B58" s="21">
        <v>21556</v>
      </c>
      <c r="C58" s="21">
        <v>647</v>
      </c>
      <c r="D58" s="29"/>
      <c r="E58" s="29"/>
      <c r="F58" s="29"/>
      <c r="G58" s="29"/>
      <c r="H58" s="29"/>
      <c r="I58" s="29"/>
    </row>
    <row r="59" spans="1:9" x14ac:dyDescent="0.3">
      <c r="A59" s="25">
        <v>45219</v>
      </c>
      <c r="B59" s="21">
        <v>12728</v>
      </c>
      <c r="C59" s="21">
        <v>385</v>
      </c>
      <c r="D59" s="29"/>
      <c r="E59" s="29"/>
      <c r="F59" s="29"/>
      <c r="G59" s="29"/>
      <c r="H59" s="29"/>
      <c r="I59" s="29"/>
    </row>
    <row r="60" spans="1:9" x14ac:dyDescent="0.3">
      <c r="A60" s="20">
        <v>45220</v>
      </c>
      <c r="B60" s="21">
        <v>5866</v>
      </c>
      <c r="C60" s="21">
        <v>175</v>
      </c>
      <c r="D60" s="29"/>
      <c r="E60" s="29"/>
      <c r="F60" s="29"/>
      <c r="G60" s="29"/>
      <c r="H60" s="29"/>
      <c r="I60" s="29"/>
    </row>
    <row r="61" spans="1:9" x14ac:dyDescent="0.3">
      <c r="A61" s="20">
        <v>45221</v>
      </c>
      <c r="B61" s="21">
        <v>12537</v>
      </c>
      <c r="C61" s="21">
        <v>387</v>
      </c>
      <c r="D61" s="29"/>
      <c r="E61" s="29"/>
      <c r="F61" s="29"/>
      <c r="G61" s="29"/>
      <c r="H61" s="29"/>
      <c r="I61" s="29"/>
    </row>
    <row r="62" spans="1:9" x14ac:dyDescent="0.3">
      <c r="A62" s="23">
        <v>45222</v>
      </c>
      <c r="B62" s="21">
        <v>10294</v>
      </c>
      <c r="C62" s="21">
        <v>308</v>
      </c>
      <c r="D62" s="29"/>
      <c r="E62" s="29"/>
      <c r="F62" s="29"/>
      <c r="G62" s="29"/>
      <c r="H62" s="29"/>
      <c r="I62" s="29"/>
    </row>
    <row r="63" spans="1:9" x14ac:dyDescent="0.3">
      <c r="A63" s="23">
        <v>45223</v>
      </c>
      <c r="B63" s="21">
        <v>4812</v>
      </c>
      <c r="C63" s="21">
        <v>143</v>
      </c>
      <c r="D63" s="29"/>
      <c r="E63" s="29"/>
      <c r="F63" s="29"/>
      <c r="G63" s="29"/>
      <c r="H63" s="29"/>
      <c r="I63" s="29"/>
    </row>
    <row r="64" spans="1:9" x14ac:dyDescent="0.3">
      <c r="A64" s="23">
        <v>45224</v>
      </c>
      <c r="B64" s="21">
        <v>10735</v>
      </c>
      <c r="C64" s="21">
        <v>327</v>
      </c>
      <c r="D64" s="29"/>
      <c r="E64" s="29"/>
      <c r="F64" s="29"/>
      <c r="G64" s="29"/>
      <c r="H64" s="29"/>
      <c r="I64" s="29"/>
    </row>
    <row r="65" spans="1:14" x14ac:dyDescent="0.3">
      <c r="A65" s="23">
        <v>45225</v>
      </c>
      <c r="B65" s="21">
        <v>5798</v>
      </c>
      <c r="C65" s="21">
        <v>173</v>
      </c>
      <c r="D65" s="29"/>
      <c r="E65" s="29"/>
      <c r="F65" s="29"/>
      <c r="G65" s="29"/>
      <c r="H65" s="29"/>
      <c r="I65" s="29"/>
    </row>
    <row r="66" spans="1:14" x14ac:dyDescent="0.3">
      <c r="A66" s="23">
        <v>45226</v>
      </c>
      <c r="B66" s="21">
        <v>16453</v>
      </c>
      <c r="C66" s="21">
        <v>490</v>
      </c>
      <c r="D66" s="29"/>
      <c r="E66" s="29"/>
      <c r="F66" s="29"/>
      <c r="G66" s="29"/>
      <c r="H66" s="29"/>
      <c r="I66" s="29"/>
    </row>
    <row r="67" spans="1:14" x14ac:dyDescent="0.3">
      <c r="A67" s="20">
        <v>45227</v>
      </c>
      <c r="B67" s="21">
        <v>6296</v>
      </c>
      <c r="C67" s="21">
        <v>187</v>
      </c>
      <c r="D67" s="29"/>
      <c r="E67" s="29"/>
      <c r="F67" s="29"/>
      <c r="G67" s="29"/>
      <c r="H67" s="29"/>
      <c r="I67" s="29"/>
    </row>
    <row r="68" spans="1:14" x14ac:dyDescent="0.3">
      <c r="A68" s="20">
        <v>45228</v>
      </c>
      <c r="B68" s="21">
        <v>10097</v>
      </c>
      <c r="C68" s="21">
        <v>312</v>
      </c>
      <c r="D68" s="29"/>
      <c r="E68" s="29"/>
      <c r="F68" s="29"/>
      <c r="G68" s="29"/>
      <c r="H68" s="29"/>
      <c r="I68" s="29"/>
    </row>
    <row r="69" spans="1:14" x14ac:dyDescent="0.3">
      <c r="A69" s="23">
        <v>45229</v>
      </c>
      <c r="B69" s="21">
        <v>9385</v>
      </c>
      <c r="C69" s="21">
        <v>296</v>
      </c>
      <c r="D69" s="29"/>
      <c r="E69" s="29"/>
      <c r="F69" s="29"/>
      <c r="G69" s="29"/>
      <c r="H69" s="29"/>
      <c r="I69" s="29"/>
    </row>
    <row r="70" spans="1:14" x14ac:dyDescent="0.3">
      <c r="A70" s="23">
        <v>45230</v>
      </c>
      <c r="B70" s="21">
        <v>6019</v>
      </c>
      <c r="C70" s="21">
        <v>181</v>
      </c>
      <c r="D70" s="29"/>
      <c r="E70" s="29"/>
      <c r="F70" s="29"/>
      <c r="G70" s="29"/>
      <c r="H70" s="29"/>
      <c r="I70" s="29"/>
    </row>
    <row r="74" spans="1:14" x14ac:dyDescent="0.3">
      <c r="A74" s="18" t="s">
        <v>24</v>
      </c>
      <c r="B74" s="18" t="s">
        <v>27</v>
      </c>
      <c r="C74" s="18" t="s">
        <v>25</v>
      </c>
      <c r="D74" s="27"/>
      <c r="E74" s="28"/>
      <c r="F74" s="27"/>
      <c r="G74" s="28"/>
      <c r="H74" s="28"/>
      <c r="I74" s="28"/>
      <c r="K74" s="18" t="s">
        <v>24</v>
      </c>
      <c r="L74" s="18" t="s">
        <v>27</v>
      </c>
      <c r="M74" s="18" t="s">
        <v>25</v>
      </c>
      <c r="N74" s="18" t="s">
        <v>55</v>
      </c>
    </row>
    <row r="75" spans="1:14" x14ac:dyDescent="0.3">
      <c r="A75" s="20">
        <v>45200</v>
      </c>
      <c r="B75" s="21">
        <v>2300</v>
      </c>
      <c r="C75" s="21">
        <v>475</v>
      </c>
      <c r="D75" s="29"/>
      <c r="E75" s="29"/>
      <c r="F75" s="29"/>
      <c r="G75" s="29"/>
      <c r="H75" s="29"/>
      <c r="I75" s="30"/>
      <c r="K75" s="20">
        <v>45200</v>
      </c>
      <c r="L75" s="21">
        <v>2300</v>
      </c>
      <c r="M75" s="21">
        <v>475</v>
      </c>
      <c r="N75" s="31">
        <f>M75/L75</f>
        <v>0.20652173913043478</v>
      </c>
    </row>
    <row r="76" spans="1:14" x14ac:dyDescent="0.3">
      <c r="A76" s="23">
        <v>45201</v>
      </c>
      <c r="B76" s="21">
        <f>1490+120</f>
        <v>1610</v>
      </c>
      <c r="C76" s="21">
        <v>331</v>
      </c>
      <c r="D76" s="29"/>
      <c r="E76" s="29"/>
      <c r="F76" s="29"/>
      <c r="G76" s="29"/>
      <c r="H76" s="29"/>
      <c r="I76" s="29"/>
      <c r="K76" s="23">
        <v>45201</v>
      </c>
      <c r="L76" s="21">
        <f>1490+120</f>
        <v>1610</v>
      </c>
      <c r="M76" s="21">
        <v>331</v>
      </c>
      <c r="N76" s="31">
        <f t="shared" ref="N76:N105" si="2">M76/L76</f>
        <v>0.20559006211180125</v>
      </c>
    </row>
    <row r="77" spans="1:14" x14ac:dyDescent="0.3">
      <c r="A77" s="23">
        <v>45202</v>
      </c>
      <c r="B77" s="21">
        <f>1510+120</f>
        <v>1630</v>
      </c>
      <c r="C77" s="21">
        <v>304</v>
      </c>
      <c r="D77" s="29"/>
      <c r="E77" s="29"/>
      <c r="F77" s="29"/>
      <c r="G77" s="29"/>
      <c r="H77" s="29"/>
      <c r="I77" s="29"/>
      <c r="K77" s="23">
        <v>45202</v>
      </c>
      <c r="L77" s="21">
        <f>1510+120</f>
        <v>1630</v>
      </c>
      <c r="M77" s="21">
        <v>304</v>
      </c>
      <c r="N77" s="31">
        <f t="shared" si="2"/>
        <v>0.18650306748466258</v>
      </c>
    </row>
    <row r="78" spans="1:14" x14ac:dyDescent="0.3">
      <c r="A78" s="23">
        <v>45203</v>
      </c>
      <c r="B78" s="21">
        <f>1510+200</f>
        <v>1710</v>
      </c>
      <c r="C78" s="21">
        <v>262</v>
      </c>
      <c r="D78" s="29"/>
      <c r="E78" s="29"/>
      <c r="F78" s="29"/>
      <c r="G78" s="29"/>
      <c r="H78" s="29"/>
      <c r="I78" s="29"/>
      <c r="K78" s="23">
        <v>45203</v>
      </c>
      <c r="L78" s="21">
        <f>1510+200</f>
        <v>1710</v>
      </c>
      <c r="M78" s="21">
        <v>262</v>
      </c>
      <c r="N78" s="31">
        <f t="shared" si="2"/>
        <v>0.15321637426900586</v>
      </c>
    </row>
    <row r="79" spans="1:14" x14ac:dyDescent="0.3">
      <c r="A79" s="23">
        <v>45204</v>
      </c>
      <c r="B79" s="21">
        <f>1500+120</f>
        <v>1620</v>
      </c>
      <c r="C79" s="21">
        <v>235</v>
      </c>
      <c r="D79" s="29"/>
      <c r="E79" s="29"/>
      <c r="F79" s="29"/>
      <c r="G79" s="29"/>
      <c r="H79" s="29"/>
      <c r="I79" s="29"/>
      <c r="K79" s="23">
        <v>45204</v>
      </c>
      <c r="L79" s="21">
        <f>1500+120</f>
        <v>1620</v>
      </c>
      <c r="M79" s="21">
        <v>235</v>
      </c>
      <c r="N79" s="31">
        <f t="shared" si="2"/>
        <v>0.14506172839506173</v>
      </c>
    </row>
    <row r="80" spans="1:14" x14ac:dyDescent="0.3">
      <c r="A80" s="23">
        <v>45205</v>
      </c>
      <c r="B80" s="21">
        <f>1500+120</f>
        <v>1620</v>
      </c>
      <c r="C80" s="21">
        <v>459</v>
      </c>
      <c r="D80" s="29"/>
      <c r="E80" s="29"/>
      <c r="F80" s="29"/>
      <c r="G80" s="29"/>
      <c r="H80" s="29"/>
      <c r="I80" s="29"/>
      <c r="K80" s="23">
        <v>45205</v>
      </c>
      <c r="L80" s="21">
        <f>1500+120</f>
        <v>1620</v>
      </c>
      <c r="M80" s="21">
        <v>459</v>
      </c>
      <c r="N80" s="31">
        <f t="shared" si="2"/>
        <v>0.28333333333333333</v>
      </c>
    </row>
    <row r="81" spans="1:14" x14ac:dyDescent="0.3">
      <c r="A81" s="20">
        <v>45206</v>
      </c>
      <c r="B81" s="21">
        <v>2800</v>
      </c>
      <c r="C81" s="21">
        <v>207</v>
      </c>
      <c r="D81" s="29"/>
      <c r="E81" s="29"/>
      <c r="F81" s="29"/>
      <c r="G81" s="29"/>
      <c r="H81" s="29"/>
      <c r="I81" s="29"/>
      <c r="K81" s="20">
        <v>45206</v>
      </c>
      <c r="L81" s="21">
        <v>2800</v>
      </c>
      <c r="M81" s="21">
        <v>207</v>
      </c>
      <c r="N81" s="31">
        <f t="shared" si="2"/>
        <v>7.3928571428571427E-2</v>
      </c>
    </row>
    <row r="82" spans="1:14" x14ac:dyDescent="0.3">
      <c r="A82" s="20">
        <v>45207</v>
      </c>
      <c r="B82" s="21">
        <f>2500</f>
        <v>2500</v>
      </c>
      <c r="C82" s="21">
        <v>228</v>
      </c>
      <c r="D82" s="29"/>
      <c r="E82" s="29"/>
      <c r="F82" s="29"/>
      <c r="G82" s="29"/>
      <c r="H82" s="29"/>
      <c r="I82" s="29"/>
      <c r="K82" s="20">
        <v>45207</v>
      </c>
      <c r="L82" s="21">
        <f>2500</f>
        <v>2500</v>
      </c>
      <c r="M82" s="21">
        <v>228</v>
      </c>
      <c r="N82" s="31">
        <f t="shared" si="2"/>
        <v>9.1200000000000003E-2</v>
      </c>
    </row>
    <row r="83" spans="1:14" x14ac:dyDescent="0.3">
      <c r="A83" s="23">
        <v>45208</v>
      </c>
      <c r="B83" s="21">
        <f>1490+120</f>
        <v>1610</v>
      </c>
      <c r="C83" s="21">
        <v>300</v>
      </c>
      <c r="D83" s="29"/>
      <c r="E83" s="29"/>
      <c r="F83" s="29"/>
      <c r="G83" s="29"/>
      <c r="H83" s="29"/>
      <c r="I83" s="29"/>
      <c r="K83" s="23">
        <v>45208</v>
      </c>
      <c r="L83" s="21">
        <f>1490+120</f>
        <v>1610</v>
      </c>
      <c r="M83" s="21">
        <v>300</v>
      </c>
      <c r="N83" s="31">
        <f t="shared" si="2"/>
        <v>0.18633540372670807</v>
      </c>
    </row>
    <row r="84" spans="1:14" x14ac:dyDescent="0.3">
      <c r="A84" s="23">
        <v>45209</v>
      </c>
      <c r="B84" s="21">
        <f>1490+120</f>
        <v>1610</v>
      </c>
      <c r="C84" s="21">
        <v>245</v>
      </c>
      <c r="D84" s="29"/>
      <c r="E84" s="29"/>
      <c r="F84" s="29"/>
      <c r="G84" s="29"/>
      <c r="H84" s="29"/>
      <c r="I84" s="29"/>
      <c r="K84" s="23">
        <v>45209</v>
      </c>
      <c r="L84" s="21">
        <f>1490+120</f>
        <v>1610</v>
      </c>
      <c r="M84" s="21">
        <v>245</v>
      </c>
      <c r="N84" s="31">
        <f t="shared" si="2"/>
        <v>0.15217391304347827</v>
      </c>
    </row>
    <row r="85" spans="1:14" x14ac:dyDescent="0.3">
      <c r="A85" s="23">
        <v>45210</v>
      </c>
      <c r="B85" s="21">
        <f>1500+200</f>
        <v>1700</v>
      </c>
      <c r="C85" s="21">
        <v>363</v>
      </c>
      <c r="D85" s="29"/>
      <c r="E85" s="29"/>
      <c r="F85" s="29"/>
      <c r="G85" s="29"/>
      <c r="H85" s="29"/>
      <c r="I85" s="29"/>
      <c r="K85" s="23">
        <v>45210</v>
      </c>
      <c r="L85" s="21">
        <f>1500+200</f>
        <v>1700</v>
      </c>
      <c r="M85" s="21">
        <v>363</v>
      </c>
      <c r="N85" s="31">
        <f t="shared" si="2"/>
        <v>0.21352941176470588</v>
      </c>
    </row>
    <row r="86" spans="1:14" x14ac:dyDescent="0.3">
      <c r="A86" s="23">
        <v>45211</v>
      </c>
      <c r="B86" s="21">
        <v>2500</v>
      </c>
      <c r="C86" s="21">
        <v>194</v>
      </c>
      <c r="D86" s="29"/>
      <c r="E86" s="29"/>
      <c r="F86" s="29"/>
      <c r="G86" s="29"/>
      <c r="H86" s="29"/>
      <c r="I86" s="29"/>
      <c r="K86" s="23">
        <v>45211</v>
      </c>
      <c r="L86" s="21">
        <v>2500</v>
      </c>
      <c r="M86" s="21">
        <v>194</v>
      </c>
      <c r="N86" s="31">
        <f t="shared" si="2"/>
        <v>7.7600000000000002E-2</v>
      </c>
    </row>
    <row r="87" spans="1:14" x14ac:dyDescent="0.3">
      <c r="A87" s="23">
        <v>45212</v>
      </c>
      <c r="B87" s="21">
        <v>2300</v>
      </c>
      <c r="C87" s="21">
        <v>249</v>
      </c>
      <c r="D87" s="29"/>
      <c r="E87" s="29"/>
      <c r="F87" s="29"/>
      <c r="G87" s="29"/>
      <c r="H87" s="29"/>
      <c r="I87" s="29"/>
      <c r="K87" s="23">
        <v>45212</v>
      </c>
      <c r="L87" s="21">
        <v>2300</v>
      </c>
      <c r="M87" s="21">
        <v>249</v>
      </c>
      <c r="N87" s="31">
        <f t="shared" si="2"/>
        <v>0.1082608695652174</v>
      </c>
    </row>
    <row r="88" spans="1:14" x14ac:dyDescent="0.3">
      <c r="A88" s="20">
        <v>45213</v>
      </c>
      <c r="B88" s="21">
        <v>4000</v>
      </c>
      <c r="C88" s="21">
        <v>251</v>
      </c>
      <c r="D88" s="29"/>
      <c r="E88" s="29"/>
      <c r="F88" s="29"/>
      <c r="G88" s="29"/>
      <c r="H88" s="29"/>
      <c r="I88" s="29"/>
      <c r="K88" s="20">
        <v>45213</v>
      </c>
      <c r="L88" s="21">
        <v>4000</v>
      </c>
      <c r="M88" s="21">
        <v>251</v>
      </c>
      <c r="N88" s="31">
        <f t="shared" si="2"/>
        <v>6.275E-2</v>
      </c>
    </row>
    <row r="89" spans="1:14" x14ac:dyDescent="0.3">
      <c r="A89" s="20">
        <v>45214</v>
      </c>
      <c r="B89" s="21">
        <v>2400</v>
      </c>
      <c r="C89" s="21">
        <v>192</v>
      </c>
      <c r="D89" s="29"/>
      <c r="E89" s="29"/>
      <c r="F89" s="29"/>
      <c r="G89" s="29"/>
      <c r="H89" s="29"/>
      <c r="I89" s="29"/>
      <c r="K89" s="20">
        <v>45214</v>
      </c>
      <c r="L89" s="21">
        <v>2400</v>
      </c>
      <c r="M89" s="21">
        <v>192</v>
      </c>
      <c r="N89" s="31">
        <f t="shared" si="2"/>
        <v>0.08</v>
      </c>
    </row>
    <row r="90" spans="1:14" x14ac:dyDescent="0.3">
      <c r="A90" s="25">
        <v>45215</v>
      </c>
      <c r="B90" s="21">
        <v>2800</v>
      </c>
      <c r="C90" s="21">
        <v>338</v>
      </c>
      <c r="D90" s="29"/>
      <c r="E90" s="29"/>
      <c r="F90" s="29"/>
      <c r="G90" s="29"/>
      <c r="H90" s="29"/>
      <c r="I90" s="29"/>
      <c r="K90" s="25">
        <v>45215</v>
      </c>
      <c r="L90" s="21">
        <v>2800</v>
      </c>
      <c r="M90" s="21">
        <v>338</v>
      </c>
      <c r="N90" s="31">
        <f t="shared" si="2"/>
        <v>0.12071428571428572</v>
      </c>
    </row>
    <row r="91" spans="1:14" x14ac:dyDescent="0.3">
      <c r="A91" s="25">
        <v>45216</v>
      </c>
      <c r="B91" s="21">
        <v>3500</v>
      </c>
      <c r="C91" s="21">
        <v>246</v>
      </c>
      <c r="D91" s="29"/>
      <c r="E91" s="29"/>
      <c r="F91" s="29"/>
      <c r="G91" s="29"/>
      <c r="H91" s="29"/>
      <c r="I91" s="29"/>
      <c r="K91" s="25">
        <v>45216</v>
      </c>
      <c r="L91" s="21">
        <v>3500</v>
      </c>
      <c r="M91" s="21">
        <v>246</v>
      </c>
      <c r="N91" s="31">
        <f t="shared" si="2"/>
        <v>7.0285714285714285E-2</v>
      </c>
    </row>
    <row r="92" spans="1:14" x14ac:dyDescent="0.3">
      <c r="A92" s="25">
        <v>45217</v>
      </c>
      <c r="B92" s="21">
        <v>5000</v>
      </c>
      <c r="C92" s="21">
        <v>229</v>
      </c>
      <c r="D92" s="29"/>
      <c r="E92" s="29"/>
      <c r="F92" s="29"/>
      <c r="G92" s="29"/>
      <c r="H92" s="29"/>
      <c r="I92" s="29"/>
      <c r="K92" s="25">
        <v>45217</v>
      </c>
      <c r="L92" s="21">
        <v>5000</v>
      </c>
      <c r="M92" s="21">
        <v>229</v>
      </c>
      <c r="N92" s="31">
        <f t="shared" si="2"/>
        <v>4.58E-2</v>
      </c>
    </row>
    <row r="93" spans="1:14" x14ac:dyDescent="0.3">
      <c r="A93" s="25">
        <v>45218</v>
      </c>
      <c r="B93" s="21">
        <v>2900</v>
      </c>
      <c r="C93" s="21">
        <v>647</v>
      </c>
      <c r="D93" s="29"/>
      <c r="E93" s="29"/>
      <c r="F93" s="29"/>
      <c r="G93" s="29"/>
      <c r="H93" s="29"/>
      <c r="I93" s="29"/>
      <c r="K93" s="25">
        <v>45218</v>
      </c>
      <c r="L93" s="21">
        <v>2900</v>
      </c>
      <c r="M93" s="21">
        <v>647</v>
      </c>
      <c r="N93" s="31">
        <f t="shared" si="2"/>
        <v>0.22310344827586207</v>
      </c>
    </row>
    <row r="94" spans="1:14" x14ac:dyDescent="0.3">
      <c r="A94" s="25">
        <v>45219</v>
      </c>
      <c r="B94" s="21">
        <v>2500</v>
      </c>
      <c r="C94" s="21">
        <v>385</v>
      </c>
      <c r="D94" s="29"/>
      <c r="E94" s="29"/>
      <c r="F94" s="29"/>
      <c r="G94" s="29"/>
      <c r="H94" s="29"/>
      <c r="I94" s="29"/>
      <c r="K94" s="25">
        <v>45219</v>
      </c>
      <c r="L94" s="21">
        <v>2500</v>
      </c>
      <c r="M94" s="21">
        <v>385</v>
      </c>
      <c r="N94" s="31">
        <f t="shared" si="2"/>
        <v>0.154</v>
      </c>
    </row>
    <row r="95" spans="1:14" x14ac:dyDescent="0.3">
      <c r="A95" s="20">
        <v>45220</v>
      </c>
      <c r="B95" s="21">
        <v>2200</v>
      </c>
      <c r="C95" s="21">
        <v>175</v>
      </c>
      <c r="D95" s="29"/>
      <c r="E95" s="29"/>
      <c r="F95" s="29"/>
      <c r="G95" s="29"/>
      <c r="H95" s="29"/>
      <c r="I95" s="29"/>
      <c r="K95" s="20">
        <v>45220</v>
      </c>
      <c r="L95" s="21">
        <v>2200</v>
      </c>
      <c r="M95" s="21">
        <v>175</v>
      </c>
      <c r="N95" s="31">
        <f t="shared" si="2"/>
        <v>7.9545454545454544E-2</v>
      </c>
    </row>
    <row r="96" spans="1:14" x14ac:dyDescent="0.3">
      <c r="A96" s="20">
        <v>45221</v>
      </c>
      <c r="B96" s="21">
        <v>2600</v>
      </c>
      <c r="C96" s="21">
        <v>387</v>
      </c>
      <c r="D96" s="29"/>
      <c r="E96" s="29"/>
      <c r="F96" s="29"/>
      <c r="G96" s="29"/>
      <c r="H96" s="29"/>
      <c r="I96" s="29"/>
      <c r="K96" s="20">
        <v>45221</v>
      </c>
      <c r="L96" s="21">
        <v>2600</v>
      </c>
      <c r="M96" s="21">
        <v>387</v>
      </c>
      <c r="N96" s="31">
        <f t="shared" si="2"/>
        <v>0.14884615384615385</v>
      </c>
    </row>
    <row r="97" spans="1:14" x14ac:dyDescent="0.3">
      <c r="A97" s="23">
        <v>45222</v>
      </c>
      <c r="B97" s="21">
        <f>1510+200</f>
        <v>1710</v>
      </c>
      <c r="C97" s="21">
        <v>308</v>
      </c>
      <c r="D97" s="29"/>
      <c r="E97" s="29"/>
      <c r="F97" s="29"/>
      <c r="G97" s="29"/>
      <c r="H97" s="29"/>
      <c r="I97" s="29"/>
      <c r="K97" s="23">
        <v>45222</v>
      </c>
      <c r="L97" s="21">
        <f>1510+200</f>
        <v>1710</v>
      </c>
      <c r="M97" s="21">
        <v>308</v>
      </c>
      <c r="N97" s="31">
        <f t="shared" si="2"/>
        <v>0.18011695906432748</v>
      </c>
    </row>
    <row r="98" spans="1:14" x14ac:dyDescent="0.3">
      <c r="A98" s="23">
        <v>45223</v>
      </c>
      <c r="B98" s="21">
        <f>1520+120</f>
        <v>1640</v>
      </c>
      <c r="C98" s="21">
        <v>143</v>
      </c>
      <c r="D98" s="29"/>
      <c r="E98" s="29"/>
      <c r="F98" s="29"/>
      <c r="G98" s="29"/>
      <c r="H98" s="29"/>
      <c r="I98" s="29"/>
      <c r="K98" s="23">
        <v>45223</v>
      </c>
      <c r="L98" s="21">
        <f>1520+120</f>
        <v>1640</v>
      </c>
      <c r="M98" s="21">
        <v>143</v>
      </c>
      <c r="N98" s="31">
        <f t="shared" si="2"/>
        <v>8.7195121951219506E-2</v>
      </c>
    </row>
    <row r="99" spans="1:14" x14ac:dyDescent="0.3">
      <c r="A99" s="23">
        <v>45224</v>
      </c>
      <c r="B99" s="21">
        <f>1500+120</f>
        <v>1620</v>
      </c>
      <c r="C99" s="21">
        <v>327</v>
      </c>
      <c r="D99" s="29"/>
      <c r="E99" s="29"/>
      <c r="F99" s="29"/>
      <c r="G99" s="29"/>
      <c r="H99" s="29"/>
      <c r="I99" s="29"/>
      <c r="K99" s="23">
        <v>45224</v>
      </c>
      <c r="L99" s="21">
        <f>1500+120</f>
        <v>1620</v>
      </c>
      <c r="M99" s="21">
        <v>327</v>
      </c>
      <c r="N99" s="31">
        <f t="shared" si="2"/>
        <v>0.20185185185185187</v>
      </c>
    </row>
    <row r="100" spans="1:14" x14ac:dyDescent="0.3">
      <c r="A100" s="23">
        <v>45225</v>
      </c>
      <c r="B100" s="21">
        <f>1480+120</f>
        <v>1600</v>
      </c>
      <c r="C100" s="21">
        <v>173</v>
      </c>
      <c r="D100" s="29"/>
      <c r="E100" s="29"/>
      <c r="F100" s="29"/>
      <c r="G100" s="29"/>
      <c r="H100" s="29"/>
      <c r="I100" s="29"/>
      <c r="K100" s="23">
        <v>45225</v>
      </c>
      <c r="L100" s="21">
        <f>1480+120</f>
        <v>1600</v>
      </c>
      <c r="M100" s="21">
        <v>173</v>
      </c>
      <c r="N100" s="31">
        <f t="shared" si="2"/>
        <v>0.108125</v>
      </c>
    </row>
    <row r="101" spans="1:14" x14ac:dyDescent="0.3">
      <c r="A101" s="23">
        <v>45226</v>
      </c>
      <c r="B101" s="21">
        <f>1500+120</f>
        <v>1620</v>
      </c>
      <c r="C101" s="21">
        <v>490</v>
      </c>
      <c r="D101" s="29"/>
      <c r="E101" s="29"/>
      <c r="F101" s="29"/>
      <c r="G101" s="29"/>
      <c r="H101" s="29"/>
      <c r="I101" s="29"/>
      <c r="K101" s="23">
        <v>45226</v>
      </c>
      <c r="L101" s="21">
        <f>1500+120</f>
        <v>1620</v>
      </c>
      <c r="M101" s="21">
        <v>490</v>
      </c>
      <c r="N101" s="31">
        <f t="shared" si="2"/>
        <v>0.30246913580246915</v>
      </c>
    </row>
    <row r="102" spans="1:14" x14ac:dyDescent="0.3">
      <c r="A102" s="20">
        <v>45227</v>
      </c>
      <c r="B102" s="21">
        <f>1480+120</f>
        <v>1600</v>
      </c>
      <c r="C102" s="21">
        <v>187</v>
      </c>
      <c r="D102" s="29"/>
      <c r="E102" s="29"/>
      <c r="F102" s="29"/>
      <c r="G102" s="29"/>
      <c r="H102" s="29"/>
      <c r="I102" s="29"/>
      <c r="K102" s="20">
        <v>45227</v>
      </c>
      <c r="L102" s="21">
        <f>1480+120</f>
        <v>1600</v>
      </c>
      <c r="M102" s="21">
        <v>187</v>
      </c>
      <c r="N102" s="31">
        <f t="shared" si="2"/>
        <v>0.11687500000000001</v>
      </c>
    </row>
    <row r="103" spans="1:14" x14ac:dyDescent="0.3">
      <c r="A103" s="20">
        <v>45228</v>
      </c>
      <c r="B103" s="21">
        <f>1510+120</f>
        <v>1630</v>
      </c>
      <c r="C103" s="21">
        <v>312</v>
      </c>
      <c r="D103" s="29"/>
      <c r="E103" s="29"/>
      <c r="F103" s="29"/>
      <c r="G103" s="29"/>
      <c r="H103" s="29"/>
      <c r="I103" s="29"/>
      <c r="K103" s="20">
        <v>45228</v>
      </c>
      <c r="L103" s="21">
        <f>1510+120</f>
        <v>1630</v>
      </c>
      <c r="M103" s="21">
        <v>312</v>
      </c>
      <c r="N103" s="31">
        <f t="shared" si="2"/>
        <v>0.19141104294478528</v>
      </c>
    </row>
    <row r="104" spans="1:14" x14ac:dyDescent="0.3">
      <c r="A104" s="23">
        <v>45229</v>
      </c>
      <c r="B104" s="21">
        <f>1620+120</f>
        <v>1740</v>
      </c>
      <c r="C104" s="21">
        <v>296</v>
      </c>
      <c r="D104" s="29"/>
      <c r="E104" s="29"/>
      <c r="F104" s="29"/>
      <c r="G104" s="29"/>
      <c r="H104" s="29"/>
      <c r="I104" s="29"/>
      <c r="K104" s="23">
        <v>45229</v>
      </c>
      <c r="L104" s="21">
        <f>1620+120</f>
        <v>1740</v>
      </c>
      <c r="M104" s="21">
        <v>296</v>
      </c>
      <c r="N104" s="31">
        <f t="shared" si="2"/>
        <v>0.17011494252873563</v>
      </c>
    </row>
    <row r="105" spans="1:14" x14ac:dyDescent="0.3">
      <c r="A105" s="23">
        <v>45230</v>
      </c>
      <c r="B105" s="21">
        <v>2800</v>
      </c>
      <c r="C105" s="21">
        <v>181</v>
      </c>
      <c r="D105" s="29"/>
      <c r="E105" s="29"/>
      <c r="F105" s="29"/>
      <c r="G105" s="29"/>
      <c r="H105" s="29"/>
      <c r="I105" s="29"/>
      <c r="K105" s="23">
        <v>45230</v>
      </c>
      <c r="L105" s="21">
        <v>2800</v>
      </c>
      <c r="M105" s="21">
        <v>181</v>
      </c>
      <c r="N105" s="31">
        <f t="shared" si="2"/>
        <v>6.4642857142857141E-2</v>
      </c>
    </row>
  </sheetData>
  <autoFilter ref="A1:I33" xr:uid="{4A6337A1-76BE-41C5-B873-CF40105D92C0}"/>
  <phoneticPr fontId="8" type="noConversion"/>
  <pageMargins left="0.7" right="0.7" top="0.75" bottom="0.75" header="0.3" footer="0.3"/>
  <ignoredErrors>
    <ignoredError sqref="C27" formula="1"/>
  </ignoredErrors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Steps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Greta Zubrute-Barciene</dc:creator>
  <cp:lastModifiedBy>Greta Zubrute-Barciene</cp:lastModifiedBy>
  <dcterms:created xsi:type="dcterms:W3CDTF">2023-11-01T15:18:08Z</dcterms:created>
  <dcterms:modified xsi:type="dcterms:W3CDTF">2023-11-01T20:36:38Z</dcterms:modified>
</cp:coreProperties>
</file>