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inmaymalhotra/Desktop/"/>
    </mc:Choice>
  </mc:AlternateContent>
  <xr:revisionPtr revIDLastSave="0" documentId="13_ncr:1_{F653D0DA-4862-E24C-9A06-B8610248A914}" xr6:coauthVersionLast="47" xr6:coauthVersionMax="47" xr10:uidLastSave="{00000000-0000-0000-0000-000000000000}"/>
  <bookViews>
    <workbookView xWindow="0" yWindow="860" windowWidth="34560" windowHeight="20060" activeTab="6" xr2:uid="{00000000-000D-0000-FFFF-FFFF00000000}"/>
  </bookViews>
  <sheets>
    <sheet name="Q1 Part A" sheetId="4" r:id="rId1"/>
    <sheet name="Q1 Part A Suggestion (Flexible)" sheetId="1" r:id="rId2"/>
    <sheet name="Q1 Part B" sheetId="6" r:id="rId3"/>
    <sheet name="Q1 Part C" sheetId="7" r:id="rId4"/>
    <sheet name="Q4 Part A" sheetId="14" r:id="rId5"/>
    <sheet name="Q4 Part B" sheetId="13" r:id="rId6"/>
    <sheet name="Q4 Part C" sheetId="16" r:id="rId7"/>
  </sheets>
  <definedNames>
    <definedName name="solver_adj" localSheetId="0" hidden="1">'Q1 Part A'!$B$20:$K$20</definedName>
    <definedName name="solver_adj" localSheetId="1" hidden="1">'Q1 Part A Suggestion (Flexible)'!$B$20:$U$20</definedName>
    <definedName name="solver_adj" localSheetId="2" hidden="1">'Q1 Part B'!$B$20:$K$20</definedName>
    <definedName name="solver_adj" localSheetId="3" hidden="1">'Q1 Part C'!$B$18:$R$18</definedName>
    <definedName name="solver_adj" localSheetId="4" hidden="1">'Q4 Part A'!$C$3:$E$8</definedName>
    <definedName name="solver_adj" localSheetId="5" hidden="1">'Q4 Part B'!$C$3:$E$8,'Q4 Part B'!$P$2:$P$7</definedName>
    <definedName name="solver_adj" localSheetId="6" hidden="1">'Q4 Part C'!$C$3:$E$8,'Q4 Part C'!$P$2:$P$7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'Q1 Part A'!$B$20:$K$20</definedName>
    <definedName name="solver_lhs1" localSheetId="1" hidden="1">'Q1 Part A Suggestion (Flexible)'!$B$20:$U$20</definedName>
    <definedName name="solver_lhs1" localSheetId="2" hidden="1">'Q1 Part B'!$B$20:$K$20</definedName>
    <definedName name="solver_lhs1" localSheetId="3" hidden="1">'Q1 Part C'!$B$18:$R$18</definedName>
    <definedName name="solver_lhs1" localSheetId="4" hidden="1">'Q4 Part A'!$C$10:$E$10</definedName>
    <definedName name="solver_lhs1" localSheetId="5" hidden="1">'Q4 Part B'!$C$10:$E$10</definedName>
    <definedName name="solver_lhs1" localSheetId="6" hidden="1">'Q4 Part C'!$C$10:$E$10</definedName>
    <definedName name="solver_lhs2" localSheetId="0" hidden="1">'Q1 Part A'!$N$12:$N$21</definedName>
    <definedName name="solver_lhs2" localSheetId="1" hidden="1">'Q1 Part A Suggestion (Flexible)'!$B$34:$B$43</definedName>
    <definedName name="solver_lhs2" localSheetId="2" hidden="1">'Q1 Part B'!$N$3:$N$36</definedName>
    <definedName name="solver_lhs2" localSheetId="3" hidden="1">'Q1 Part C'!$B$26:$B$56</definedName>
    <definedName name="solver_lhs2" localSheetId="4" hidden="1">'Q4 Part A'!$G$3:$G$8</definedName>
    <definedName name="solver_lhs2" localSheetId="5" hidden="1">'Q4 Part B'!$H$3:$H$8</definedName>
    <definedName name="solver_lhs2" localSheetId="6" hidden="1">'Q4 Part C'!$H$3:$H$8</definedName>
    <definedName name="solver_lhs3" localSheetId="0" hidden="1">'Q1 Part A'!$N$22:$N$31</definedName>
    <definedName name="solver_lhs3" localSheetId="3" hidden="1">'Q1 Part C'!$B$57</definedName>
    <definedName name="solver_lhs3" localSheetId="5" hidden="1">'Q4 Part B'!$P$2:$P$7</definedName>
    <definedName name="solver_lhs3" localSheetId="6" hidden="1">'Q4 Part C'!$P$2:$P$7</definedName>
    <definedName name="solver_lhs4" localSheetId="3" hidden="1">'Q1 Part C'!$B$58:$B$67</definedName>
    <definedName name="solver_lhs4" localSheetId="6" hidden="1">'Q4 Part C'!$R$5</definedName>
    <definedName name="solver_lhs5" localSheetId="6" hidden="1">'Q4 Part C'!$R$7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3</definedName>
    <definedName name="solver_num" localSheetId="1" hidden="1">2</definedName>
    <definedName name="solver_num" localSheetId="2" hidden="1">2</definedName>
    <definedName name="solver_num" localSheetId="3" hidden="1">4</definedName>
    <definedName name="solver_num" localSheetId="4" hidden="1">2</definedName>
    <definedName name="solver_num" localSheetId="5" hidden="1">3</definedName>
    <definedName name="solver_num" localSheetId="6" hidden="1">5</definedName>
    <definedName name="solver_opt" localSheetId="0" hidden="1">'Q1 Part A'!$B$16</definedName>
    <definedName name="solver_opt" localSheetId="1" hidden="1">'Q1 Part A Suggestion (Flexible)'!$B$16</definedName>
    <definedName name="solver_opt" localSheetId="2" hidden="1">'Q1 Part B'!$B$16</definedName>
    <definedName name="solver_opt" localSheetId="3" hidden="1">'Q1 Part C'!$B$14</definedName>
    <definedName name="solver_opt" localSheetId="4" hidden="1">'Q4 Part A'!$C$12</definedName>
    <definedName name="solver_opt" localSheetId="5" hidden="1">'Q4 Part B'!$C$13</definedName>
    <definedName name="solver_opt" localSheetId="6" hidden="1">'Q4 Part C'!$C$13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0" hidden="1">3</definedName>
    <definedName name="solver_rel3" localSheetId="3" hidden="1">1</definedName>
    <definedName name="solver_rel3" localSheetId="5" hidden="1">5</definedName>
    <definedName name="solver_rel3" localSheetId="6" hidden="1">5</definedName>
    <definedName name="solver_rel4" localSheetId="3" hidden="1">3</definedName>
    <definedName name="solver_rel4" localSheetId="6" hidden="1">1</definedName>
    <definedName name="solver_rel5" localSheetId="6" hidden="1">1</definedName>
    <definedName name="solver_rhs1" localSheetId="0" hidden="1">"integer"</definedName>
    <definedName name="solver_rhs1" localSheetId="1" hidden="1">"integer"</definedName>
    <definedName name="solver_rhs1" localSheetId="2" hidden="1">"integer"</definedName>
    <definedName name="solver_rhs1" localSheetId="3" hidden="1">"integer"</definedName>
    <definedName name="solver_rhs1" localSheetId="4" hidden="1">'Q4 Part A'!$C$9:$E$9</definedName>
    <definedName name="solver_rhs1" localSheetId="5" hidden="1">'Q4 Part B'!$C$9:$E$9</definedName>
    <definedName name="solver_rhs1" localSheetId="6" hidden="1">'Q4 Part C'!$C$9:$E$9</definedName>
    <definedName name="solver_rhs2" localSheetId="0" hidden="1">'Q1 Part A'!$P$12:$P$21</definedName>
    <definedName name="solver_rhs2" localSheetId="1" hidden="1">'Q1 Part A Suggestion (Flexible)'!$D$34:$D$43</definedName>
    <definedName name="solver_rhs2" localSheetId="2" hidden="1">'Q1 Part B'!$P$3:$P$36</definedName>
    <definedName name="solver_rhs2" localSheetId="3" hidden="1">'Q1 Part C'!$D$26:$D$56</definedName>
    <definedName name="solver_rhs2" localSheetId="4" hidden="1">'Q4 Part A'!$F$3:$F$8</definedName>
    <definedName name="solver_rhs2" localSheetId="5" hidden="1">0</definedName>
    <definedName name="solver_rhs2" localSheetId="6" hidden="1">0</definedName>
    <definedName name="solver_rhs3" localSheetId="0" hidden="1">'Q1 Part A'!$P$22:$P$31</definedName>
    <definedName name="solver_rhs3" localSheetId="3" hidden="1">'Q1 Part C'!$D$57</definedName>
    <definedName name="solver_rhs3" localSheetId="5" hidden="1">"binary"</definedName>
    <definedName name="solver_rhs3" localSheetId="6" hidden="1">"binary"</definedName>
    <definedName name="solver_rhs4" localSheetId="3" hidden="1">'Q1 Part C'!$D$58:$D$67</definedName>
    <definedName name="solver_rhs4" localSheetId="6" hidden="1">0</definedName>
    <definedName name="solver_rhs5" localSheetId="6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3" l="1"/>
  <c r="R7" i="16"/>
  <c r="R5" i="16"/>
  <c r="C13" i="16"/>
  <c r="E10" i="16"/>
  <c r="D10" i="16"/>
  <c r="C10" i="16"/>
  <c r="G8" i="16"/>
  <c r="H8" i="16" s="1"/>
  <c r="G7" i="16"/>
  <c r="H7" i="16" s="1"/>
  <c r="G6" i="16"/>
  <c r="H6" i="16" s="1"/>
  <c r="G5" i="16"/>
  <c r="H5" i="16" s="1"/>
  <c r="G4" i="16"/>
  <c r="H4" i="16" s="1"/>
  <c r="G3" i="16"/>
  <c r="H3" i="16" s="1"/>
  <c r="C12" i="14"/>
  <c r="E10" i="14"/>
  <c r="D10" i="14"/>
  <c r="C10" i="14"/>
  <c r="G8" i="14"/>
  <c r="G7" i="14"/>
  <c r="G6" i="14"/>
  <c r="G5" i="14"/>
  <c r="G4" i="14"/>
  <c r="G3" i="14"/>
  <c r="E10" i="13"/>
  <c r="D10" i="13"/>
  <c r="C10" i="13"/>
  <c r="G8" i="13"/>
  <c r="H8" i="13" s="1"/>
  <c r="G7" i="13"/>
  <c r="H7" i="13" s="1"/>
  <c r="G6" i="13"/>
  <c r="H6" i="13" s="1"/>
  <c r="G5" i="13"/>
  <c r="H5" i="13" s="1"/>
  <c r="G4" i="13"/>
  <c r="H4" i="13" s="1"/>
  <c r="G3" i="13"/>
  <c r="H3" i="13" s="1"/>
  <c r="B67" i="7" l="1"/>
  <c r="B66" i="7"/>
  <c r="B65" i="7"/>
  <c r="B64" i="7"/>
  <c r="B63" i="7"/>
  <c r="B62" i="7"/>
  <c r="B61" i="7"/>
  <c r="B60" i="7"/>
  <c r="B59" i="7"/>
  <c r="B58" i="7"/>
  <c r="B52" i="7"/>
  <c r="B51" i="7"/>
  <c r="B50" i="7"/>
  <c r="B49" i="7"/>
  <c r="B48" i="7"/>
  <c r="B47" i="7"/>
  <c r="B46" i="7"/>
  <c r="N36" i="6"/>
  <c r="N35" i="6"/>
  <c r="N34" i="6"/>
  <c r="N33" i="6"/>
  <c r="N32" i="6"/>
  <c r="N31" i="6"/>
  <c r="N30" i="6"/>
  <c r="N29" i="6"/>
  <c r="N28" i="6"/>
  <c r="N27" i="6"/>
  <c r="B14" i="7"/>
  <c r="D57" i="7"/>
  <c r="B57" i="7"/>
  <c r="B27" i="7"/>
  <c r="B28" i="7"/>
  <c r="B29" i="7"/>
  <c r="B30" i="7"/>
  <c r="B31" i="7"/>
  <c r="B32" i="7"/>
  <c r="B33" i="7"/>
  <c r="B34" i="7"/>
  <c r="B35" i="7"/>
  <c r="B26" i="7"/>
  <c r="B56" i="7"/>
  <c r="B55" i="7"/>
  <c r="B54" i="7"/>
  <c r="B53" i="7"/>
  <c r="B45" i="7"/>
  <c r="B44" i="7"/>
  <c r="B43" i="7"/>
  <c r="B42" i="7"/>
  <c r="B41" i="7"/>
  <c r="B40" i="7"/>
  <c r="B39" i="7"/>
  <c r="B38" i="7"/>
  <c r="B37" i="7"/>
  <c r="B36" i="7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B16" i="6"/>
  <c r="N31" i="4"/>
  <c r="N30" i="4"/>
  <c r="N29" i="4"/>
  <c r="N28" i="4"/>
  <c r="N27" i="4"/>
  <c r="N26" i="4"/>
  <c r="N25" i="4"/>
  <c r="N24" i="4"/>
  <c r="N23" i="4"/>
  <c r="N22" i="4"/>
  <c r="B16" i="4"/>
  <c r="N15" i="4"/>
  <c r="N16" i="4"/>
  <c r="N17" i="4"/>
  <c r="N18" i="4"/>
  <c r="N19" i="4"/>
  <c r="N20" i="4"/>
  <c r="N21" i="4"/>
  <c r="N12" i="4"/>
  <c r="N13" i="4"/>
  <c r="N14" i="4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5" i="1"/>
  <c r="B46" i="1"/>
  <c r="B47" i="1"/>
  <c r="B44" i="1"/>
  <c r="U21" i="1"/>
  <c r="T21" i="1"/>
  <c r="S21" i="1"/>
  <c r="S22" i="1" s="1"/>
  <c r="R21" i="1"/>
  <c r="R22" i="1" s="1"/>
  <c r="Q21" i="1"/>
  <c r="Q22" i="1" s="1"/>
  <c r="P21" i="1"/>
  <c r="P22" i="1" s="1"/>
  <c r="O21" i="1"/>
  <c r="O22" i="1" s="1"/>
  <c r="N21" i="1"/>
  <c r="M21" i="1"/>
  <c r="L21" i="1"/>
  <c r="L22" i="1" s="1"/>
  <c r="K21" i="1"/>
  <c r="J21" i="1"/>
  <c r="I21" i="1"/>
  <c r="H21" i="1"/>
  <c r="G21" i="1"/>
  <c r="F21" i="1"/>
  <c r="E21" i="1"/>
  <c r="D21" i="1"/>
  <c r="C21" i="1"/>
  <c r="B21" i="1"/>
  <c r="B22" i="1"/>
  <c r="U22" i="1"/>
  <c r="T22" i="1"/>
  <c r="N22" i="1"/>
  <c r="M22" i="1"/>
  <c r="K22" i="1"/>
  <c r="J22" i="1"/>
  <c r="I22" i="1"/>
  <c r="H22" i="1"/>
  <c r="G22" i="1"/>
  <c r="F22" i="1"/>
  <c r="E22" i="1"/>
  <c r="D22" i="1"/>
  <c r="C22" i="1"/>
  <c r="B34" i="1"/>
  <c r="B35" i="1"/>
  <c r="B36" i="1"/>
  <c r="B37" i="1"/>
  <c r="B38" i="1"/>
  <c r="B39" i="1"/>
  <c r="B40" i="1"/>
  <c r="B41" i="1"/>
  <c r="B42" i="1"/>
  <c r="B43" i="1"/>
  <c r="B16" i="1" l="1"/>
</calcChain>
</file>

<file path=xl/sharedStrings.xml><?xml version="1.0" encoding="utf-8"?>
<sst xmlns="http://schemas.openxmlformats.org/spreadsheetml/2006/main" count="735" uniqueCount="66">
  <si>
    <t>Senior Staffer</t>
  </si>
  <si>
    <t>Junior Staffer</t>
  </si>
  <si>
    <t>9-10</t>
  </si>
  <si>
    <t>10-11</t>
  </si>
  <si>
    <t>11-12</t>
  </si>
  <si>
    <t>12-1</t>
  </si>
  <si>
    <t>1-2</t>
  </si>
  <si>
    <t>2-3</t>
  </si>
  <si>
    <t>3-4</t>
  </si>
  <si>
    <t>4-5</t>
  </si>
  <si>
    <t>5-6</t>
  </si>
  <si>
    <t>6-7</t>
  </si>
  <si>
    <t>Min Obj Function</t>
  </si>
  <si>
    <t>Shift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</si>
  <si>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</si>
  <si>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</si>
  <si>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</si>
  <si>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</si>
  <si>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</si>
  <si>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</si>
  <si>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</si>
  <si>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</si>
  <si>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</si>
  <si>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</si>
  <si>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Staff Members</t>
  </si>
  <si>
    <t>Cost</t>
  </si>
  <si>
    <t>Subject To</t>
  </si>
  <si>
    <t>&gt;=</t>
  </si>
  <si>
    <t>Number of hours</t>
  </si>
  <si>
    <t>Staff * Number of Hours Served</t>
  </si>
  <si>
    <t>Non-Negativity</t>
  </si>
  <si>
    <t>Minimum Objective Function</t>
  </si>
  <si>
    <t>Time Slot (Start Time)</t>
  </si>
  <si>
    <t>Present at all times</t>
  </si>
  <si>
    <t>Atleast 5 Senior Staff is hired</t>
  </si>
  <si>
    <t>Volunteer</t>
  </si>
  <si>
    <t>Volunteer &lt;= 10% Rest Staff</t>
  </si>
  <si>
    <t>&lt;=</t>
  </si>
  <si>
    <t>Standby</t>
  </si>
  <si>
    <t>C</t>
  </si>
  <si>
    <t>Shipping Costs</t>
  </si>
  <si>
    <t>Plant A</t>
  </si>
  <si>
    <t>Plant B</t>
  </si>
  <si>
    <t>Plant C</t>
  </si>
  <si>
    <t>Farm 1</t>
  </si>
  <si>
    <t>Farm 2</t>
  </si>
  <si>
    <t>Farm 3</t>
  </si>
  <si>
    <t>Farm 4</t>
  </si>
  <si>
    <t>Farm 5</t>
  </si>
  <si>
    <t>Farm 6</t>
  </si>
  <si>
    <t>Potatoes Shipped</t>
  </si>
  <si>
    <t>Plants</t>
  </si>
  <si>
    <t>Farms</t>
  </si>
  <si>
    <t>A</t>
  </si>
  <si>
    <t>B</t>
  </si>
  <si>
    <t>Production Capacity</t>
  </si>
  <si>
    <t>Farm</t>
  </si>
  <si>
    <t xml:space="preserve">Minimize Cost </t>
  </si>
  <si>
    <t>Projected Harvest</t>
  </si>
  <si>
    <t>Annual Fixed Cost</t>
  </si>
  <si>
    <r>
      <t>Y</t>
    </r>
    <r>
      <rPr>
        <b/>
        <i/>
        <vertAlign val="subscript"/>
        <sz val="10"/>
        <rFont val="Arial"/>
        <family val="2"/>
      </rPr>
      <t>i</t>
    </r>
  </si>
  <si>
    <t>Minimize Cost</t>
  </si>
  <si>
    <t>Constraint</t>
  </si>
  <si>
    <t>**1 = Working Hour
0 = Lunch Break**</t>
  </si>
  <si>
    <t>Plant (Shipping costs, £/ton)</t>
  </si>
  <si>
    <t>**This cost is lower than that when there are stiff and rigid schedules, hence proving the point discussed in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</si>
</sst>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  <scheme val="minor"/>
    </font>
    <font>
      <b/>
      <i/>
      <vertAlign val="subscript"/>
      <sz val="10"/>
      <name val="Arial"/>
      <family val="2"/>
    </font>
    <font>
      <b/>
      <i/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1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49" fontId="1" fillId="0" borderId="4" xfId="0" applyNumberFormat="1" applyFont="1" applyBorder="1"/>
    <xf numFmtId="18" fontId="1" fillId="0" borderId="4" xfId="0" applyNumberFormat="1" applyFont="1" applyBorder="1"/>
    <xf numFmtId="18" fontId="1" fillId="0" borderId="0" xfId="0" applyNumberFormat="1" applyFont="1"/>
    <xf numFmtId="0" fontId="1" fillId="0" borderId="4" xfId="0" applyFont="1" applyBorder="1"/>
    <xf numFmtId="0" fontId="1" fillId="0" borderId="0" xfId="0" applyFont="1"/>
    <xf numFmtId="49" fontId="2" fillId="0" borderId="4" xfId="0" applyNumberFormat="1" applyFont="1" applyBorder="1"/>
    <xf numFmtId="0" fontId="2" fillId="0" borderId="4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49" fontId="1" fillId="0" borderId="7" xfId="0" applyNumberFormat="1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3" xfId="0" applyFont="1" applyBorder="1"/>
    <xf numFmtId="0" fontId="1" fillId="0" borderId="6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5" fillId="0" borderId="0" xfId="0" applyFont="1"/>
    <xf numFmtId="0" fontId="5" fillId="0" borderId="6" xfId="0" applyFont="1" applyBorder="1"/>
    <xf numFmtId="49" fontId="2" fillId="0" borderId="0" xfId="0" applyNumberFormat="1" applyFont="1"/>
    <xf numFmtId="49" fontId="2" fillId="0" borderId="5" xfId="0" applyNumberFormat="1" applyFont="1" applyBorder="1"/>
    <xf numFmtId="49" fontId="1" fillId="0" borderId="8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1" fillId="0" borderId="6" xfId="0" applyNumberFormat="1" applyFont="1" applyBorder="1"/>
    <xf numFmtId="18" fontId="1" fillId="0" borderId="6" xfId="0" applyNumberFormat="1" applyFont="1" applyBorder="1"/>
    <xf numFmtId="49" fontId="2" fillId="0" borderId="6" xfId="0" applyNumberFormat="1" applyFont="1" applyBorder="1"/>
    <xf numFmtId="0" fontId="0" fillId="0" borderId="6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6" xfId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7C05-DA8D-C741-B315-7E74E4F1B4F9}">
  <dimension ref="A1:R998"/>
  <sheetViews>
    <sheetView topLeftCell="A2" zoomScale="120" zoomScaleNormal="120" workbookViewId="0">
      <selection activeCell="P2" sqref="P2:R2"/>
    </sheetView>
  </sheetViews>
  <sheetFormatPr baseColWidth="10" defaultColWidth="12.6640625" defaultRowHeight="13" x14ac:dyDescent="0.15"/>
  <cols>
    <col min="1" max="1" width="27" bestFit="1" customWidth="1"/>
  </cols>
  <sheetData>
    <row r="1" spans="1:18" ht="15.75" customHeight="1" x14ac:dyDescent="0.15">
      <c r="A1" s="36"/>
      <c r="B1" s="20" t="s">
        <v>0</v>
      </c>
      <c r="C1" s="21"/>
      <c r="D1" s="21"/>
      <c r="E1" s="20" t="s">
        <v>1</v>
      </c>
      <c r="F1" s="21"/>
      <c r="G1" s="21"/>
      <c r="H1" s="21"/>
      <c r="I1" s="21"/>
      <c r="J1" s="21"/>
      <c r="K1" s="21"/>
      <c r="L1" s="2"/>
    </row>
    <row r="2" spans="1:18" ht="15.75" customHeight="1" x14ac:dyDescent="0.15">
      <c r="A2" s="36" t="s">
        <v>32</v>
      </c>
      <c r="B2" s="36" t="s">
        <v>14</v>
      </c>
      <c r="C2" s="36" t="s">
        <v>15</v>
      </c>
      <c r="D2" s="36" t="s">
        <v>16</v>
      </c>
      <c r="E2" s="36" t="s">
        <v>14</v>
      </c>
      <c r="F2" s="36" t="s">
        <v>15</v>
      </c>
      <c r="G2" s="36" t="s">
        <v>16</v>
      </c>
      <c r="H2" s="36" t="s">
        <v>17</v>
      </c>
      <c r="I2" s="36" t="s">
        <v>18</v>
      </c>
      <c r="J2" s="36" t="s">
        <v>19</v>
      </c>
      <c r="K2" s="36" t="s">
        <v>20</v>
      </c>
      <c r="L2" s="5"/>
      <c r="O2" s="67" t="s">
        <v>56</v>
      </c>
      <c r="P2" s="67" t="s">
        <v>64</v>
      </c>
      <c r="Q2" s="67"/>
      <c r="R2" s="67"/>
    </row>
    <row r="3" spans="1:18" ht="15.75" customHeight="1" x14ac:dyDescent="0.15">
      <c r="A3" s="36" t="s">
        <v>14</v>
      </c>
      <c r="B3" s="23">
        <v>1</v>
      </c>
      <c r="C3" s="23"/>
      <c r="D3" s="23"/>
      <c r="E3" s="23">
        <v>1</v>
      </c>
      <c r="F3" s="23"/>
      <c r="G3" s="23"/>
      <c r="H3" s="23"/>
      <c r="I3" s="23"/>
      <c r="J3" s="23"/>
      <c r="K3" s="23"/>
      <c r="M3" s="64"/>
      <c r="O3" s="67"/>
      <c r="P3" s="68" t="s">
        <v>53</v>
      </c>
      <c r="Q3" s="68" t="s">
        <v>54</v>
      </c>
      <c r="R3" s="68" t="s">
        <v>39</v>
      </c>
    </row>
    <row r="4" spans="1:18" ht="15.75" customHeight="1" x14ac:dyDescent="0.15">
      <c r="A4" s="36" t="s">
        <v>15</v>
      </c>
      <c r="B4" s="23">
        <v>1</v>
      </c>
      <c r="C4" s="23">
        <v>1</v>
      </c>
      <c r="D4" s="23"/>
      <c r="E4" s="23">
        <v>1</v>
      </c>
      <c r="F4" s="23">
        <v>1</v>
      </c>
      <c r="G4" s="23"/>
      <c r="H4" s="23"/>
      <c r="I4" s="23"/>
      <c r="J4" s="23"/>
      <c r="K4" s="23"/>
      <c r="M4" s="65" t="s">
        <v>63</v>
      </c>
      <c r="O4" s="68">
        <v>1</v>
      </c>
      <c r="P4" s="69">
        <v>18</v>
      </c>
      <c r="Q4" s="69">
        <v>15</v>
      </c>
      <c r="R4" s="69">
        <v>12</v>
      </c>
    </row>
    <row r="5" spans="1:18" ht="15.75" customHeight="1" x14ac:dyDescent="0.15">
      <c r="A5" s="36" t="s">
        <v>16</v>
      </c>
      <c r="B5" s="23">
        <v>1</v>
      </c>
      <c r="C5" s="23">
        <v>1</v>
      </c>
      <c r="D5" s="23">
        <v>1</v>
      </c>
      <c r="E5" s="23">
        <v>1</v>
      </c>
      <c r="F5" s="23">
        <v>1</v>
      </c>
      <c r="G5" s="23">
        <v>1</v>
      </c>
      <c r="H5" s="23"/>
      <c r="I5" s="23"/>
      <c r="J5" s="23"/>
      <c r="K5" s="23"/>
      <c r="M5" s="65"/>
      <c r="O5" s="68">
        <v>2</v>
      </c>
      <c r="P5" s="69">
        <v>13</v>
      </c>
      <c r="Q5" s="69">
        <v>10</v>
      </c>
      <c r="R5" s="69">
        <v>17</v>
      </c>
    </row>
    <row r="6" spans="1:18" ht="15.75" customHeight="1" x14ac:dyDescent="0.15">
      <c r="A6" s="36" t="s">
        <v>17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/>
      <c r="J6" s="23"/>
      <c r="K6" s="23"/>
      <c r="M6" s="65"/>
      <c r="O6" s="68">
        <v>3</v>
      </c>
      <c r="P6" s="69">
        <v>16</v>
      </c>
      <c r="Q6" s="69">
        <v>14</v>
      </c>
      <c r="R6" s="69">
        <v>18</v>
      </c>
    </row>
    <row r="7" spans="1:18" ht="15.75" customHeight="1" x14ac:dyDescent="0.15">
      <c r="A7" s="36" t="s">
        <v>18</v>
      </c>
      <c r="B7" s="23">
        <v>0</v>
      </c>
      <c r="C7" s="23">
        <v>1</v>
      </c>
      <c r="D7" s="23">
        <v>1</v>
      </c>
      <c r="E7" s="23"/>
      <c r="F7" s="23">
        <v>1</v>
      </c>
      <c r="G7" s="23">
        <v>1</v>
      </c>
      <c r="H7" s="23">
        <v>1</v>
      </c>
      <c r="I7" s="23">
        <v>1</v>
      </c>
      <c r="J7" s="23"/>
      <c r="K7" s="23"/>
      <c r="M7" s="65"/>
      <c r="O7" s="68">
        <v>4</v>
      </c>
      <c r="P7" s="69">
        <v>19</v>
      </c>
      <c r="Q7" s="69">
        <v>15</v>
      </c>
      <c r="R7" s="69">
        <v>16</v>
      </c>
    </row>
    <row r="8" spans="1:18" ht="15.75" customHeight="1" x14ac:dyDescent="0.15">
      <c r="A8" s="36" t="s">
        <v>19</v>
      </c>
      <c r="B8" s="23">
        <v>1</v>
      </c>
      <c r="C8" s="23">
        <v>0</v>
      </c>
      <c r="D8" s="23">
        <v>1</v>
      </c>
      <c r="E8" s="23"/>
      <c r="F8" s="23"/>
      <c r="G8" s="23">
        <v>1</v>
      </c>
      <c r="H8" s="23">
        <v>1</v>
      </c>
      <c r="I8" s="23">
        <v>1</v>
      </c>
      <c r="J8" s="23">
        <v>1</v>
      </c>
      <c r="K8" s="23"/>
      <c r="M8" s="64"/>
      <c r="O8" s="68">
        <v>5</v>
      </c>
      <c r="P8" s="69">
        <v>17</v>
      </c>
      <c r="Q8" s="69">
        <v>19</v>
      </c>
      <c r="R8" s="69">
        <v>12</v>
      </c>
    </row>
    <row r="9" spans="1:18" ht="15.75" customHeight="1" x14ac:dyDescent="0.15">
      <c r="A9" s="36" t="s">
        <v>20</v>
      </c>
      <c r="B9" s="23">
        <v>1</v>
      </c>
      <c r="C9" s="23">
        <v>1</v>
      </c>
      <c r="D9" s="23">
        <v>0</v>
      </c>
      <c r="E9" s="23"/>
      <c r="F9" s="23"/>
      <c r="G9" s="23"/>
      <c r="H9" s="23">
        <v>1</v>
      </c>
      <c r="I9" s="23">
        <v>1</v>
      </c>
      <c r="J9" s="23">
        <v>1</v>
      </c>
      <c r="K9" s="23">
        <v>1</v>
      </c>
      <c r="O9" s="68">
        <v>6</v>
      </c>
      <c r="P9" s="69">
        <v>14</v>
      </c>
      <c r="Q9" s="69">
        <v>16</v>
      </c>
      <c r="R9" s="69">
        <v>12</v>
      </c>
    </row>
    <row r="10" spans="1:18" ht="15.75" customHeight="1" x14ac:dyDescent="0.15">
      <c r="A10" s="36" t="s">
        <v>21</v>
      </c>
      <c r="B10" s="23">
        <v>1</v>
      </c>
      <c r="C10" s="23">
        <v>1</v>
      </c>
      <c r="D10" s="23">
        <v>1</v>
      </c>
      <c r="E10" s="23"/>
      <c r="F10" s="23"/>
      <c r="G10" s="23"/>
      <c r="H10" s="23"/>
      <c r="I10" s="23">
        <v>1</v>
      </c>
      <c r="J10" s="23">
        <v>1</v>
      </c>
      <c r="K10" s="23">
        <v>1</v>
      </c>
      <c r="M10" s="29" t="s">
        <v>26</v>
      </c>
    </row>
    <row r="11" spans="1:18" ht="15.75" customHeight="1" x14ac:dyDescent="0.15">
      <c r="A11" s="36" t="s">
        <v>22</v>
      </c>
      <c r="B11" s="23"/>
      <c r="C11" s="23">
        <v>1</v>
      </c>
      <c r="D11" s="23">
        <v>1</v>
      </c>
      <c r="E11" s="23"/>
      <c r="F11" s="23"/>
      <c r="G11" s="23"/>
      <c r="H11" s="23"/>
      <c r="I11" s="23"/>
      <c r="J11" s="23">
        <v>1</v>
      </c>
      <c r="K11" s="23">
        <v>1</v>
      </c>
      <c r="M11" s="1"/>
    </row>
    <row r="12" spans="1:18" ht="15.75" customHeight="1" x14ac:dyDescent="0.15">
      <c r="A12" s="36" t="s">
        <v>23</v>
      </c>
      <c r="B12" s="23"/>
      <c r="C12" s="23"/>
      <c r="D12" s="23">
        <v>1</v>
      </c>
      <c r="E12" s="23"/>
      <c r="F12" s="23"/>
      <c r="G12" s="23"/>
      <c r="H12" s="23"/>
      <c r="I12" s="23"/>
      <c r="J12" s="23"/>
      <c r="K12" s="23">
        <v>1</v>
      </c>
      <c r="M12" s="1" t="s">
        <v>14</v>
      </c>
      <c r="N12" s="7">
        <f>SUMPRODUCT(B3:K3,$B$20:$K$20)</f>
        <v>6</v>
      </c>
      <c r="O12" s="7" t="s">
        <v>27</v>
      </c>
      <c r="P12" s="7">
        <v>6</v>
      </c>
      <c r="Q12" s="27" t="s">
        <v>0</v>
      </c>
      <c r="R12" s="7" t="s">
        <v>62</v>
      </c>
    </row>
    <row r="13" spans="1:18" ht="15.75" customHeight="1" x14ac:dyDescent="0.15">
      <c r="A13" s="1"/>
      <c r="M13" s="1" t="s">
        <v>15</v>
      </c>
      <c r="N13" s="7">
        <f>SUMPRODUCT(B4:K4,$B$20:$K$20)</f>
        <v>8</v>
      </c>
      <c r="O13" s="7" t="s">
        <v>27</v>
      </c>
      <c r="P13" s="7">
        <v>4</v>
      </c>
      <c r="Q13" s="27" t="s">
        <v>0</v>
      </c>
      <c r="R13" s="7" t="s">
        <v>62</v>
      </c>
    </row>
    <row r="14" spans="1:18" ht="15.75" customHeight="1" x14ac:dyDescent="0.15">
      <c r="A14" s="1"/>
      <c r="M14" s="1" t="s">
        <v>16</v>
      </c>
      <c r="N14" s="7">
        <f>SUMPRODUCT(B5:K5,$B$20:$K$20)</f>
        <v>8</v>
      </c>
      <c r="O14" s="7" t="s">
        <v>27</v>
      </c>
      <c r="P14" s="7">
        <v>8</v>
      </c>
      <c r="Q14" s="27" t="s">
        <v>0</v>
      </c>
      <c r="R14" s="7" t="s">
        <v>62</v>
      </c>
    </row>
    <row r="15" spans="1:18" ht="15.75" customHeight="1" x14ac:dyDescent="0.15">
      <c r="A15" s="1"/>
      <c r="M15" s="1" t="s">
        <v>17</v>
      </c>
      <c r="N15" s="7">
        <f>SUMPRODUCT(B6:K6,$B$20:$K$20)</f>
        <v>14</v>
      </c>
      <c r="O15" s="7" t="s">
        <v>27</v>
      </c>
      <c r="P15" s="7">
        <v>10</v>
      </c>
      <c r="Q15" s="27" t="s">
        <v>1</v>
      </c>
      <c r="R15" s="7" t="s">
        <v>62</v>
      </c>
    </row>
    <row r="16" spans="1:18" ht="15.75" customHeight="1" x14ac:dyDescent="0.15">
      <c r="A16" s="29" t="s">
        <v>31</v>
      </c>
      <c r="B16" s="7">
        <f>SUMPRODUCT(B20:D20,B24:D24)+SUMPRODUCT(E20:K20,E24:K24)</f>
        <v>672</v>
      </c>
      <c r="M16" s="1" t="s">
        <v>18</v>
      </c>
      <c r="N16" s="7">
        <f>SUMPRODUCT(B7:K7,$B$20:$K$20)</f>
        <v>9</v>
      </c>
      <c r="O16" s="7" t="s">
        <v>27</v>
      </c>
      <c r="P16" s="7">
        <v>9</v>
      </c>
      <c r="Q16" s="27" t="s">
        <v>1</v>
      </c>
      <c r="R16" s="7" t="s">
        <v>62</v>
      </c>
    </row>
    <row r="17" spans="1:18" ht="15.75" customHeight="1" x14ac:dyDescent="0.15">
      <c r="A17" s="1"/>
      <c r="M17" s="1" t="s">
        <v>19</v>
      </c>
      <c r="N17" s="7">
        <f>SUMPRODUCT(B8:K8,$B$20:$K$20)</f>
        <v>7</v>
      </c>
      <c r="O17" s="7" t="s">
        <v>27</v>
      </c>
      <c r="P17" s="7">
        <v>6</v>
      </c>
      <c r="Q17" s="27" t="s">
        <v>1</v>
      </c>
      <c r="R17" s="7" t="s">
        <v>62</v>
      </c>
    </row>
    <row r="18" spans="1:18" ht="15.75" customHeight="1" x14ac:dyDescent="0.15">
      <c r="A18" s="17"/>
      <c r="B18" s="33" t="s">
        <v>0</v>
      </c>
      <c r="C18" s="34"/>
      <c r="D18" s="35"/>
      <c r="E18" s="20" t="s">
        <v>1</v>
      </c>
      <c r="F18" s="20"/>
      <c r="G18" s="20"/>
      <c r="H18" s="20"/>
      <c r="I18" s="20"/>
      <c r="J18" s="20"/>
      <c r="K18" s="20"/>
      <c r="M18" s="1" t="s">
        <v>20</v>
      </c>
      <c r="N18" s="7">
        <f>SUMPRODUCT(B9:K9,$B$20:$K$20)</f>
        <v>13</v>
      </c>
      <c r="O18" s="7" t="s">
        <v>27</v>
      </c>
      <c r="P18" s="7">
        <v>4</v>
      </c>
      <c r="Q18" s="27" t="s">
        <v>1</v>
      </c>
      <c r="R18" s="7" t="s">
        <v>62</v>
      </c>
    </row>
    <row r="19" spans="1:18" ht="15.75" customHeight="1" x14ac:dyDescent="0.15">
      <c r="A19" s="30" t="s">
        <v>13</v>
      </c>
      <c r="B19" s="31" t="s">
        <v>14</v>
      </c>
      <c r="C19" s="31" t="s">
        <v>15</v>
      </c>
      <c r="D19" s="31" t="s">
        <v>16</v>
      </c>
      <c r="E19" s="31" t="s">
        <v>14</v>
      </c>
      <c r="F19" s="31" t="s">
        <v>15</v>
      </c>
      <c r="G19" s="31" t="s">
        <v>16</v>
      </c>
      <c r="H19" s="31" t="s">
        <v>17</v>
      </c>
      <c r="I19" s="31" t="s">
        <v>18</v>
      </c>
      <c r="J19" s="31" t="s">
        <v>19</v>
      </c>
      <c r="K19" s="31" t="s">
        <v>20</v>
      </c>
      <c r="M19" s="1" t="s">
        <v>21</v>
      </c>
      <c r="N19" s="7">
        <f>SUMPRODUCT(B10:K10,$B$20:$K$20)</f>
        <v>7</v>
      </c>
      <c r="O19" s="7" t="s">
        <v>27</v>
      </c>
      <c r="P19" s="7">
        <v>7</v>
      </c>
      <c r="Q19" s="27" t="s">
        <v>1</v>
      </c>
      <c r="R19" s="7" t="s">
        <v>62</v>
      </c>
    </row>
    <row r="20" spans="1:18" ht="15.75" customHeight="1" x14ac:dyDescent="0.15">
      <c r="A20" s="25" t="s">
        <v>24</v>
      </c>
      <c r="B20" s="23">
        <v>0</v>
      </c>
      <c r="C20" s="23">
        <v>0</v>
      </c>
      <c r="D20" s="23">
        <v>0</v>
      </c>
      <c r="E20" s="23">
        <v>6</v>
      </c>
      <c r="F20" s="23">
        <v>2</v>
      </c>
      <c r="G20" s="23">
        <v>0</v>
      </c>
      <c r="H20" s="23">
        <v>6</v>
      </c>
      <c r="I20" s="23">
        <v>1</v>
      </c>
      <c r="J20" s="23">
        <v>0</v>
      </c>
      <c r="K20" s="23">
        <v>6</v>
      </c>
      <c r="M20" s="1" t="s">
        <v>22</v>
      </c>
      <c r="N20" s="7">
        <f>SUMPRODUCT(B11:K11,$B$20:$K$20)</f>
        <v>6</v>
      </c>
      <c r="O20" s="7" t="s">
        <v>27</v>
      </c>
      <c r="P20" s="7">
        <v>6</v>
      </c>
      <c r="Q20" s="27" t="s">
        <v>1</v>
      </c>
      <c r="R20" s="7" t="s">
        <v>62</v>
      </c>
    </row>
    <row r="21" spans="1:18" x14ac:dyDescent="0.15">
      <c r="M21" s="1" t="s">
        <v>23</v>
      </c>
      <c r="N21" s="7">
        <f>SUMPRODUCT(B12:K12,$B$20:$K$20)</f>
        <v>6</v>
      </c>
      <c r="O21" s="7" t="s">
        <v>27</v>
      </c>
      <c r="P21" s="7">
        <v>6</v>
      </c>
      <c r="Q21" s="27" t="s">
        <v>1</v>
      </c>
      <c r="R21" s="7" t="s">
        <v>62</v>
      </c>
    </row>
    <row r="22" spans="1:18" ht="15.75" customHeight="1" x14ac:dyDescent="0.15">
      <c r="A22" s="6"/>
      <c r="B22" s="11" t="s">
        <v>0</v>
      </c>
      <c r="C22" s="11"/>
      <c r="D22" s="11"/>
      <c r="E22" s="11" t="s">
        <v>1</v>
      </c>
      <c r="F22" s="11"/>
      <c r="G22" s="11"/>
      <c r="H22" s="11"/>
      <c r="I22" s="11"/>
      <c r="J22" s="11"/>
      <c r="K22" s="11"/>
      <c r="M22" s="1" t="s">
        <v>14</v>
      </c>
      <c r="N22" s="7">
        <f>B20</f>
        <v>0</v>
      </c>
      <c r="O22" s="7" t="s">
        <v>27</v>
      </c>
      <c r="P22" s="7">
        <v>0</v>
      </c>
      <c r="Q22" s="27" t="s">
        <v>0</v>
      </c>
      <c r="R22" s="10" t="s">
        <v>30</v>
      </c>
    </row>
    <row r="23" spans="1:18" ht="15.75" customHeight="1" x14ac:dyDescent="0.15">
      <c r="A23" s="8" t="s">
        <v>13</v>
      </c>
      <c r="B23" s="3" t="s">
        <v>14</v>
      </c>
      <c r="C23" s="3" t="s">
        <v>15</v>
      </c>
      <c r="D23" s="3" t="s">
        <v>16</v>
      </c>
      <c r="E23" s="3" t="s">
        <v>14</v>
      </c>
      <c r="F23" s="3" t="s">
        <v>15</v>
      </c>
      <c r="G23" s="3" t="s">
        <v>16</v>
      </c>
      <c r="H23" s="3" t="s">
        <v>17</v>
      </c>
      <c r="I23" s="3" t="s">
        <v>18</v>
      </c>
      <c r="J23" s="3" t="s">
        <v>19</v>
      </c>
      <c r="K23" s="3" t="s">
        <v>20</v>
      </c>
      <c r="M23" s="1" t="s">
        <v>15</v>
      </c>
      <c r="N23" s="7">
        <f>C20</f>
        <v>0</v>
      </c>
      <c r="O23" s="7" t="s">
        <v>27</v>
      </c>
      <c r="P23" s="7">
        <v>0</v>
      </c>
      <c r="Q23" s="27" t="s">
        <v>0</v>
      </c>
      <c r="R23" s="10" t="s">
        <v>30</v>
      </c>
    </row>
    <row r="24" spans="1:18" ht="15.75" customHeight="1" x14ac:dyDescent="0.15">
      <c r="A24" s="9" t="s">
        <v>25</v>
      </c>
      <c r="B24" s="6">
        <v>105</v>
      </c>
      <c r="C24" s="6">
        <v>105</v>
      </c>
      <c r="D24" s="6">
        <v>105</v>
      </c>
      <c r="E24" s="6">
        <v>32</v>
      </c>
      <c r="F24" s="6">
        <v>32</v>
      </c>
      <c r="G24" s="6">
        <v>32</v>
      </c>
      <c r="H24" s="6">
        <v>32</v>
      </c>
      <c r="I24" s="6">
        <v>32</v>
      </c>
      <c r="J24" s="6">
        <v>32</v>
      </c>
      <c r="K24" s="6">
        <v>32</v>
      </c>
      <c r="M24" s="1" t="s">
        <v>16</v>
      </c>
      <c r="N24">
        <f>D20</f>
        <v>0</v>
      </c>
      <c r="O24" s="7" t="s">
        <v>27</v>
      </c>
      <c r="P24" s="7">
        <v>0</v>
      </c>
      <c r="Q24" s="27" t="s">
        <v>0</v>
      </c>
      <c r="R24" s="10" t="s">
        <v>30</v>
      </c>
    </row>
    <row r="25" spans="1:18" ht="15.75" customHeight="1" x14ac:dyDescent="0.15">
      <c r="A25" s="1"/>
      <c r="M25" s="1" t="s">
        <v>14</v>
      </c>
      <c r="N25">
        <f>E20</f>
        <v>6</v>
      </c>
      <c r="O25" s="7" t="s">
        <v>27</v>
      </c>
      <c r="P25" s="7">
        <v>0</v>
      </c>
      <c r="Q25" s="27" t="s">
        <v>1</v>
      </c>
      <c r="R25" s="10" t="s">
        <v>30</v>
      </c>
    </row>
    <row r="26" spans="1:18" ht="15.75" customHeight="1" x14ac:dyDescent="0.15">
      <c r="A26" s="1"/>
      <c r="M26" s="1" t="s">
        <v>15</v>
      </c>
      <c r="N26">
        <f>F20</f>
        <v>2</v>
      </c>
      <c r="O26" s="7" t="s">
        <v>27</v>
      </c>
      <c r="P26" s="7">
        <v>0</v>
      </c>
      <c r="Q26" s="27" t="s">
        <v>1</v>
      </c>
      <c r="R26" s="10" t="s">
        <v>30</v>
      </c>
    </row>
    <row r="27" spans="1:18" ht="15.75" customHeight="1" x14ac:dyDescent="0.15">
      <c r="A27" s="1"/>
      <c r="M27" s="1" t="s">
        <v>16</v>
      </c>
      <c r="N27">
        <f>G20</f>
        <v>0</v>
      </c>
      <c r="O27" s="7" t="s">
        <v>27</v>
      </c>
      <c r="P27" s="7">
        <v>0</v>
      </c>
      <c r="Q27" s="27" t="s">
        <v>1</v>
      </c>
      <c r="R27" s="10" t="s">
        <v>30</v>
      </c>
    </row>
    <row r="28" spans="1:18" ht="15.75" customHeight="1" x14ac:dyDescent="0.15">
      <c r="A28" s="1"/>
      <c r="M28" s="1" t="s">
        <v>17</v>
      </c>
      <c r="N28">
        <f>H20</f>
        <v>6</v>
      </c>
      <c r="O28" s="7" t="s">
        <v>27</v>
      </c>
      <c r="P28" s="7">
        <v>0</v>
      </c>
      <c r="Q28" s="27" t="s">
        <v>1</v>
      </c>
      <c r="R28" s="10" t="s">
        <v>30</v>
      </c>
    </row>
    <row r="29" spans="1:18" ht="15.75" customHeight="1" x14ac:dyDescent="0.15">
      <c r="A29" s="1"/>
      <c r="M29" s="1" t="s">
        <v>18</v>
      </c>
      <c r="N29" s="7">
        <f>I20</f>
        <v>1</v>
      </c>
      <c r="O29" s="7" t="s">
        <v>27</v>
      </c>
      <c r="P29" s="7">
        <v>0</v>
      </c>
      <c r="Q29" s="27" t="s">
        <v>1</v>
      </c>
      <c r="R29" s="10" t="s">
        <v>30</v>
      </c>
    </row>
    <row r="30" spans="1:18" ht="15.75" customHeight="1" x14ac:dyDescent="0.15">
      <c r="M30" s="1" t="s">
        <v>19</v>
      </c>
      <c r="N30" s="7">
        <f>J20</f>
        <v>0</v>
      </c>
      <c r="O30" s="7" t="s">
        <v>27</v>
      </c>
      <c r="P30" s="7">
        <v>0</v>
      </c>
      <c r="Q30" s="27" t="s">
        <v>1</v>
      </c>
      <c r="R30" s="10" t="s">
        <v>30</v>
      </c>
    </row>
    <row r="31" spans="1:18" ht="15.75" customHeight="1" x14ac:dyDescent="0.15">
      <c r="M31" s="1" t="s">
        <v>20</v>
      </c>
      <c r="N31" s="7">
        <f>K20</f>
        <v>6</v>
      </c>
      <c r="O31" s="7" t="s">
        <v>27</v>
      </c>
      <c r="P31" s="7">
        <v>0</v>
      </c>
      <c r="Q31" s="27" t="s">
        <v>1</v>
      </c>
      <c r="R31" s="10" t="s">
        <v>30</v>
      </c>
    </row>
    <row r="32" spans="1:1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spans="1:6" ht="15.75" customHeight="1" x14ac:dyDescent="0.15"/>
    <row r="50" spans="1:6" ht="15.75" customHeight="1" x14ac:dyDescent="0.15"/>
    <row r="51" spans="1:6" ht="15.75" customHeight="1" x14ac:dyDescent="0.15"/>
    <row r="52" spans="1:6" ht="15.75" customHeight="1" x14ac:dyDescent="0.15">
      <c r="E52" s="27"/>
      <c r="F52" s="10"/>
    </row>
    <row r="53" spans="1:6" ht="15.75" customHeight="1" x14ac:dyDescent="0.15">
      <c r="E53" s="27"/>
      <c r="F53" s="10"/>
    </row>
    <row r="54" spans="1:6" ht="15.75" customHeight="1" x14ac:dyDescent="0.15">
      <c r="E54" s="27"/>
      <c r="F54" s="10"/>
    </row>
    <row r="55" spans="1:6" ht="15.75" customHeight="1" x14ac:dyDescent="0.15">
      <c r="B55" s="7"/>
      <c r="C55" s="7"/>
      <c r="D55" s="7"/>
    </row>
    <row r="56" spans="1:6" ht="15.75" customHeight="1" x14ac:dyDescent="0.15">
      <c r="B56" s="7"/>
      <c r="C56" s="7"/>
      <c r="D56" s="7"/>
    </row>
    <row r="57" spans="1:6" ht="15.75" customHeight="1" x14ac:dyDescent="0.15">
      <c r="B57" s="7"/>
      <c r="C57" s="7"/>
      <c r="D57" s="7"/>
    </row>
    <row r="58" spans="1:6" x14ac:dyDescent="0.15">
      <c r="B58" s="7"/>
      <c r="C58" s="7"/>
      <c r="D58" s="7"/>
    </row>
    <row r="59" spans="1:6" x14ac:dyDescent="0.15">
      <c r="A59" s="1"/>
      <c r="B59" s="7"/>
      <c r="C59" s="7"/>
      <c r="D59" s="7"/>
    </row>
    <row r="60" spans="1:6" x14ac:dyDescent="0.15">
      <c r="A60" s="1"/>
      <c r="B60" s="7"/>
      <c r="C60" s="7"/>
      <c r="D60" s="7"/>
    </row>
    <row r="61" spans="1:6" x14ac:dyDescent="0.15">
      <c r="A61" s="1"/>
      <c r="B61" s="7"/>
      <c r="C61" s="7"/>
      <c r="D61" s="7"/>
    </row>
    <row r="62" spans="1:6" x14ac:dyDescent="0.15">
      <c r="A62" s="1"/>
      <c r="C62" s="7"/>
      <c r="D62" s="7"/>
    </row>
    <row r="63" spans="1:6" x14ac:dyDescent="0.15">
      <c r="A63" s="1"/>
    </row>
    <row r="64" spans="1:6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</sheetData>
  <mergeCells count="9">
    <mergeCell ref="O2:O3"/>
    <mergeCell ref="P2:R2"/>
    <mergeCell ref="E22:K22"/>
    <mergeCell ref="B22:D22"/>
    <mergeCell ref="M4:M7"/>
    <mergeCell ref="B1:D1"/>
    <mergeCell ref="E1:K1"/>
    <mergeCell ref="B18:D18"/>
    <mergeCell ref="E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>
      <selection activeCell="G15" sqref="G15"/>
    </sheetView>
  </sheetViews>
  <sheetFormatPr baseColWidth="10" defaultColWidth="12.6640625" defaultRowHeight="15.75" customHeight="1" x14ac:dyDescent="0.15"/>
  <cols>
    <col min="1" max="1" width="27" bestFit="1" customWidth="1"/>
  </cols>
  <sheetData>
    <row r="1" spans="1:22" ht="15.75" customHeight="1" x14ac:dyDescent="0.15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3"/>
      <c r="L1" s="11" t="s">
        <v>1</v>
      </c>
      <c r="M1" s="12"/>
      <c r="N1" s="12"/>
      <c r="O1" s="12"/>
      <c r="P1" s="12"/>
      <c r="Q1" s="12"/>
      <c r="R1" s="12"/>
      <c r="S1" s="12"/>
      <c r="T1" s="12"/>
      <c r="U1" s="13"/>
      <c r="V1" s="2"/>
    </row>
    <row r="2" spans="1:22" ht="15.75" customHeight="1" x14ac:dyDescent="0.15">
      <c r="A2" s="8" t="s">
        <v>32</v>
      </c>
      <c r="B2" s="4">
        <v>0.375</v>
      </c>
      <c r="C2" s="4">
        <v>0.41666666666666669</v>
      </c>
      <c r="D2" s="4">
        <v>0.45833333333333331</v>
      </c>
      <c r="E2" s="4">
        <v>0.5</v>
      </c>
      <c r="F2" s="4">
        <v>0.54166666666666663</v>
      </c>
      <c r="G2" s="4">
        <v>0.58333333333333337</v>
      </c>
      <c r="H2" s="4">
        <v>0.625</v>
      </c>
      <c r="I2" s="4">
        <v>0.66666666666666663</v>
      </c>
      <c r="J2" s="4">
        <v>0.70833333333333337</v>
      </c>
      <c r="K2" s="4">
        <v>0.75</v>
      </c>
      <c r="L2" s="4">
        <v>0.375</v>
      </c>
      <c r="M2" s="4">
        <v>0.41666666666666669</v>
      </c>
      <c r="N2" s="4">
        <v>0.45833333333333331</v>
      </c>
      <c r="O2" s="4">
        <v>0.5</v>
      </c>
      <c r="P2" s="4">
        <v>0.54166666666666663</v>
      </c>
      <c r="Q2" s="4">
        <v>0.58333333333333337</v>
      </c>
      <c r="R2" s="4">
        <v>0.625</v>
      </c>
      <c r="S2" s="4">
        <v>0.66666666666666663</v>
      </c>
      <c r="T2" s="4">
        <v>0.70833333333333337</v>
      </c>
      <c r="U2" s="4">
        <v>0.75</v>
      </c>
      <c r="V2" s="5"/>
    </row>
    <row r="3" spans="1:22" ht="15.75" customHeight="1" x14ac:dyDescent="0.15">
      <c r="A3" s="3" t="s">
        <v>2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>
        <v>1</v>
      </c>
      <c r="M3" s="6"/>
      <c r="N3" s="6"/>
      <c r="O3" s="6"/>
      <c r="P3" s="6"/>
      <c r="Q3" s="6"/>
      <c r="R3" s="6"/>
      <c r="S3" s="6"/>
      <c r="T3" s="6"/>
      <c r="U3" s="6"/>
    </row>
    <row r="4" spans="1:22" ht="15.75" customHeight="1" x14ac:dyDescent="0.15">
      <c r="A4" s="3" t="s">
        <v>3</v>
      </c>
      <c r="B4" s="6">
        <v>1</v>
      </c>
      <c r="C4" s="6">
        <v>1</v>
      </c>
      <c r="D4" s="6"/>
      <c r="E4" s="6"/>
      <c r="F4" s="6"/>
      <c r="G4" s="6"/>
      <c r="H4" s="6"/>
      <c r="I4" s="6"/>
      <c r="J4" s="6"/>
      <c r="K4" s="6"/>
      <c r="L4" s="6">
        <v>1</v>
      </c>
      <c r="M4" s="6">
        <v>1</v>
      </c>
      <c r="N4" s="6"/>
      <c r="O4" s="6"/>
      <c r="P4" s="6"/>
      <c r="Q4" s="6"/>
      <c r="R4" s="6"/>
      <c r="S4" s="6"/>
      <c r="T4" s="6"/>
      <c r="U4" s="6"/>
    </row>
    <row r="5" spans="1:22" ht="15.75" customHeight="1" x14ac:dyDescent="0.15">
      <c r="A5" s="3" t="s">
        <v>4</v>
      </c>
      <c r="B5" s="6">
        <v>1</v>
      </c>
      <c r="C5" s="6">
        <v>1</v>
      </c>
      <c r="D5" s="6">
        <v>1</v>
      </c>
      <c r="E5" s="6"/>
      <c r="F5" s="6"/>
      <c r="G5" s="6"/>
      <c r="H5" s="6"/>
      <c r="I5" s="6"/>
      <c r="J5" s="6"/>
      <c r="K5" s="6"/>
      <c r="L5" s="6">
        <v>1</v>
      </c>
      <c r="M5" s="6">
        <v>1</v>
      </c>
      <c r="N5" s="6">
        <v>1</v>
      </c>
      <c r="O5" s="6"/>
      <c r="P5" s="6"/>
      <c r="Q5" s="6"/>
      <c r="R5" s="6"/>
      <c r="S5" s="6"/>
      <c r="T5" s="6"/>
      <c r="U5" s="6"/>
    </row>
    <row r="6" spans="1:22" ht="15.75" customHeight="1" x14ac:dyDescent="0.15">
      <c r="A6" s="3" t="s">
        <v>5</v>
      </c>
      <c r="B6" s="6">
        <v>1</v>
      </c>
      <c r="C6" s="6">
        <v>1</v>
      </c>
      <c r="D6" s="6">
        <v>1</v>
      </c>
      <c r="E6" s="6">
        <v>1</v>
      </c>
      <c r="F6" s="6"/>
      <c r="G6" s="6"/>
      <c r="H6" s="6"/>
      <c r="I6" s="6"/>
      <c r="J6" s="6"/>
      <c r="K6" s="6"/>
      <c r="L6" s="6">
        <v>1</v>
      </c>
      <c r="M6" s="6">
        <v>1</v>
      </c>
      <c r="N6" s="6">
        <v>1</v>
      </c>
      <c r="O6" s="6">
        <v>1</v>
      </c>
      <c r="P6" s="6"/>
      <c r="Q6" s="6"/>
      <c r="R6" s="6"/>
      <c r="S6" s="6"/>
      <c r="T6" s="6"/>
      <c r="U6" s="6"/>
    </row>
    <row r="7" spans="1:22" ht="15.75" customHeight="1" x14ac:dyDescent="0.15">
      <c r="A7" s="3" t="s">
        <v>6</v>
      </c>
      <c r="B7" s="6">
        <v>0</v>
      </c>
      <c r="C7" s="6">
        <v>1</v>
      </c>
      <c r="D7" s="6">
        <v>1</v>
      </c>
      <c r="E7" s="6">
        <v>1</v>
      </c>
      <c r="F7" s="6">
        <v>1</v>
      </c>
      <c r="G7" s="6"/>
      <c r="H7" s="6"/>
      <c r="I7" s="6"/>
      <c r="J7" s="6"/>
      <c r="K7" s="6"/>
      <c r="L7" s="6"/>
      <c r="M7" s="6">
        <v>1</v>
      </c>
      <c r="N7" s="6">
        <v>1</v>
      </c>
      <c r="O7" s="6">
        <v>1</v>
      </c>
      <c r="P7" s="6">
        <v>1</v>
      </c>
      <c r="Q7" s="6"/>
      <c r="R7" s="6"/>
      <c r="S7" s="6"/>
      <c r="T7" s="6"/>
      <c r="U7" s="6"/>
    </row>
    <row r="8" spans="1:22" ht="15.75" customHeight="1" x14ac:dyDescent="0.15">
      <c r="A8" s="3" t="s">
        <v>7</v>
      </c>
      <c r="B8" s="6">
        <v>1</v>
      </c>
      <c r="C8" s="6">
        <v>0</v>
      </c>
      <c r="D8" s="6">
        <v>1</v>
      </c>
      <c r="E8" s="6">
        <v>1</v>
      </c>
      <c r="F8" s="6">
        <v>1</v>
      </c>
      <c r="G8" s="6">
        <v>1</v>
      </c>
      <c r="H8" s="6"/>
      <c r="I8" s="6"/>
      <c r="J8" s="6"/>
      <c r="K8" s="6"/>
      <c r="L8" s="6"/>
      <c r="M8" s="6"/>
      <c r="N8" s="6">
        <v>1</v>
      </c>
      <c r="O8" s="6">
        <v>1</v>
      </c>
      <c r="P8" s="6">
        <v>1</v>
      </c>
      <c r="Q8" s="6">
        <v>1</v>
      </c>
      <c r="R8" s="6"/>
      <c r="S8" s="6"/>
      <c r="T8" s="6"/>
      <c r="U8" s="6"/>
    </row>
    <row r="9" spans="1:22" ht="15.75" customHeight="1" x14ac:dyDescent="0.15">
      <c r="A9" s="3" t="s">
        <v>8</v>
      </c>
      <c r="B9" s="6">
        <v>1</v>
      </c>
      <c r="C9" s="6">
        <v>1</v>
      </c>
      <c r="D9" s="6">
        <v>0</v>
      </c>
      <c r="E9" s="6">
        <v>1</v>
      </c>
      <c r="F9" s="6">
        <v>1</v>
      </c>
      <c r="G9" s="6">
        <v>1</v>
      </c>
      <c r="H9" s="6">
        <v>1</v>
      </c>
      <c r="I9" s="6"/>
      <c r="J9" s="6"/>
      <c r="K9" s="6"/>
      <c r="L9" s="6"/>
      <c r="M9" s="6"/>
      <c r="N9" s="6"/>
      <c r="O9" s="6">
        <v>1</v>
      </c>
      <c r="P9" s="6">
        <v>1</v>
      </c>
      <c r="Q9" s="6">
        <v>1</v>
      </c>
      <c r="R9" s="6">
        <v>1</v>
      </c>
      <c r="S9" s="6"/>
      <c r="T9" s="6"/>
      <c r="U9" s="6"/>
    </row>
    <row r="10" spans="1:22" ht="15.75" customHeight="1" x14ac:dyDescent="0.15">
      <c r="A10" s="3" t="s">
        <v>9</v>
      </c>
      <c r="B10" s="6">
        <v>1</v>
      </c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6">
        <v>1</v>
      </c>
      <c r="J10" s="6"/>
      <c r="K10" s="6"/>
      <c r="L10" s="6"/>
      <c r="M10" s="6"/>
      <c r="N10" s="6"/>
      <c r="O10" s="6"/>
      <c r="P10" s="6">
        <v>1</v>
      </c>
      <c r="Q10" s="6">
        <v>1</v>
      </c>
      <c r="R10" s="6">
        <v>1</v>
      </c>
      <c r="S10" s="6">
        <v>1</v>
      </c>
      <c r="T10" s="6"/>
      <c r="U10" s="6"/>
    </row>
    <row r="11" spans="1:22" ht="15.75" customHeight="1" x14ac:dyDescent="0.15">
      <c r="A11" s="3" t="s">
        <v>10</v>
      </c>
      <c r="B11" s="6"/>
      <c r="C11" s="6">
        <v>1</v>
      </c>
      <c r="D11" s="6">
        <v>1</v>
      </c>
      <c r="E11" s="14">
        <v>1</v>
      </c>
      <c r="F11" s="14">
        <v>0</v>
      </c>
      <c r="G11" s="14">
        <v>1</v>
      </c>
      <c r="H11" s="14">
        <v>1</v>
      </c>
      <c r="I11" s="14">
        <v>1</v>
      </c>
      <c r="J11" s="14">
        <v>1</v>
      </c>
      <c r="K11" s="14"/>
      <c r="L11" s="6"/>
      <c r="M11" s="6"/>
      <c r="N11" s="6"/>
      <c r="O11" s="6"/>
      <c r="P11" s="6"/>
      <c r="Q11" s="6">
        <v>1</v>
      </c>
      <c r="R11" s="6">
        <v>1</v>
      </c>
      <c r="S11" s="6">
        <v>1</v>
      </c>
      <c r="T11" s="6">
        <v>1</v>
      </c>
      <c r="U11" s="6"/>
    </row>
    <row r="12" spans="1:22" ht="15.75" customHeight="1" x14ac:dyDescent="0.15">
      <c r="A12" s="3" t="s">
        <v>11</v>
      </c>
      <c r="B12" s="6"/>
      <c r="C12" s="6"/>
      <c r="D12" s="17">
        <v>1</v>
      </c>
      <c r="E12" s="23">
        <v>1</v>
      </c>
      <c r="F12" s="23">
        <v>1</v>
      </c>
      <c r="G12" s="23">
        <v>0</v>
      </c>
      <c r="H12" s="23">
        <v>1</v>
      </c>
      <c r="I12" s="23">
        <v>1</v>
      </c>
      <c r="J12" s="23">
        <v>1</v>
      </c>
      <c r="K12" s="23">
        <v>1</v>
      </c>
      <c r="L12" s="22"/>
      <c r="M12" s="6"/>
      <c r="N12" s="6"/>
      <c r="O12" s="6"/>
      <c r="P12" s="6"/>
      <c r="Q12" s="6"/>
      <c r="R12" s="6">
        <v>1</v>
      </c>
      <c r="S12" s="6">
        <v>1</v>
      </c>
      <c r="T12" s="6">
        <v>1</v>
      </c>
      <c r="U12" s="6">
        <v>1</v>
      </c>
    </row>
    <row r="13" spans="1:22" ht="15.75" customHeight="1" x14ac:dyDescent="0.15">
      <c r="A13" s="1"/>
      <c r="E13" s="15"/>
      <c r="F13" s="15"/>
      <c r="G13" s="15"/>
      <c r="H13" s="15"/>
      <c r="I13" s="15"/>
    </row>
    <row r="14" spans="1:22" ht="15.75" customHeight="1" x14ac:dyDescent="0.15">
      <c r="A14" s="1"/>
      <c r="E14" s="16"/>
      <c r="F14" s="15"/>
      <c r="G14" s="15"/>
      <c r="H14" s="15"/>
      <c r="I14" s="15"/>
    </row>
    <row r="15" spans="1:22" ht="15.75" customHeight="1" x14ac:dyDescent="0.15">
      <c r="A15" s="1"/>
      <c r="E15" s="16"/>
      <c r="F15" s="16"/>
      <c r="G15" s="15"/>
      <c r="H15" s="15"/>
      <c r="I15" s="15"/>
    </row>
    <row r="16" spans="1:22" ht="15.75" customHeight="1" x14ac:dyDescent="0.15">
      <c r="A16" s="29" t="s">
        <v>12</v>
      </c>
      <c r="B16" s="7">
        <f>SUMPRODUCT(B26:K26,B22:K22) + SUMPRODUCT(L26:U26,L22:U22)</f>
        <v>592</v>
      </c>
      <c r="D16" s="70" t="s">
        <v>65</v>
      </c>
      <c r="E16" s="70"/>
      <c r="F16" s="70"/>
      <c r="G16" s="70"/>
      <c r="H16" s="70"/>
      <c r="I16" s="70"/>
      <c r="J16" s="70"/>
      <c r="K16" s="70"/>
    </row>
    <row r="17" spans="1:21" ht="15.75" customHeight="1" x14ac:dyDescent="0.15">
      <c r="A17" s="1"/>
      <c r="E17" s="16"/>
      <c r="F17" s="16"/>
      <c r="G17" s="16"/>
      <c r="H17" s="16"/>
      <c r="I17" s="15"/>
    </row>
    <row r="18" spans="1:21" ht="15.75" customHeight="1" x14ac:dyDescent="0.15">
      <c r="A18" s="17"/>
      <c r="B18" s="20" t="s">
        <v>0</v>
      </c>
      <c r="C18" s="21"/>
      <c r="D18" s="21"/>
      <c r="E18" s="21"/>
      <c r="F18" s="21"/>
      <c r="G18" s="21"/>
      <c r="H18" s="21"/>
      <c r="I18" s="21"/>
      <c r="J18" s="21"/>
      <c r="K18" s="21"/>
      <c r="L18" s="18" t="s">
        <v>1</v>
      </c>
      <c r="M18" s="12"/>
      <c r="N18" s="12"/>
      <c r="O18" s="12"/>
      <c r="P18" s="12"/>
      <c r="Q18" s="12"/>
      <c r="R18" s="12"/>
      <c r="S18" s="12"/>
      <c r="T18" s="12"/>
      <c r="U18" s="13"/>
    </row>
    <row r="19" spans="1:21" ht="15.75" customHeight="1" x14ac:dyDescent="0.15">
      <c r="A19" s="8" t="s">
        <v>13</v>
      </c>
      <c r="B19" s="19" t="s">
        <v>14</v>
      </c>
      <c r="C19" s="19" t="s">
        <v>15</v>
      </c>
      <c r="D19" s="19" t="s">
        <v>16</v>
      </c>
      <c r="E19" s="19" t="s">
        <v>17</v>
      </c>
      <c r="F19" s="19" t="s">
        <v>18</v>
      </c>
      <c r="G19" s="19" t="s">
        <v>19</v>
      </c>
      <c r="H19" s="19" t="s">
        <v>20</v>
      </c>
      <c r="I19" s="19" t="s">
        <v>21</v>
      </c>
      <c r="J19" s="19" t="s">
        <v>22</v>
      </c>
      <c r="K19" s="19" t="s">
        <v>23</v>
      </c>
      <c r="L19" s="3" t="s">
        <v>14</v>
      </c>
      <c r="M19" s="3" t="s">
        <v>15</v>
      </c>
      <c r="N19" s="3" t="s">
        <v>16</v>
      </c>
      <c r="O19" s="3" t="s">
        <v>17</v>
      </c>
      <c r="P19" s="3" t="s">
        <v>18</v>
      </c>
      <c r="Q19" s="3" t="s">
        <v>19</v>
      </c>
      <c r="R19" s="3" t="s">
        <v>20</v>
      </c>
      <c r="S19" s="3" t="s">
        <v>21</v>
      </c>
      <c r="T19" s="3" t="s">
        <v>22</v>
      </c>
      <c r="U19" s="3" t="s">
        <v>23</v>
      </c>
    </row>
    <row r="20" spans="1:21" ht="15.75" customHeight="1" x14ac:dyDescent="0.15">
      <c r="A20" s="24" t="s">
        <v>24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6</v>
      </c>
      <c r="M20" s="14">
        <v>3</v>
      </c>
      <c r="N20" s="14">
        <v>1</v>
      </c>
      <c r="O20" s="14">
        <v>0</v>
      </c>
      <c r="P20" s="14">
        <v>5</v>
      </c>
      <c r="Q20" s="14">
        <v>0</v>
      </c>
      <c r="R20" s="14">
        <v>0</v>
      </c>
      <c r="S20" s="14">
        <v>2</v>
      </c>
      <c r="T20" s="14">
        <v>4</v>
      </c>
      <c r="U20" s="14">
        <v>0</v>
      </c>
    </row>
    <row r="21" spans="1:21" ht="15.75" customHeight="1" x14ac:dyDescent="0.15">
      <c r="A21" s="25" t="s">
        <v>28</v>
      </c>
      <c r="B21" s="26">
        <f>SUM(B3:B12)</f>
        <v>7</v>
      </c>
      <c r="C21" s="26">
        <f t="shared" ref="C21:U21" si="0">SUM(C3:C12)</f>
        <v>7</v>
      </c>
      <c r="D21" s="26">
        <f t="shared" si="0"/>
        <v>7</v>
      </c>
      <c r="E21" s="26">
        <f t="shared" si="0"/>
        <v>6</v>
      </c>
      <c r="F21" s="26">
        <f t="shared" si="0"/>
        <v>5</v>
      </c>
      <c r="G21" s="26">
        <f t="shared" si="0"/>
        <v>4</v>
      </c>
      <c r="H21" s="26">
        <f t="shared" si="0"/>
        <v>4</v>
      </c>
      <c r="I21" s="26">
        <f t="shared" si="0"/>
        <v>3</v>
      </c>
      <c r="J21" s="26">
        <f t="shared" si="0"/>
        <v>2</v>
      </c>
      <c r="K21" s="26">
        <f t="shared" si="0"/>
        <v>1</v>
      </c>
      <c r="L21" s="26">
        <f t="shared" si="0"/>
        <v>4</v>
      </c>
      <c r="M21" s="26">
        <f t="shared" si="0"/>
        <v>4</v>
      </c>
      <c r="N21" s="26">
        <f t="shared" si="0"/>
        <v>4</v>
      </c>
      <c r="O21" s="26">
        <f t="shared" si="0"/>
        <v>4</v>
      </c>
      <c r="P21" s="26">
        <f t="shared" si="0"/>
        <v>4</v>
      </c>
      <c r="Q21" s="26">
        <f t="shared" si="0"/>
        <v>4</v>
      </c>
      <c r="R21" s="26">
        <f t="shared" si="0"/>
        <v>4</v>
      </c>
      <c r="S21" s="26">
        <f t="shared" si="0"/>
        <v>3</v>
      </c>
      <c r="T21" s="26">
        <f t="shared" si="0"/>
        <v>2</v>
      </c>
      <c r="U21" s="26">
        <f t="shared" si="0"/>
        <v>1</v>
      </c>
    </row>
    <row r="22" spans="1:21" ht="15.75" customHeight="1" x14ac:dyDescent="0.15">
      <c r="A22" s="28" t="s">
        <v>29</v>
      </c>
      <c r="B22" s="26">
        <f>B20*B21</f>
        <v>0</v>
      </c>
      <c r="C22" s="26">
        <f t="shared" ref="C22:U22" si="1">C20*C21</f>
        <v>0</v>
      </c>
      <c r="D22" s="26">
        <f t="shared" si="1"/>
        <v>0</v>
      </c>
      <c r="E22" s="26">
        <f t="shared" si="1"/>
        <v>0</v>
      </c>
      <c r="F22" s="26">
        <f t="shared" si="1"/>
        <v>0</v>
      </c>
      <c r="G22" s="26">
        <f t="shared" si="1"/>
        <v>0</v>
      </c>
      <c r="H22" s="26">
        <f t="shared" si="1"/>
        <v>0</v>
      </c>
      <c r="I22" s="26">
        <f t="shared" si="1"/>
        <v>0</v>
      </c>
      <c r="J22" s="26">
        <f t="shared" si="1"/>
        <v>0</v>
      </c>
      <c r="K22" s="26">
        <f t="shared" si="1"/>
        <v>0</v>
      </c>
      <c r="L22" s="26">
        <f t="shared" si="1"/>
        <v>24</v>
      </c>
      <c r="M22" s="26">
        <f t="shared" si="1"/>
        <v>12</v>
      </c>
      <c r="N22" s="26">
        <f t="shared" si="1"/>
        <v>4</v>
      </c>
      <c r="O22" s="26">
        <f t="shared" si="1"/>
        <v>0</v>
      </c>
      <c r="P22" s="26">
        <f t="shared" si="1"/>
        <v>20</v>
      </c>
      <c r="Q22" s="26">
        <f t="shared" si="1"/>
        <v>0</v>
      </c>
      <c r="R22" s="26">
        <f t="shared" si="1"/>
        <v>0</v>
      </c>
      <c r="S22" s="26">
        <f t="shared" si="1"/>
        <v>6</v>
      </c>
      <c r="T22" s="26">
        <f t="shared" si="1"/>
        <v>8</v>
      </c>
      <c r="U22" s="26">
        <f t="shared" si="1"/>
        <v>0</v>
      </c>
    </row>
    <row r="24" spans="1:21" ht="15.75" customHeight="1" x14ac:dyDescent="0.15">
      <c r="A24" s="6"/>
      <c r="B24" s="11" t="s">
        <v>0</v>
      </c>
      <c r="C24" s="12"/>
      <c r="D24" s="12"/>
      <c r="E24" s="12"/>
      <c r="F24" s="12"/>
      <c r="G24" s="12"/>
      <c r="H24" s="12"/>
      <c r="I24" s="12"/>
      <c r="J24" s="12"/>
      <c r="K24" s="13"/>
      <c r="L24" s="11" t="s">
        <v>1</v>
      </c>
      <c r="M24" s="12"/>
      <c r="N24" s="12"/>
      <c r="O24" s="12"/>
      <c r="P24" s="12"/>
      <c r="Q24" s="12"/>
      <c r="R24" s="12"/>
      <c r="S24" s="12"/>
      <c r="T24" s="12"/>
      <c r="U24" s="13"/>
    </row>
    <row r="25" spans="1:21" ht="15.75" customHeight="1" x14ac:dyDescent="0.15">
      <c r="A25" s="8" t="s">
        <v>13</v>
      </c>
      <c r="B25" s="3" t="s">
        <v>14</v>
      </c>
      <c r="C25" s="3" t="s">
        <v>15</v>
      </c>
      <c r="D25" s="3" t="s">
        <v>16</v>
      </c>
      <c r="E25" s="3" t="s">
        <v>17</v>
      </c>
      <c r="F25" s="3" t="s">
        <v>18</v>
      </c>
      <c r="G25" s="3" t="s">
        <v>19</v>
      </c>
      <c r="H25" s="3" t="s">
        <v>20</v>
      </c>
      <c r="I25" s="3" t="s">
        <v>21</v>
      </c>
      <c r="J25" s="3" t="s">
        <v>22</v>
      </c>
      <c r="K25" s="3" t="s">
        <v>23</v>
      </c>
      <c r="L25" s="3" t="s">
        <v>14</v>
      </c>
      <c r="M25" s="3" t="s">
        <v>15</v>
      </c>
      <c r="N25" s="3" t="s">
        <v>16</v>
      </c>
      <c r="O25" s="3" t="s">
        <v>17</v>
      </c>
      <c r="P25" s="3" t="s">
        <v>18</v>
      </c>
      <c r="Q25" s="3" t="s">
        <v>19</v>
      </c>
      <c r="R25" s="3" t="s">
        <v>20</v>
      </c>
      <c r="S25" s="3" t="s">
        <v>21</v>
      </c>
      <c r="T25" s="3" t="s">
        <v>22</v>
      </c>
      <c r="U25" s="3" t="s">
        <v>23</v>
      </c>
    </row>
    <row r="26" spans="1:21" ht="15.75" customHeight="1" x14ac:dyDescent="0.15">
      <c r="A26" s="9" t="s">
        <v>25</v>
      </c>
      <c r="B26" s="6">
        <v>15</v>
      </c>
      <c r="C26" s="6">
        <v>15</v>
      </c>
      <c r="D26" s="6">
        <v>15</v>
      </c>
      <c r="E26" s="6">
        <v>15</v>
      </c>
      <c r="F26" s="6">
        <v>15</v>
      </c>
      <c r="G26" s="6">
        <v>15</v>
      </c>
      <c r="H26" s="6">
        <v>15</v>
      </c>
      <c r="I26" s="6">
        <v>15</v>
      </c>
      <c r="J26" s="6">
        <v>15</v>
      </c>
      <c r="K26" s="6">
        <v>15</v>
      </c>
      <c r="L26" s="6">
        <v>8</v>
      </c>
      <c r="M26" s="6">
        <v>8</v>
      </c>
      <c r="N26" s="6">
        <v>8</v>
      </c>
      <c r="O26" s="6">
        <v>8</v>
      </c>
      <c r="P26" s="6">
        <v>8</v>
      </c>
      <c r="Q26" s="6">
        <v>8</v>
      </c>
      <c r="R26" s="6">
        <v>8</v>
      </c>
      <c r="S26" s="6">
        <v>8</v>
      </c>
      <c r="T26" s="6">
        <v>8</v>
      </c>
      <c r="U26" s="6">
        <v>8</v>
      </c>
    </row>
    <row r="27" spans="1:21" ht="15.75" customHeight="1" x14ac:dyDescent="0.15">
      <c r="A27" s="1"/>
    </row>
    <row r="28" spans="1:21" ht="15.75" customHeight="1" x14ac:dyDescent="0.15">
      <c r="A28" s="1"/>
    </row>
    <row r="29" spans="1:21" ht="15.75" customHeight="1" x14ac:dyDescent="0.15">
      <c r="A29" s="1"/>
    </row>
    <row r="30" spans="1:21" ht="15.75" customHeight="1" x14ac:dyDescent="0.15">
      <c r="A30" s="1"/>
    </row>
    <row r="31" spans="1:21" ht="15.75" customHeight="1" x14ac:dyDescent="0.15">
      <c r="A31" s="1"/>
    </row>
    <row r="32" spans="1:21" ht="15.75" customHeight="1" x14ac:dyDescent="0.15">
      <c r="A32" s="1" t="s">
        <v>26</v>
      </c>
    </row>
    <row r="33" spans="1:6" ht="15.75" customHeight="1" x14ac:dyDescent="0.15">
      <c r="A33" s="1"/>
    </row>
    <row r="34" spans="1:6" ht="15.75" customHeight="1" x14ac:dyDescent="0.15">
      <c r="A34" s="1" t="s">
        <v>14</v>
      </c>
      <c r="B34" s="7">
        <f t="shared" ref="B34:B43" si="2">SUMPRODUCT(B3:U3,$B$20:$U$20)</f>
        <v>6</v>
      </c>
      <c r="C34" s="7" t="s">
        <v>27</v>
      </c>
      <c r="D34" s="7">
        <v>6</v>
      </c>
    </row>
    <row r="35" spans="1:6" ht="15.75" customHeight="1" x14ac:dyDescent="0.15">
      <c r="A35" s="1" t="s">
        <v>15</v>
      </c>
      <c r="B35" s="7">
        <f t="shared" si="2"/>
        <v>9</v>
      </c>
      <c r="C35" s="7" t="s">
        <v>27</v>
      </c>
      <c r="D35" s="7">
        <v>4</v>
      </c>
    </row>
    <row r="36" spans="1:6" ht="15.75" customHeight="1" x14ac:dyDescent="0.15">
      <c r="A36" s="1" t="s">
        <v>16</v>
      </c>
      <c r="B36" s="7">
        <f t="shared" si="2"/>
        <v>10</v>
      </c>
      <c r="C36" s="7" t="s">
        <v>27</v>
      </c>
      <c r="D36" s="7">
        <v>8</v>
      </c>
    </row>
    <row r="37" spans="1:6" ht="15.75" customHeight="1" x14ac:dyDescent="0.15">
      <c r="A37" s="1" t="s">
        <v>17</v>
      </c>
      <c r="B37" s="7">
        <f t="shared" si="2"/>
        <v>10</v>
      </c>
      <c r="C37" s="7" t="s">
        <v>27</v>
      </c>
      <c r="D37" s="7">
        <v>10</v>
      </c>
    </row>
    <row r="38" spans="1:6" ht="15.75" customHeight="1" x14ac:dyDescent="0.15">
      <c r="A38" s="1" t="s">
        <v>18</v>
      </c>
      <c r="B38" s="7">
        <f t="shared" si="2"/>
        <v>9</v>
      </c>
      <c r="C38" s="7" t="s">
        <v>27</v>
      </c>
      <c r="D38" s="7">
        <v>9</v>
      </c>
    </row>
    <row r="39" spans="1:6" ht="15.75" customHeight="1" x14ac:dyDescent="0.15">
      <c r="A39" s="1" t="s">
        <v>19</v>
      </c>
      <c r="B39" s="7">
        <f t="shared" si="2"/>
        <v>6</v>
      </c>
      <c r="C39" s="7" t="s">
        <v>27</v>
      </c>
      <c r="D39" s="7">
        <v>6</v>
      </c>
    </row>
    <row r="40" spans="1:6" ht="15.75" customHeight="1" x14ac:dyDescent="0.15">
      <c r="A40" s="1" t="s">
        <v>20</v>
      </c>
      <c r="B40" s="7">
        <f t="shared" si="2"/>
        <v>5</v>
      </c>
      <c r="C40" s="7" t="s">
        <v>27</v>
      </c>
      <c r="D40" s="7">
        <v>4</v>
      </c>
    </row>
    <row r="41" spans="1:6" ht="15.75" customHeight="1" x14ac:dyDescent="0.15">
      <c r="A41" s="1" t="s">
        <v>21</v>
      </c>
      <c r="B41" s="7">
        <f t="shared" si="2"/>
        <v>7</v>
      </c>
      <c r="C41" s="7" t="s">
        <v>27</v>
      </c>
      <c r="D41" s="7">
        <v>7</v>
      </c>
    </row>
    <row r="42" spans="1:6" ht="15.75" customHeight="1" x14ac:dyDescent="0.15">
      <c r="A42" s="1" t="s">
        <v>22</v>
      </c>
      <c r="B42" s="7">
        <f t="shared" si="2"/>
        <v>6</v>
      </c>
      <c r="C42" s="7" t="s">
        <v>27</v>
      </c>
      <c r="D42" s="7">
        <v>6</v>
      </c>
    </row>
    <row r="43" spans="1:6" ht="15.75" customHeight="1" x14ac:dyDescent="0.15">
      <c r="A43" s="1" t="s">
        <v>23</v>
      </c>
      <c r="B43" s="7">
        <f t="shared" si="2"/>
        <v>6</v>
      </c>
      <c r="C43" s="7" t="s">
        <v>27</v>
      </c>
      <c r="D43" s="7">
        <v>6</v>
      </c>
    </row>
    <row r="44" spans="1:6" ht="15.75" customHeight="1" x14ac:dyDescent="0.15">
      <c r="A44" s="1" t="s">
        <v>14</v>
      </c>
      <c r="B44" s="7">
        <f>B$20</f>
        <v>0</v>
      </c>
      <c r="C44" s="7" t="s">
        <v>27</v>
      </c>
      <c r="D44" s="7">
        <v>0</v>
      </c>
      <c r="E44" s="27" t="s">
        <v>0</v>
      </c>
      <c r="F44" s="10" t="s">
        <v>30</v>
      </c>
    </row>
    <row r="45" spans="1:6" ht="15.75" customHeight="1" x14ac:dyDescent="0.15">
      <c r="A45" s="1" t="s">
        <v>15</v>
      </c>
      <c r="B45" s="7">
        <f>C$20</f>
        <v>0</v>
      </c>
      <c r="C45" s="7" t="s">
        <v>27</v>
      </c>
      <c r="D45" s="7">
        <v>0</v>
      </c>
      <c r="E45" s="27" t="s">
        <v>0</v>
      </c>
      <c r="F45" s="10" t="s">
        <v>30</v>
      </c>
    </row>
    <row r="46" spans="1:6" ht="15.75" customHeight="1" x14ac:dyDescent="0.15">
      <c r="A46" s="1" t="s">
        <v>16</v>
      </c>
      <c r="B46" s="7">
        <f>D$20</f>
        <v>0</v>
      </c>
      <c r="C46" s="7" t="s">
        <v>27</v>
      </c>
      <c r="D46" s="7">
        <v>0</v>
      </c>
      <c r="E46" s="27" t="s">
        <v>0</v>
      </c>
      <c r="F46" s="10" t="s">
        <v>30</v>
      </c>
    </row>
    <row r="47" spans="1:6" ht="15.75" customHeight="1" x14ac:dyDescent="0.15">
      <c r="A47" s="1" t="s">
        <v>17</v>
      </c>
      <c r="B47" s="7">
        <f>E$20</f>
        <v>0</v>
      </c>
      <c r="C47" s="7" t="s">
        <v>27</v>
      </c>
      <c r="D47" s="7">
        <v>0</v>
      </c>
      <c r="E47" s="27" t="s">
        <v>0</v>
      </c>
      <c r="F47" s="10" t="s">
        <v>30</v>
      </c>
    </row>
    <row r="48" spans="1:6" ht="15.75" customHeight="1" x14ac:dyDescent="0.15">
      <c r="A48" s="1" t="s">
        <v>18</v>
      </c>
      <c r="B48" s="7">
        <f>E20</f>
        <v>0</v>
      </c>
      <c r="C48" s="7" t="s">
        <v>27</v>
      </c>
      <c r="D48" s="7">
        <v>0</v>
      </c>
      <c r="E48" s="27" t="s">
        <v>0</v>
      </c>
      <c r="F48" s="10" t="s">
        <v>30</v>
      </c>
    </row>
    <row r="49" spans="1:6" ht="15.75" customHeight="1" x14ac:dyDescent="0.15">
      <c r="A49" s="1" t="s">
        <v>19</v>
      </c>
      <c r="B49" s="7">
        <f>F20</f>
        <v>0</v>
      </c>
      <c r="C49" s="7" t="s">
        <v>27</v>
      </c>
      <c r="D49" s="7">
        <v>0</v>
      </c>
      <c r="E49" s="27" t="s">
        <v>0</v>
      </c>
      <c r="F49" s="10" t="s">
        <v>30</v>
      </c>
    </row>
    <row r="50" spans="1:6" ht="15.75" customHeight="1" x14ac:dyDescent="0.15">
      <c r="A50" s="1" t="s">
        <v>20</v>
      </c>
      <c r="B50" s="7">
        <f>G20</f>
        <v>0</v>
      </c>
      <c r="C50" s="7" t="s">
        <v>27</v>
      </c>
      <c r="D50" s="7">
        <v>0</v>
      </c>
      <c r="E50" s="27" t="s">
        <v>0</v>
      </c>
      <c r="F50" s="10" t="s">
        <v>30</v>
      </c>
    </row>
    <row r="51" spans="1:6" ht="15.75" customHeight="1" x14ac:dyDescent="0.15">
      <c r="A51" s="1" t="s">
        <v>21</v>
      </c>
      <c r="B51" s="7">
        <f>H20</f>
        <v>0</v>
      </c>
      <c r="C51" s="7" t="s">
        <v>27</v>
      </c>
      <c r="D51" s="7">
        <v>0</v>
      </c>
      <c r="E51" s="27" t="s">
        <v>0</v>
      </c>
      <c r="F51" s="10" t="s">
        <v>30</v>
      </c>
    </row>
    <row r="52" spans="1:6" ht="15.75" customHeight="1" x14ac:dyDescent="0.15">
      <c r="A52" s="1" t="s">
        <v>22</v>
      </c>
      <c r="B52" s="7">
        <f>I20</f>
        <v>0</v>
      </c>
      <c r="C52" s="7" t="s">
        <v>27</v>
      </c>
      <c r="D52" s="7">
        <v>0</v>
      </c>
      <c r="E52" s="27" t="s">
        <v>0</v>
      </c>
      <c r="F52" s="10" t="s">
        <v>30</v>
      </c>
    </row>
    <row r="53" spans="1:6" ht="15.75" customHeight="1" x14ac:dyDescent="0.15">
      <c r="A53" s="1" t="s">
        <v>23</v>
      </c>
      <c r="B53" s="7">
        <f>J20</f>
        <v>0</v>
      </c>
      <c r="C53" s="7" t="s">
        <v>27</v>
      </c>
      <c r="D53" s="7">
        <v>0</v>
      </c>
      <c r="E53" s="27" t="s">
        <v>0</v>
      </c>
      <c r="F53" s="10" t="s">
        <v>30</v>
      </c>
    </row>
    <row r="54" spans="1:6" ht="15.75" customHeight="1" x14ac:dyDescent="0.15">
      <c r="A54" s="1" t="s">
        <v>14</v>
      </c>
      <c r="B54" s="7">
        <f>K20</f>
        <v>0</v>
      </c>
      <c r="C54" s="7" t="s">
        <v>27</v>
      </c>
      <c r="D54" s="7">
        <v>0</v>
      </c>
      <c r="E54" s="27" t="s">
        <v>1</v>
      </c>
      <c r="F54" s="10" t="s">
        <v>30</v>
      </c>
    </row>
    <row r="55" spans="1:6" ht="15.75" customHeight="1" x14ac:dyDescent="0.15">
      <c r="A55" s="1" t="s">
        <v>15</v>
      </c>
      <c r="B55" s="7">
        <f>L20</f>
        <v>6</v>
      </c>
      <c r="C55" s="7" t="s">
        <v>27</v>
      </c>
      <c r="D55" s="7">
        <v>0</v>
      </c>
      <c r="E55" s="27" t="s">
        <v>1</v>
      </c>
      <c r="F55" s="10" t="s">
        <v>30</v>
      </c>
    </row>
    <row r="56" spans="1:6" ht="15.75" customHeight="1" x14ac:dyDescent="0.15">
      <c r="A56" s="1" t="s">
        <v>16</v>
      </c>
      <c r="B56" s="7">
        <f>M20</f>
        <v>3</v>
      </c>
      <c r="C56" s="7" t="s">
        <v>27</v>
      </c>
      <c r="D56" s="7">
        <v>0</v>
      </c>
      <c r="E56" s="27" t="s">
        <v>1</v>
      </c>
      <c r="F56" s="10" t="s">
        <v>30</v>
      </c>
    </row>
    <row r="57" spans="1:6" ht="15.75" customHeight="1" x14ac:dyDescent="0.15">
      <c r="A57" s="1" t="s">
        <v>17</v>
      </c>
      <c r="B57" s="7">
        <f>N20</f>
        <v>1</v>
      </c>
      <c r="C57" s="7" t="s">
        <v>27</v>
      </c>
      <c r="D57" s="7">
        <v>0</v>
      </c>
      <c r="E57" s="27" t="s">
        <v>1</v>
      </c>
      <c r="F57" s="10" t="s">
        <v>30</v>
      </c>
    </row>
    <row r="58" spans="1:6" ht="15.75" customHeight="1" x14ac:dyDescent="0.15">
      <c r="A58" s="1" t="s">
        <v>18</v>
      </c>
      <c r="B58" s="7">
        <f>O20</f>
        <v>0</v>
      </c>
      <c r="C58" s="7" t="s">
        <v>27</v>
      </c>
      <c r="D58" s="7">
        <v>0</v>
      </c>
      <c r="E58" s="27" t="s">
        <v>1</v>
      </c>
      <c r="F58" s="10" t="s">
        <v>30</v>
      </c>
    </row>
    <row r="59" spans="1:6" ht="15.75" customHeight="1" x14ac:dyDescent="0.15">
      <c r="A59" s="1" t="s">
        <v>19</v>
      </c>
      <c r="B59" s="7">
        <f>P20</f>
        <v>5</v>
      </c>
      <c r="C59" s="7" t="s">
        <v>27</v>
      </c>
      <c r="D59" s="7">
        <v>0</v>
      </c>
      <c r="E59" s="27" t="s">
        <v>1</v>
      </c>
      <c r="F59" s="10" t="s">
        <v>30</v>
      </c>
    </row>
    <row r="60" spans="1:6" ht="13" x14ac:dyDescent="0.15">
      <c r="A60" s="1" t="s">
        <v>20</v>
      </c>
      <c r="B60" s="7">
        <f>Q20</f>
        <v>0</v>
      </c>
      <c r="C60" s="7" t="s">
        <v>27</v>
      </c>
      <c r="D60" s="7">
        <v>0</v>
      </c>
      <c r="E60" s="27" t="s">
        <v>1</v>
      </c>
      <c r="F60" s="10" t="s">
        <v>30</v>
      </c>
    </row>
    <row r="61" spans="1:6" ht="13" x14ac:dyDescent="0.15">
      <c r="A61" s="1" t="s">
        <v>21</v>
      </c>
      <c r="B61" s="7">
        <f>R20</f>
        <v>0</v>
      </c>
      <c r="C61" s="7" t="s">
        <v>27</v>
      </c>
      <c r="D61" s="7">
        <v>0</v>
      </c>
      <c r="E61" s="27" t="s">
        <v>1</v>
      </c>
      <c r="F61" s="10" t="s">
        <v>30</v>
      </c>
    </row>
    <row r="62" spans="1:6" ht="13" x14ac:dyDescent="0.15">
      <c r="A62" s="1" t="s">
        <v>22</v>
      </c>
      <c r="B62" s="7">
        <f>S20</f>
        <v>2</v>
      </c>
      <c r="C62" s="7" t="s">
        <v>27</v>
      </c>
      <c r="D62" s="7">
        <v>0</v>
      </c>
      <c r="E62" s="27" t="s">
        <v>1</v>
      </c>
      <c r="F62" s="10" t="s">
        <v>30</v>
      </c>
    </row>
    <row r="63" spans="1:6" ht="13" x14ac:dyDescent="0.15">
      <c r="A63" s="1" t="s">
        <v>23</v>
      </c>
      <c r="B63" s="7">
        <f>T20</f>
        <v>4</v>
      </c>
      <c r="C63" s="7" t="s">
        <v>27</v>
      </c>
      <c r="D63" s="7">
        <v>0</v>
      </c>
      <c r="E63" s="27" t="s">
        <v>1</v>
      </c>
      <c r="F63" s="10" t="s">
        <v>30</v>
      </c>
    </row>
    <row r="64" spans="1:6" ht="13" x14ac:dyDescent="0.15">
      <c r="A64" s="1"/>
      <c r="B64">
        <f>U20</f>
        <v>0</v>
      </c>
      <c r="C64" s="7" t="s">
        <v>27</v>
      </c>
      <c r="D64" s="7">
        <v>0</v>
      </c>
      <c r="E64" s="27" t="s">
        <v>1</v>
      </c>
      <c r="F64" s="10" t="s">
        <v>30</v>
      </c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mergeCells count="7">
    <mergeCell ref="B1:K1"/>
    <mergeCell ref="L1:U1"/>
    <mergeCell ref="B18:K18"/>
    <mergeCell ref="L18:U18"/>
    <mergeCell ref="B24:K24"/>
    <mergeCell ref="L24:U24"/>
    <mergeCell ref="D16:K16"/>
  </mergeCells>
  <pageMargins left="0.7" right="0.7" top="0.75" bottom="0.75" header="0.3" footer="0.3"/>
  <ignoredErrors>
    <ignoredError sqref="B21:U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EEFC-7274-DC44-A0F1-E48137D25E60}">
  <dimension ref="A1:R998"/>
  <sheetViews>
    <sheetView workbookViewId="0">
      <selection activeCell="M20" sqref="M20"/>
    </sheetView>
  </sheetViews>
  <sheetFormatPr baseColWidth="10" defaultColWidth="12.6640625" defaultRowHeight="13" x14ac:dyDescent="0.15"/>
  <cols>
    <col min="1" max="1" width="27" bestFit="1" customWidth="1"/>
  </cols>
  <sheetData>
    <row r="1" spans="1:18" ht="15.75" customHeight="1" x14ac:dyDescent="0.15">
      <c r="A1" s="36"/>
      <c r="B1" s="20" t="s">
        <v>0</v>
      </c>
      <c r="C1" s="21"/>
      <c r="D1" s="21"/>
      <c r="E1" s="20" t="s">
        <v>1</v>
      </c>
      <c r="F1" s="21"/>
      <c r="G1" s="21"/>
      <c r="H1" s="21"/>
      <c r="I1" s="21"/>
      <c r="J1" s="21"/>
      <c r="K1" s="21"/>
      <c r="L1" s="2"/>
      <c r="M1" s="29" t="s">
        <v>26</v>
      </c>
    </row>
    <row r="2" spans="1:18" ht="15.75" customHeight="1" x14ac:dyDescent="0.15">
      <c r="A2" s="38" t="s">
        <v>32</v>
      </c>
      <c r="B2" s="37">
        <v>0.375</v>
      </c>
      <c r="C2" s="37">
        <v>0.41666666666666669</v>
      </c>
      <c r="D2" s="37">
        <v>0.45833333333333331</v>
      </c>
      <c r="E2" s="37">
        <v>0.375</v>
      </c>
      <c r="F2" s="37">
        <v>0.41666666666666669</v>
      </c>
      <c r="G2" s="37">
        <v>0.45833333333333331</v>
      </c>
      <c r="H2" s="37">
        <v>0.5</v>
      </c>
      <c r="I2" s="37">
        <v>0.54166666666666663</v>
      </c>
      <c r="J2" s="37">
        <v>0.58333333333333337</v>
      </c>
      <c r="K2" s="37">
        <v>0.625</v>
      </c>
      <c r="L2" s="5"/>
      <c r="M2" s="1"/>
    </row>
    <row r="3" spans="1:18" ht="15.75" customHeight="1" x14ac:dyDescent="0.15">
      <c r="A3" s="36" t="s">
        <v>2</v>
      </c>
      <c r="B3" s="23">
        <v>1</v>
      </c>
      <c r="C3" s="23"/>
      <c r="D3" s="23"/>
      <c r="E3" s="23">
        <v>1</v>
      </c>
      <c r="F3" s="23"/>
      <c r="G3" s="23"/>
      <c r="H3" s="23"/>
      <c r="I3" s="23"/>
      <c r="J3" s="23"/>
      <c r="K3" s="23"/>
      <c r="M3" s="1" t="s">
        <v>14</v>
      </c>
      <c r="N3" s="7">
        <f>SUMPRODUCT(B3:K3,$B$20:$K$20)</f>
        <v>6</v>
      </c>
      <c r="O3" s="7" t="s">
        <v>27</v>
      </c>
      <c r="P3" s="7">
        <v>6</v>
      </c>
    </row>
    <row r="4" spans="1:18" ht="15.75" customHeight="1" x14ac:dyDescent="0.15">
      <c r="A4" s="36" t="s">
        <v>3</v>
      </c>
      <c r="B4" s="23">
        <v>1</v>
      </c>
      <c r="C4" s="23">
        <v>1</v>
      </c>
      <c r="D4" s="23"/>
      <c r="E4" s="23">
        <v>1</v>
      </c>
      <c r="F4" s="23">
        <v>1</v>
      </c>
      <c r="G4" s="23"/>
      <c r="H4" s="23"/>
      <c r="I4" s="23"/>
      <c r="J4" s="23"/>
      <c r="K4" s="23"/>
      <c r="M4" s="1" t="s">
        <v>15</v>
      </c>
      <c r="N4" s="7">
        <f>SUMPRODUCT(B4:K4,$B$20:$K$20)</f>
        <v>8</v>
      </c>
      <c r="O4" s="7" t="s">
        <v>27</v>
      </c>
      <c r="P4" s="7">
        <v>4</v>
      </c>
    </row>
    <row r="5" spans="1:18" ht="15.75" customHeight="1" x14ac:dyDescent="0.15">
      <c r="A5" s="36" t="s">
        <v>4</v>
      </c>
      <c r="B5" s="23">
        <v>1</v>
      </c>
      <c r="C5" s="23">
        <v>1</v>
      </c>
      <c r="D5" s="23">
        <v>1</v>
      </c>
      <c r="E5" s="23">
        <v>1</v>
      </c>
      <c r="F5" s="23">
        <v>1</v>
      </c>
      <c r="G5" s="23">
        <v>1</v>
      </c>
      <c r="H5" s="23"/>
      <c r="I5" s="23"/>
      <c r="J5" s="23"/>
      <c r="K5" s="23"/>
      <c r="M5" s="1" t="s">
        <v>16</v>
      </c>
      <c r="N5" s="7">
        <f>SUMPRODUCT(B5:K5,$B$20:$K$20)</f>
        <v>12</v>
      </c>
      <c r="O5" s="7" t="s">
        <v>27</v>
      </c>
      <c r="P5" s="7">
        <v>8</v>
      </c>
    </row>
    <row r="6" spans="1:18" ht="15.75" customHeight="1" x14ac:dyDescent="0.15">
      <c r="A6" s="36" t="s">
        <v>5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/>
      <c r="J6" s="23"/>
      <c r="K6" s="23"/>
      <c r="M6" s="1" t="s">
        <v>17</v>
      </c>
      <c r="N6" s="7">
        <f>SUMPRODUCT(B6:K6,$B$20:$K$20)</f>
        <v>13</v>
      </c>
      <c r="O6" s="7" t="s">
        <v>27</v>
      </c>
      <c r="P6" s="7">
        <v>10</v>
      </c>
    </row>
    <row r="7" spans="1:18" ht="15.75" customHeight="1" x14ac:dyDescent="0.15">
      <c r="A7" s="36" t="s">
        <v>6</v>
      </c>
      <c r="B7" s="23">
        <v>0</v>
      </c>
      <c r="C7" s="23">
        <v>1</v>
      </c>
      <c r="D7" s="23">
        <v>1</v>
      </c>
      <c r="E7" s="23"/>
      <c r="F7" s="23">
        <v>1</v>
      </c>
      <c r="G7" s="23">
        <v>1</v>
      </c>
      <c r="H7" s="23">
        <v>1</v>
      </c>
      <c r="I7" s="23">
        <v>1</v>
      </c>
      <c r="J7" s="23"/>
      <c r="K7" s="23"/>
      <c r="M7" s="1" t="s">
        <v>18</v>
      </c>
      <c r="N7" s="7">
        <f>SUMPRODUCT(B7:K7,$B$20:$K$20)</f>
        <v>9</v>
      </c>
      <c r="O7" s="7" t="s">
        <v>27</v>
      </c>
      <c r="P7" s="7">
        <v>9</v>
      </c>
    </row>
    <row r="8" spans="1:18" ht="15.75" customHeight="1" x14ac:dyDescent="0.15">
      <c r="A8" s="36" t="s">
        <v>7</v>
      </c>
      <c r="B8" s="23">
        <v>1</v>
      </c>
      <c r="C8" s="23">
        <v>0</v>
      </c>
      <c r="D8" s="23">
        <v>1</v>
      </c>
      <c r="E8" s="23"/>
      <c r="F8" s="23"/>
      <c r="G8" s="23">
        <v>1</v>
      </c>
      <c r="H8" s="23">
        <v>1</v>
      </c>
      <c r="I8" s="23">
        <v>1</v>
      </c>
      <c r="J8" s="23">
        <v>1</v>
      </c>
      <c r="K8" s="23"/>
      <c r="M8" s="1" t="s">
        <v>19</v>
      </c>
      <c r="N8" s="7">
        <f>SUMPRODUCT(B8:K8,$B$20:$K$20)</f>
        <v>9</v>
      </c>
      <c r="O8" s="7" t="s">
        <v>27</v>
      </c>
      <c r="P8" s="7">
        <v>6</v>
      </c>
    </row>
    <row r="9" spans="1:18" ht="15.75" customHeight="1" x14ac:dyDescent="0.15">
      <c r="A9" s="36" t="s">
        <v>8</v>
      </c>
      <c r="B9" s="23">
        <v>1</v>
      </c>
      <c r="C9" s="23">
        <v>1</v>
      </c>
      <c r="D9" s="23">
        <v>0</v>
      </c>
      <c r="E9" s="23"/>
      <c r="F9" s="23"/>
      <c r="G9" s="23"/>
      <c r="H9" s="23">
        <v>1</v>
      </c>
      <c r="I9" s="23">
        <v>1</v>
      </c>
      <c r="J9" s="23">
        <v>1</v>
      </c>
      <c r="K9" s="23">
        <v>1</v>
      </c>
      <c r="M9" s="1" t="s">
        <v>20</v>
      </c>
      <c r="N9" s="7">
        <f>SUMPRODUCT(B9:K9,$B$20:$K$20)</f>
        <v>9</v>
      </c>
      <c r="O9" s="7" t="s">
        <v>27</v>
      </c>
      <c r="P9" s="7">
        <v>4</v>
      </c>
    </row>
    <row r="10" spans="1:18" ht="15.75" customHeight="1" x14ac:dyDescent="0.15">
      <c r="A10" s="36" t="s">
        <v>9</v>
      </c>
      <c r="B10" s="23">
        <v>1</v>
      </c>
      <c r="C10" s="23">
        <v>1</v>
      </c>
      <c r="D10" s="23">
        <v>1</v>
      </c>
      <c r="E10" s="23"/>
      <c r="F10" s="23"/>
      <c r="G10" s="23"/>
      <c r="H10" s="23"/>
      <c r="I10" s="23">
        <v>1</v>
      </c>
      <c r="J10" s="23">
        <v>1</v>
      </c>
      <c r="K10" s="23">
        <v>1</v>
      </c>
      <c r="M10" s="1" t="s">
        <v>21</v>
      </c>
      <c r="N10" s="7">
        <f>SUMPRODUCT(B10:K10,$B$20:$K$20)</f>
        <v>11</v>
      </c>
      <c r="O10" s="7" t="s">
        <v>27</v>
      </c>
      <c r="P10" s="7">
        <v>7</v>
      </c>
    </row>
    <row r="11" spans="1:18" ht="15.75" customHeight="1" x14ac:dyDescent="0.15">
      <c r="A11" s="36" t="s">
        <v>10</v>
      </c>
      <c r="B11" s="23"/>
      <c r="C11" s="23">
        <v>1</v>
      </c>
      <c r="D11" s="23">
        <v>1</v>
      </c>
      <c r="E11" s="23"/>
      <c r="F11" s="23"/>
      <c r="G11" s="23"/>
      <c r="H11" s="23"/>
      <c r="I11" s="23"/>
      <c r="J11" s="23">
        <v>1</v>
      </c>
      <c r="K11" s="23">
        <v>1</v>
      </c>
      <c r="M11" s="1" t="s">
        <v>22</v>
      </c>
      <c r="N11" s="7">
        <f>SUMPRODUCT(B11:K11,$B$20:$K$20)</f>
        <v>8</v>
      </c>
      <c r="O11" s="7" t="s">
        <v>27</v>
      </c>
      <c r="P11" s="7">
        <v>6</v>
      </c>
    </row>
    <row r="12" spans="1:18" ht="15.75" customHeight="1" x14ac:dyDescent="0.15">
      <c r="A12" s="36" t="s">
        <v>11</v>
      </c>
      <c r="B12" s="23"/>
      <c r="C12" s="23"/>
      <c r="D12" s="23">
        <v>1</v>
      </c>
      <c r="E12" s="23"/>
      <c r="F12" s="23"/>
      <c r="G12" s="23"/>
      <c r="H12" s="23"/>
      <c r="I12" s="23"/>
      <c r="J12" s="23"/>
      <c r="K12" s="23">
        <v>1</v>
      </c>
      <c r="M12" s="1" t="s">
        <v>23</v>
      </c>
      <c r="N12" s="7">
        <f>SUMPRODUCT(B12:K12,$B$20:$K$20)</f>
        <v>6</v>
      </c>
      <c r="O12" s="7" t="s">
        <v>27</v>
      </c>
      <c r="P12" s="7">
        <v>6</v>
      </c>
    </row>
    <row r="13" spans="1:18" ht="15.75" customHeight="1" x14ac:dyDescent="0.15">
      <c r="A13" s="1"/>
      <c r="M13" s="1" t="s">
        <v>14</v>
      </c>
      <c r="N13" s="7">
        <f>B20</f>
        <v>1</v>
      </c>
      <c r="O13" s="7" t="s">
        <v>27</v>
      </c>
      <c r="P13" s="7">
        <v>0</v>
      </c>
      <c r="Q13" s="27" t="s">
        <v>0</v>
      </c>
      <c r="R13" s="10" t="s">
        <v>30</v>
      </c>
    </row>
    <row r="14" spans="1:18" ht="15.75" customHeight="1" x14ac:dyDescent="0.15">
      <c r="A14" s="1"/>
      <c r="M14" s="1" t="s">
        <v>15</v>
      </c>
      <c r="N14" s="7">
        <f>C20</f>
        <v>1</v>
      </c>
      <c r="O14" s="7" t="s">
        <v>27</v>
      </c>
      <c r="P14" s="7">
        <v>0</v>
      </c>
      <c r="Q14" s="27" t="s">
        <v>0</v>
      </c>
      <c r="R14" s="10" t="s">
        <v>30</v>
      </c>
    </row>
    <row r="15" spans="1:18" ht="15.75" customHeight="1" x14ac:dyDescent="0.15">
      <c r="A15" s="1"/>
      <c r="M15" s="1" t="s">
        <v>16</v>
      </c>
      <c r="N15">
        <f>D20</f>
        <v>3</v>
      </c>
      <c r="O15" s="7" t="s">
        <v>27</v>
      </c>
      <c r="P15" s="7">
        <v>0</v>
      </c>
      <c r="Q15" s="27" t="s">
        <v>0</v>
      </c>
      <c r="R15" s="10" t="s">
        <v>30</v>
      </c>
    </row>
    <row r="16" spans="1:18" ht="15.75" customHeight="1" x14ac:dyDescent="0.15">
      <c r="A16" s="29" t="s">
        <v>31</v>
      </c>
      <c r="B16" s="7">
        <f>SUMPRODUCT(B20:D20,B24:D24)+SUMPRODUCT(E20:K20,E24:K24)</f>
        <v>973</v>
      </c>
      <c r="M16" s="1" t="s">
        <v>14</v>
      </c>
      <c r="N16">
        <f>E20</f>
        <v>5</v>
      </c>
      <c r="O16" s="7" t="s">
        <v>27</v>
      </c>
      <c r="P16" s="7">
        <v>0</v>
      </c>
      <c r="Q16" s="27" t="s">
        <v>1</v>
      </c>
      <c r="R16" s="10" t="s">
        <v>30</v>
      </c>
    </row>
    <row r="17" spans="1:18" ht="15.75" customHeight="1" x14ac:dyDescent="0.15">
      <c r="A17" s="1"/>
      <c r="M17" s="1" t="s">
        <v>15</v>
      </c>
      <c r="N17">
        <f>F20</f>
        <v>1</v>
      </c>
      <c r="O17" s="7" t="s">
        <v>27</v>
      </c>
      <c r="P17" s="7">
        <v>0</v>
      </c>
      <c r="Q17" s="27" t="s">
        <v>1</v>
      </c>
      <c r="R17" s="10" t="s">
        <v>30</v>
      </c>
    </row>
    <row r="18" spans="1:18" ht="15.75" customHeight="1" x14ac:dyDescent="0.15">
      <c r="A18" s="17"/>
      <c r="B18" s="33" t="s">
        <v>0</v>
      </c>
      <c r="C18" s="34"/>
      <c r="D18" s="35"/>
      <c r="E18" s="20" t="s">
        <v>1</v>
      </c>
      <c r="F18" s="20"/>
      <c r="G18" s="20"/>
      <c r="H18" s="20"/>
      <c r="I18" s="20"/>
      <c r="J18" s="20"/>
      <c r="K18" s="20"/>
      <c r="M18" s="1" t="s">
        <v>16</v>
      </c>
      <c r="N18">
        <f>G20</f>
        <v>1</v>
      </c>
      <c r="O18" s="7" t="s">
        <v>27</v>
      </c>
      <c r="P18" s="7">
        <v>0</v>
      </c>
      <c r="Q18" s="27" t="s">
        <v>1</v>
      </c>
      <c r="R18" s="10" t="s">
        <v>30</v>
      </c>
    </row>
    <row r="19" spans="1:18" ht="15.75" customHeight="1" x14ac:dyDescent="0.15">
      <c r="A19" s="30" t="s">
        <v>13</v>
      </c>
      <c r="B19" s="31" t="s">
        <v>14</v>
      </c>
      <c r="C19" s="31" t="s">
        <v>15</v>
      </c>
      <c r="D19" s="31" t="s">
        <v>16</v>
      </c>
      <c r="E19" s="31" t="s">
        <v>14</v>
      </c>
      <c r="F19" s="31" t="s">
        <v>15</v>
      </c>
      <c r="G19" s="31" t="s">
        <v>16</v>
      </c>
      <c r="H19" s="31" t="s">
        <v>17</v>
      </c>
      <c r="I19" s="31" t="s">
        <v>18</v>
      </c>
      <c r="J19" s="31" t="s">
        <v>19</v>
      </c>
      <c r="K19" s="31" t="s">
        <v>20</v>
      </c>
      <c r="M19" s="1" t="s">
        <v>17</v>
      </c>
      <c r="N19">
        <f>H20</f>
        <v>1</v>
      </c>
      <c r="O19" s="7" t="s">
        <v>27</v>
      </c>
      <c r="P19" s="7">
        <v>0</v>
      </c>
      <c r="Q19" s="27" t="s">
        <v>1</v>
      </c>
      <c r="R19" s="10" t="s">
        <v>30</v>
      </c>
    </row>
    <row r="20" spans="1:18" ht="15.75" customHeight="1" x14ac:dyDescent="0.15">
      <c r="A20" s="25" t="s">
        <v>24</v>
      </c>
      <c r="B20" s="23">
        <v>1</v>
      </c>
      <c r="C20" s="23">
        <v>1</v>
      </c>
      <c r="D20" s="23">
        <v>3</v>
      </c>
      <c r="E20" s="23">
        <v>5</v>
      </c>
      <c r="F20" s="23">
        <v>1</v>
      </c>
      <c r="G20" s="23">
        <v>1</v>
      </c>
      <c r="H20" s="23">
        <v>1</v>
      </c>
      <c r="I20" s="23">
        <v>2</v>
      </c>
      <c r="J20" s="23">
        <v>1</v>
      </c>
      <c r="K20" s="23">
        <v>3</v>
      </c>
      <c r="M20" s="1" t="s">
        <v>18</v>
      </c>
      <c r="N20" s="7">
        <f>I20</f>
        <v>2</v>
      </c>
      <c r="O20" s="7" t="s">
        <v>27</v>
      </c>
      <c r="P20" s="7">
        <v>0</v>
      </c>
      <c r="Q20" s="27" t="s">
        <v>1</v>
      </c>
      <c r="R20" s="10" t="s">
        <v>30</v>
      </c>
    </row>
    <row r="21" spans="1:18" x14ac:dyDescent="0.15">
      <c r="M21" s="1" t="s">
        <v>19</v>
      </c>
      <c r="N21" s="7">
        <f>J20</f>
        <v>1</v>
      </c>
      <c r="O21" s="7" t="s">
        <v>27</v>
      </c>
      <c r="P21" s="7">
        <v>0</v>
      </c>
      <c r="Q21" s="27" t="s">
        <v>1</v>
      </c>
      <c r="R21" s="10" t="s">
        <v>30</v>
      </c>
    </row>
    <row r="22" spans="1:18" ht="15.75" customHeight="1" x14ac:dyDescent="0.15">
      <c r="A22" s="6"/>
      <c r="B22" s="11" t="s">
        <v>0</v>
      </c>
      <c r="C22" s="11"/>
      <c r="D22" s="11"/>
      <c r="E22" s="11" t="s">
        <v>1</v>
      </c>
      <c r="F22" s="11"/>
      <c r="G22" s="11"/>
      <c r="H22" s="11"/>
      <c r="I22" s="11"/>
      <c r="J22" s="11"/>
      <c r="K22" s="11"/>
      <c r="M22" s="1" t="s">
        <v>20</v>
      </c>
      <c r="N22" s="7">
        <f>K20</f>
        <v>3</v>
      </c>
      <c r="O22" s="7" t="s">
        <v>27</v>
      </c>
      <c r="P22" s="7">
        <v>0</v>
      </c>
      <c r="Q22" s="27" t="s">
        <v>1</v>
      </c>
      <c r="R22" s="10" t="s">
        <v>30</v>
      </c>
    </row>
    <row r="23" spans="1:18" ht="15.75" customHeight="1" x14ac:dyDescent="0.15">
      <c r="A23" s="8" t="s">
        <v>13</v>
      </c>
      <c r="B23" s="3" t="s">
        <v>14</v>
      </c>
      <c r="C23" s="3" t="s">
        <v>15</v>
      </c>
      <c r="D23" s="3" t="s">
        <v>16</v>
      </c>
      <c r="E23" s="3" t="s">
        <v>14</v>
      </c>
      <c r="F23" s="3" t="s">
        <v>15</v>
      </c>
      <c r="G23" s="3" t="s">
        <v>16</v>
      </c>
      <c r="H23" s="3" t="s">
        <v>17</v>
      </c>
      <c r="I23" s="3" t="s">
        <v>18</v>
      </c>
      <c r="J23" s="3" t="s">
        <v>19</v>
      </c>
      <c r="K23" s="3" t="s">
        <v>20</v>
      </c>
      <c r="M23" s="1" t="s">
        <v>14</v>
      </c>
      <c r="N23" s="7">
        <f>B20</f>
        <v>1</v>
      </c>
      <c r="O23" s="7" t="s">
        <v>27</v>
      </c>
      <c r="P23" s="7">
        <v>1</v>
      </c>
      <c r="Q23" s="27" t="s">
        <v>0</v>
      </c>
      <c r="R23" s="10" t="s">
        <v>33</v>
      </c>
    </row>
    <row r="24" spans="1:18" ht="15.75" customHeight="1" x14ac:dyDescent="0.15">
      <c r="A24" s="9" t="s">
        <v>25</v>
      </c>
      <c r="B24" s="6">
        <v>105</v>
      </c>
      <c r="C24" s="6">
        <v>105</v>
      </c>
      <c r="D24" s="6">
        <v>105</v>
      </c>
      <c r="E24" s="6">
        <v>32</v>
      </c>
      <c r="F24" s="6">
        <v>32</v>
      </c>
      <c r="G24" s="6">
        <v>32</v>
      </c>
      <c r="H24" s="6">
        <v>32</v>
      </c>
      <c r="I24" s="6">
        <v>32</v>
      </c>
      <c r="J24" s="6">
        <v>32</v>
      </c>
      <c r="K24" s="6">
        <v>32</v>
      </c>
      <c r="M24" s="1" t="s">
        <v>15</v>
      </c>
      <c r="N24" s="7">
        <f>C20</f>
        <v>1</v>
      </c>
      <c r="O24" s="7" t="s">
        <v>27</v>
      </c>
      <c r="P24" s="7">
        <v>1</v>
      </c>
      <c r="Q24" s="27" t="s">
        <v>0</v>
      </c>
      <c r="R24" s="10" t="s">
        <v>33</v>
      </c>
    </row>
    <row r="25" spans="1:18" ht="15.75" customHeight="1" x14ac:dyDescent="0.15">
      <c r="A25" s="1"/>
      <c r="M25" s="1" t="s">
        <v>16</v>
      </c>
      <c r="N25">
        <f>D20</f>
        <v>3</v>
      </c>
      <c r="O25" s="7" t="s">
        <v>27</v>
      </c>
      <c r="P25" s="7">
        <v>1</v>
      </c>
      <c r="Q25" s="27" t="s">
        <v>0</v>
      </c>
      <c r="R25" s="10" t="s">
        <v>33</v>
      </c>
    </row>
    <row r="26" spans="1:18" ht="15.75" customHeight="1" x14ac:dyDescent="0.15">
      <c r="A26" s="1"/>
      <c r="N26" s="7">
        <f>SUM(B20:D20)</f>
        <v>5</v>
      </c>
      <c r="O26" s="7" t="s">
        <v>27</v>
      </c>
      <c r="P26" s="7">
        <v>5</v>
      </c>
      <c r="Q26" s="27" t="s">
        <v>34</v>
      </c>
    </row>
    <row r="27" spans="1:18" ht="15.75" customHeight="1" x14ac:dyDescent="0.15">
      <c r="A27" s="1"/>
      <c r="M27" s="1" t="s">
        <v>14</v>
      </c>
      <c r="N27" s="7">
        <f>B20</f>
        <v>1</v>
      </c>
      <c r="O27" s="7" t="s">
        <v>27</v>
      </c>
      <c r="P27" s="7">
        <v>1</v>
      </c>
      <c r="Q27" s="27" t="s">
        <v>0</v>
      </c>
      <c r="R27" s="10" t="s">
        <v>38</v>
      </c>
    </row>
    <row r="28" spans="1:18" ht="15.75" customHeight="1" x14ac:dyDescent="0.15">
      <c r="A28" s="1"/>
      <c r="M28" s="1" t="s">
        <v>15</v>
      </c>
      <c r="N28" s="7">
        <f>C20</f>
        <v>1</v>
      </c>
      <c r="O28" s="7" t="s">
        <v>27</v>
      </c>
      <c r="P28" s="7">
        <v>1</v>
      </c>
      <c r="Q28" s="27" t="s">
        <v>0</v>
      </c>
      <c r="R28" s="10" t="s">
        <v>38</v>
      </c>
    </row>
    <row r="29" spans="1:18" ht="15.75" customHeight="1" x14ac:dyDescent="0.15">
      <c r="A29" s="1"/>
      <c r="M29" s="1" t="s">
        <v>16</v>
      </c>
      <c r="N29" s="7">
        <f>D20</f>
        <v>3</v>
      </c>
      <c r="O29" s="7" t="s">
        <v>27</v>
      </c>
      <c r="P29" s="7">
        <v>1</v>
      </c>
      <c r="Q29" s="27" t="s">
        <v>0</v>
      </c>
      <c r="R29" s="10" t="s">
        <v>38</v>
      </c>
    </row>
    <row r="30" spans="1:18" ht="15.75" customHeight="1" x14ac:dyDescent="0.15">
      <c r="M30" s="1" t="s">
        <v>14</v>
      </c>
      <c r="N30" s="7">
        <f>E20</f>
        <v>5</v>
      </c>
      <c r="O30" s="7" t="s">
        <v>27</v>
      </c>
      <c r="P30" s="7">
        <v>1</v>
      </c>
      <c r="Q30" s="27" t="s">
        <v>1</v>
      </c>
      <c r="R30" s="10" t="s">
        <v>38</v>
      </c>
    </row>
    <row r="31" spans="1:18" ht="15.75" customHeight="1" x14ac:dyDescent="0.15">
      <c r="M31" s="1" t="s">
        <v>15</v>
      </c>
      <c r="N31" s="7">
        <f>F20</f>
        <v>1</v>
      </c>
      <c r="O31" s="7" t="s">
        <v>27</v>
      </c>
      <c r="P31" s="7">
        <v>1</v>
      </c>
      <c r="Q31" s="27" t="s">
        <v>1</v>
      </c>
      <c r="R31" s="10" t="s">
        <v>38</v>
      </c>
    </row>
    <row r="32" spans="1:18" ht="15.75" customHeight="1" x14ac:dyDescent="0.15">
      <c r="M32" s="1" t="s">
        <v>16</v>
      </c>
      <c r="N32" s="7">
        <f>G20</f>
        <v>1</v>
      </c>
      <c r="O32" s="7" t="s">
        <v>27</v>
      </c>
      <c r="P32" s="7">
        <v>1</v>
      </c>
      <c r="Q32" s="27" t="s">
        <v>1</v>
      </c>
      <c r="R32" s="10" t="s">
        <v>38</v>
      </c>
    </row>
    <row r="33" spans="13:18" ht="15.75" customHeight="1" x14ac:dyDescent="0.15">
      <c r="M33" s="1" t="s">
        <v>17</v>
      </c>
      <c r="N33">
        <f>H20</f>
        <v>1</v>
      </c>
      <c r="O33" s="7" t="s">
        <v>27</v>
      </c>
      <c r="P33" s="7">
        <v>1</v>
      </c>
      <c r="Q33" s="27" t="s">
        <v>1</v>
      </c>
      <c r="R33" s="10" t="s">
        <v>38</v>
      </c>
    </row>
    <row r="34" spans="13:18" ht="15.75" customHeight="1" x14ac:dyDescent="0.15">
      <c r="M34" s="1" t="s">
        <v>18</v>
      </c>
      <c r="N34">
        <f>I20</f>
        <v>2</v>
      </c>
      <c r="O34" s="7" t="s">
        <v>27</v>
      </c>
      <c r="P34" s="7">
        <v>1</v>
      </c>
      <c r="Q34" s="27" t="s">
        <v>1</v>
      </c>
      <c r="R34" s="10" t="s">
        <v>38</v>
      </c>
    </row>
    <row r="35" spans="13:18" ht="15.75" customHeight="1" x14ac:dyDescent="0.15">
      <c r="M35" s="1" t="s">
        <v>19</v>
      </c>
      <c r="N35">
        <f>J20</f>
        <v>1</v>
      </c>
      <c r="O35" s="7" t="s">
        <v>27</v>
      </c>
      <c r="P35" s="7">
        <v>1</v>
      </c>
      <c r="Q35" s="27" t="s">
        <v>1</v>
      </c>
      <c r="R35" s="10" t="s">
        <v>38</v>
      </c>
    </row>
    <row r="36" spans="13:18" ht="15.75" customHeight="1" x14ac:dyDescent="0.15">
      <c r="M36" s="1" t="s">
        <v>20</v>
      </c>
      <c r="N36">
        <f>K20</f>
        <v>3</v>
      </c>
      <c r="O36" s="7" t="s">
        <v>27</v>
      </c>
      <c r="P36" s="7">
        <v>1</v>
      </c>
      <c r="Q36" s="27" t="s">
        <v>1</v>
      </c>
      <c r="R36" s="10" t="s">
        <v>38</v>
      </c>
    </row>
    <row r="37" spans="13:18" ht="15.75" customHeight="1" x14ac:dyDescent="0.15"/>
    <row r="38" spans="13:18" ht="15.75" customHeight="1" x14ac:dyDescent="0.15"/>
    <row r="39" spans="13:18" ht="15.75" customHeight="1" x14ac:dyDescent="0.15"/>
    <row r="40" spans="13:18" ht="15.75" customHeight="1" x14ac:dyDescent="0.15"/>
    <row r="41" spans="13:18" ht="15.75" customHeight="1" x14ac:dyDescent="0.15"/>
    <row r="42" spans="13:18" ht="15.75" customHeight="1" x14ac:dyDescent="0.15"/>
    <row r="43" spans="13:18" ht="15.75" customHeight="1" x14ac:dyDescent="0.15"/>
    <row r="44" spans="13:18" ht="15.75" customHeight="1" x14ac:dyDescent="0.15"/>
    <row r="45" spans="13:18" ht="15.75" customHeight="1" x14ac:dyDescent="0.15"/>
    <row r="46" spans="13:18" ht="15.75" customHeight="1" x14ac:dyDescent="0.15"/>
    <row r="47" spans="13:18" ht="15.75" customHeight="1" x14ac:dyDescent="0.15"/>
    <row r="48" spans="13:1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</sheetData>
  <mergeCells count="6">
    <mergeCell ref="B1:D1"/>
    <mergeCell ref="E1:K1"/>
    <mergeCell ref="B18:D18"/>
    <mergeCell ref="E18:K18"/>
    <mergeCell ref="B22:D22"/>
    <mergeCell ref="E22:K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D021-671A-554F-BDF9-B2989385757B}">
  <dimension ref="A1:R998"/>
  <sheetViews>
    <sheetView zoomScaleNormal="100" workbookViewId="0">
      <selection activeCell="B14" sqref="B14"/>
    </sheetView>
  </sheetViews>
  <sheetFormatPr baseColWidth="10" defaultColWidth="12.6640625" defaultRowHeight="13" x14ac:dyDescent="0.15"/>
  <cols>
    <col min="1" max="1" width="27" bestFit="1" customWidth="1"/>
  </cols>
  <sheetData>
    <row r="1" spans="1:18" ht="15.75" customHeight="1" x14ac:dyDescent="0.15">
      <c r="A1" s="36"/>
      <c r="B1" s="20" t="s">
        <v>0</v>
      </c>
      <c r="C1" s="21"/>
      <c r="D1" s="21"/>
      <c r="E1" s="20" t="s">
        <v>1</v>
      </c>
      <c r="F1" s="21"/>
      <c r="G1" s="21"/>
      <c r="H1" s="21"/>
      <c r="I1" s="21"/>
      <c r="J1" s="21"/>
      <c r="K1" s="21"/>
      <c r="L1" s="20" t="s">
        <v>35</v>
      </c>
      <c r="M1" s="21"/>
      <c r="N1" s="21"/>
      <c r="O1" s="21"/>
      <c r="P1" s="21"/>
      <c r="Q1" s="21"/>
      <c r="R1" s="21"/>
    </row>
    <row r="2" spans="1:18" ht="15.75" customHeight="1" x14ac:dyDescent="0.15">
      <c r="A2" s="38" t="s">
        <v>32</v>
      </c>
      <c r="B2" s="37">
        <v>0.375</v>
      </c>
      <c r="C2" s="37">
        <v>0.41666666666666669</v>
      </c>
      <c r="D2" s="37">
        <v>0.45833333333333331</v>
      </c>
      <c r="E2" s="37">
        <v>0.375</v>
      </c>
      <c r="F2" s="37">
        <v>0.41666666666666669</v>
      </c>
      <c r="G2" s="37">
        <v>0.45833333333333331</v>
      </c>
      <c r="H2" s="37">
        <v>0.5</v>
      </c>
      <c r="I2" s="37">
        <v>0.54166666666666663</v>
      </c>
      <c r="J2" s="37">
        <v>0.58333333333333337</v>
      </c>
      <c r="K2" s="37">
        <v>0.625</v>
      </c>
      <c r="L2" s="37">
        <v>0.375</v>
      </c>
      <c r="M2" s="37">
        <v>0.41666666666666669</v>
      </c>
      <c r="N2" s="37">
        <v>0.45833333333333331</v>
      </c>
      <c r="O2" s="37">
        <v>0.5</v>
      </c>
      <c r="P2" s="37">
        <v>0.54166666666666663</v>
      </c>
      <c r="Q2" s="37">
        <v>0.58333333333333337</v>
      </c>
      <c r="R2" s="37">
        <v>0.625</v>
      </c>
    </row>
    <row r="3" spans="1:18" ht="15.75" customHeight="1" x14ac:dyDescent="0.15">
      <c r="A3" s="36" t="s">
        <v>2</v>
      </c>
      <c r="B3" s="23">
        <v>1</v>
      </c>
      <c r="C3" s="23"/>
      <c r="D3" s="23"/>
      <c r="E3" s="23">
        <v>1</v>
      </c>
      <c r="F3" s="23"/>
      <c r="G3" s="23"/>
      <c r="H3" s="23"/>
      <c r="I3" s="23"/>
      <c r="J3" s="23"/>
      <c r="K3" s="23"/>
      <c r="L3" s="23">
        <v>1</v>
      </c>
      <c r="M3" s="23"/>
      <c r="N3" s="23"/>
      <c r="O3" s="23"/>
      <c r="P3" s="23"/>
      <c r="Q3" s="23"/>
      <c r="R3" s="23"/>
    </row>
    <row r="4" spans="1:18" ht="15.75" customHeight="1" x14ac:dyDescent="0.15">
      <c r="A4" s="36" t="s">
        <v>3</v>
      </c>
      <c r="B4" s="23">
        <v>1</v>
      </c>
      <c r="C4" s="23">
        <v>1</v>
      </c>
      <c r="D4" s="23"/>
      <c r="E4" s="23">
        <v>1</v>
      </c>
      <c r="F4" s="23">
        <v>1</v>
      </c>
      <c r="G4" s="23"/>
      <c r="H4" s="23"/>
      <c r="I4" s="23"/>
      <c r="J4" s="23"/>
      <c r="K4" s="23"/>
      <c r="L4" s="23">
        <v>1</v>
      </c>
      <c r="M4" s="23">
        <v>1</v>
      </c>
      <c r="N4" s="23"/>
      <c r="O4" s="23"/>
      <c r="P4" s="23"/>
      <c r="Q4" s="23"/>
      <c r="R4" s="23"/>
    </row>
    <row r="5" spans="1:18" ht="15.75" customHeight="1" x14ac:dyDescent="0.15">
      <c r="A5" s="36" t="s">
        <v>4</v>
      </c>
      <c r="B5" s="23">
        <v>1</v>
      </c>
      <c r="C5" s="23">
        <v>1</v>
      </c>
      <c r="D5" s="23">
        <v>1</v>
      </c>
      <c r="E5" s="23">
        <v>1</v>
      </c>
      <c r="F5" s="23">
        <v>1</v>
      </c>
      <c r="G5" s="23">
        <v>1</v>
      </c>
      <c r="H5" s="23"/>
      <c r="I5" s="23"/>
      <c r="J5" s="23"/>
      <c r="K5" s="23"/>
      <c r="L5" s="23">
        <v>1</v>
      </c>
      <c r="M5" s="23">
        <v>1</v>
      </c>
      <c r="N5" s="23">
        <v>1</v>
      </c>
      <c r="O5" s="23"/>
      <c r="P5" s="23"/>
      <c r="Q5" s="23"/>
      <c r="R5" s="23"/>
    </row>
    <row r="6" spans="1:18" ht="15.75" customHeight="1" x14ac:dyDescent="0.15">
      <c r="A6" s="36" t="s">
        <v>5</v>
      </c>
      <c r="B6" s="23">
        <v>1</v>
      </c>
      <c r="C6" s="23">
        <v>1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/>
      <c r="J6" s="23"/>
      <c r="K6" s="23"/>
      <c r="L6" s="23">
        <v>1</v>
      </c>
      <c r="M6" s="23">
        <v>1</v>
      </c>
      <c r="N6" s="23">
        <v>1</v>
      </c>
      <c r="O6" s="23">
        <v>1</v>
      </c>
      <c r="P6" s="23"/>
      <c r="Q6" s="23"/>
      <c r="R6" s="23"/>
    </row>
    <row r="7" spans="1:18" ht="15.75" customHeight="1" x14ac:dyDescent="0.15">
      <c r="A7" s="36" t="s">
        <v>6</v>
      </c>
      <c r="B7" s="23">
        <v>0</v>
      </c>
      <c r="C7" s="23">
        <v>1</v>
      </c>
      <c r="D7" s="23">
        <v>1</v>
      </c>
      <c r="E7" s="23"/>
      <c r="F7" s="23">
        <v>1</v>
      </c>
      <c r="G7" s="23">
        <v>1</v>
      </c>
      <c r="H7" s="23">
        <v>1</v>
      </c>
      <c r="I7" s="23">
        <v>1</v>
      </c>
      <c r="J7" s="23"/>
      <c r="K7" s="23"/>
      <c r="L7" s="23"/>
      <c r="M7" s="23">
        <v>1</v>
      </c>
      <c r="N7" s="23">
        <v>1</v>
      </c>
      <c r="O7" s="23">
        <v>1</v>
      </c>
      <c r="P7" s="23">
        <v>1</v>
      </c>
      <c r="Q7" s="23"/>
      <c r="R7" s="23"/>
    </row>
    <row r="8" spans="1:18" ht="15.75" customHeight="1" x14ac:dyDescent="0.15">
      <c r="A8" s="36" t="s">
        <v>7</v>
      </c>
      <c r="B8" s="23">
        <v>1</v>
      </c>
      <c r="C8" s="23">
        <v>0</v>
      </c>
      <c r="D8" s="23">
        <v>1</v>
      </c>
      <c r="E8" s="23"/>
      <c r="F8" s="23"/>
      <c r="G8" s="23">
        <v>1</v>
      </c>
      <c r="H8" s="23">
        <v>1</v>
      </c>
      <c r="I8" s="23">
        <v>1</v>
      </c>
      <c r="J8" s="23">
        <v>1</v>
      </c>
      <c r="K8" s="23"/>
      <c r="L8" s="23"/>
      <c r="M8" s="23"/>
      <c r="N8" s="23">
        <v>1</v>
      </c>
      <c r="O8" s="23">
        <v>1</v>
      </c>
      <c r="P8" s="23">
        <v>1</v>
      </c>
      <c r="Q8" s="23">
        <v>1</v>
      </c>
      <c r="R8" s="23"/>
    </row>
    <row r="9" spans="1:18" ht="15.75" customHeight="1" x14ac:dyDescent="0.15">
      <c r="A9" s="36" t="s">
        <v>8</v>
      </c>
      <c r="B9" s="23">
        <v>1</v>
      </c>
      <c r="C9" s="23">
        <v>1</v>
      </c>
      <c r="D9" s="23">
        <v>0</v>
      </c>
      <c r="E9" s="23"/>
      <c r="F9" s="23"/>
      <c r="G9" s="23"/>
      <c r="H9" s="23">
        <v>1</v>
      </c>
      <c r="I9" s="23">
        <v>1</v>
      </c>
      <c r="J9" s="23">
        <v>1</v>
      </c>
      <c r="K9" s="23">
        <v>1</v>
      </c>
      <c r="L9" s="23"/>
      <c r="M9" s="23"/>
      <c r="N9" s="23"/>
      <c r="O9" s="23">
        <v>1</v>
      </c>
      <c r="P9" s="23">
        <v>1</v>
      </c>
      <c r="Q9" s="23">
        <v>1</v>
      </c>
      <c r="R9" s="23">
        <v>1</v>
      </c>
    </row>
    <row r="10" spans="1:18" ht="15.75" customHeight="1" x14ac:dyDescent="0.15">
      <c r="A10" s="36" t="s">
        <v>9</v>
      </c>
      <c r="B10" s="23">
        <v>1</v>
      </c>
      <c r="C10" s="23">
        <v>1</v>
      </c>
      <c r="D10" s="23">
        <v>1</v>
      </c>
      <c r="E10" s="23"/>
      <c r="F10" s="23"/>
      <c r="G10" s="23"/>
      <c r="H10" s="23"/>
      <c r="I10" s="23">
        <v>1</v>
      </c>
      <c r="J10" s="23">
        <v>1</v>
      </c>
      <c r="K10" s="23">
        <v>1</v>
      </c>
      <c r="L10" s="23"/>
      <c r="M10" s="23"/>
      <c r="N10" s="23"/>
      <c r="O10" s="23"/>
      <c r="P10" s="23">
        <v>1</v>
      </c>
      <c r="Q10" s="23">
        <v>1</v>
      </c>
      <c r="R10" s="23">
        <v>1</v>
      </c>
    </row>
    <row r="11" spans="1:18" ht="15.75" customHeight="1" x14ac:dyDescent="0.15">
      <c r="A11" s="36" t="s">
        <v>10</v>
      </c>
      <c r="B11" s="23"/>
      <c r="C11" s="23">
        <v>1</v>
      </c>
      <c r="D11" s="23">
        <v>1</v>
      </c>
      <c r="E11" s="23"/>
      <c r="F11" s="23"/>
      <c r="G11" s="23"/>
      <c r="H11" s="23"/>
      <c r="I11" s="23"/>
      <c r="J11" s="23">
        <v>1</v>
      </c>
      <c r="K11" s="23">
        <v>1</v>
      </c>
      <c r="L11" s="23"/>
      <c r="M11" s="23"/>
      <c r="N11" s="23"/>
      <c r="O11" s="23"/>
      <c r="P11" s="23"/>
      <c r="Q11" s="23">
        <v>1</v>
      </c>
      <c r="R11" s="23">
        <v>1</v>
      </c>
    </row>
    <row r="12" spans="1:18" ht="15.75" customHeight="1" x14ac:dyDescent="0.15">
      <c r="A12" s="36" t="s">
        <v>11</v>
      </c>
      <c r="B12" s="23"/>
      <c r="C12" s="23"/>
      <c r="D12" s="23">
        <v>1</v>
      </c>
      <c r="E12" s="23"/>
      <c r="F12" s="23"/>
      <c r="G12" s="23"/>
      <c r="H12" s="23"/>
      <c r="I12" s="23"/>
      <c r="J12" s="23"/>
      <c r="K12" s="23">
        <v>1</v>
      </c>
      <c r="L12" s="23"/>
      <c r="M12" s="23"/>
      <c r="N12" s="23"/>
      <c r="O12" s="23"/>
      <c r="P12" s="23"/>
      <c r="Q12" s="23"/>
      <c r="R12" s="23">
        <v>1</v>
      </c>
    </row>
    <row r="13" spans="1:18" ht="15.75" customHeight="1" x14ac:dyDescent="0.15">
      <c r="A13" s="1"/>
    </row>
    <row r="14" spans="1:18" ht="15.75" customHeight="1" x14ac:dyDescent="0.15">
      <c r="A14" s="29" t="s">
        <v>31</v>
      </c>
      <c r="B14" s="7">
        <f>SUMPRODUCT(B18:D18,B22:D22)+SUMPRODUCT(E18:K18,E22:K22)+SUMPRODUCT(L18:R18,L22:R22)</f>
        <v>951</v>
      </c>
    </row>
    <row r="15" spans="1:18" ht="15.75" customHeight="1" x14ac:dyDescent="0.15">
      <c r="A15" s="1"/>
    </row>
    <row r="16" spans="1:18" ht="15.75" customHeight="1" x14ac:dyDescent="0.15">
      <c r="A16" s="17"/>
      <c r="B16" s="33" t="s">
        <v>0</v>
      </c>
      <c r="C16" s="34"/>
      <c r="D16" s="35"/>
      <c r="E16" s="33" t="s">
        <v>1</v>
      </c>
      <c r="F16" s="34"/>
      <c r="G16" s="34"/>
      <c r="H16" s="34"/>
      <c r="I16" s="34"/>
      <c r="J16" s="34"/>
      <c r="K16" s="35"/>
      <c r="L16" s="33" t="s">
        <v>35</v>
      </c>
      <c r="M16" s="34"/>
      <c r="N16" s="34"/>
      <c r="O16" s="34"/>
      <c r="P16" s="34"/>
      <c r="Q16" s="34"/>
      <c r="R16" s="35"/>
    </row>
    <row r="17" spans="1:18" ht="15.75" customHeight="1" x14ac:dyDescent="0.15">
      <c r="A17" s="30" t="s">
        <v>13</v>
      </c>
      <c r="B17" s="31" t="s">
        <v>14</v>
      </c>
      <c r="C17" s="31" t="s">
        <v>15</v>
      </c>
      <c r="D17" s="31" t="s">
        <v>16</v>
      </c>
      <c r="E17" s="31" t="s">
        <v>14</v>
      </c>
      <c r="F17" s="31" t="s">
        <v>15</v>
      </c>
      <c r="G17" s="31" t="s">
        <v>16</v>
      </c>
      <c r="H17" s="31" t="s">
        <v>17</v>
      </c>
      <c r="I17" s="31" t="s">
        <v>18</v>
      </c>
      <c r="J17" s="31" t="s">
        <v>19</v>
      </c>
      <c r="K17" s="31" t="s">
        <v>20</v>
      </c>
      <c r="L17" s="31" t="s">
        <v>14</v>
      </c>
      <c r="M17" s="31" t="s">
        <v>15</v>
      </c>
      <c r="N17" s="31" t="s">
        <v>16</v>
      </c>
      <c r="O17" s="31" t="s">
        <v>17</v>
      </c>
      <c r="P17" s="31" t="s">
        <v>18</v>
      </c>
      <c r="Q17" s="31" t="s">
        <v>19</v>
      </c>
      <c r="R17" s="31" t="s">
        <v>20</v>
      </c>
    </row>
    <row r="18" spans="1:18" ht="15.75" customHeight="1" x14ac:dyDescent="0.15">
      <c r="A18" s="25" t="s">
        <v>24</v>
      </c>
      <c r="B18" s="23">
        <v>1</v>
      </c>
      <c r="C18" s="23">
        <v>1</v>
      </c>
      <c r="D18" s="23">
        <v>3</v>
      </c>
      <c r="E18" s="23">
        <v>4</v>
      </c>
      <c r="F18" s="23">
        <v>1</v>
      </c>
      <c r="G18" s="23">
        <v>1</v>
      </c>
      <c r="H18" s="23">
        <v>1</v>
      </c>
      <c r="I18" s="23">
        <v>2</v>
      </c>
      <c r="J18" s="23">
        <v>1</v>
      </c>
      <c r="K18" s="23">
        <v>3</v>
      </c>
      <c r="L18" s="23">
        <v>1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</row>
    <row r="19" spans="1:18" ht="15.75" customHeight="1" x14ac:dyDescent="0.15"/>
    <row r="20" spans="1:18" ht="15.75" customHeight="1" x14ac:dyDescent="0.15">
      <c r="A20" s="6"/>
      <c r="B20" s="11" t="s">
        <v>0</v>
      </c>
      <c r="C20" s="18"/>
      <c r="D20" s="32"/>
      <c r="E20" s="11" t="s">
        <v>1</v>
      </c>
      <c r="F20" s="18"/>
      <c r="G20" s="18"/>
      <c r="H20" s="18"/>
      <c r="I20" s="18"/>
      <c r="J20" s="18"/>
      <c r="K20" s="18"/>
      <c r="L20" s="20" t="s">
        <v>35</v>
      </c>
      <c r="M20" s="20"/>
      <c r="N20" s="20"/>
      <c r="O20" s="20"/>
      <c r="P20" s="20"/>
      <c r="Q20" s="20"/>
      <c r="R20" s="20"/>
    </row>
    <row r="21" spans="1:18" x14ac:dyDescent="0.15">
      <c r="A21" s="8" t="s">
        <v>13</v>
      </c>
      <c r="B21" s="3" t="s">
        <v>14</v>
      </c>
      <c r="C21" s="3" t="s">
        <v>15</v>
      </c>
      <c r="D21" s="3" t="s">
        <v>16</v>
      </c>
      <c r="E21" s="3" t="s">
        <v>14</v>
      </c>
      <c r="F21" s="3" t="s">
        <v>15</v>
      </c>
      <c r="G21" s="3" t="s">
        <v>16</v>
      </c>
      <c r="H21" s="3" t="s">
        <v>17</v>
      </c>
      <c r="I21" s="3" t="s">
        <v>18</v>
      </c>
      <c r="J21" s="3" t="s">
        <v>19</v>
      </c>
      <c r="K21" s="3" t="s">
        <v>20</v>
      </c>
      <c r="L21" s="19" t="s">
        <v>14</v>
      </c>
      <c r="M21" s="19" t="s">
        <v>15</v>
      </c>
      <c r="N21" s="19" t="s">
        <v>16</v>
      </c>
      <c r="O21" s="19" t="s">
        <v>17</v>
      </c>
      <c r="P21" s="19" t="s">
        <v>18</v>
      </c>
      <c r="Q21" s="19" t="s">
        <v>19</v>
      </c>
      <c r="R21" s="19" t="s">
        <v>20</v>
      </c>
    </row>
    <row r="22" spans="1:18" ht="15.75" customHeight="1" x14ac:dyDescent="0.15">
      <c r="A22" s="9" t="s">
        <v>25</v>
      </c>
      <c r="B22" s="6">
        <v>105</v>
      </c>
      <c r="C22" s="6">
        <v>105</v>
      </c>
      <c r="D22" s="6">
        <v>105</v>
      </c>
      <c r="E22" s="6">
        <v>32</v>
      </c>
      <c r="F22" s="6">
        <v>32</v>
      </c>
      <c r="G22" s="6">
        <v>32</v>
      </c>
      <c r="H22" s="6">
        <v>32</v>
      </c>
      <c r="I22" s="6">
        <v>32</v>
      </c>
      <c r="J22" s="6">
        <v>32</v>
      </c>
      <c r="K22" s="6">
        <v>32</v>
      </c>
      <c r="L22" s="6">
        <v>10</v>
      </c>
      <c r="M22" s="6">
        <v>10</v>
      </c>
      <c r="N22" s="6">
        <v>10</v>
      </c>
      <c r="O22" s="6">
        <v>10</v>
      </c>
      <c r="P22" s="6">
        <v>10</v>
      </c>
      <c r="Q22" s="6">
        <v>10</v>
      </c>
      <c r="R22" s="6">
        <v>10</v>
      </c>
    </row>
    <row r="23" spans="1:18" ht="15.75" customHeight="1" x14ac:dyDescent="0.15"/>
    <row r="24" spans="1:18" ht="15.75" customHeight="1" x14ac:dyDescent="0.15">
      <c r="A24" s="29" t="s">
        <v>26</v>
      </c>
    </row>
    <row r="25" spans="1:18" ht="15.75" customHeight="1" x14ac:dyDescent="0.15">
      <c r="A25" s="1"/>
    </row>
    <row r="26" spans="1:18" ht="15.75" customHeight="1" x14ac:dyDescent="0.15">
      <c r="A26" s="1" t="s">
        <v>14</v>
      </c>
      <c r="B26" s="7">
        <f>SUMPRODUCT(B3:R3,$B$18:$R$18)</f>
        <v>6</v>
      </c>
      <c r="C26" s="7" t="s">
        <v>27</v>
      </c>
      <c r="D26" s="7">
        <v>6</v>
      </c>
    </row>
    <row r="27" spans="1:18" ht="15.75" customHeight="1" x14ac:dyDescent="0.15">
      <c r="A27" s="1" t="s">
        <v>15</v>
      </c>
      <c r="B27" s="7">
        <f>SUMPRODUCT(B4:R4,$B$18:$R$18)</f>
        <v>8</v>
      </c>
      <c r="C27" s="7" t="s">
        <v>27</v>
      </c>
      <c r="D27" s="7">
        <v>4</v>
      </c>
    </row>
    <row r="28" spans="1:18" ht="15.75" customHeight="1" x14ac:dyDescent="0.15">
      <c r="A28" s="1" t="s">
        <v>16</v>
      </c>
      <c r="B28" s="7">
        <f>SUMPRODUCT(B5:R5,$B$18:$R$18)</f>
        <v>12</v>
      </c>
      <c r="C28" s="7" t="s">
        <v>27</v>
      </c>
      <c r="D28" s="7">
        <v>8</v>
      </c>
    </row>
    <row r="29" spans="1:18" ht="15.75" customHeight="1" x14ac:dyDescent="0.15">
      <c r="A29" s="1" t="s">
        <v>17</v>
      </c>
      <c r="B29" s="7">
        <f>SUMPRODUCT(B6:R6,$B$18:$R$18)</f>
        <v>13</v>
      </c>
      <c r="C29" s="7" t="s">
        <v>27</v>
      </c>
      <c r="D29" s="7">
        <v>10</v>
      </c>
    </row>
    <row r="30" spans="1:18" ht="15.75" customHeight="1" x14ac:dyDescent="0.15">
      <c r="A30" s="1" t="s">
        <v>18</v>
      </c>
      <c r="B30" s="7">
        <f>SUMPRODUCT(B7:R7,$B$18:$R$18)</f>
        <v>9</v>
      </c>
      <c r="C30" s="7" t="s">
        <v>27</v>
      </c>
      <c r="D30" s="7">
        <v>9</v>
      </c>
    </row>
    <row r="31" spans="1:18" ht="15.75" customHeight="1" x14ac:dyDescent="0.15">
      <c r="A31" s="1" t="s">
        <v>19</v>
      </c>
      <c r="B31" s="7">
        <f>SUMPRODUCT(B8:R8,$B$18:$R$18)</f>
        <v>9</v>
      </c>
      <c r="C31" s="7" t="s">
        <v>27</v>
      </c>
      <c r="D31" s="7">
        <v>6</v>
      </c>
    </row>
    <row r="32" spans="1:18" ht="15.75" customHeight="1" x14ac:dyDescent="0.15">
      <c r="A32" s="1" t="s">
        <v>20</v>
      </c>
      <c r="B32" s="7">
        <f>SUMPRODUCT(B9:R9,$B$18:$R$18)</f>
        <v>9</v>
      </c>
      <c r="C32" s="7" t="s">
        <v>27</v>
      </c>
      <c r="D32" s="7">
        <v>4</v>
      </c>
    </row>
    <row r="33" spans="1:6" ht="15.75" customHeight="1" x14ac:dyDescent="0.15">
      <c r="A33" s="1" t="s">
        <v>21</v>
      </c>
      <c r="B33" s="7">
        <f>SUMPRODUCT(B10:R10,$B$18:$R$18)</f>
        <v>11</v>
      </c>
      <c r="C33" s="7" t="s">
        <v>27</v>
      </c>
      <c r="D33" s="7">
        <v>7</v>
      </c>
    </row>
    <row r="34" spans="1:6" ht="15.75" customHeight="1" x14ac:dyDescent="0.15">
      <c r="A34" s="1" t="s">
        <v>22</v>
      </c>
      <c r="B34" s="7">
        <f>SUMPRODUCT(B11:R11,$B$18:$R$18)</f>
        <v>8</v>
      </c>
      <c r="C34" s="7" t="s">
        <v>27</v>
      </c>
      <c r="D34" s="7">
        <v>6</v>
      </c>
    </row>
    <row r="35" spans="1:6" ht="15.75" customHeight="1" x14ac:dyDescent="0.15">
      <c r="A35" s="1" t="s">
        <v>23</v>
      </c>
      <c r="B35" s="7">
        <f>SUMPRODUCT(B12:R12,$B$18:$R$18)</f>
        <v>6</v>
      </c>
      <c r="C35" s="7" t="s">
        <v>27</v>
      </c>
      <c r="D35" s="7">
        <v>6</v>
      </c>
    </row>
    <row r="36" spans="1:6" ht="15.75" customHeight="1" x14ac:dyDescent="0.15">
      <c r="A36" s="1" t="s">
        <v>14</v>
      </c>
      <c r="B36" s="7">
        <f>B18</f>
        <v>1</v>
      </c>
      <c r="C36" s="7" t="s">
        <v>27</v>
      </c>
      <c r="D36" s="7">
        <v>0</v>
      </c>
      <c r="E36" s="27" t="s">
        <v>0</v>
      </c>
      <c r="F36" s="10" t="s">
        <v>30</v>
      </c>
    </row>
    <row r="37" spans="1:6" ht="15.75" customHeight="1" x14ac:dyDescent="0.15">
      <c r="A37" s="1" t="s">
        <v>15</v>
      </c>
      <c r="B37" s="7">
        <f>C18</f>
        <v>1</v>
      </c>
      <c r="C37" s="7" t="s">
        <v>27</v>
      </c>
      <c r="D37" s="7">
        <v>0</v>
      </c>
      <c r="E37" s="27" t="s">
        <v>0</v>
      </c>
      <c r="F37" s="10" t="s">
        <v>30</v>
      </c>
    </row>
    <row r="38" spans="1:6" ht="15.75" customHeight="1" x14ac:dyDescent="0.15">
      <c r="A38" s="1" t="s">
        <v>16</v>
      </c>
      <c r="B38">
        <f>D18</f>
        <v>3</v>
      </c>
      <c r="C38" s="7" t="s">
        <v>27</v>
      </c>
      <c r="D38" s="7">
        <v>0</v>
      </c>
      <c r="E38" s="27" t="s">
        <v>0</v>
      </c>
      <c r="F38" s="10" t="s">
        <v>30</v>
      </c>
    </row>
    <row r="39" spans="1:6" ht="15.75" customHeight="1" x14ac:dyDescent="0.15">
      <c r="A39" s="1" t="s">
        <v>14</v>
      </c>
      <c r="B39">
        <f>E18</f>
        <v>4</v>
      </c>
      <c r="C39" s="7" t="s">
        <v>27</v>
      </c>
      <c r="D39" s="7">
        <v>0</v>
      </c>
      <c r="E39" s="27" t="s">
        <v>1</v>
      </c>
      <c r="F39" s="10" t="s">
        <v>30</v>
      </c>
    </row>
    <row r="40" spans="1:6" ht="15.75" customHeight="1" x14ac:dyDescent="0.15">
      <c r="A40" s="1" t="s">
        <v>15</v>
      </c>
      <c r="B40">
        <f>F18</f>
        <v>1</v>
      </c>
      <c r="C40" s="7" t="s">
        <v>27</v>
      </c>
      <c r="D40" s="7">
        <v>0</v>
      </c>
      <c r="E40" s="27" t="s">
        <v>1</v>
      </c>
      <c r="F40" s="10" t="s">
        <v>30</v>
      </c>
    </row>
    <row r="41" spans="1:6" ht="15.75" customHeight="1" x14ac:dyDescent="0.15">
      <c r="A41" s="1" t="s">
        <v>16</v>
      </c>
      <c r="B41">
        <f>G18</f>
        <v>1</v>
      </c>
      <c r="C41" s="7" t="s">
        <v>27</v>
      </c>
      <c r="D41" s="7">
        <v>0</v>
      </c>
      <c r="E41" s="27" t="s">
        <v>1</v>
      </c>
      <c r="F41" s="10" t="s">
        <v>30</v>
      </c>
    </row>
    <row r="42" spans="1:6" ht="15.75" customHeight="1" x14ac:dyDescent="0.15">
      <c r="A42" s="1" t="s">
        <v>17</v>
      </c>
      <c r="B42">
        <f>H18</f>
        <v>1</v>
      </c>
      <c r="C42" s="7" t="s">
        <v>27</v>
      </c>
      <c r="D42" s="7">
        <v>0</v>
      </c>
      <c r="E42" s="27" t="s">
        <v>1</v>
      </c>
      <c r="F42" s="10" t="s">
        <v>30</v>
      </c>
    </row>
    <row r="43" spans="1:6" ht="15.75" customHeight="1" x14ac:dyDescent="0.15">
      <c r="A43" s="1" t="s">
        <v>18</v>
      </c>
      <c r="B43" s="7">
        <f>I18</f>
        <v>2</v>
      </c>
      <c r="C43" s="7" t="s">
        <v>27</v>
      </c>
      <c r="D43" s="7">
        <v>0</v>
      </c>
      <c r="E43" s="27" t="s">
        <v>1</v>
      </c>
      <c r="F43" s="10" t="s">
        <v>30</v>
      </c>
    </row>
    <row r="44" spans="1:6" ht="15.75" customHeight="1" x14ac:dyDescent="0.15">
      <c r="A44" s="1" t="s">
        <v>19</v>
      </c>
      <c r="B44" s="7">
        <f>J18</f>
        <v>1</v>
      </c>
      <c r="C44" s="7" t="s">
        <v>27</v>
      </c>
      <c r="D44" s="7">
        <v>0</v>
      </c>
      <c r="E44" s="27" t="s">
        <v>1</v>
      </c>
      <c r="F44" s="10" t="s">
        <v>30</v>
      </c>
    </row>
    <row r="45" spans="1:6" ht="15.75" customHeight="1" x14ac:dyDescent="0.15">
      <c r="A45" s="1" t="s">
        <v>20</v>
      </c>
      <c r="B45" s="7">
        <f>K18</f>
        <v>3</v>
      </c>
      <c r="C45" s="7" t="s">
        <v>27</v>
      </c>
      <c r="D45" s="7">
        <v>0</v>
      </c>
      <c r="E45" s="27" t="s">
        <v>1</v>
      </c>
      <c r="F45" s="10" t="s">
        <v>30</v>
      </c>
    </row>
    <row r="46" spans="1:6" ht="15.75" customHeight="1" x14ac:dyDescent="0.15">
      <c r="A46" s="1" t="s">
        <v>14</v>
      </c>
      <c r="B46">
        <f>L18</f>
        <v>1</v>
      </c>
      <c r="C46" s="7" t="s">
        <v>27</v>
      </c>
      <c r="D46" s="7">
        <v>0</v>
      </c>
      <c r="E46" s="27" t="s">
        <v>35</v>
      </c>
      <c r="F46" s="10" t="s">
        <v>30</v>
      </c>
    </row>
    <row r="47" spans="1:6" ht="15.75" customHeight="1" x14ac:dyDescent="0.15">
      <c r="A47" s="1" t="s">
        <v>15</v>
      </c>
      <c r="B47">
        <f>M18</f>
        <v>0</v>
      </c>
      <c r="C47" s="7" t="s">
        <v>27</v>
      </c>
      <c r="D47" s="7">
        <v>0</v>
      </c>
      <c r="E47" s="27" t="s">
        <v>35</v>
      </c>
      <c r="F47" s="10" t="s">
        <v>30</v>
      </c>
    </row>
    <row r="48" spans="1:6" ht="15.75" customHeight="1" x14ac:dyDescent="0.15">
      <c r="A48" s="1" t="s">
        <v>16</v>
      </c>
      <c r="B48">
        <f>N18</f>
        <v>0</v>
      </c>
      <c r="C48" s="7" t="s">
        <v>27</v>
      </c>
      <c r="D48" s="7">
        <v>0</v>
      </c>
      <c r="E48" s="27" t="s">
        <v>35</v>
      </c>
      <c r="F48" s="10" t="s">
        <v>30</v>
      </c>
    </row>
    <row r="49" spans="1:6" ht="15.75" customHeight="1" x14ac:dyDescent="0.15">
      <c r="A49" s="1" t="s">
        <v>17</v>
      </c>
      <c r="B49">
        <f>O18</f>
        <v>0</v>
      </c>
      <c r="C49" s="7" t="s">
        <v>27</v>
      </c>
      <c r="D49" s="7">
        <v>0</v>
      </c>
      <c r="E49" s="27" t="s">
        <v>35</v>
      </c>
      <c r="F49" s="10" t="s">
        <v>30</v>
      </c>
    </row>
    <row r="50" spans="1:6" ht="15.75" customHeight="1" x14ac:dyDescent="0.15">
      <c r="A50" s="1" t="s">
        <v>18</v>
      </c>
      <c r="B50">
        <f>P18</f>
        <v>0</v>
      </c>
      <c r="C50" s="7" t="s">
        <v>27</v>
      </c>
      <c r="D50" s="7">
        <v>0</v>
      </c>
      <c r="E50" s="27" t="s">
        <v>35</v>
      </c>
      <c r="F50" s="10" t="s">
        <v>30</v>
      </c>
    </row>
    <row r="51" spans="1:6" ht="15.75" customHeight="1" x14ac:dyDescent="0.15">
      <c r="A51" s="1" t="s">
        <v>19</v>
      </c>
      <c r="B51" s="7">
        <f>Q18</f>
        <v>0</v>
      </c>
      <c r="C51" s="7" t="s">
        <v>27</v>
      </c>
      <c r="D51" s="7">
        <v>0</v>
      </c>
      <c r="E51" s="27" t="s">
        <v>35</v>
      </c>
      <c r="F51" s="10" t="s">
        <v>30</v>
      </c>
    </row>
    <row r="52" spans="1:6" ht="15.75" customHeight="1" x14ac:dyDescent="0.15">
      <c r="A52" s="1" t="s">
        <v>20</v>
      </c>
      <c r="B52" s="7">
        <f>R18</f>
        <v>0</v>
      </c>
      <c r="C52" s="7" t="s">
        <v>27</v>
      </c>
      <c r="D52" s="7">
        <v>0</v>
      </c>
      <c r="E52" s="27" t="s">
        <v>35</v>
      </c>
      <c r="F52" s="10" t="s">
        <v>30</v>
      </c>
    </row>
    <row r="53" spans="1:6" ht="15.75" customHeight="1" x14ac:dyDescent="0.15">
      <c r="A53" s="1" t="s">
        <v>14</v>
      </c>
      <c r="B53" s="7">
        <f>B18</f>
        <v>1</v>
      </c>
      <c r="C53" s="7" t="s">
        <v>27</v>
      </c>
      <c r="D53" s="7">
        <v>1</v>
      </c>
      <c r="E53" s="27" t="s">
        <v>0</v>
      </c>
      <c r="F53" s="10" t="s">
        <v>33</v>
      </c>
    </row>
    <row r="54" spans="1:6" ht="15.75" customHeight="1" x14ac:dyDescent="0.15">
      <c r="A54" s="1" t="s">
        <v>15</v>
      </c>
      <c r="B54" s="7">
        <f>C18</f>
        <v>1</v>
      </c>
      <c r="C54" s="7" t="s">
        <v>27</v>
      </c>
      <c r="D54" s="7">
        <v>1</v>
      </c>
      <c r="E54" s="27" t="s">
        <v>0</v>
      </c>
      <c r="F54" s="10" t="s">
        <v>33</v>
      </c>
    </row>
    <row r="55" spans="1:6" ht="15.75" customHeight="1" x14ac:dyDescent="0.15">
      <c r="A55" s="1" t="s">
        <v>16</v>
      </c>
      <c r="B55">
        <f>D18</f>
        <v>3</v>
      </c>
      <c r="C55" s="7" t="s">
        <v>27</v>
      </c>
      <c r="D55" s="7">
        <v>1</v>
      </c>
      <c r="E55" s="27" t="s">
        <v>0</v>
      </c>
      <c r="F55" s="10" t="s">
        <v>33</v>
      </c>
    </row>
    <row r="56" spans="1:6" ht="15.75" customHeight="1" x14ac:dyDescent="0.15">
      <c r="B56" s="7">
        <f>SUM(B18:D18)</f>
        <v>5</v>
      </c>
      <c r="C56" s="7" t="s">
        <v>27</v>
      </c>
      <c r="D56" s="7">
        <v>5</v>
      </c>
      <c r="E56" s="27" t="s">
        <v>34</v>
      </c>
    </row>
    <row r="57" spans="1:6" ht="15.75" customHeight="1" x14ac:dyDescent="0.15">
      <c r="B57" s="7">
        <f>SUM(L18:R18)</f>
        <v>1</v>
      </c>
      <c r="C57" s="7" t="s">
        <v>37</v>
      </c>
      <c r="D57" s="7">
        <f>SUM(B18:K18)*0.1</f>
        <v>1.8</v>
      </c>
      <c r="E57" s="27" t="s">
        <v>36</v>
      </c>
    </row>
    <row r="58" spans="1:6" x14ac:dyDescent="0.15">
      <c r="A58" s="1" t="s">
        <v>14</v>
      </c>
      <c r="B58">
        <f>B18</f>
        <v>1</v>
      </c>
      <c r="C58" s="7" t="s">
        <v>27</v>
      </c>
      <c r="D58" s="7">
        <v>1</v>
      </c>
      <c r="E58" s="27" t="s">
        <v>0</v>
      </c>
      <c r="F58" s="10" t="s">
        <v>38</v>
      </c>
    </row>
    <row r="59" spans="1:6" x14ac:dyDescent="0.15">
      <c r="A59" s="1" t="s">
        <v>15</v>
      </c>
      <c r="B59">
        <f>C18</f>
        <v>1</v>
      </c>
      <c r="C59" s="7" t="s">
        <v>27</v>
      </c>
      <c r="D59" s="7">
        <v>1</v>
      </c>
      <c r="E59" s="27" t="s">
        <v>0</v>
      </c>
      <c r="F59" s="10" t="s">
        <v>38</v>
      </c>
    </row>
    <row r="60" spans="1:6" x14ac:dyDescent="0.15">
      <c r="A60" s="1" t="s">
        <v>16</v>
      </c>
      <c r="B60">
        <f>D18</f>
        <v>3</v>
      </c>
      <c r="C60" s="7" t="s">
        <v>27</v>
      </c>
      <c r="D60">
        <v>1</v>
      </c>
      <c r="E60" s="27" t="s">
        <v>0</v>
      </c>
      <c r="F60" s="10" t="s">
        <v>38</v>
      </c>
    </row>
    <row r="61" spans="1:6" x14ac:dyDescent="0.15">
      <c r="A61" s="1" t="s">
        <v>14</v>
      </c>
      <c r="B61">
        <f>E18</f>
        <v>4</v>
      </c>
      <c r="C61" s="7" t="s">
        <v>27</v>
      </c>
      <c r="D61">
        <v>1</v>
      </c>
      <c r="E61" s="27" t="s">
        <v>1</v>
      </c>
      <c r="F61" s="10" t="s">
        <v>38</v>
      </c>
    </row>
    <row r="62" spans="1:6" x14ac:dyDescent="0.15">
      <c r="A62" s="1" t="s">
        <v>15</v>
      </c>
      <c r="B62">
        <f>F18</f>
        <v>1</v>
      </c>
      <c r="C62" s="7" t="s">
        <v>27</v>
      </c>
      <c r="D62">
        <v>1</v>
      </c>
      <c r="E62" s="27" t="s">
        <v>1</v>
      </c>
      <c r="F62" s="10" t="s">
        <v>38</v>
      </c>
    </row>
    <row r="63" spans="1:6" x14ac:dyDescent="0.15">
      <c r="A63" s="1" t="s">
        <v>16</v>
      </c>
      <c r="B63">
        <f>G18</f>
        <v>1</v>
      </c>
      <c r="C63" s="7" t="s">
        <v>27</v>
      </c>
      <c r="D63">
        <v>1</v>
      </c>
      <c r="E63" s="27" t="s">
        <v>1</v>
      </c>
      <c r="F63" s="10" t="s">
        <v>38</v>
      </c>
    </row>
    <row r="64" spans="1:6" x14ac:dyDescent="0.15">
      <c r="A64" s="1" t="s">
        <v>17</v>
      </c>
      <c r="B64">
        <f>H18</f>
        <v>1</v>
      </c>
      <c r="C64" s="7" t="s">
        <v>27</v>
      </c>
      <c r="D64">
        <v>1</v>
      </c>
      <c r="E64" s="27" t="s">
        <v>1</v>
      </c>
      <c r="F64" s="10" t="s">
        <v>38</v>
      </c>
    </row>
    <row r="65" spans="1:6" x14ac:dyDescent="0.15">
      <c r="A65" s="1" t="s">
        <v>18</v>
      </c>
      <c r="B65">
        <f>I18</f>
        <v>2</v>
      </c>
      <c r="C65" s="7" t="s">
        <v>27</v>
      </c>
      <c r="D65">
        <v>1</v>
      </c>
      <c r="E65" s="27" t="s">
        <v>1</v>
      </c>
      <c r="F65" s="10" t="s">
        <v>38</v>
      </c>
    </row>
    <row r="66" spans="1:6" x14ac:dyDescent="0.15">
      <c r="A66" s="1" t="s">
        <v>19</v>
      </c>
      <c r="B66">
        <f>J18</f>
        <v>1</v>
      </c>
      <c r="C66" s="7" t="s">
        <v>27</v>
      </c>
      <c r="D66">
        <v>1</v>
      </c>
      <c r="E66" s="27" t="s">
        <v>1</v>
      </c>
      <c r="F66" s="10" t="s">
        <v>38</v>
      </c>
    </row>
    <row r="67" spans="1:6" x14ac:dyDescent="0.15">
      <c r="A67" s="1" t="s">
        <v>20</v>
      </c>
      <c r="B67">
        <f>K18</f>
        <v>3</v>
      </c>
      <c r="C67" s="7" t="s">
        <v>27</v>
      </c>
      <c r="D67">
        <v>1</v>
      </c>
      <c r="E67" s="27" t="s">
        <v>1</v>
      </c>
      <c r="F67" s="10" t="s">
        <v>38</v>
      </c>
    </row>
    <row r="74" spans="1:6" x14ac:dyDescent="0.15">
      <c r="A74" s="1"/>
    </row>
    <row r="75" spans="1:6" x14ac:dyDescent="0.15">
      <c r="A75" s="1"/>
    </row>
    <row r="76" spans="1:6" x14ac:dyDescent="0.15">
      <c r="A76" s="1"/>
    </row>
    <row r="77" spans="1:6" x14ac:dyDescent="0.15">
      <c r="A77" s="1"/>
    </row>
    <row r="78" spans="1:6" x14ac:dyDescent="0.15">
      <c r="A78" s="1"/>
    </row>
    <row r="79" spans="1:6" x14ac:dyDescent="0.15">
      <c r="A79" s="1"/>
    </row>
    <row r="80" spans="1:6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</sheetData>
  <mergeCells count="9">
    <mergeCell ref="B20:D20"/>
    <mergeCell ref="E20:K20"/>
    <mergeCell ref="L20:R20"/>
    <mergeCell ref="L1:R1"/>
    <mergeCell ref="B16:D16"/>
    <mergeCell ref="E16:K16"/>
    <mergeCell ref="L16:R16"/>
    <mergeCell ref="B1:D1"/>
    <mergeCell ref="E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23AD-36AC-1449-A4DF-65083F2B8691}">
  <dimension ref="A1:M23"/>
  <sheetViews>
    <sheetView workbookViewId="0">
      <selection activeCell="C12" sqref="C12"/>
    </sheetView>
  </sheetViews>
  <sheetFormatPr baseColWidth="10" defaultColWidth="8.83203125" defaultRowHeight="13" x14ac:dyDescent="0.15"/>
  <cols>
    <col min="3" max="3" width="7.6640625" customWidth="1"/>
    <col min="4" max="5" width="6.1640625" bestFit="1" customWidth="1"/>
    <col min="6" max="6" width="16.1640625" bestFit="1" customWidth="1"/>
    <col min="7" max="7" width="15.83203125" bestFit="1" customWidth="1"/>
    <col min="8" max="8" width="5.6640625" bestFit="1" customWidth="1"/>
    <col min="10" max="10" width="13.83203125" bestFit="1" customWidth="1"/>
    <col min="11" max="13" width="7" bestFit="1" customWidth="1"/>
  </cols>
  <sheetData>
    <row r="1" spans="1:13" x14ac:dyDescent="0.15">
      <c r="A1" s="55"/>
      <c r="B1" s="55"/>
      <c r="C1" s="50" t="s">
        <v>51</v>
      </c>
      <c r="D1" s="50"/>
      <c r="E1" s="50"/>
      <c r="F1" s="56" t="s">
        <v>58</v>
      </c>
      <c r="G1" s="56" t="s">
        <v>50</v>
      </c>
      <c r="J1" s="40" t="s">
        <v>40</v>
      </c>
      <c r="K1" s="41" t="s">
        <v>41</v>
      </c>
      <c r="L1" s="41" t="s">
        <v>42</v>
      </c>
      <c r="M1" s="41" t="s">
        <v>43</v>
      </c>
    </row>
    <row r="2" spans="1:13" x14ac:dyDescent="0.15">
      <c r="A2" s="50" t="s">
        <v>52</v>
      </c>
      <c r="B2" s="50"/>
      <c r="C2" s="41" t="s">
        <v>53</v>
      </c>
      <c r="D2" s="41" t="s">
        <v>54</v>
      </c>
      <c r="E2" s="41" t="s">
        <v>39</v>
      </c>
      <c r="F2" s="57"/>
      <c r="G2" s="57"/>
      <c r="J2" s="41" t="s">
        <v>44</v>
      </c>
      <c r="K2" s="49">
        <v>18</v>
      </c>
      <c r="L2" s="49">
        <v>15</v>
      </c>
      <c r="M2" s="49">
        <v>12</v>
      </c>
    </row>
    <row r="3" spans="1:13" x14ac:dyDescent="0.15">
      <c r="A3" s="52">
        <v>1</v>
      </c>
      <c r="B3" s="52"/>
      <c r="C3" s="49">
        <v>0</v>
      </c>
      <c r="D3" s="49">
        <v>0</v>
      </c>
      <c r="E3" s="49">
        <v>11.2</v>
      </c>
      <c r="F3" s="66">
        <v>11.2</v>
      </c>
      <c r="G3" s="39">
        <f t="shared" ref="G3:G8" si="0">C3+D3+E3</f>
        <v>11.2</v>
      </c>
      <c r="J3" s="41" t="s">
        <v>45</v>
      </c>
      <c r="K3" s="49">
        <v>13</v>
      </c>
      <c r="L3" s="49">
        <v>10</v>
      </c>
      <c r="M3" s="49">
        <v>17</v>
      </c>
    </row>
    <row r="4" spans="1:13" x14ac:dyDescent="0.15">
      <c r="A4" s="52">
        <v>2</v>
      </c>
      <c r="B4" s="52"/>
      <c r="C4" s="49">
        <v>0.5</v>
      </c>
      <c r="D4" s="49">
        <v>10</v>
      </c>
      <c r="E4" s="49">
        <v>0</v>
      </c>
      <c r="F4" s="39">
        <v>10.5</v>
      </c>
      <c r="G4" s="39">
        <f t="shared" si="0"/>
        <v>10.5</v>
      </c>
      <c r="J4" s="41" t="s">
        <v>46</v>
      </c>
      <c r="K4" s="49">
        <v>16</v>
      </c>
      <c r="L4" s="49">
        <v>14</v>
      </c>
      <c r="M4" s="49">
        <v>17</v>
      </c>
    </row>
    <row r="5" spans="1:13" x14ac:dyDescent="0.15">
      <c r="A5" s="52">
        <v>3</v>
      </c>
      <c r="B5" s="52"/>
      <c r="C5" s="49">
        <v>1.9000000000000004</v>
      </c>
      <c r="D5" s="49">
        <v>0</v>
      </c>
      <c r="E5" s="49">
        <v>0</v>
      </c>
      <c r="F5" s="39">
        <v>12.8</v>
      </c>
      <c r="G5" s="39">
        <f t="shared" si="0"/>
        <v>1.9000000000000004</v>
      </c>
      <c r="J5" s="41" t="s">
        <v>47</v>
      </c>
      <c r="K5" s="49">
        <v>19</v>
      </c>
      <c r="L5" s="49">
        <v>15</v>
      </c>
      <c r="M5" s="49">
        <v>16</v>
      </c>
    </row>
    <row r="6" spans="1:13" x14ac:dyDescent="0.15">
      <c r="A6" s="52">
        <v>4</v>
      </c>
      <c r="B6" s="52"/>
      <c r="C6" s="49">
        <v>0</v>
      </c>
      <c r="D6" s="49">
        <v>0</v>
      </c>
      <c r="E6" s="49">
        <v>0</v>
      </c>
      <c r="F6" s="39">
        <v>9.3000000000000007</v>
      </c>
      <c r="G6" s="39">
        <f t="shared" si="0"/>
        <v>0</v>
      </c>
      <c r="J6" s="41" t="s">
        <v>48</v>
      </c>
      <c r="K6" s="49">
        <v>17</v>
      </c>
      <c r="L6" s="49">
        <v>19</v>
      </c>
      <c r="M6" s="49">
        <v>12</v>
      </c>
    </row>
    <row r="7" spans="1:13" x14ac:dyDescent="0.15">
      <c r="A7" s="52">
        <v>5</v>
      </c>
      <c r="B7" s="52"/>
      <c r="C7" s="49">
        <v>0</v>
      </c>
      <c r="D7" s="49">
        <v>0</v>
      </c>
      <c r="E7" s="49">
        <v>2.8000000000000007</v>
      </c>
      <c r="F7" s="39">
        <v>10.8</v>
      </c>
      <c r="G7" s="39">
        <f t="shared" si="0"/>
        <v>2.8000000000000007</v>
      </c>
      <c r="J7" s="41" t="s">
        <v>49</v>
      </c>
      <c r="K7" s="49">
        <v>14</v>
      </c>
      <c r="L7" s="49">
        <v>16</v>
      </c>
      <c r="M7" s="49">
        <v>12</v>
      </c>
    </row>
    <row r="8" spans="1:13" x14ac:dyDescent="0.15">
      <c r="A8" s="52">
        <v>6</v>
      </c>
      <c r="B8" s="52"/>
      <c r="C8" s="49">
        <v>9.6</v>
      </c>
      <c r="D8" s="49">
        <v>0</v>
      </c>
      <c r="E8" s="49">
        <v>0</v>
      </c>
      <c r="F8" s="39">
        <v>9.6</v>
      </c>
      <c r="G8" s="39">
        <f t="shared" si="0"/>
        <v>9.6</v>
      </c>
    </row>
    <row r="9" spans="1:13" x14ac:dyDescent="0.15">
      <c r="A9" s="55" t="s">
        <v>55</v>
      </c>
      <c r="B9" s="55"/>
      <c r="C9" s="39">
        <v>12</v>
      </c>
      <c r="D9" s="39">
        <v>10</v>
      </c>
      <c r="E9" s="39">
        <v>14</v>
      </c>
      <c r="F9" s="39"/>
      <c r="G9" s="39"/>
    </row>
    <row r="10" spans="1:13" x14ac:dyDescent="0.15">
      <c r="A10" s="55" t="s">
        <v>50</v>
      </c>
      <c r="B10" s="55"/>
      <c r="C10" s="39">
        <f>SUM(C3:C8)</f>
        <v>12</v>
      </c>
      <c r="D10" s="39">
        <f>SUM(D3:D8)</f>
        <v>10</v>
      </c>
      <c r="E10" s="39">
        <f>SUM(E3:E8)</f>
        <v>14</v>
      </c>
      <c r="F10" s="39"/>
      <c r="G10" s="39"/>
    </row>
    <row r="12" spans="1:13" x14ac:dyDescent="0.15">
      <c r="A12" s="42" t="s">
        <v>57</v>
      </c>
      <c r="B12" s="43"/>
      <c r="C12" s="46">
        <f xml:space="preserve"> SUMPRODUCT(C3:E8,K2:M7)</f>
        <v>439.29999999999995</v>
      </c>
    </row>
    <row r="13" spans="1:13" x14ac:dyDescent="0.15">
      <c r="A13" s="44"/>
      <c r="B13" s="44"/>
      <c r="C13" s="45"/>
      <c r="D13" s="45"/>
      <c r="E13" s="45"/>
      <c r="F13" s="45"/>
      <c r="G13" s="45"/>
    </row>
    <row r="14" spans="1:13" x14ac:dyDescent="0.15">
      <c r="A14" s="16"/>
      <c r="B14" s="16"/>
      <c r="C14" s="16"/>
      <c r="D14" s="47"/>
    </row>
    <row r="15" spans="1:13" x14ac:dyDescent="0.15">
      <c r="A15" s="16"/>
      <c r="B15" s="16"/>
      <c r="C15" s="47"/>
      <c r="D15" s="47"/>
    </row>
    <row r="16" spans="1:13" x14ac:dyDescent="0.15">
      <c r="A16" s="16"/>
      <c r="B16" s="47"/>
      <c r="C16" s="47"/>
      <c r="D16" s="47"/>
    </row>
    <row r="17" spans="1:4" x14ac:dyDescent="0.15">
      <c r="A17" s="16"/>
      <c r="B17" s="48"/>
      <c r="C17" s="48"/>
      <c r="D17" s="48"/>
    </row>
    <row r="18" spans="1:4" x14ac:dyDescent="0.15">
      <c r="A18" s="16"/>
      <c r="B18" s="48"/>
      <c r="C18" s="48"/>
      <c r="D18" s="48"/>
    </row>
    <row r="19" spans="1:4" x14ac:dyDescent="0.15">
      <c r="A19" s="16"/>
      <c r="B19" s="48"/>
      <c r="C19" s="48"/>
      <c r="D19" s="48"/>
    </row>
    <row r="20" spans="1:4" x14ac:dyDescent="0.15">
      <c r="A20" s="16"/>
      <c r="B20" s="48"/>
      <c r="C20" s="48"/>
      <c r="D20" s="48"/>
    </row>
    <row r="21" spans="1:4" x14ac:dyDescent="0.15">
      <c r="A21" s="16"/>
      <c r="B21" s="48"/>
      <c r="C21" s="48"/>
      <c r="D21" s="48"/>
    </row>
    <row r="22" spans="1:4" x14ac:dyDescent="0.15">
      <c r="A22" s="16"/>
      <c r="B22" s="48"/>
      <c r="C22" s="48"/>
      <c r="D22" s="48"/>
    </row>
    <row r="23" spans="1:4" x14ac:dyDescent="0.15">
      <c r="C23" s="45"/>
    </row>
  </sheetData>
  <mergeCells count="14">
    <mergeCell ref="A7:B7"/>
    <mergeCell ref="A8:B8"/>
    <mergeCell ref="C1:E1"/>
    <mergeCell ref="F1:F2"/>
    <mergeCell ref="G1:G2"/>
    <mergeCell ref="A9:B9"/>
    <mergeCell ref="A10:B10"/>
    <mergeCell ref="A12:B12"/>
    <mergeCell ref="A1:B1"/>
    <mergeCell ref="A2:B2"/>
    <mergeCell ref="A3:B3"/>
    <mergeCell ref="A4:B4"/>
    <mergeCell ref="A5:B5"/>
    <mergeCell ref="A6:B6"/>
  </mergeCells>
  <phoneticPr fontId="9" type="noConversion"/>
  <pageMargins left="0.7" right="0.7" top="0.75" bottom="0.75" header="0.3" footer="0.3"/>
  <ignoredErrors>
    <ignoredError sqref="C10:E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E141-17FE-D841-A03E-49EB04F1F38F}">
  <dimension ref="A1:Q23"/>
  <sheetViews>
    <sheetView workbookViewId="0">
      <selection activeCell="C13" sqref="C13"/>
    </sheetView>
  </sheetViews>
  <sheetFormatPr baseColWidth="10" defaultColWidth="8.83203125" defaultRowHeight="13" x14ac:dyDescent="0.15"/>
  <cols>
    <col min="3" max="3" width="9.1640625" bestFit="1" customWidth="1"/>
    <col min="4" max="4" width="4.1640625" bestFit="1" customWidth="1"/>
    <col min="5" max="5" width="5.1640625" bestFit="1" customWidth="1"/>
    <col min="6" max="6" width="16.1640625" bestFit="1" customWidth="1"/>
    <col min="7" max="7" width="15.83203125" bestFit="1" customWidth="1"/>
    <col min="8" max="8" width="4.6640625" bestFit="1" customWidth="1"/>
    <col min="10" max="10" width="13.83203125" bestFit="1" customWidth="1"/>
    <col min="11" max="13" width="7" bestFit="1" customWidth="1"/>
    <col min="15" max="15" width="5.6640625" bestFit="1" customWidth="1"/>
    <col min="16" max="16" width="3.1640625" bestFit="1" customWidth="1"/>
    <col min="17" max="17" width="16.5" bestFit="1" customWidth="1"/>
  </cols>
  <sheetData>
    <row r="1" spans="1:17" ht="15" x14ac:dyDescent="0.2">
      <c r="A1" s="58" t="s">
        <v>52</v>
      </c>
      <c r="B1" s="51"/>
      <c r="C1" s="63" t="s">
        <v>51</v>
      </c>
      <c r="D1" s="53"/>
      <c r="E1" s="54"/>
      <c r="F1" s="56" t="s">
        <v>58</v>
      </c>
      <c r="G1" s="56" t="s">
        <v>50</v>
      </c>
      <c r="J1" s="40" t="s">
        <v>40</v>
      </c>
      <c r="K1" s="41" t="s">
        <v>41</v>
      </c>
      <c r="L1" s="41" t="s">
        <v>42</v>
      </c>
      <c r="M1" s="41" t="s">
        <v>43</v>
      </c>
      <c r="O1" s="40" t="s">
        <v>56</v>
      </c>
      <c r="P1" s="40" t="s">
        <v>60</v>
      </c>
      <c r="Q1" s="40" t="s">
        <v>59</v>
      </c>
    </row>
    <row r="2" spans="1:17" x14ac:dyDescent="0.15">
      <c r="A2" s="59"/>
      <c r="B2" s="60"/>
      <c r="C2" s="41" t="s">
        <v>53</v>
      </c>
      <c r="D2" s="41" t="s">
        <v>54</v>
      </c>
      <c r="E2" s="41" t="s">
        <v>39</v>
      </c>
      <c r="F2" s="57"/>
      <c r="G2" s="57"/>
      <c r="J2" s="41" t="s">
        <v>44</v>
      </c>
      <c r="K2" s="49">
        <v>18</v>
      </c>
      <c r="L2" s="49">
        <v>15</v>
      </c>
      <c r="M2" s="49">
        <v>12</v>
      </c>
      <c r="O2" s="39">
        <v>1</v>
      </c>
      <c r="P2" s="39">
        <v>1</v>
      </c>
      <c r="Q2" s="39">
        <v>405</v>
      </c>
    </row>
    <row r="3" spans="1:17" x14ac:dyDescent="0.15">
      <c r="A3" s="61">
        <v>1</v>
      </c>
      <c r="B3" s="62"/>
      <c r="C3" s="49">
        <v>0</v>
      </c>
      <c r="D3" s="49">
        <v>0</v>
      </c>
      <c r="E3" s="49">
        <v>11.2</v>
      </c>
      <c r="F3" s="39">
        <v>11.2</v>
      </c>
      <c r="G3" s="39">
        <f t="shared" ref="G3:G8" si="0">C3+D3+E3</f>
        <v>11.2</v>
      </c>
      <c r="H3">
        <f>G3-F3*P2</f>
        <v>0</v>
      </c>
      <c r="J3" s="41" t="s">
        <v>45</v>
      </c>
      <c r="K3" s="49">
        <v>13</v>
      </c>
      <c r="L3" s="49">
        <v>10</v>
      </c>
      <c r="M3" s="49">
        <v>17</v>
      </c>
      <c r="O3" s="39">
        <v>2</v>
      </c>
      <c r="P3" s="39">
        <v>1</v>
      </c>
      <c r="Q3" s="39">
        <v>390</v>
      </c>
    </row>
    <row r="4" spans="1:17" x14ac:dyDescent="0.15">
      <c r="A4" s="61">
        <v>2</v>
      </c>
      <c r="B4" s="62"/>
      <c r="C4" s="49">
        <v>5.2000000000000011</v>
      </c>
      <c r="D4" s="49">
        <v>5.2999999999999989</v>
      </c>
      <c r="E4" s="49">
        <v>0</v>
      </c>
      <c r="F4" s="39">
        <v>10.5</v>
      </c>
      <c r="G4" s="39">
        <f t="shared" si="0"/>
        <v>10.5</v>
      </c>
      <c r="H4">
        <f>G4-F4*P3</f>
        <v>0</v>
      </c>
      <c r="J4" s="41" t="s">
        <v>46</v>
      </c>
      <c r="K4" s="49">
        <v>16</v>
      </c>
      <c r="L4" s="49">
        <v>14</v>
      </c>
      <c r="M4" s="49">
        <v>17</v>
      </c>
      <c r="O4" s="39">
        <v>3</v>
      </c>
      <c r="P4" s="39">
        <v>0</v>
      </c>
      <c r="Q4" s="39">
        <v>450</v>
      </c>
    </row>
    <row r="5" spans="1:17" x14ac:dyDescent="0.15">
      <c r="A5" s="61">
        <v>3</v>
      </c>
      <c r="B5" s="62"/>
      <c r="C5" s="49">
        <v>0</v>
      </c>
      <c r="D5" s="49">
        <v>0</v>
      </c>
      <c r="E5" s="49">
        <v>0</v>
      </c>
      <c r="F5" s="39">
        <v>12.8</v>
      </c>
      <c r="G5" s="39">
        <f t="shared" si="0"/>
        <v>0</v>
      </c>
      <c r="H5">
        <f>G5-F5*P4</f>
        <v>0</v>
      </c>
      <c r="J5" s="41" t="s">
        <v>47</v>
      </c>
      <c r="K5" s="49">
        <v>19</v>
      </c>
      <c r="L5" s="49">
        <v>15</v>
      </c>
      <c r="M5" s="49">
        <v>16</v>
      </c>
      <c r="O5" s="39">
        <v>4</v>
      </c>
      <c r="P5" s="39">
        <v>1</v>
      </c>
      <c r="Q5" s="39">
        <v>368</v>
      </c>
    </row>
    <row r="6" spans="1:17" x14ac:dyDescent="0.15">
      <c r="A6" s="61">
        <v>4</v>
      </c>
      <c r="B6" s="62"/>
      <c r="C6" s="49">
        <v>0</v>
      </c>
      <c r="D6" s="49">
        <v>4.7000000000000011</v>
      </c>
      <c r="E6" s="49">
        <v>0</v>
      </c>
      <c r="F6" s="39">
        <v>9.3000000000000007</v>
      </c>
      <c r="G6" s="39">
        <f t="shared" si="0"/>
        <v>4.7000000000000011</v>
      </c>
      <c r="H6">
        <f>G6-F6*P5</f>
        <v>-4.5999999999999996</v>
      </c>
      <c r="J6" s="41" t="s">
        <v>48</v>
      </c>
      <c r="K6" s="49">
        <v>17</v>
      </c>
      <c r="L6" s="49">
        <v>19</v>
      </c>
      <c r="M6" s="49">
        <v>12</v>
      </c>
      <c r="O6" s="39">
        <v>5</v>
      </c>
      <c r="P6" s="39">
        <v>0</v>
      </c>
      <c r="Q6" s="39">
        <v>520</v>
      </c>
    </row>
    <row r="7" spans="1:17" x14ac:dyDescent="0.15">
      <c r="A7" s="61">
        <v>5</v>
      </c>
      <c r="B7" s="62"/>
      <c r="C7" s="49">
        <v>0</v>
      </c>
      <c r="D7" s="49">
        <v>0</v>
      </c>
      <c r="E7" s="49">
        <v>0</v>
      </c>
      <c r="F7" s="39">
        <v>10.8</v>
      </c>
      <c r="G7" s="39">
        <f t="shared" si="0"/>
        <v>0</v>
      </c>
      <c r="H7">
        <f>G7-F7*P6</f>
        <v>0</v>
      </c>
      <c r="J7" s="41" t="s">
        <v>49</v>
      </c>
      <c r="K7" s="49">
        <v>14</v>
      </c>
      <c r="L7" s="49">
        <v>16</v>
      </c>
      <c r="M7" s="49">
        <v>12</v>
      </c>
      <c r="O7" s="39">
        <v>6</v>
      </c>
      <c r="P7" s="39">
        <v>1</v>
      </c>
      <c r="Q7" s="39">
        <v>465</v>
      </c>
    </row>
    <row r="8" spans="1:17" x14ac:dyDescent="0.15">
      <c r="A8" s="61">
        <v>6</v>
      </c>
      <c r="B8" s="62"/>
      <c r="C8" s="49">
        <v>6.8000000000000007</v>
      </c>
      <c r="D8" s="49">
        <v>0</v>
      </c>
      <c r="E8" s="49">
        <v>2.7999999999999989</v>
      </c>
      <c r="F8" s="39">
        <v>9.6</v>
      </c>
      <c r="G8" s="39">
        <f t="shared" si="0"/>
        <v>9.6</v>
      </c>
      <c r="H8">
        <f>G8-F8*P7</f>
        <v>0</v>
      </c>
    </row>
    <row r="9" spans="1:17" x14ac:dyDescent="0.15">
      <c r="A9" s="55" t="s">
        <v>55</v>
      </c>
      <c r="B9" s="55"/>
      <c r="C9" s="39">
        <v>12</v>
      </c>
      <c r="D9" s="39">
        <v>10</v>
      </c>
      <c r="E9" s="39">
        <v>14</v>
      </c>
      <c r="F9" s="39"/>
      <c r="G9" s="39"/>
    </row>
    <row r="10" spans="1:17" x14ac:dyDescent="0.15">
      <c r="A10" s="55" t="s">
        <v>50</v>
      </c>
      <c r="B10" s="55"/>
      <c r="C10" s="39">
        <f>SUM(C3:C8)</f>
        <v>12.000000000000002</v>
      </c>
      <c r="D10" s="39">
        <f>SUM(D3:D8)</f>
        <v>10</v>
      </c>
      <c r="E10" s="39">
        <f>SUM(E3:E8)</f>
        <v>13.999999999999998</v>
      </c>
      <c r="F10" s="39"/>
      <c r="G10" s="39"/>
    </row>
    <row r="13" spans="1:17" x14ac:dyDescent="0.15">
      <c r="A13" s="42" t="s">
        <v>61</v>
      </c>
      <c r="B13" s="43"/>
      <c r="C13" s="46">
        <f xml:space="preserve"> SUMPRODUCT(C3:E8,K2:M7)+SUMPRODUCT(P2:P7,Q2:Q7)</f>
        <v>2082.3000000000002</v>
      </c>
      <c r="D13" s="45"/>
      <c r="E13" s="45"/>
      <c r="F13" s="45"/>
      <c r="G13" s="45"/>
    </row>
    <row r="14" spans="1:17" x14ac:dyDescent="0.15">
      <c r="B14" s="16"/>
      <c r="C14" s="16"/>
      <c r="D14" s="47"/>
    </row>
    <row r="15" spans="1:17" x14ac:dyDescent="0.15">
      <c r="B15" s="16"/>
      <c r="C15" s="47"/>
      <c r="D15" s="47"/>
    </row>
    <row r="23" spans="3:3" x14ac:dyDescent="0.15">
      <c r="C23" s="45"/>
    </row>
  </sheetData>
  <mergeCells count="13">
    <mergeCell ref="A5:B5"/>
    <mergeCell ref="A6:B6"/>
    <mergeCell ref="A7:B7"/>
    <mergeCell ref="A8:B8"/>
    <mergeCell ref="C1:E1"/>
    <mergeCell ref="F1:F2"/>
    <mergeCell ref="A1:B2"/>
    <mergeCell ref="A3:B3"/>
    <mergeCell ref="A4:B4"/>
    <mergeCell ref="G1:G2"/>
    <mergeCell ref="A9:B9"/>
    <mergeCell ref="A10:B10"/>
    <mergeCell ref="A13:B13"/>
  </mergeCells>
  <phoneticPr fontId="9" type="noConversion"/>
  <pageMargins left="0.7" right="0.7" top="0.75" bottom="0.75" header="0.3" footer="0.3"/>
  <ignoredErrors>
    <ignoredError sqref="C10:E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178C-FAC6-8B4B-A7B3-494D29A6C171}">
  <dimension ref="A1:R23"/>
  <sheetViews>
    <sheetView tabSelected="1" workbookViewId="0">
      <selection activeCell="C13" sqref="C13"/>
    </sheetView>
  </sheetViews>
  <sheetFormatPr baseColWidth="10" defaultColWidth="8.83203125" defaultRowHeight="13" x14ac:dyDescent="0.15"/>
  <cols>
    <col min="3" max="3" width="9.1640625" bestFit="1" customWidth="1"/>
    <col min="4" max="4" width="4.1640625" bestFit="1" customWidth="1"/>
    <col min="5" max="5" width="5.1640625" bestFit="1" customWidth="1"/>
    <col min="6" max="6" width="16.1640625" bestFit="1" customWidth="1"/>
    <col min="7" max="7" width="15.83203125" bestFit="1" customWidth="1"/>
    <col min="8" max="8" width="4.6640625" bestFit="1" customWidth="1"/>
    <col min="10" max="10" width="13.83203125" bestFit="1" customWidth="1"/>
    <col min="11" max="13" width="7" bestFit="1" customWidth="1"/>
    <col min="15" max="15" width="5.6640625" bestFit="1" customWidth="1"/>
    <col min="16" max="16" width="3.1640625" bestFit="1" customWidth="1"/>
    <col min="17" max="17" width="16.5" bestFit="1" customWidth="1"/>
  </cols>
  <sheetData>
    <row r="1" spans="1:18" ht="15" x14ac:dyDescent="0.2">
      <c r="A1" s="58" t="s">
        <v>52</v>
      </c>
      <c r="B1" s="51"/>
      <c r="C1" s="63" t="s">
        <v>51</v>
      </c>
      <c r="D1" s="53"/>
      <c r="E1" s="54"/>
      <c r="F1" s="56" t="s">
        <v>58</v>
      </c>
      <c r="G1" s="56" t="s">
        <v>50</v>
      </c>
      <c r="J1" s="40" t="s">
        <v>40</v>
      </c>
      <c r="K1" s="41" t="s">
        <v>41</v>
      </c>
      <c r="L1" s="41" t="s">
        <v>42</v>
      </c>
      <c r="M1" s="41" t="s">
        <v>43</v>
      </c>
      <c r="O1" s="40" t="s">
        <v>56</v>
      </c>
      <c r="P1" s="40" t="s">
        <v>60</v>
      </c>
      <c r="Q1" s="40" t="s">
        <v>59</v>
      </c>
    </row>
    <row r="2" spans="1:18" x14ac:dyDescent="0.15">
      <c r="A2" s="59"/>
      <c r="B2" s="60"/>
      <c r="C2" s="41" t="s">
        <v>53</v>
      </c>
      <c r="D2" s="41" t="s">
        <v>54</v>
      </c>
      <c r="E2" s="41" t="s">
        <v>39</v>
      </c>
      <c r="F2" s="57"/>
      <c r="G2" s="57"/>
      <c r="J2" s="41" t="s">
        <v>44</v>
      </c>
      <c r="K2" s="49">
        <v>18</v>
      </c>
      <c r="L2" s="49">
        <v>15</v>
      </c>
      <c r="M2" s="49">
        <v>12</v>
      </c>
      <c r="O2" s="39">
        <v>1</v>
      </c>
      <c r="P2" s="39">
        <v>1</v>
      </c>
      <c r="Q2" s="39">
        <v>405</v>
      </c>
    </row>
    <row r="3" spans="1:18" x14ac:dyDescent="0.15">
      <c r="A3" s="61">
        <v>1</v>
      </c>
      <c r="B3" s="62"/>
      <c r="C3" s="49">
        <v>0</v>
      </c>
      <c r="D3" s="49">
        <v>0</v>
      </c>
      <c r="E3" s="49">
        <v>11.2</v>
      </c>
      <c r="F3" s="39">
        <v>11.2</v>
      </c>
      <c r="G3" s="39">
        <f t="shared" ref="G3:G8" si="0">C3+D3+E3</f>
        <v>11.2</v>
      </c>
      <c r="H3">
        <f>G3-F3*P2</f>
        <v>0</v>
      </c>
      <c r="J3" s="41" t="s">
        <v>45</v>
      </c>
      <c r="K3" s="49">
        <v>13</v>
      </c>
      <c r="L3" s="49">
        <v>10</v>
      </c>
      <c r="M3" s="49">
        <v>17</v>
      </c>
      <c r="O3" s="39">
        <v>2</v>
      </c>
      <c r="P3" s="39">
        <v>1</v>
      </c>
      <c r="Q3" s="39">
        <v>390</v>
      </c>
    </row>
    <row r="4" spans="1:18" x14ac:dyDescent="0.15">
      <c r="A4" s="61">
        <v>2</v>
      </c>
      <c r="B4" s="62"/>
      <c r="C4" s="49">
        <v>0.50000000000000178</v>
      </c>
      <c r="D4" s="49">
        <v>9.9999999999999982</v>
      </c>
      <c r="E4" s="49">
        <v>0</v>
      </c>
      <c r="F4" s="39">
        <v>10.5</v>
      </c>
      <c r="G4" s="39">
        <f t="shared" si="0"/>
        <v>10.5</v>
      </c>
      <c r="H4">
        <f>G4-F4*P3</f>
        <v>0</v>
      </c>
      <c r="J4" s="41" t="s">
        <v>46</v>
      </c>
      <c r="K4" s="49">
        <v>16</v>
      </c>
      <c r="L4" s="49">
        <v>14</v>
      </c>
      <c r="M4" s="49">
        <v>17</v>
      </c>
      <c r="O4" s="39">
        <v>3</v>
      </c>
      <c r="P4" s="39">
        <v>1</v>
      </c>
      <c r="Q4" s="39">
        <v>450</v>
      </c>
    </row>
    <row r="5" spans="1:18" x14ac:dyDescent="0.15">
      <c r="A5" s="61">
        <v>3</v>
      </c>
      <c r="B5" s="62"/>
      <c r="C5" s="49">
        <v>11.499999999999998</v>
      </c>
      <c r="D5" s="49">
        <v>0</v>
      </c>
      <c r="E5" s="49">
        <v>0</v>
      </c>
      <c r="F5" s="39">
        <v>12.8</v>
      </c>
      <c r="G5" s="39">
        <f t="shared" si="0"/>
        <v>11.499999999999998</v>
      </c>
      <c r="H5">
        <f>G5-F5*P4</f>
        <v>-1.3000000000000025</v>
      </c>
      <c r="J5" s="41" t="s">
        <v>47</v>
      </c>
      <c r="K5" s="49">
        <v>19</v>
      </c>
      <c r="L5" s="49">
        <v>15</v>
      </c>
      <c r="M5" s="49">
        <v>16</v>
      </c>
      <c r="O5" s="39">
        <v>4</v>
      </c>
      <c r="P5" s="39">
        <v>1</v>
      </c>
      <c r="Q5" s="39">
        <v>368</v>
      </c>
      <c r="R5">
        <f>P3-P5</f>
        <v>0</v>
      </c>
    </row>
    <row r="6" spans="1:18" x14ac:dyDescent="0.15">
      <c r="A6" s="61">
        <v>4</v>
      </c>
      <c r="B6" s="62"/>
      <c r="C6" s="49">
        <v>0</v>
      </c>
      <c r="D6" s="49">
        <v>0</v>
      </c>
      <c r="E6" s="49">
        <v>2.8000000000000007</v>
      </c>
      <c r="F6" s="39">
        <v>9.3000000000000007</v>
      </c>
      <c r="G6" s="39">
        <f t="shared" si="0"/>
        <v>2.8000000000000007</v>
      </c>
      <c r="H6">
        <f>G6-F6*P5</f>
        <v>-6.5</v>
      </c>
      <c r="J6" s="41" t="s">
        <v>48</v>
      </c>
      <c r="K6" s="49">
        <v>17</v>
      </c>
      <c r="L6" s="49">
        <v>19</v>
      </c>
      <c r="M6" s="49">
        <v>12</v>
      </c>
      <c r="O6" s="39">
        <v>5</v>
      </c>
      <c r="P6" s="39">
        <v>0</v>
      </c>
      <c r="Q6" s="39">
        <v>520</v>
      </c>
    </row>
    <row r="7" spans="1:18" x14ac:dyDescent="0.15">
      <c r="A7" s="61">
        <v>5</v>
      </c>
      <c r="B7" s="62"/>
      <c r="C7" s="49">
        <v>0</v>
      </c>
      <c r="D7" s="49">
        <v>0</v>
      </c>
      <c r="E7" s="49">
        <v>0</v>
      </c>
      <c r="F7" s="39">
        <v>10.8</v>
      </c>
      <c r="G7" s="39">
        <f t="shared" si="0"/>
        <v>0</v>
      </c>
      <c r="H7">
        <f>G7-F7*P6</f>
        <v>0</v>
      </c>
      <c r="J7" s="41" t="s">
        <v>49</v>
      </c>
      <c r="K7" s="49">
        <v>14</v>
      </c>
      <c r="L7" s="49">
        <v>16</v>
      </c>
      <c r="M7" s="49">
        <v>12</v>
      </c>
      <c r="O7" s="39">
        <v>6</v>
      </c>
      <c r="P7" s="39">
        <v>0</v>
      </c>
      <c r="Q7" s="39">
        <v>465</v>
      </c>
      <c r="R7">
        <f>P7+P3</f>
        <v>1</v>
      </c>
    </row>
    <row r="8" spans="1:18" x14ac:dyDescent="0.15">
      <c r="A8" s="61">
        <v>6</v>
      </c>
      <c r="B8" s="62"/>
      <c r="C8" s="49">
        <v>0</v>
      </c>
      <c r="D8" s="49">
        <v>0</v>
      </c>
      <c r="E8" s="49">
        <v>0</v>
      </c>
      <c r="F8" s="39">
        <v>9.6</v>
      </c>
      <c r="G8" s="39">
        <f t="shared" si="0"/>
        <v>0</v>
      </c>
      <c r="H8">
        <f>G8-F8*P7</f>
        <v>0</v>
      </c>
    </row>
    <row r="9" spans="1:18" x14ac:dyDescent="0.15">
      <c r="A9" s="55" t="s">
        <v>55</v>
      </c>
      <c r="B9" s="55"/>
      <c r="C9" s="39">
        <v>12</v>
      </c>
      <c r="D9" s="39">
        <v>10</v>
      </c>
      <c r="E9" s="39">
        <v>14</v>
      </c>
      <c r="F9" s="39"/>
      <c r="G9" s="39"/>
    </row>
    <row r="10" spans="1:18" x14ac:dyDescent="0.15">
      <c r="A10" s="55" t="s">
        <v>50</v>
      </c>
      <c r="B10" s="55"/>
      <c r="C10" s="39">
        <f>SUM(C3:C8)</f>
        <v>12</v>
      </c>
      <c r="D10" s="39">
        <f>SUM(D3:D8)</f>
        <v>9.9999999999999982</v>
      </c>
      <c r="E10" s="39">
        <f>SUM(E3:E8)</f>
        <v>14</v>
      </c>
      <c r="F10" s="39"/>
      <c r="G10" s="39"/>
    </row>
    <row r="13" spans="1:18" x14ac:dyDescent="0.15">
      <c r="A13" s="42" t="s">
        <v>61</v>
      </c>
      <c r="B13" s="43"/>
      <c r="C13" s="46">
        <f xml:space="preserve"> SUMPRODUCT(C3:E8,K2:M7)+SUMPRODUCT(P2:P7,Q2:Q7)</f>
        <v>2082.6999999999998</v>
      </c>
      <c r="D13" s="45"/>
      <c r="E13" s="45"/>
      <c r="F13" s="45"/>
      <c r="G13" s="45"/>
    </row>
    <row r="14" spans="1:18" x14ac:dyDescent="0.15">
      <c r="B14" s="16"/>
      <c r="C14" s="16"/>
      <c r="D14" s="47"/>
    </row>
    <row r="15" spans="1:18" x14ac:dyDescent="0.15">
      <c r="B15" s="16"/>
      <c r="C15" s="47"/>
      <c r="D15" s="47"/>
    </row>
    <row r="23" spans="3:3" x14ac:dyDescent="0.15">
      <c r="C23" s="45"/>
    </row>
  </sheetData>
  <mergeCells count="13">
    <mergeCell ref="A13:B13"/>
    <mergeCell ref="A5:B5"/>
    <mergeCell ref="A6:B6"/>
    <mergeCell ref="A7:B7"/>
    <mergeCell ref="A8:B8"/>
    <mergeCell ref="A9:B9"/>
    <mergeCell ref="A10:B10"/>
    <mergeCell ref="A1:B2"/>
    <mergeCell ref="C1:E1"/>
    <mergeCell ref="F1:F2"/>
    <mergeCell ref="G1:G2"/>
    <mergeCell ref="A3:B3"/>
    <mergeCell ref="A4:B4"/>
  </mergeCells>
  <pageMargins left="0.7" right="0.7" top="0.75" bottom="0.75" header="0.3" footer="0.3"/>
  <ignoredErrors>
    <ignoredError sqref="C10:E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Part A</vt:lpstr>
      <vt:lpstr>Q1 Part A Suggestion (Flexible)</vt:lpstr>
      <vt:lpstr>Q1 Part B</vt:lpstr>
      <vt:lpstr>Q1 Part C</vt:lpstr>
      <vt:lpstr>Q4 Part A</vt:lpstr>
      <vt:lpstr>Q4 Part B</vt:lpstr>
      <vt:lpstr>Q4 Part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Chinmay Malhotra</cp:lastModifiedBy>
  <dcterms:created xsi:type="dcterms:W3CDTF">2024-01-08T14:23:50Z</dcterms:created>
  <dcterms:modified xsi:type="dcterms:W3CDTF">2024-01-11T07:51:25Z</dcterms:modified>
</cp:coreProperties>
</file>