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race\CMU\Courses\Fall 2024\Policy Analysis in Practice\Assignment\4\4.2\Final Submission\Appendix A\"/>
    </mc:Choice>
  </mc:AlternateContent>
  <xr:revisionPtr revIDLastSave="0" documentId="13_ncr:1_{7DAADF01-6D63-45D0-8FAF-D6E392A04C4A}" xr6:coauthVersionLast="47" xr6:coauthVersionMax="47" xr10:uidLastSave="{00000000-0000-0000-0000-000000000000}"/>
  <bookViews>
    <workbookView xWindow="-108" yWindow="-108" windowWidth="23256" windowHeight="12456" xr2:uid="{4C110BDD-A485-45B6-95A1-DB6443D4E6D8}"/>
  </bookViews>
  <sheets>
    <sheet name="Guidebook" sheetId="22" r:id="rId1"/>
    <sheet name="Summ_Alt1" sheetId="19" r:id="rId2"/>
    <sheet name="Federal funding" sheetId="10" r:id="rId3"/>
    <sheet name="$24" sheetId="6" state="hidden" r:id="rId4"/>
    <sheet name="$Change_26_24" sheetId="23" state="hidden" r:id="rId5"/>
    <sheet name="$2026_Pr3" sheetId="12" r:id="rId6"/>
    <sheet name="$25" sheetId="8" state="hidden" r:id="rId7"/>
    <sheet name="FPL" sheetId="5" state="hidden" r:id="rId8"/>
    <sheet name="#2026_Pr3" sheetId="13" r:id="rId9"/>
    <sheet name="Spend_Pr3" sheetId="14" r:id="rId10"/>
    <sheet name="Impact analysis" sheetId="18" r:id="rId11"/>
    <sheet name="Energy_HH" sheetId="7" state="hidden" r:id="rId12"/>
    <sheet name="Tracking_Pr3" sheetId="16" state="hidden" r:id="rId13"/>
    <sheet name="Rough" sheetId="11" state="hidden" r:id="rId14"/>
    <sheet name="Rough2" sheetId="15" state="hidden" r:id="rId15"/>
    <sheet name="#2024" sheetId="2" state="hidden" r:id="rId16"/>
    <sheet name="#2025" sheetId="1" state="hidden" r:id="rId17"/>
    <sheet name="#difference" sheetId="3" state="hidden" r:id="rId18"/>
    <sheet name="HH" sheetId="4" state="hidden" r:id="rId19"/>
    <sheet name="25_extra_cal" sheetId="9" state="hidden" r:id="rId20"/>
  </sheets>
  <externalReferences>
    <externalReference r:id="rId21"/>
    <externalReference r:id="rId22"/>
  </externalReferences>
  <definedNames>
    <definedName name="_xlnm._FilterDatabase" localSheetId="10" hidden="1">'Impact analysis'!$A$1:$F$79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7" i="23" l="1"/>
  <c r="AG67" i="23"/>
  <c r="AF67" i="23"/>
  <c r="AE67" i="23"/>
  <c r="AH66" i="23"/>
  <c r="AG66" i="23"/>
  <c r="AC66" i="23"/>
  <c r="AH65" i="23"/>
  <c r="AG65" i="23"/>
  <c r="AF65" i="23"/>
  <c r="AE65" i="23"/>
  <c r="AD65" i="23"/>
  <c r="AC65" i="23"/>
  <c r="AH63" i="23"/>
  <c r="AG63" i="23"/>
  <c r="AC63" i="23"/>
  <c r="AH62" i="23"/>
  <c r="AG62" i="23"/>
  <c r="AF62" i="23"/>
  <c r="AE62" i="23"/>
  <c r="AD62" i="23"/>
  <c r="AF61" i="23"/>
  <c r="AE61" i="23"/>
  <c r="AD61" i="23"/>
  <c r="AC61" i="23"/>
  <c r="AH59" i="23"/>
  <c r="AG59" i="23"/>
  <c r="AF59" i="23"/>
  <c r="AE59" i="23"/>
  <c r="AH58" i="23"/>
  <c r="AG58" i="23"/>
  <c r="AF58" i="23"/>
  <c r="AE58" i="23"/>
  <c r="AC57" i="23"/>
  <c r="AH55" i="23"/>
  <c r="AG55" i="23"/>
  <c r="AF55" i="23"/>
  <c r="AE55" i="23"/>
  <c r="AD55" i="23"/>
  <c r="AC55" i="23"/>
  <c r="AH54" i="23"/>
  <c r="AF53" i="23"/>
  <c r="AE53" i="23"/>
  <c r="AD53" i="23"/>
  <c r="AC53" i="23"/>
  <c r="AF52" i="23"/>
  <c r="AE52" i="23"/>
  <c r="AH51" i="23"/>
  <c r="AG51" i="23"/>
  <c r="AG50" i="23"/>
  <c r="AF50" i="23"/>
  <c r="AF49" i="23"/>
  <c r="AE49" i="23"/>
  <c r="AD49" i="23"/>
  <c r="AC49" i="23"/>
  <c r="AH48" i="23"/>
  <c r="AG48" i="23"/>
  <c r="AG47" i="23"/>
  <c r="AF47" i="23"/>
  <c r="AE47" i="23"/>
  <c r="AD47" i="23"/>
  <c r="AH46" i="23"/>
  <c r="AF45" i="23"/>
  <c r="AE45" i="23"/>
  <c r="AG44" i="23"/>
  <c r="AF44" i="23"/>
  <c r="AE44" i="23"/>
  <c r="AD44" i="23"/>
  <c r="AC44" i="23"/>
  <c r="AH43" i="23"/>
  <c r="AG43" i="23"/>
  <c r="AF43" i="23"/>
  <c r="AF41" i="23"/>
  <c r="AE41" i="23"/>
  <c r="AD41" i="23"/>
  <c r="AC41" i="23"/>
  <c r="AH39" i="23"/>
  <c r="AG39" i="23"/>
  <c r="AF37" i="23"/>
  <c r="AE37" i="23"/>
  <c r="AD37" i="23"/>
  <c r="AC37" i="23"/>
  <c r="AH36" i="23"/>
  <c r="AG36" i="23"/>
  <c r="AF36" i="23"/>
  <c r="AE36" i="23"/>
  <c r="AG35" i="23"/>
  <c r="AH34" i="23"/>
  <c r="AG34" i="23"/>
  <c r="AF34" i="23"/>
  <c r="AE34" i="23"/>
  <c r="AD34" i="23"/>
  <c r="AC34" i="23"/>
  <c r="AF33" i="23"/>
  <c r="AE33" i="23"/>
  <c r="AG32" i="23"/>
  <c r="AD32" i="23"/>
  <c r="AC32" i="23"/>
  <c r="AH31" i="23"/>
  <c r="AH30" i="23"/>
  <c r="AG30" i="23"/>
  <c r="AF30" i="23"/>
  <c r="AE30" i="23"/>
  <c r="AE29" i="23"/>
  <c r="AD29" i="23"/>
  <c r="AC29" i="23"/>
  <c r="AH28" i="23"/>
  <c r="AG28" i="23"/>
  <c r="AF28" i="23"/>
  <c r="AE28" i="23"/>
  <c r="AE26" i="23"/>
  <c r="AD26" i="23"/>
  <c r="AC26" i="23"/>
  <c r="AH25" i="23"/>
  <c r="AG25" i="23"/>
  <c r="AF25" i="23"/>
  <c r="AE25" i="23"/>
  <c r="AD25" i="23"/>
  <c r="AC25" i="23"/>
  <c r="AH22" i="23"/>
  <c r="AG22" i="23"/>
  <c r="AF22" i="23"/>
  <c r="AE22" i="23"/>
  <c r="AD22" i="23"/>
  <c r="AC22" i="23"/>
  <c r="AF21" i="23"/>
  <c r="AE21" i="23"/>
  <c r="AD21" i="23"/>
  <c r="AC21" i="23"/>
  <c r="AH18" i="23"/>
  <c r="AG18" i="23"/>
  <c r="AF18" i="23"/>
  <c r="AE18" i="23"/>
  <c r="AD18" i="23"/>
  <c r="AC18" i="23"/>
  <c r="AE17" i="23"/>
  <c r="AD17" i="23"/>
  <c r="AC17" i="23"/>
  <c r="AD15" i="23"/>
  <c r="AC15" i="23"/>
  <c r="AE14" i="23"/>
  <c r="AD14" i="23"/>
  <c r="AC14" i="23"/>
  <c r="AF13" i="23"/>
  <c r="AE13" i="23"/>
  <c r="AD13" i="23"/>
  <c r="AH10" i="23"/>
  <c r="AG10" i="23"/>
  <c r="AF10" i="23"/>
  <c r="AE10" i="23"/>
  <c r="AD10" i="23"/>
  <c r="AC10" i="23"/>
  <c r="AF9" i="23"/>
  <c r="AE9" i="23"/>
  <c r="AD9" i="23"/>
  <c r="AC9" i="23"/>
  <c r="AE7" i="23"/>
  <c r="AD7" i="23"/>
  <c r="AC7" i="23"/>
  <c r="AH6" i="23"/>
  <c r="AG6" i="23"/>
  <c r="AF6" i="23"/>
  <c r="AE6" i="23"/>
  <c r="Z68" i="23"/>
  <c r="Y68" i="23"/>
  <c r="X68" i="23"/>
  <c r="W68" i="23"/>
  <c r="Z67" i="23"/>
  <c r="Y67" i="23"/>
  <c r="U67" i="23"/>
  <c r="Z66" i="23"/>
  <c r="Z65" i="23"/>
  <c r="Y65" i="23"/>
  <c r="U65" i="23"/>
  <c r="Z64" i="23"/>
  <c r="Y64" i="23"/>
  <c r="U64" i="23"/>
  <c r="Z63" i="23"/>
  <c r="V63" i="23"/>
  <c r="U63" i="23"/>
  <c r="Z61" i="23"/>
  <c r="Y61" i="23"/>
  <c r="U61" i="23"/>
  <c r="Z60" i="23"/>
  <c r="Y60" i="23"/>
  <c r="X60" i="23"/>
  <c r="W60" i="23"/>
  <c r="Z59" i="23"/>
  <c r="Y59" i="23"/>
  <c r="X59" i="23"/>
  <c r="V59" i="23"/>
  <c r="U59" i="23"/>
  <c r="Z57" i="23"/>
  <c r="Y57" i="23"/>
  <c r="V57" i="23"/>
  <c r="U57" i="23"/>
  <c r="Z56" i="23"/>
  <c r="Y56" i="23"/>
  <c r="X56" i="23"/>
  <c r="W56" i="23"/>
  <c r="V56" i="23"/>
  <c r="U56" i="23"/>
  <c r="U55" i="23"/>
  <c r="Z53" i="23"/>
  <c r="Y53" i="23"/>
  <c r="X53" i="23"/>
  <c r="W53" i="23"/>
  <c r="Z52" i="23"/>
  <c r="Y52" i="23"/>
  <c r="V51" i="23"/>
  <c r="U51" i="23"/>
  <c r="V50" i="23"/>
  <c r="U50" i="23"/>
  <c r="Z49" i="23"/>
  <c r="Y49" i="23"/>
  <c r="Y48" i="23"/>
  <c r="X48" i="23"/>
  <c r="W48" i="23"/>
  <c r="V48" i="23"/>
  <c r="V47" i="23"/>
  <c r="U47" i="23"/>
  <c r="Y45" i="23"/>
  <c r="X45" i="23"/>
  <c r="W45" i="23"/>
  <c r="V45" i="23"/>
  <c r="U45" i="23"/>
  <c r="Z44" i="23"/>
  <c r="Y44" i="23"/>
  <c r="X44" i="23"/>
  <c r="W42" i="23"/>
  <c r="V42" i="23"/>
  <c r="U42" i="23"/>
  <c r="Z41" i="23"/>
  <c r="Y41" i="23"/>
  <c r="V41" i="23"/>
  <c r="Z40" i="23"/>
  <c r="Y40" i="23"/>
  <c r="V39" i="23"/>
  <c r="U39" i="23"/>
  <c r="X38" i="23"/>
  <c r="W38" i="23"/>
  <c r="V38" i="23"/>
  <c r="U38" i="23"/>
  <c r="Z37" i="23"/>
  <c r="Y37" i="23"/>
  <c r="X37" i="23"/>
  <c r="W37" i="23"/>
  <c r="Y36" i="23"/>
  <c r="V35" i="23"/>
  <c r="U35" i="23"/>
  <c r="Y33" i="23"/>
  <c r="V33" i="23"/>
  <c r="U33" i="23"/>
  <c r="Z32" i="23"/>
  <c r="Y32" i="23"/>
  <c r="X32" i="23"/>
  <c r="W32" i="23"/>
  <c r="V32" i="23"/>
  <c r="U32" i="23"/>
  <c r="X31" i="23"/>
  <c r="W31" i="23"/>
  <c r="W30" i="23"/>
  <c r="Z29" i="23"/>
  <c r="Y29" i="23"/>
  <c r="X29" i="23"/>
  <c r="Z28" i="23"/>
  <c r="Y28" i="23"/>
  <c r="X28" i="23"/>
  <c r="W28" i="23"/>
  <c r="V27" i="23"/>
  <c r="U27" i="23"/>
  <c r="Z26" i="23"/>
  <c r="Y26" i="23"/>
  <c r="X26" i="23"/>
  <c r="W26" i="23"/>
  <c r="V26" i="23"/>
  <c r="W24" i="23"/>
  <c r="V24" i="23"/>
  <c r="U24" i="23"/>
  <c r="V23" i="23"/>
  <c r="U23" i="23"/>
  <c r="X22" i="23"/>
  <c r="W22" i="23"/>
  <c r="V22" i="23"/>
  <c r="Z20" i="23"/>
  <c r="Y20" i="23"/>
  <c r="X20" i="23"/>
  <c r="W20" i="23"/>
  <c r="V19" i="23"/>
  <c r="U19" i="23"/>
  <c r="W18" i="23"/>
  <c r="V18" i="23"/>
  <c r="Z16" i="23"/>
  <c r="Y16" i="23"/>
  <c r="X16" i="23"/>
  <c r="W16" i="23"/>
  <c r="V16" i="23"/>
  <c r="U16" i="23"/>
  <c r="W15" i="23"/>
  <c r="V15" i="23"/>
  <c r="U15" i="23"/>
  <c r="W12" i="23"/>
  <c r="V11" i="23"/>
  <c r="U11" i="23"/>
  <c r="Z10" i="23"/>
  <c r="Z8" i="23"/>
  <c r="Y8" i="23"/>
  <c r="X8" i="23"/>
  <c r="W8" i="23"/>
  <c r="V8" i="23"/>
  <c r="U8" i="23"/>
  <c r="W7" i="23"/>
  <c r="V7" i="23"/>
  <c r="U5" i="23"/>
  <c r="E5" i="23"/>
  <c r="AH69" i="12"/>
  <c r="AH69" i="23" s="1"/>
  <c r="AG69" i="12"/>
  <c r="AG69" i="23" s="1"/>
  <c r="AF69" i="12"/>
  <c r="AF69" i="23" s="1"/>
  <c r="AE69" i="12"/>
  <c r="AE69" i="23" s="1"/>
  <c r="AD69" i="12"/>
  <c r="AD69" i="23" s="1"/>
  <c r="AC69" i="12"/>
  <c r="AC69" i="23" s="1"/>
  <c r="Z69" i="12"/>
  <c r="Z69" i="23" s="1"/>
  <c r="Y69" i="12"/>
  <c r="Y69" i="23" s="1"/>
  <c r="X69" i="12"/>
  <c r="X69" i="23" s="1"/>
  <c r="W69" i="12"/>
  <c r="W69" i="23" s="1"/>
  <c r="V69" i="12"/>
  <c r="V69" i="23" s="1"/>
  <c r="U69" i="12"/>
  <c r="U69" i="23" s="1"/>
  <c r="AH68" i="12"/>
  <c r="AH68" i="23" s="1"/>
  <c r="AG68" i="12"/>
  <c r="AG68" i="23" s="1"/>
  <c r="AF68" i="12"/>
  <c r="AF68" i="23" s="1"/>
  <c r="AE68" i="12"/>
  <c r="AE68" i="23" s="1"/>
  <c r="AD68" i="12"/>
  <c r="AD68" i="23" s="1"/>
  <c r="AC68" i="12"/>
  <c r="AC68" i="23" s="1"/>
  <c r="Z68" i="12"/>
  <c r="Y68" i="12"/>
  <c r="X68" i="12"/>
  <c r="W68" i="12"/>
  <c r="V68" i="12"/>
  <c r="V68" i="23" s="1"/>
  <c r="U68" i="12"/>
  <c r="U68" i="23" s="1"/>
  <c r="AH67" i="12"/>
  <c r="AG67" i="12"/>
  <c r="AF67" i="12"/>
  <c r="AE67" i="12"/>
  <c r="AD67" i="12"/>
  <c r="AD67" i="23" s="1"/>
  <c r="AC67" i="12"/>
  <c r="AC67" i="23" s="1"/>
  <c r="Z67" i="12"/>
  <c r="Y67" i="12"/>
  <c r="X67" i="12"/>
  <c r="X67" i="23" s="1"/>
  <c r="W67" i="12"/>
  <c r="W67" i="23" s="1"/>
  <c r="V67" i="12"/>
  <c r="V67" i="23" s="1"/>
  <c r="U67" i="12"/>
  <c r="AH66" i="12"/>
  <c r="AG66" i="12"/>
  <c r="AF66" i="12"/>
  <c r="AF66" i="23" s="1"/>
  <c r="AE66" i="12"/>
  <c r="AE66" i="23" s="1"/>
  <c r="AD66" i="12"/>
  <c r="AD66" i="23" s="1"/>
  <c r="AC66" i="12"/>
  <c r="Z66" i="12"/>
  <c r="Y66" i="12"/>
  <c r="Y66" i="23" s="1"/>
  <c r="X66" i="12"/>
  <c r="X66" i="23" s="1"/>
  <c r="W66" i="12"/>
  <c r="W66" i="23" s="1"/>
  <c r="V66" i="12"/>
  <c r="V66" i="23" s="1"/>
  <c r="U66" i="12"/>
  <c r="U66" i="23" s="1"/>
  <c r="AH65" i="12"/>
  <c r="AG65" i="12"/>
  <c r="AF65" i="12"/>
  <c r="AE65" i="12"/>
  <c r="AD65" i="12"/>
  <c r="AC65" i="12"/>
  <c r="Z65" i="12"/>
  <c r="Y65" i="12"/>
  <c r="X65" i="12"/>
  <c r="X65" i="23" s="1"/>
  <c r="W65" i="12"/>
  <c r="W65" i="23" s="1"/>
  <c r="V65" i="12"/>
  <c r="V65" i="23" s="1"/>
  <c r="U65" i="12"/>
  <c r="AH64" i="12"/>
  <c r="AH64" i="23" s="1"/>
  <c r="AG64" i="12"/>
  <c r="AG64" i="23" s="1"/>
  <c r="AF64" i="12"/>
  <c r="AF64" i="23" s="1"/>
  <c r="AE64" i="12"/>
  <c r="AE64" i="23" s="1"/>
  <c r="AD64" i="12"/>
  <c r="AD64" i="23" s="1"/>
  <c r="AC64" i="12"/>
  <c r="AC64" i="23" s="1"/>
  <c r="Z64" i="12"/>
  <c r="Y64" i="12"/>
  <c r="X64" i="12"/>
  <c r="X64" i="23" s="1"/>
  <c r="W64" i="12"/>
  <c r="W64" i="23" s="1"/>
  <c r="V64" i="12"/>
  <c r="V64" i="23" s="1"/>
  <c r="U64" i="12"/>
  <c r="AH63" i="12"/>
  <c r="AG63" i="12"/>
  <c r="AF63" i="12"/>
  <c r="AF63" i="23" s="1"/>
  <c r="AE63" i="12"/>
  <c r="AE63" i="23" s="1"/>
  <c r="AD63" i="12"/>
  <c r="AD63" i="23" s="1"/>
  <c r="AC63" i="12"/>
  <c r="Z63" i="12"/>
  <c r="Y63" i="12"/>
  <c r="Y63" i="23" s="1"/>
  <c r="X63" i="12"/>
  <c r="X63" i="23" s="1"/>
  <c r="W63" i="12"/>
  <c r="W63" i="23" s="1"/>
  <c r="V63" i="12"/>
  <c r="U63" i="12"/>
  <c r="AH62" i="12"/>
  <c r="AG62" i="12"/>
  <c r="AF62" i="12"/>
  <c r="AE62" i="12"/>
  <c r="AD62" i="12"/>
  <c r="AC62" i="12"/>
  <c r="AC62" i="23" s="1"/>
  <c r="Z62" i="12"/>
  <c r="Z62" i="23" s="1"/>
  <c r="Y62" i="12"/>
  <c r="Y62" i="23" s="1"/>
  <c r="X62" i="12"/>
  <c r="X62" i="23" s="1"/>
  <c r="W62" i="12"/>
  <c r="W62" i="23" s="1"/>
  <c r="V62" i="12"/>
  <c r="V62" i="23" s="1"/>
  <c r="U62" i="12"/>
  <c r="U62" i="23" s="1"/>
  <c r="AH61" i="12"/>
  <c r="AH61" i="23" s="1"/>
  <c r="AG61" i="12"/>
  <c r="AG61" i="23" s="1"/>
  <c r="AF61" i="12"/>
  <c r="AE61" i="12"/>
  <c r="AD61" i="12"/>
  <c r="AC61" i="12"/>
  <c r="Z61" i="12"/>
  <c r="Y61" i="12"/>
  <c r="X61" i="12"/>
  <c r="X61" i="23" s="1"/>
  <c r="W61" i="12"/>
  <c r="W61" i="23" s="1"/>
  <c r="V61" i="12"/>
  <c r="V61" i="23" s="1"/>
  <c r="U61" i="12"/>
  <c r="AH60" i="12"/>
  <c r="AH60" i="23" s="1"/>
  <c r="AG60" i="12"/>
  <c r="AG60" i="23" s="1"/>
  <c r="AF60" i="12"/>
  <c r="AF60" i="23" s="1"/>
  <c r="AE60" i="12"/>
  <c r="AE60" i="23" s="1"/>
  <c r="AD60" i="12"/>
  <c r="AD60" i="23" s="1"/>
  <c r="AC60" i="12"/>
  <c r="AC60" i="23" s="1"/>
  <c r="Z60" i="12"/>
  <c r="Y60" i="12"/>
  <c r="X60" i="12"/>
  <c r="W60" i="12"/>
  <c r="V60" i="12"/>
  <c r="V60" i="23" s="1"/>
  <c r="U60" i="12"/>
  <c r="U60" i="23" s="1"/>
  <c r="AH59" i="12"/>
  <c r="AG59" i="12"/>
  <c r="AF59" i="12"/>
  <c r="AE59" i="12"/>
  <c r="AD59" i="12"/>
  <c r="AD59" i="23" s="1"/>
  <c r="AC59" i="12"/>
  <c r="AC59" i="23" s="1"/>
  <c r="Z59" i="12"/>
  <c r="Y59" i="12"/>
  <c r="X59" i="12"/>
  <c r="W59" i="12"/>
  <c r="W59" i="23" s="1"/>
  <c r="V59" i="12"/>
  <c r="U59" i="12"/>
  <c r="AH58" i="12"/>
  <c r="AG58" i="12"/>
  <c r="AF58" i="12"/>
  <c r="AE58" i="12"/>
  <c r="AD58" i="12"/>
  <c r="AD58" i="23" s="1"/>
  <c r="AC58" i="12"/>
  <c r="AC58" i="23" s="1"/>
  <c r="Z58" i="12"/>
  <c r="Z58" i="23" s="1"/>
  <c r="Y58" i="12"/>
  <c r="Y58" i="23" s="1"/>
  <c r="X58" i="12"/>
  <c r="X58" i="23" s="1"/>
  <c r="W58" i="12"/>
  <c r="W58" i="23" s="1"/>
  <c r="V58" i="12"/>
  <c r="V58" i="23" s="1"/>
  <c r="U58" i="12"/>
  <c r="U58" i="23" s="1"/>
  <c r="AH57" i="12"/>
  <c r="AH57" i="23" s="1"/>
  <c r="AG57" i="12"/>
  <c r="AG57" i="23" s="1"/>
  <c r="AF57" i="12"/>
  <c r="AF57" i="23" s="1"/>
  <c r="AE57" i="12"/>
  <c r="AE57" i="23" s="1"/>
  <c r="AD57" i="12"/>
  <c r="AD57" i="23" s="1"/>
  <c r="AC57" i="12"/>
  <c r="Z57" i="12"/>
  <c r="Y57" i="12"/>
  <c r="X57" i="12"/>
  <c r="X57" i="23" s="1"/>
  <c r="W57" i="12"/>
  <c r="W57" i="23" s="1"/>
  <c r="V57" i="12"/>
  <c r="U57" i="12"/>
  <c r="AH56" i="12"/>
  <c r="AH56" i="23" s="1"/>
  <c r="AG56" i="12"/>
  <c r="AG56" i="23" s="1"/>
  <c r="AF56" i="12"/>
  <c r="AF56" i="23" s="1"/>
  <c r="AE56" i="12"/>
  <c r="AE56" i="23" s="1"/>
  <c r="AD56" i="12"/>
  <c r="AD56" i="23" s="1"/>
  <c r="AC56" i="12"/>
  <c r="AC56" i="23" s="1"/>
  <c r="Z56" i="12"/>
  <c r="Y56" i="12"/>
  <c r="X56" i="12"/>
  <c r="W56" i="12"/>
  <c r="V56" i="12"/>
  <c r="U56" i="12"/>
  <c r="AH55" i="12"/>
  <c r="AG55" i="12"/>
  <c r="AF55" i="12"/>
  <c r="AE55" i="12"/>
  <c r="AD55" i="12"/>
  <c r="AC55" i="12"/>
  <c r="Z55" i="12"/>
  <c r="Z55" i="23" s="1"/>
  <c r="Y55" i="12"/>
  <c r="Y55" i="23" s="1"/>
  <c r="X55" i="12"/>
  <c r="X55" i="23" s="1"/>
  <c r="W55" i="12"/>
  <c r="W55" i="23" s="1"/>
  <c r="V55" i="12"/>
  <c r="V55" i="23" s="1"/>
  <c r="U55" i="12"/>
  <c r="AH54" i="12"/>
  <c r="AG54" i="12"/>
  <c r="AG54" i="23" s="1"/>
  <c r="AF54" i="12"/>
  <c r="AF54" i="23" s="1"/>
  <c r="AE54" i="12"/>
  <c r="AE54" i="23" s="1"/>
  <c r="AD54" i="12"/>
  <c r="AD54" i="23" s="1"/>
  <c r="AC54" i="12"/>
  <c r="AC54" i="23" s="1"/>
  <c r="Z54" i="12"/>
  <c r="Z54" i="23" s="1"/>
  <c r="Y54" i="12"/>
  <c r="Y54" i="23" s="1"/>
  <c r="X54" i="12"/>
  <c r="X54" i="23" s="1"/>
  <c r="W54" i="12"/>
  <c r="W54" i="23" s="1"/>
  <c r="V54" i="12"/>
  <c r="V54" i="23" s="1"/>
  <c r="U54" i="12"/>
  <c r="U54" i="23" s="1"/>
  <c r="AH53" i="12"/>
  <c r="AH53" i="23" s="1"/>
  <c r="AG53" i="12"/>
  <c r="AG53" i="23" s="1"/>
  <c r="AF53" i="12"/>
  <c r="AE53" i="12"/>
  <c r="AD53" i="12"/>
  <c r="AC53" i="12"/>
  <c r="Z53" i="12"/>
  <c r="Y53" i="12"/>
  <c r="X53" i="12"/>
  <c r="W53" i="12"/>
  <c r="V53" i="12"/>
  <c r="V53" i="23" s="1"/>
  <c r="U53" i="12"/>
  <c r="U53" i="23" s="1"/>
  <c r="AH52" i="12"/>
  <c r="AH52" i="23" s="1"/>
  <c r="AG52" i="12"/>
  <c r="AG52" i="23" s="1"/>
  <c r="AF52" i="12"/>
  <c r="AE52" i="12"/>
  <c r="AD52" i="12"/>
  <c r="AD52" i="23" s="1"/>
  <c r="AC52" i="12"/>
  <c r="AC52" i="23" s="1"/>
  <c r="Z52" i="12"/>
  <c r="Y52" i="12"/>
  <c r="X52" i="12"/>
  <c r="X52" i="23" s="1"/>
  <c r="W52" i="12"/>
  <c r="W52" i="23" s="1"/>
  <c r="V52" i="12"/>
  <c r="V52" i="23" s="1"/>
  <c r="U52" i="12"/>
  <c r="U52" i="23" s="1"/>
  <c r="AH51" i="12"/>
  <c r="AG51" i="12"/>
  <c r="AF51" i="12"/>
  <c r="AF51" i="23" s="1"/>
  <c r="AE51" i="12"/>
  <c r="AE51" i="23" s="1"/>
  <c r="AD51" i="12"/>
  <c r="AD51" i="23" s="1"/>
  <c r="AC51" i="12"/>
  <c r="AC51" i="23" s="1"/>
  <c r="Z51" i="12"/>
  <c r="Z51" i="23" s="1"/>
  <c r="Y51" i="12"/>
  <c r="Y51" i="23" s="1"/>
  <c r="X51" i="12"/>
  <c r="X51" i="23" s="1"/>
  <c r="W51" i="12"/>
  <c r="W51" i="23" s="1"/>
  <c r="V51" i="12"/>
  <c r="U51" i="12"/>
  <c r="AH50" i="12"/>
  <c r="AH50" i="23" s="1"/>
  <c r="AG50" i="12"/>
  <c r="AF50" i="12"/>
  <c r="AE50" i="12"/>
  <c r="AE50" i="23" s="1"/>
  <c r="AD50" i="12"/>
  <c r="AD50" i="23" s="1"/>
  <c r="AC50" i="12"/>
  <c r="AC50" i="23" s="1"/>
  <c r="Z50" i="12"/>
  <c r="Z50" i="23" s="1"/>
  <c r="Y50" i="12"/>
  <c r="Y50" i="23" s="1"/>
  <c r="X50" i="12"/>
  <c r="X50" i="23" s="1"/>
  <c r="W50" i="12"/>
  <c r="W50" i="23" s="1"/>
  <c r="V50" i="12"/>
  <c r="U50" i="12"/>
  <c r="AH49" i="12"/>
  <c r="AH49" i="23" s="1"/>
  <c r="AG49" i="12"/>
  <c r="AG49" i="23" s="1"/>
  <c r="AF49" i="12"/>
  <c r="AE49" i="12"/>
  <c r="AD49" i="12"/>
  <c r="AC49" i="12"/>
  <c r="Z49" i="12"/>
  <c r="Y49" i="12"/>
  <c r="X49" i="12"/>
  <c r="X49" i="23" s="1"/>
  <c r="W49" i="12"/>
  <c r="W49" i="23" s="1"/>
  <c r="V49" i="12"/>
  <c r="V49" i="23" s="1"/>
  <c r="U49" i="12"/>
  <c r="U49" i="23" s="1"/>
  <c r="AH48" i="12"/>
  <c r="AG48" i="12"/>
  <c r="AF48" i="12"/>
  <c r="AF48" i="23" s="1"/>
  <c r="AE48" i="12"/>
  <c r="AE48" i="23" s="1"/>
  <c r="AD48" i="12"/>
  <c r="AD48" i="23" s="1"/>
  <c r="AC48" i="12"/>
  <c r="AC48" i="23" s="1"/>
  <c r="Z48" i="12"/>
  <c r="Z48" i="23" s="1"/>
  <c r="Y48" i="12"/>
  <c r="X48" i="12"/>
  <c r="W48" i="12"/>
  <c r="V48" i="12"/>
  <c r="U48" i="12"/>
  <c r="U48" i="23" s="1"/>
  <c r="AH47" i="12"/>
  <c r="AH47" i="23" s="1"/>
  <c r="AG47" i="12"/>
  <c r="AF47" i="12"/>
  <c r="AE47" i="12"/>
  <c r="AD47" i="12"/>
  <c r="AC47" i="12"/>
  <c r="AC47" i="23" s="1"/>
  <c r="Z47" i="12"/>
  <c r="Z47" i="23" s="1"/>
  <c r="Y47" i="12"/>
  <c r="Y47" i="23" s="1"/>
  <c r="X47" i="12"/>
  <c r="X47" i="23" s="1"/>
  <c r="W47" i="12"/>
  <c r="W47" i="23" s="1"/>
  <c r="V47" i="12"/>
  <c r="U47" i="12"/>
  <c r="AH46" i="12"/>
  <c r="AG46" i="12"/>
  <c r="AG46" i="23" s="1"/>
  <c r="AF46" i="12"/>
  <c r="AF46" i="23" s="1"/>
  <c r="AE46" i="12"/>
  <c r="AE46" i="23" s="1"/>
  <c r="AD46" i="12"/>
  <c r="AD46" i="23" s="1"/>
  <c r="AC46" i="12"/>
  <c r="AC46" i="23" s="1"/>
  <c r="Z46" i="12"/>
  <c r="Z46" i="23" s="1"/>
  <c r="Y46" i="12"/>
  <c r="Y46" i="23" s="1"/>
  <c r="X46" i="12"/>
  <c r="X46" i="23" s="1"/>
  <c r="W46" i="12"/>
  <c r="W46" i="23" s="1"/>
  <c r="V46" i="12"/>
  <c r="V46" i="23" s="1"/>
  <c r="U46" i="12"/>
  <c r="U46" i="23" s="1"/>
  <c r="AH45" i="12"/>
  <c r="AH45" i="23" s="1"/>
  <c r="AG45" i="12"/>
  <c r="AG45" i="23" s="1"/>
  <c r="AF45" i="12"/>
  <c r="AE45" i="12"/>
  <c r="AD45" i="12"/>
  <c r="AD45" i="23" s="1"/>
  <c r="AC45" i="12"/>
  <c r="AC45" i="23" s="1"/>
  <c r="Z45" i="12"/>
  <c r="Z45" i="23" s="1"/>
  <c r="Y45" i="12"/>
  <c r="X45" i="12"/>
  <c r="W45" i="12"/>
  <c r="V45" i="12"/>
  <c r="U45" i="12"/>
  <c r="AH44" i="12"/>
  <c r="AH44" i="23" s="1"/>
  <c r="AG44" i="12"/>
  <c r="AF44" i="12"/>
  <c r="AE44" i="12"/>
  <c r="AD44" i="12"/>
  <c r="AC44" i="12"/>
  <c r="Z44" i="12"/>
  <c r="Y44" i="12"/>
  <c r="X44" i="12"/>
  <c r="W44" i="12"/>
  <c r="W44" i="23" s="1"/>
  <c r="V44" i="12"/>
  <c r="V44" i="23" s="1"/>
  <c r="U44" i="12"/>
  <c r="U44" i="23" s="1"/>
  <c r="AH43" i="12"/>
  <c r="AG43" i="12"/>
  <c r="AF43" i="12"/>
  <c r="AE43" i="12"/>
  <c r="AE43" i="23" s="1"/>
  <c r="AD43" i="12"/>
  <c r="AD43" i="23" s="1"/>
  <c r="AC43" i="12"/>
  <c r="AC43" i="23" s="1"/>
  <c r="Z43" i="12"/>
  <c r="Z43" i="23" s="1"/>
  <c r="Y43" i="12"/>
  <c r="Y43" i="23" s="1"/>
  <c r="X43" i="12"/>
  <c r="X43" i="23" s="1"/>
  <c r="W43" i="12"/>
  <c r="W43" i="23" s="1"/>
  <c r="V43" i="12"/>
  <c r="V43" i="23" s="1"/>
  <c r="U43" i="12"/>
  <c r="U43" i="23" s="1"/>
  <c r="AH42" i="12"/>
  <c r="AH42" i="23" s="1"/>
  <c r="AG42" i="12"/>
  <c r="AG42" i="23" s="1"/>
  <c r="AF42" i="12"/>
  <c r="AF42" i="23" s="1"/>
  <c r="AE42" i="12"/>
  <c r="AE42" i="23" s="1"/>
  <c r="AD42" i="12"/>
  <c r="AD42" i="23" s="1"/>
  <c r="AC42" i="12"/>
  <c r="AC42" i="23" s="1"/>
  <c r="Z42" i="12"/>
  <c r="Z42" i="23" s="1"/>
  <c r="Y42" i="12"/>
  <c r="Y42" i="23" s="1"/>
  <c r="X42" i="12"/>
  <c r="X42" i="23" s="1"/>
  <c r="W42" i="12"/>
  <c r="V42" i="12"/>
  <c r="U42" i="12"/>
  <c r="AH41" i="12"/>
  <c r="AH41" i="23" s="1"/>
  <c r="AG41" i="12"/>
  <c r="AG41" i="23" s="1"/>
  <c r="AF41" i="12"/>
  <c r="AE41" i="12"/>
  <c r="AD41" i="12"/>
  <c r="AC41" i="12"/>
  <c r="Z41" i="12"/>
  <c r="Y41" i="12"/>
  <c r="X41" i="12"/>
  <c r="X41" i="23" s="1"/>
  <c r="W41" i="12"/>
  <c r="W41" i="23" s="1"/>
  <c r="V41" i="12"/>
  <c r="U41" i="12"/>
  <c r="U41" i="23" s="1"/>
  <c r="AH40" i="12"/>
  <c r="AH40" i="23" s="1"/>
  <c r="AG40" i="12"/>
  <c r="AG40" i="23" s="1"/>
  <c r="AF40" i="12"/>
  <c r="AF40" i="23" s="1"/>
  <c r="AE40" i="12"/>
  <c r="AE40" i="23" s="1"/>
  <c r="AD40" i="12"/>
  <c r="AD40" i="23" s="1"/>
  <c r="AC40" i="12"/>
  <c r="AC40" i="23" s="1"/>
  <c r="Z40" i="12"/>
  <c r="Y40" i="12"/>
  <c r="X40" i="12"/>
  <c r="X40" i="23" s="1"/>
  <c r="W40" i="12"/>
  <c r="W40" i="23" s="1"/>
  <c r="V40" i="12"/>
  <c r="V40" i="23" s="1"/>
  <c r="U40" i="12"/>
  <c r="U40" i="23" s="1"/>
  <c r="AH39" i="12"/>
  <c r="AG39" i="12"/>
  <c r="AF39" i="12"/>
  <c r="AF39" i="23" s="1"/>
  <c r="AE39" i="12"/>
  <c r="AE39" i="23" s="1"/>
  <c r="AD39" i="12"/>
  <c r="AD39" i="23" s="1"/>
  <c r="AC39" i="12"/>
  <c r="AC39" i="23" s="1"/>
  <c r="Z39" i="12"/>
  <c r="Z39" i="23" s="1"/>
  <c r="Y39" i="12"/>
  <c r="Y39" i="23" s="1"/>
  <c r="X39" i="12"/>
  <c r="X39" i="23" s="1"/>
  <c r="W39" i="12"/>
  <c r="W39" i="23" s="1"/>
  <c r="V39" i="12"/>
  <c r="U39" i="12"/>
  <c r="AH38" i="12"/>
  <c r="AH38" i="23" s="1"/>
  <c r="AG38" i="12"/>
  <c r="AG38" i="23" s="1"/>
  <c r="AF38" i="12"/>
  <c r="AF38" i="23" s="1"/>
  <c r="AE38" i="12"/>
  <c r="AE38" i="23" s="1"/>
  <c r="AD38" i="12"/>
  <c r="AD38" i="23" s="1"/>
  <c r="AC38" i="12"/>
  <c r="AC38" i="23" s="1"/>
  <c r="Z38" i="12"/>
  <c r="Z38" i="23" s="1"/>
  <c r="Y38" i="12"/>
  <c r="Y38" i="23" s="1"/>
  <c r="X38" i="12"/>
  <c r="W38" i="12"/>
  <c r="V38" i="12"/>
  <c r="U38" i="12"/>
  <c r="AH37" i="12"/>
  <c r="AH37" i="23" s="1"/>
  <c r="AG37" i="12"/>
  <c r="AG37" i="23" s="1"/>
  <c r="AF37" i="12"/>
  <c r="AE37" i="12"/>
  <c r="AD37" i="12"/>
  <c r="AC37" i="12"/>
  <c r="Z37" i="12"/>
  <c r="Y37" i="12"/>
  <c r="X37" i="12"/>
  <c r="W37" i="12"/>
  <c r="V37" i="12"/>
  <c r="V37" i="23" s="1"/>
  <c r="U37" i="12"/>
  <c r="U37" i="23" s="1"/>
  <c r="AH36" i="12"/>
  <c r="AG36" i="12"/>
  <c r="AF36" i="12"/>
  <c r="AE36" i="12"/>
  <c r="AD36" i="12"/>
  <c r="AD36" i="23" s="1"/>
  <c r="AC36" i="12"/>
  <c r="AC36" i="23" s="1"/>
  <c r="Z36" i="12"/>
  <c r="Z36" i="23" s="1"/>
  <c r="Y36" i="12"/>
  <c r="X36" i="12"/>
  <c r="X36" i="23" s="1"/>
  <c r="W36" i="12"/>
  <c r="W36" i="23" s="1"/>
  <c r="V36" i="12"/>
  <c r="V36" i="23" s="1"/>
  <c r="U36" i="12"/>
  <c r="U36" i="23" s="1"/>
  <c r="AH35" i="12"/>
  <c r="AH35" i="23" s="1"/>
  <c r="AG35" i="12"/>
  <c r="AF35" i="12"/>
  <c r="AF35" i="23" s="1"/>
  <c r="AE35" i="12"/>
  <c r="AE35" i="23" s="1"/>
  <c r="AD35" i="12"/>
  <c r="AD35" i="23" s="1"/>
  <c r="AC35" i="12"/>
  <c r="AC35" i="23" s="1"/>
  <c r="Z35" i="12"/>
  <c r="Z35" i="23" s="1"/>
  <c r="Y35" i="12"/>
  <c r="Y35" i="23" s="1"/>
  <c r="X35" i="12"/>
  <c r="X35" i="23" s="1"/>
  <c r="W35" i="12"/>
  <c r="W35" i="23" s="1"/>
  <c r="V35" i="12"/>
  <c r="U35" i="12"/>
  <c r="AH34" i="12"/>
  <c r="AG34" i="12"/>
  <c r="AF34" i="12"/>
  <c r="AE34" i="12"/>
  <c r="AD34" i="12"/>
  <c r="AC34" i="12"/>
  <c r="Z34" i="12"/>
  <c r="Z34" i="23" s="1"/>
  <c r="Y34" i="12"/>
  <c r="Y34" i="23" s="1"/>
  <c r="X34" i="12"/>
  <c r="X34" i="23" s="1"/>
  <c r="W34" i="12"/>
  <c r="W34" i="23" s="1"/>
  <c r="V34" i="12"/>
  <c r="V34" i="23" s="1"/>
  <c r="U34" i="12"/>
  <c r="U34" i="23" s="1"/>
  <c r="AH33" i="12"/>
  <c r="AH33" i="23" s="1"/>
  <c r="AG33" i="12"/>
  <c r="AG33" i="23" s="1"/>
  <c r="AF33" i="12"/>
  <c r="AE33" i="12"/>
  <c r="AD33" i="12"/>
  <c r="AD33" i="23" s="1"/>
  <c r="AC33" i="12"/>
  <c r="AC33" i="23" s="1"/>
  <c r="Z33" i="12"/>
  <c r="Z33" i="23" s="1"/>
  <c r="Y33" i="12"/>
  <c r="X33" i="12"/>
  <c r="X33" i="23" s="1"/>
  <c r="W33" i="12"/>
  <c r="W33" i="23" s="1"/>
  <c r="V33" i="12"/>
  <c r="U33" i="12"/>
  <c r="AH32" i="12"/>
  <c r="AH32" i="23" s="1"/>
  <c r="AG32" i="12"/>
  <c r="AF32" i="12"/>
  <c r="AF32" i="23" s="1"/>
  <c r="AE32" i="12"/>
  <c r="AE32" i="23" s="1"/>
  <c r="AD32" i="12"/>
  <c r="AC32" i="12"/>
  <c r="Z32" i="12"/>
  <c r="Y32" i="12"/>
  <c r="X32" i="12"/>
  <c r="W32" i="12"/>
  <c r="V32" i="12"/>
  <c r="U32" i="12"/>
  <c r="AH31" i="12"/>
  <c r="AG31" i="12"/>
  <c r="AG31" i="23" s="1"/>
  <c r="AF31" i="12"/>
  <c r="AF31" i="23" s="1"/>
  <c r="AE31" i="12"/>
  <c r="AE31" i="23" s="1"/>
  <c r="AD31" i="12"/>
  <c r="AD31" i="23" s="1"/>
  <c r="AC31" i="12"/>
  <c r="AC31" i="23" s="1"/>
  <c r="Z31" i="12"/>
  <c r="Z31" i="23" s="1"/>
  <c r="Y31" i="12"/>
  <c r="Y31" i="23" s="1"/>
  <c r="X31" i="12"/>
  <c r="W31" i="12"/>
  <c r="V31" i="12"/>
  <c r="V31" i="23" s="1"/>
  <c r="U31" i="12"/>
  <c r="U31" i="23" s="1"/>
  <c r="AH30" i="12"/>
  <c r="AG30" i="12"/>
  <c r="AF30" i="12"/>
  <c r="AE30" i="12"/>
  <c r="AD30" i="12"/>
  <c r="AD30" i="23" s="1"/>
  <c r="AC30" i="12"/>
  <c r="AC30" i="23" s="1"/>
  <c r="Z30" i="12"/>
  <c r="Z30" i="23" s="1"/>
  <c r="Y30" i="12"/>
  <c r="Y30" i="23" s="1"/>
  <c r="X30" i="12"/>
  <c r="X30" i="23" s="1"/>
  <c r="W30" i="12"/>
  <c r="V30" i="12"/>
  <c r="V30" i="23" s="1"/>
  <c r="U30" i="12"/>
  <c r="U30" i="23" s="1"/>
  <c r="AH29" i="12"/>
  <c r="AH29" i="23" s="1"/>
  <c r="AG29" i="12"/>
  <c r="AG29" i="23" s="1"/>
  <c r="AF29" i="12"/>
  <c r="AF29" i="23" s="1"/>
  <c r="AE29" i="12"/>
  <c r="AD29" i="12"/>
  <c r="AC29" i="12"/>
  <c r="Z29" i="12"/>
  <c r="Y29" i="12"/>
  <c r="X29" i="12"/>
  <c r="W29" i="12"/>
  <c r="W29" i="23" s="1"/>
  <c r="V29" i="12"/>
  <c r="V29" i="23" s="1"/>
  <c r="U29" i="12"/>
  <c r="U29" i="23" s="1"/>
  <c r="AH28" i="12"/>
  <c r="AG28" i="12"/>
  <c r="AF28" i="12"/>
  <c r="AE28" i="12"/>
  <c r="AD28" i="12"/>
  <c r="AD28" i="23" s="1"/>
  <c r="AC28" i="12"/>
  <c r="AC28" i="23" s="1"/>
  <c r="Z28" i="12"/>
  <c r="Y28" i="12"/>
  <c r="X28" i="12"/>
  <c r="W28" i="12"/>
  <c r="V28" i="12"/>
  <c r="V28" i="23" s="1"/>
  <c r="U28" i="12"/>
  <c r="U28" i="23" s="1"/>
  <c r="AH27" i="12"/>
  <c r="AH27" i="23" s="1"/>
  <c r="AG27" i="12"/>
  <c r="AG27" i="23" s="1"/>
  <c r="AF27" i="12"/>
  <c r="AF27" i="23" s="1"/>
  <c r="AE27" i="12"/>
  <c r="AE27" i="23" s="1"/>
  <c r="AD27" i="12"/>
  <c r="AD27" i="23" s="1"/>
  <c r="AC27" i="12"/>
  <c r="AC27" i="23" s="1"/>
  <c r="Z27" i="12"/>
  <c r="Z27" i="23" s="1"/>
  <c r="Y27" i="12"/>
  <c r="Y27" i="23" s="1"/>
  <c r="X27" i="12"/>
  <c r="X27" i="23" s="1"/>
  <c r="W27" i="12"/>
  <c r="W27" i="23" s="1"/>
  <c r="V27" i="12"/>
  <c r="U27" i="12"/>
  <c r="AH26" i="12"/>
  <c r="AH26" i="23" s="1"/>
  <c r="AG26" i="12"/>
  <c r="AG26" i="23" s="1"/>
  <c r="AF26" i="12"/>
  <c r="AF26" i="23" s="1"/>
  <c r="AE26" i="12"/>
  <c r="AD26" i="12"/>
  <c r="AC26" i="12"/>
  <c r="Z26" i="12"/>
  <c r="Y26" i="12"/>
  <c r="X26" i="12"/>
  <c r="W26" i="12"/>
  <c r="V26" i="12"/>
  <c r="U26" i="12"/>
  <c r="U26" i="23" s="1"/>
  <c r="AH25" i="12"/>
  <c r="AG25" i="12"/>
  <c r="AF25" i="12"/>
  <c r="AE25" i="12"/>
  <c r="AD25" i="12"/>
  <c r="AC25" i="12"/>
  <c r="Z25" i="12"/>
  <c r="Z25" i="23" s="1"/>
  <c r="Y25" i="12"/>
  <c r="Y25" i="23" s="1"/>
  <c r="X25" i="12"/>
  <c r="X25" i="23" s="1"/>
  <c r="W25" i="12"/>
  <c r="W25" i="23" s="1"/>
  <c r="V25" i="12"/>
  <c r="V25" i="23" s="1"/>
  <c r="U25" i="12"/>
  <c r="U25" i="23" s="1"/>
  <c r="AH24" i="12"/>
  <c r="AH24" i="23" s="1"/>
  <c r="AG24" i="12"/>
  <c r="AG24" i="23" s="1"/>
  <c r="AF24" i="12"/>
  <c r="AF24" i="23" s="1"/>
  <c r="AE24" i="12"/>
  <c r="AE24" i="23" s="1"/>
  <c r="AD24" i="12"/>
  <c r="AD24" i="23" s="1"/>
  <c r="AC24" i="12"/>
  <c r="AC24" i="23" s="1"/>
  <c r="Z24" i="12"/>
  <c r="Z24" i="23" s="1"/>
  <c r="Y24" i="12"/>
  <c r="Y24" i="23" s="1"/>
  <c r="X24" i="12"/>
  <c r="X24" i="23" s="1"/>
  <c r="W24" i="12"/>
  <c r="V24" i="12"/>
  <c r="U24" i="12"/>
  <c r="AH23" i="12"/>
  <c r="AH23" i="23" s="1"/>
  <c r="AG23" i="12"/>
  <c r="AG23" i="23" s="1"/>
  <c r="AF23" i="12"/>
  <c r="AF23" i="23" s="1"/>
  <c r="AE23" i="12"/>
  <c r="AE23" i="23" s="1"/>
  <c r="AD23" i="12"/>
  <c r="AD23" i="23" s="1"/>
  <c r="AC23" i="12"/>
  <c r="AC23" i="23" s="1"/>
  <c r="Z23" i="12"/>
  <c r="Z23" i="23" s="1"/>
  <c r="Y23" i="12"/>
  <c r="Y23" i="23" s="1"/>
  <c r="X23" i="12"/>
  <c r="X23" i="23" s="1"/>
  <c r="W23" i="12"/>
  <c r="W23" i="23" s="1"/>
  <c r="V23" i="12"/>
  <c r="U23" i="12"/>
  <c r="AH22" i="12"/>
  <c r="AG22" i="12"/>
  <c r="AF22" i="12"/>
  <c r="AE22" i="12"/>
  <c r="AD22" i="12"/>
  <c r="AC22" i="12"/>
  <c r="Z22" i="12"/>
  <c r="Z22" i="23" s="1"/>
  <c r="Y22" i="12"/>
  <c r="Y22" i="23" s="1"/>
  <c r="X22" i="12"/>
  <c r="W22" i="12"/>
  <c r="V22" i="12"/>
  <c r="U22" i="12"/>
  <c r="U22" i="23" s="1"/>
  <c r="AH21" i="12"/>
  <c r="AH21" i="23" s="1"/>
  <c r="AG21" i="12"/>
  <c r="AG21" i="23" s="1"/>
  <c r="AF21" i="12"/>
  <c r="AE21" i="12"/>
  <c r="AD21" i="12"/>
  <c r="AC21" i="12"/>
  <c r="Z21" i="12"/>
  <c r="Z21" i="23" s="1"/>
  <c r="Y21" i="12"/>
  <c r="Y21" i="23" s="1"/>
  <c r="X21" i="12"/>
  <c r="X21" i="23" s="1"/>
  <c r="W21" i="12"/>
  <c r="W21" i="23" s="1"/>
  <c r="V21" i="12"/>
  <c r="V21" i="23" s="1"/>
  <c r="U21" i="12"/>
  <c r="U21" i="23" s="1"/>
  <c r="AH20" i="12"/>
  <c r="AH20" i="23" s="1"/>
  <c r="AG20" i="12"/>
  <c r="AG20" i="23" s="1"/>
  <c r="AF20" i="12"/>
  <c r="AF20" i="23" s="1"/>
  <c r="AE20" i="12"/>
  <c r="AE20" i="23" s="1"/>
  <c r="AD20" i="12"/>
  <c r="AD20" i="23" s="1"/>
  <c r="AC20" i="12"/>
  <c r="AC20" i="23" s="1"/>
  <c r="Z20" i="12"/>
  <c r="Y20" i="12"/>
  <c r="X20" i="12"/>
  <c r="W20" i="12"/>
  <c r="V20" i="12"/>
  <c r="V20" i="23" s="1"/>
  <c r="U20" i="12"/>
  <c r="U20" i="23" s="1"/>
  <c r="AH19" i="12"/>
  <c r="AH19" i="23" s="1"/>
  <c r="AG19" i="12"/>
  <c r="AG19" i="23" s="1"/>
  <c r="AF19" i="12"/>
  <c r="AF19" i="23" s="1"/>
  <c r="AE19" i="12"/>
  <c r="AE19" i="23" s="1"/>
  <c r="AD19" i="12"/>
  <c r="AD19" i="23" s="1"/>
  <c r="AC19" i="12"/>
  <c r="AC19" i="23" s="1"/>
  <c r="Z19" i="12"/>
  <c r="Z19" i="23" s="1"/>
  <c r="Y19" i="12"/>
  <c r="Y19" i="23" s="1"/>
  <c r="X19" i="12"/>
  <c r="X19" i="23" s="1"/>
  <c r="W19" i="12"/>
  <c r="W19" i="23" s="1"/>
  <c r="V19" i="12"/>
  <c r="U19" i="12"/>
  <c r="AH18" i="12"/>
  <c r="AG18" i="12"/>
  <c r="AF18" i="12"/>
  <c r="AE18" i="12"/>
  <c r="AD18" i="12"/>
  <c r="AC18" i="12"/>
  <c r="Z18" i="12"/>
  <c r="Z18" i="23" s="1"/>
  <c r="Y18" i="12"/>
  <c r="Y18" i="23" s="1"/>
  <c r="X18" i="12"/>
  <c r="X18" i="23" s="1"/>
  <c r="W18" i="12"/>
  <c r="V18" i="12"/>
  <c r="U18" i="12"/>
  <c r="U18" i="23" s="1"/>
  <c r="AH17" i="12"/>
  <c r="AH17" i="23" s="1"/>
  <c r="AG17" i="12"/>
  <c r="AG17" i="23" s="1"/>
  <c r="AF17" i="12"/>
  <c r="AF17" i="23" s="1"/>
  <c r="AE17" i="12"/>
  <c r="AD17" i="12"/>
  <c r="AC17" i="12"/>
  <c r="Z17" i="12"/>
  <c r="Z17" i="23" s="1"/>
  <c r="Y17" i="12"/>
  <c r="Y17" i="23" s="1"/>
  <c r="X17" i="12"/>
  <c r="X17" i="23" s="1"/>
  <c r="W17" i="12"/>
  <c r="W17" i="23" s="1"/>
  <c r="V17" i="12"/>
  <c r="V17" i="23" s="1"/>
  <c r="U17" i="12"/>
  <c r="U17" i="23" s="1"/>
  <c r="AH16" i="12"/>
  <c r="AH16" i="23" s="1"/>
  <c r="AG16" i="12"/>
  <c r="AG16" i="23" s="1"/>
  <c r="AF16" i="12"/>
  <c r="AF16" i="23" s="1"/>
  <c r="AE16" i="12"/>
  <c r="AE16" i="23" s="1"/>
  <c r="AD16" i="12"/>
  <c r="AD16" i="23" s="1"/>
  <c r="AC16" i="12"/>
  <c r="AC16" i="23" s="1"/>
  <c r="Z16" i="12"/>
  <c r="Y16" i="12"/>
  <c r="X16" i="12"/>
  <c r="W16" i="12"/>
  <c r="V16" i="12"/>
  <c r="U16" i="12"/>
  <c r="AH15" i="12"/>
  <c r="AH15" i="23" s="1"/>
  <c r="AG15" i="12"/>
  <c r="AG15" i="23" s="1"/>
  <c r="AF15" i="12"/>
  <c r="AF15" i="23" s="1"/>
  <c r="AE15" i="12"/>
  <c r="AE15" i="23" s="1"/>
  <c r="AD15" i="12"/>
  <c r="AC15" i="12"/>
  <c r="Z15" i="12"/>
  <c r="Z15" i="23" s="1"/>
  <c r="Y15" i="12"/>
  <c r="Y15" i="23" s="1"/>
  <c r="X15" i="12"/>
  <c r="X15" i="23" s="1"/>
  <c r="W15" i="12"/>
  <c r="V15" i="12"/>
  <c r="U15" i="12"/>
  <c r="AH14" i="12"/>
  <c r="AH14" i="23" s="1"/>
  <c r="AG14" i="12"/>
  <c r="AG14" i="23" s="1"/>
  <c r="AF14" i="12"/>
  <c r="AF14" i="23" s="1"/>
  <c r="AE14" i="12"/>
  <c r="AD14" i="12"/>
  <c r="AC14" i="12"/>
  <c r="Z14" i="12"/>
  <c r="Z14" i="23" s="1"/>
  <c r="Y14" i="12"/>
  <c r="Y14" i="23" s="1"/>
  <c r="X14" i="12"/>
  <c r="X14" i="23" s="1"/>
  <c r="W14" i="12"/>
  <c r="W14" i="23" s="1"/>
  <c r="V14" i="12"/>
  <c r="V14" i="23" s="1"/>
  <c r="U14" i="12"/>
  <c r="U14" i="23" s="1"/>
  <c r="AH13" i="12"/>
  <c r="AH13" i="23" s="1"/>
  <c r="AG13" i="12"/>
  <c r="AG13" i="23" s="1"/>
  <c r="AF13" i="12"/>
  <c r="AE13" i="12"/>
  <c r="AD13" i="12"/>
  <c r="AC13" i="12"/>
  <c r="AC13" i="23" s="1"/>
  <c r="Z13" i="12"/>
  <c r="Z13" i="23" s="1"/>
  <c r="Y13" i="12"/>
  <c r="Y13" i="23" s="1"/>
  <c r="X13" i="12"/>
  <c r="X13" i="23" s="1"/>
  <c r="W13" i="12"/>
  <c r="W13" i="23" s="1"/>
  <c r="V13" i="12"/>
  <c r="V13" i="23" s="1"/>
  <c r="U13" i="12"/>
  <c r="U13" i="23" s="1"/>
  <c r="AH12" i="12"/>
  <c r="AH12" i="23" s="1"/>
  <c r="AG12" i="12"/>
  <c r="AG12" i="23" s="1"/>
  <c r="AF12" i="12"/>
  <c r="AF12" i="23" s="1"/>
  <c r="AE12" i="12"/>
  <c r="AE12" i="23" s="1"/>
  <c r="AD12" i="12"/>
  <c r="AD12" i="23" s="1"/>
  <c r="AC12" i="12"/>
  <c r="AC12" i="23" s="1"/>
  <c r="Z12" i="12"/>
  <c r="Z12" i="23" s="1"/>
  <c r="Y12" i="12"/>
  <c r="Y12" i="23" s="1"/>
  <c r="X12" i="12"/>
  <c r="X12" i="23" s="1"/>
  <c r="W12" i="12"/>
  <c r="V12" i="12"/>
  <c r="V12" i="23" s="1"/>
  <c r="U12" i="12"/>
  <c r="U12" i="23" s="1"/>
  <c r="AH11" i="12"/>
  <c r="AH11" i="23" s="1"/>
  <c r="AG11" i="12"/>
  <c r="AG11" i="23" s="1"/>
  <c r="AF11" i="12"/>
  <c r="AF11" i="23" s="1"/>
  <c r="AE11" i="12"/>
  <c r="AE11" i="23" s="1"/>
  <c r="AD11" i="12"/>
  <c r="AD11" i="23" s="1"/>
  <c r="AC11" i="12"/>
  <c r="AC11" i="23" s="1"/>
  <c r="Z11" i="12"/>
  <c r="Z11" i="23" s="1"/>
  <c r="Y11" i="12"/>
  <c r="Y11" i="23" s="1"/>
  <c r="X11" i="12"/>
  <c r="X11" i="23" s="1"/>
  <c r="W11" i="12"/>
  <c r="W11" i="23" s="1"/>
  <c r="V11" i="12"/>
  <c r="U11" i="12"/>
  <c r="AH10" i="12"/>
  <c r="AG10" i="12"/>
  <c r="AF10" i="12"/>
  <c r="AE10" i="12"/>
  <c r="AD10" i="12"/>
  <c r="AC10" i="12"/>
  <c r="Z10" i="12"/>
  <c r="Y10" i="12"/>
  <c r="Y10" i="23" s="1"/>
  <c r="X10" i="12"/>
  <c r="X10" i="23" s="1"/>
  <c r="W10" i="12"/>
  <c r="W10" i="23" s="1"/>
  <c r="V10" i="12"/>
  <c r="V10" i="23" s="1"/>
  <c r="U10" i="12"/>
  <c r="U10" i="23" s="1"/>
  <c r="AH9" i="12"/>
  <c r="AH9" i="23" s="1"/>
  <c r="AG9" i="12"/>
  <c r="AG9" i="23" s="1"/>
  <c r="AF9" i="12"/>
  <c r="AE9" i="12"/>
  <c r="AD9" i="12"/>
  <c r="AC9" i="12"/>
  <c r="Z9" i="12"/>
  <c r="Z9" i="23" s="1"/>
  <c r="Y9" i="12"/>
  <c r="Y9" i="23" s="1"/>
  <c r="X9" i="12"/>
  <c r="X9" i="23" s="1"/>
  <c r="W9" i="12"/>
  <c r="W9" i="23" s="1"/>
  <c r="V9" i="12"/>
  <c r="V9" i="23" s="1"/>
  <c r="U9" i="12"/>
  <c r="U9" i="23" s="1"/>
  <c r="AH8" i="12"/>
  <c r="AH8" i="23" s="1"/>
  <c r="AG8" i="12"/>
  <c r="AG8" i="23" s="1"/>
  <c r="AF8" i="12"/>
  <c r="AF8" i="23" s="1"/>
  <c r="AE8" i="12"/>
  <c r="AE8" i="23" s="1"/>
  <c r="AD8" i="12"/>
  <c r="AD8" i="23" s="1"/>
  <c r="AC8" i="12"/>
  <c r="AC8" i="23" s="1"/>
  <c r="Z8" i="12"/>
  <c r="Y8" i="12"/>
  <c r="X8" i="12"/>
  <c r="W8" i="12"/>
  <c r="V8" i="12"/>
  <c r="U8" i="12"/>
  <c r="AH7" i="12"/>
  <c r="AH7" i="23" s="1"/>
  <c r="AG7" i="12"/>
  <c r="AG7" i="23" s="1"/>
  <c r="AF7" i="12"/>
  <c r="AF7" i="23" s="1"/>
  <c r="AE7" i="12"/>
  <c r="AD7" i="12"/>
  <c r="AC7" i="12"/>
  <c r="Z7" i="12"/>
  <c r="Z7" i="23" s="1"/>
  <c r="Y7" i="12"/>
  <c r="Y7" i="23" s="1"/>
  <c r="X7" i="12"/>
  <c r="X7" i="23" s="1"/>
  <c r="W7" i="12"/>
  <c r="V7" i="12"/>
  <c r="U7" i="12"/>
  <c r="U7" i="23" s="1"/>
  <c r="AH6" i="12"/>
  <c r="AG6" i="12"/>
  <c r="AF6" i="12"/>
  <c r="AE6" i="12"/>
  <c r="AD6" i="12"/>
  <c r="AD6" i="23" s="1"/>
  <c r="AC6" i="12"/>
  <c r="AC6" i="23" s="1"/>
  <c r="Z6" i="12"/>
  <c r="Z6" i="23" s="1"/>
  <c r="Y6" i="12"/>
  <c r="Y6" i="23" s="1"/>
  <c r="X6" i="12"/>
  <c r="X6" i="23" s="1"/>
  <c r="W6" i="12"/>
  <c r="W6" i="23" s="1"/>
  <c r="V6" i="12"/>
  <c r="V6" i="23" s="1"/>
  <c r="U6" i="12"/>
  <c r="U6" i="23" s="1"/>
  <c r="AH5" i="12"/>
  <c r="AH5" i="23" s="1"/>
  <c r="AG5" i="12"/>
  <c r="AG5" i="23" s="1"/>
  <c r="AF5" i="12"/>
  <c r="AF5" i="23" s="1"/>
  <c r="AE5" i="12"/>
  <c r="AE5" i="23" s="1"/>
  <c r="AD5" i="12"/>
  <c r="AD5" i="23" s="1"/>
  <c r="AC5" i="12"/>
  <c r="AC5" i="23" s="1"/>
  <c r="Z5" i="12"/>
  <c r="Z5" i="23" s="1"/>
  <c r="Y5" i="12"/>
  <c r="Y5" i="23" s="1"/>
  <c r="X5" i="12"/>
  <c r="X5" i="23" s="1"/>
  <c r="W5" i="12"/>
  <c r="W5" i="23" s="1"/>
  <c r="V5" i="12"/>
  <c r="V5" i="23" s="1"/>
  <c r="U5" i="12"/>
  <c r="M5" i="12"/>
  <c r="E5" i="12"/>
  <c r="E6" i="12" s="1"/>
  <c r="E6" i="23" s="1"/>
  <c r="N5" i="12" l="1"/>
  <c r="M5" i="23"/>
  <c r="M6" i="12"/>
  <c r="E7" i="12"/>
  <c r="E7" i="23" s="1"/>
  <c r="F6" i="12"/>
  <c r="F5" i="12"/>
  <c r="N6" i="12"/>
  <c r="O5" i="12" l="1"/>
  <c r="N5" i="23"/>
  <c r="O6" i="12"/>
  <c r="N6" i="23"/>
  <c r="G5" i="12"/>
  <c r="F5" i="23"/>
  <c r="G6" i="12"/>
  <c r="F6" i="23"/>
  <c r="M7" i="12"/>
  <c r="M6" i="23"/>
  <c r="E8" i="12"/>
  <c r="E8" i="23" s="1"/>
  <c r="F7" i="12"/>
  <c r="N7" i="12" l="1"/>
  <c r="M7" i="23"/>
  <c r="M8" i="12"/>
  <c r="P6" i="12"/>
  <c r="O6" i="23"/>
  <c r="G7" i="12"/>
  <c r="F7" i="23"/>
  <c r="H6" i="12"/>
  <c r="G6" i="23"/>
  <c r="H5" i="12"/>
  <c r="G5" i="23"/>
  <c r="P5" i="12"/>
  <c r="O5" i="23"/>
  <c r="E9" i="12"/>
  <c r="E9" i="23" s="1"/>
  <c r="F8" i="12"/>
  <c r="N7" i="23" l="1"/>
  <c r="O7" i="12"/>
  <c r="G8" i="12"/>
  <c r="F8" i="23"/>
  <c r="Q5" i="12"/>
  <c r="P5" i="23"/>
  <c r="I5" i="12"/>
  <c r="H5" i="23"/>
  <c r="I6" i="12"/>
  <c r="H6" i="23"/>
  <c r="H7" i="12"/>
  <c r="G7" i="23"/>
  <c r="Q6" i="12"/>
  <c r="P6" i="23"/>
  <c r="M9" i="12"/>
  <c r="M8" i="23"/>
  <c r="N8" i="12"/>
  <c r="E10" i="12"/>
  <c r="E10" i="23" s="1"/>
  <c r="F9" i="12"/>
  <c r="J5" i="12" l="1"/>
  <c r="J5" i="23" s="1"/>
  <c r="I5" i="23"/>
  <c r="G9" i="12"/>
  <c r="F9" i="23"/>
  <c r="R5" i="12"/>
  <c r="R5" i="23" s="1"/>
  <c r="Q5" i="23"/>
  <c r="N9" i="12"/>
  <c r="M9" i="23"/>
  <c r="M10" i="12"/>
  <c r="R6" i="12"/>
  <c r="R6" i="23" s="1"/>
  <c r="Q6" i="23"/>
  <c r="I7" i="12"/>
  <c r="H7" i="23"/>
  <c r="J6" i="12"/>
  <c r="J6" i="23" s="1"/>
  <c r="I6" i="23"/>
  <c r="H8" i="12"/>
  <c r="G8" i="23"/>
  <c r="P7" i="12"/>
  <c r="O7" i="23"/>
  <c r="O8" i="12"/>
  <c r="N8" i="23"/>
  <c r="E11" i="12"/>
  <c r="E11" i="23" s="1"/>
  <c r="F10" i="12"/>
  <c r="I8" i="12" l="1"/>
  <c r="H8" i="23"/>
  <c r="J7" i="12"/>
  <c r="J7" i="23" s="1"/>
  <c r="I7" i="23"/>
  <c r="M10" i="23"/>
  <c r="N10" i="12"/>
  <c r="M11" i="12"/>
  <c r="G10" i="12"/>
  <c r="F10" i="23"/>
  <c r="O9" i="12"/>
  <c r="N9" i="23"/>
  <c r="P8" i="12"/>
  <c r="O8" i="23"/>
  <c r="H9" i="12"/>
  <c r="G9" i="23"/>
  <c r="Q7" i="12"/>
  <c r="P7" i="23"/>
  <c r="E12" i="12"/>
  <c r="E12" i="23" s="1"/>
  <c r="F11" i="12"/>
  <c r="J8" i="12" l="1"/>
  <c r="J8" i="23" s="1"/>
  <c r="I8" i="23"/>
  <c r="R7" i="12"/>
  <c r="R7" i="23" s="1"/>
  <c r="Q7" i="23"/>
  <c r="I9" i="12"/>
  <c r="H9" i="23"/>
  <c r="Q8" i="12"/>
  <c r="P8" i="23"/>
  <c r="P9" i="12"/>
  <c r="O9" i="23"/>
  <c r="H10" i="12"/>
  <c r="G10" i="23"/>
  <c r="M11" i="23"/>
  <c r="N11" i="12"/>
  <c r="M12" i="12"/>
  <c r="O10" i="12"/>
  <c r="N10" i="23"/>
  <c r="G11" i="12"/>
  <c r="F11" i="23"/>
  <c r="F12" i="12"/>
  <c r="E13" i="12"/>
  <c r="E13" i="23" s="1"/>
  <c r="M12" i="23" l="1"/>
  <c r="M13" i="12"/>
  <c r="N12" i="12"/>
  <c r="R8" i="12"/>
  <c r="R8" i="23" s="1"/>
  <c r="Q8" i="23"/>
  <c r="H11" i="12"/>
  <c r="G11" i="23"/>
  <c r="P10" i="12"/>
  <c r="O10" i="23"/>
  <c r="O11" i="12"/>
  <c r="N11" i="23"/>
  <c r="I10" i="12"/>
  <c r="H10" i="23"/>
  <c r="Q9" i="12"/>
  <c r="P9" i="23"/>
  <c r="J9" i="12"/>
  <c r="J9" i="23" s="1"/>
  <c r="I9" i="23"/>
  <c r="G12" i="12"/>
  <c r="F12" i="23"/>
  <c r="E14" i="12"/>
  <c r="E14" i="23" s="1"/>
  <c r="F13" i="12"/>
  <c r="P11" i="12" l="1"/>
  <c r="O11" i="23"/>
  <c r="Q10" i="12"/>
  <c r="P10" i="23"/>
  <c r="I11" i="12"/>
  <c r="H11" i="23"/>
  <c r="O12" i="12"/>
  <c r="N12" i="23"/>
  <c r="H12" i="12"/>
  <c r="G12" i="23"/>
  <c r="M13" i="23"/>
  <c r="M14" i="12"/>
  <c r="N13" i="12"/>
  <c r="R9" i="12"/>
  <c r="R9" i="23" s="1"/>
  <c r="Q9" i="23"/>
  <c r="J10" i="12"/>
  <c r="J10" i="23" s="1"/>
  <c r="I10" i="23"/>
  <c r="G13" i="12"/>
  <c r="F13" i="23"/>
  <c r="E15" i="12"/>
  <c r="E15" i="23" s="1"/>
  <c r="F14" i="12"/>
  <c r="O13" i="12" l="1"/>
  <c r="N13" i="23"/>
  <c r="R10" i="12"/>
  <c r="R10" i="23" s="1"/>
  <c r="Q10" i="23"/>
  <c r="H13" i="12"/>
  <c r="G13" i="23"/>
  <c r="M14" i="23"/>
  <c r="M15" i="12"/>
  <c r="N14" i="12"/>
  <c r="I12" i="12"/>
  <c r="H12" i="23"/>
  <c r="P12" i="12"/>
  <c r="O12" i="23"/>
  <c r="G14" i="12"/>
  <c r="F14" i="23"/>
  <c r="J11" i="12"/>
  <c r="J11" i="23" s="1"/>
  <c r="I11" i="23"/>
  <c r="Q11" i="12"/>
  <c r="P11" i="23"/>
  <c r="E16" i="12"/>
  <c r="E16" i="23" s="1"/>
  <c r="F15" i="12"/>
  <c r="H14" i="12" l="1"/>
  <c r="G14" i="23"/>
  <c r="J12" i="12"/>
  <c r="J12" i="23" s="1"/>
  <c r="I12" i="23"/>
  <c r="O14" i="12"/>
  <c r="N14" i="23"/>
  <c r="I13" i="12"/>
  <c r="H13" i="23"/>
  <c r="R11" i="12"/>
  <c r="R11" i="23" s="1"/>
  <c r="Q11" i="23"/>
  <c r="Q12" i="12"/>
  <c r="P12" i="23"/>
  <c r="M15" i="23"/>
  <c r="N15" i="12"/>
  <c r="M16" i="12"/>
  <c r="G15" i="12"/>
  <c r="F15" i="23"/>
  <c r="P13" i="12"/>
  <c r="O13" i="23"/>
  <c r="E17" i="12"/>
  <c r="E17" i="23" s="1"/>
  <c r="F16" i="12"/>
  <c r="M16" i="23" l="1"/>
  <c r="N16" i="12"/>
  <c r="M17" i="12"/>
  <c r="Q13" i="12"/>
  <c r="P13" i="23"/>
  <c r="H15" i="12"/>
  <c r="G15" i="23"/>
  <c r="O15" i="12"/>
  <c r="N15" i="23"/>
  <c r="R12" i="12"/>
  <c r="R12" i="23" s="1"/>
  <c r="Q12" i="23"/>
  <c r="J13" i="12"/>
  <c r="J13" i="23" s="1"/>
  <c r="I13" i="23"/>
  <c r="G16" i="12"/>
  <c r="F16" i="23"/>
  <c r="P14" i="12"/>
  <c r="O14" i="23"/>
  <c r="I14" i="12"/>
  <c r="H14" i="23"/>
  <c r="E18" i="12"/>
  <c r="E18" i="23" s="1"/>
  <c r="F17" i="12"/>
  <c r="H16" i="12" l="1"/>
  <c r="G16" i="23"/>
  <c r="P15" i="12"/>
  <c r="O15" i="23"/>
  <c r="G17" i="12"/>
  <c r="F17" i="23"/>
  <c r="M17" i="23"/>
  <c r="M18" i="12"/>
  <c r="N17" i="12"/>
  <c r="O16" i="12"/>
  <c r="N16" i="23"/>
  <c r="Q14" i="12"/>
  <c r="P14" i="23"/>
  <c r="I15" i="12"/>
  <c r="H15" i="23"/>
  <c r="R13" i="12"/>
  <c r="R13" i="23" s="1"/>
  <c r="Q13" i="23"/>
  <c r="J14" i="12"/>
  <c r="J14" i="23" s="1"/>
  <c r="I14" i="23"/>
  <c r="E19" i="12"/>
  <c r="E19" i="23" s="1"/>
  <c r="F18" i="12"/>
  <c r="J15" i="12" l="1"/>
  <c r="J15" i="23" s="1"/>
  <c r="I15" i="23"/>
  <c r="M18" i="23"/>
  <c r="N18" i="12"/>
  <c r="M19" i="12"/>
  <c r="R14" i="12"/>
  <c r="R14" i="23" s="1"/>
  <c r="Q14" i="23"/>
  <c r="P16" i="12"/>
  <c r="O16" i="23"/>
  <c r="O17" i="12"/>
  <c r="N17" i="23"/>
  <c r="G18" i="12"/>
  <c r="F18" i="23"/>
  <c r="H17" i="12"/>
  <c r="G17" i="23"/>
  <c r="Q15" i="12"/>
  <c r="P15" i="23"/>
  <c r="I16" i="12"/>
  <c r="H16" i="23"/>
  <c r="E20" i="12"/>
  <c r="E20" i="23" s="1"/>
  <c r="F19" i="12"/>
  <c r="I17" i="12" l="1"/>
  <c r="H17" i="23"/>
  <c r="H18" i="12"/>
  <c r="G18" i="23"/>
  <c r="P17" i="12"/>
  <c r="O17" i="23"/>
  <c r="Q16" i="12"/>
  <c r="P16" i="23"/>
  <c r="M19" i="23"/>
  <c r="M20" i="12"/>
  <c r="N19" i="12"/>
  <c r="J16" i="12"/>
  <c r="J16" i="23" s="1"/>
  <c r="I16" i="23"/>
  <c r="R15" i="12"/>
  <c r="R15" i="23" s="1"/>
  <c r="Q15" i="23"/>
  <c r="G19" i="12"/>
  <c r="F19" i="23"/>
  <c r="O18" i="12"/>
  <c r="N18" i="23"/>
  <c r="F20" i="12"/>
  <c r="E21" i="12"/>
  <c r="E21" i="23" s="1"/>
  <c r="H19" i="12" l="1"/>
  <c r="G19" i="23"/>
  <c r="M20" i="23"/>
  <c r="M21" i="12"/>
  <c r="N20" i="12"/>
  <c r="Q17" i="12"/>
  <c r="P17" i="23"/>
  <c r="P18" i="12"/>
  <c r="O18" i="23"/>
  <c r="O19" i="12"/>
  <c r="N19" i="23"/>
  <c r="R16" i="12"/>
  <c r="R16" i="23" s="1"/>
  <c r="Q16" i="23"/>
  <c r="G20" i="12"/>
  <c r="F20" i="23"/>
  <c r="I18" i="12"/>
  <c r="H18" i="23"/>
  <c r="J17" i="12"/>
  <c r="J17" i="23" s="1"/>
  <c r="I17" i="23"/>
  <c r="E22" i="12"/>
  <c r="E22" i="23" s="1"/>
  <c r="F21" i="12"/>
  <c r="J18" i="12" l="1"/>
  <c r="J18" i="23" s="1"/>
  <c r="I18" i="23"/>
  <c r="H20" i="12"/>
  <c r="G20" i="23"/>
  <c r="P19" i="12"/>
  <c r="O19" i="23"/>
  <c r="G21" i="12"/>
  <c r="F21" i="23"/>
  <c r="O20" i="12"/>
  <c r="N20" i="23"/>
  <c r="M21" i="23"/>
  <c r="N21" i="12"/>
  <c r="M22" i="12"/>
  <c r="Q18" i="12"/>
  <c r="P18" i="23"/>
  <c r="R17" i="12"/>
  <c r="R17" i="23" s="1"/>
  <c r="Q17" i="23"/>
  <c r="I19" i="12"/>
  <c r="H19" i="23"/>
  <c r="E23" i="12"/>
  <c r="E23" i="23" s="1"/>
  <c r="F22" i="12"/>
  <c r="R18" i="12" l="1"/>
  <c r="R18" i="23" s="1"/>
  <c r="Q18" i="23"/>
  <c r="M22" i="23"/>
  <c r="M23" i="12"/>
  <c r="N22" i="12"/>
  <c r="O21" i="12"/>
  <c r="N21" i="23"/>
  <c r="P20" i="12"/>
  <c r="O20" i="23"/>
  <c r="H21" i="12"/>
  <c r="G21" i="23"/>
  <c r="G22" i="12"/>
  <c r="F22" i="23"/>
  <c r="Q19" i="12"/>
  <c r="P19" i="23"/>
  <c r="I20" i="12"/>
  <c r="H20" i="23"/>
  <c r="J19" i="12"/>
  <c r="J19" i="23" s="1"/>
  <c r="I19" i="23"/>
  <c r="E24" i="12"/>
  <c r="E24" i="23" s="1"/>
  <c r="F23" i="12"/>
  <c r="J20" i="12" l="1"/>
  <c r="J20" i="23" s="1"/>
  <c r="I20" i="23"/>
  <c r="R19" i="12"/>
  <c r="R19" i="23" s="1"/>
  <c r="Q19" i="23"/>
  <c r="I21" i="12"/>
  <c r="H21" i="23"/>
  <c r="H22" i="12"/>
  <c r="G22" i="23"/>
  <c r="Q20" i="12"/>
  <c r="P20" i="23"/>
  <c r="G23" i="12"/>
  <c r="F23" i="23"/>
  <c r="P21" i="12"/>
  <c r="O21" i="23"/>
  <c r="O22" i="12"/>
  <c r="N22" i="23"/>
  <c r="M23" i="23"/>
  <c r="N23" i="12"/>
  <c r="M24" i="12"/>
  <c r="F24" i="12"/>
  <c r="E25" i="12"/>
  <c r="E25" i="23" s="1"/>
  <c r="J21" i="12" l="1"/>
  <c r="J21" i="23" s="1"/>
  <c r="I21" i="23"/>
  <c r="G24" i="12"/>
  <c r="F24" i="23"/>
  <c r="P22" i="12"/>
  <c r="O22" i="23"/>
  <c r="Q21" i="12"/>
  <c r="P21" i="23"/>
  <c r="H23" i="12"/>
  <c r="G23" i="23"/>
  <c r="R20" i="12"/>
  <c r="R20" i="23" s="1"/>
  <c r="Q20" i="23"/>
  <c r="I22" i="12"/>
  <c r="H22" i="23"/>
  <c r="M24" i="23"/>
  <c r="M25" i="12"/>
  <c r="N24" i="12"/>
  <c r="O23" i="12"/>
  <c r="N23" i="23"/>
  <c r="E26" i="12"/>
  <c r="E26" i="23" s="1"/>
  <c r="F25" i="12"/>
  <c r="M25" i="23" l="1"/>
  <c r="N25" i="12"/>
  <c r="M26" i="12"/>
  <c r="J22" i="12"/>
  <c r="J22" i="23" s="1"/>
  <c r="I22" i="23"/>
  <c r="I23" i="12"/>
  <c r="H23" i="23"/>
  <c r="G25" i="12"/>
  <c r="F25" i="23"/>
  <c r="R21" i="12"/>
  <c r="R21" i="23" s="1"/>
  <c r="Q21" i="23"/>
  <c r="Q22" i="12"/>
  <c r="P22" i="23"/>
  <c r="H24" i="12"/>
  <c r="G24" i="23"/>
  <c r="P23" i="12"/>
  <c r="O23" i="23"/>
  <c r="O24" i="12"/>
  <c r="N24" i="23"/>
  <c r="E27" i="12"/>
  <c r="E27" i="23" s="1"/>
  <c r="F26" i="12"/>
  <c r="Q23" i="12" l="1"/>
  <c r="P23" i="23"/>
  <c r="I24" i="12"/>
  <c r="H24" i="23"/>
  <c r="R22" i="12"/>
  <c r="R22" i="23" s="1"/>
  <c r="Q22" i="23"/>
  <c r="H25" i="12"/>
  <c r="G25" i="23"/>
  <c r="J23" i="12"/>
  <c r="J23" i="23" s="1"/>
  <c r="I23" i="23"/>
  <c r="G26" i="12"/>
  <c r="F26" i="23"/>
  <c r="M26" i="23"/>
  <c r="M27" i="12"/>
  <c r="N26" i="12"/>
  <c r="P24" i="12"/>
  <c r="O24" i="23"/>
  <c r="O25" i="12"/>
  <c r="N25" i="23"/>
  <c r="E28" i="12"/>
  <c r="E28" i="23" s="1"/>
  <c r="F27" i="12"/>
  <c r="O26" i="12" l="1"/>
  <c r="N26" i="23"/>
  <c r="H26" i="12"/>
  <c r="G26" i="23"/>
  <c r="Q24" i="12"/>
  <c r="P24" i="23"/>
  <c r="M27" i="23"/>
  <c r="N27" i="12"/>
  <c r="M28" i="12"/>
  <c r="G27" i="12"/>
  <c r="F27" i="23"/>
  <c r="I25" i="12"/>
  <c r="H25" i="23"/>
  <c r="J24" i="12"/>
  <c r="J24" i="23" s="1"/>
  <c r="I24" i="23"/>
  <c r="P25" i="12"/>
  <c r="O25" i="23"/>
  <c r="R23" i="12"/>
  <c r="R23" i="23" s="1"/>
  <c r="Q23" i="23"/>
  <c r="F28" i="12"/>
  <c r="E29" i="12"/>
  <c r="E29" i="23" s="1"/>
  <c r="Q25" i="12" l="1"/>
  <c r="P25" i="23"/>
  <c r="H27" i="12"/>
  <c r="G27" i="23"/>
  <c r="M28" i="23"/>
  <c r="M29" i="12"/>
  <c r="N28" i="12"/>
  <c r="O27" i="12"/>
  <c r="N27" i="23"/>
  <c r="R24" i="12"/>
  <c r="R24" i="23" s="1"/>
  <c r="Q24" i="23"/>
  <c r="J25" i="12"/>
  <c r="J25" i="23" s="1"/>
  <c r="I25" i="23"/>
  <c r="G28" i="12"/>
  <c r="F28" i="23"/>
  <c r="I26" i="12"/>
  <c r="H26" i="23"/>
  <c r="P26" i="12"/>
  <c r="O26" i="23"/>
  <c r="F29" i="12"/>
  <c r="E30" i="12"/>
  <c r="E30" i="23" s="1"/>
  <c r="J26" i="12" l="1"/>
  <c r="J26" i="23" s="1"/>
  <c r="I26" i="23"/>
  <c r="H28" i="12"/>
  <c r="G28" i="23"/>
  <c r="P27" i="12"/>
  <c r="O27" i="23"/>
  <c r="O28" i="12"/>
  <c r="N28" i="23"/>
  <c r="G29" i="12"/>
  <c r="F29" i="23"/>
  <c r="M29" i="23"/>
  <c r="N29" i="12"/>
  <c r="M30" i="12"/>
  <c r="I27" i="12"/>
  <c r="H27" i="23"/>
  <c r="Q26" i="12"/>
  <c r="P26" i="23"/>
  <c r="R25" i="12"/>
  <c r="R25" i="23" s="1"/>
  <c r="Q25" i="23"/>
  <c r="E31" i="12"/>
  <c r="E31" i="23" s="1"/>
  <c r="F30" i="12"/>
  <c r="R26" i="12" l="1"/>
  <c r="R26" i="23" s="1"/>
  <c r="Q26" i="23"/>
  <c r="J27" i="12"/>
  <c r="J27" i="23" s="1"/>
  <c r="I27" i="23"/>
  <c r="M30" i="23"/>
  <c r="M31" i="12"/>
  <c r="N30" i="12"/>
  <c r="O29" i="12"/>
  <c r="N29" i="23"/>
  <c r="P28" i="12"/>
  <c r="O28" i="23"/>
  <c r="G30" i="12"/>
  <c r="F30" i="23"/>
  <c r="H29" i="12"/>
  <c r="G29" i="23"/>
  <c r="Q27" i="12"/>
  <c r="P27" i="23"/>
  <c r="I28" i="12"/>
  <c r="H28" i="23"/>
  <c r="F31" i="12"/>
  <c r="E32" i="12"/>
  <c r="E32" i="23" s="1"/>
  <c r="R27" i="12" l="1"/>
  <c r="R27" i="23" s="1"/>
  <c r="Q27" i="23"/>
  <c r="I29" i="12"/>
  <c r="H29" i="23"/>
  <c r="H30" i="12"/>
  <c r="G30" i="23"/>
  <c r="Q28" i="12"/>
  <c r="P28" i="23"/>
  <c r="P29" i="12"/>
  <c r="O29" i="23"/>
  <c r="O30" i="12"/>
  <c r="N30" i="23"/>
  <c r="G31" i="12"/>
  <c r="F31" i="23"/>
  <c r="M31" i="23"/>
  <c r="N31" i="12"/>
  <c r="M32" i="12"/>
  <c r="J28" i="12"/>
  <c r="J28" i="23" s="1"/>
  <c r="I28" i="23"/>
  <c r="E33" i="12"/>
  <c r="E33" i="23" s="1"/>
  <c r="F32" i="12"/>
  <c r="Q29" i="12" l="1"/>
  <c r="P29" i="23"/>
  <c r="O31" i="12"/>
  <c r="N31" i="23"/>
  <c r="H31" i="12"/>
  <c r="G31" i="23"/>
  <c r="P30" i="12"/>
  <c r="O30" i="23"/>
  <c r="R28" i="12"/>
  <c r="R28" i="23" s="1"/>
  <c r="Q28" i="23"/>
  <c r="G32" i="12"/>
  <c r="F32" i="23"/>
  <c r="I30" i="12"/>
  <c r="H30" i="23"/>
  <c r="J29" i="12"/>
  <c r="J29" i="23" s="1"/>
  <c r="I29" i="23"/>
  <c r="M32" i="23"/>
  <c r="M33" i="12"/>
  <c r="N32" i="12"/>
  <c r="F33" i="12"/>
  <c r="E34" i="12"/>
  <c r="E34" i="23" s="1"/>
  <c r="J30" i="12" l="1"/>
  <c r="J30" i="23" s="1"/>
  <c r="I30" i="23"/>
  <c r="H32" i="12"/>
  <c r="G32" i="23"/>
  <c r="Q30" i="12"/>
  <c r="P30" i="23"/>
  <c r="G33" i="12"/>
  <c r="F33" i="23"/>
  <c r="I31" i="12"/>
  <c r="H31" i="23"/>
  <c r="O32" i="12"/>
  <c r="N32" i="23"/>
  <c r="P31" i="12"/>
  <c r="O31" i="23"/>
  <c r="M33" i="23"/>
  <c r="N33" i="12"/>
  <c r="M34" i="12"/>
  <c r="R29" i="12"/>
  <c r="R29" i="23" s="1"/>
  <c r="Q29" i="23"/>
  <c r="F34" i="12"/>
  <c r="E35" i="12"/>
  <c r="E35" i="23" s="1"/>
  <c r="O33" i="12" l="1"/>
  <c r="N33" i="23"/>
  <c r="P32" i="12"/>
  <c r="O32" i="23"/>
  <c r="J31" i="12"/>
  <c r="J31" i="23" s="1"/>
  <c r="I31" i="23"/>
  <c r="H33" i="12"/>
  <c r="G33" i="23"/>
  <c r="R30" i="12"/>
  <c r="R30" i="23" s="1"/>
  <c r="Q30" i="23"/>
  <c r="G34" i="12"/>
  <c r="F34" i="23"/>
  <c r="Q31" i="12"/>
  <c r="P31" i="23"/>
  <c r="I32" i="12"/>
  <c r="H32" i="23"/>
  <c r="M34" i="23"/>
  <c r="M35" i="12"/>
  <c r="N34" i="12"/>
  <c r="F35" i="12"/>
  <c r="E36" i="12"/>
  <c r="E36" i="23" s="1"/>
  <c r="R31" i="12" l="1"/>
  <c r="R31" i="23" s="1"/>
  <c r="Q31" i="23"/>
  <c r="H34" i="12"/>
  <c r="G34" i="23"/>
  <c r="I33" i="12"/>
  <c r="H33" i="23"/>
  <c r="J32" i="12"/>
  <c r="J32" i="23" s="1"/>
  <c r="I32" i="23"/>
  <c r="G35" i="12"/>
  <c r="F35" i="23"/>
  <c r="O34" i="12"/>
  <c r="N34" i="23"/>
  <c r="Q32" i="12"/>
  <c r="P32" i="23"/>
  <c r="M35" i="23"/>
  <c r="N35" i="12"/>
  <c r="M36" i="12"/>
  <c r="P33" i="12"/>
  <c r="O33" i="23"/>
  <c r="E37" i="12"/>
  <c r="E37" i="23" s="1"/>
  <c r="F36" i="12"/>
  <c r="P34" i="12" l="1"/>
  <c r="O34" i="23"/>
  <c r="O35" i="12"/>
  <c r="N35" i="23"/>
  <c r="R32" i="12"/>
  <c r="R32" i="23" s="1"/>
  <c r="Q32" i="23"/>
  <c r="H35" i="12"/>
  <c r="G35" i="23"/>
  <c r="G36" i="12"/>
  <c r="F36" i="23"/>
  <c r="J33" i="12"/>
  <c r="J33" i="23" s="1"/>
  <c r="I33" i="23"/>
  <c r="I34" i="12"/>
  <c r="H34" i="23"/>
  <c r="Q33" i="12"/>
  <c r="P33" i="23"/>
  <c r="M36" i="23"/>
  <c r="M37" i="12"/>
  <c r="N36" i="12"/>
  <c r="E38" i="12"/>
  <c r="E38" i="23" s="1"/>
  <c r="F37" i="12"/>
  <c r="R33" i="12" l="1"/>
  <c r="R33" i="23" s="1"/>
  <c r="Q33" i="23"/>
  <c r="J34" i="12"/>
  <c r="J34" i="23" s="1"/>
  <c r="I34" i="23"/>
  <c r="O36" i="12"/>
  <c r="N36" i="23"/>
  <c r="H36" i="12"/>
  <c r="G36" i="23"/>
  <c r="G37" i="12"/>
  <c r="F37" i="23"/>
  <c r="I35" i="12"/>
  <c r="H35" i="23"/>
  <c r="P35" i="12"/>
  <c r="O35" i="23"/>
  <c r="M37" i="23"/>
  <c r="N37" i="12"/>
  <c r="M38" i="12"/>
  <c r="Q34" i="12"/>
  <c r="P34" i="23"/>
  <c r="E39" i="12"/>
  <c r="E39" i="23" s="1"/>
  <c r="F38" i="12"/>
  <c r="O37" i="12" l="1"/>
  <c r="N37" i="23"/>
  <c r="R34" i="12"/>
  <c r="R34" i="23" s="1"/>
  <c r="Q34" i="23"/>
  <c r="Q35" i="12"/>
  <c r="P35" i="23"/>
  <c r="J35" i="12"/>
  <c r="J35" i="23" s="1"/>
  <c r="I35" i="23"/>
  <c r="H37" i="12"/>
  <c r="G37" i="23"/>
  <c r="I36" i="12"/>
  <c r="H36" i="23"/>
  <c r="G38" i="12"/>
  <c r="F38" i="23"/>
  <c r="P36" i="12"/>
  <c r="O36" i="23"/>
  <c r="M38" i="23"/>
  <c r="M39" i="12"/>
  <c r="N38" i="12"/>
  <c r="E40" i="12"/>
  <c r="E40" i="23" s="1"/>
  <c r="F39" i="12"/>
  <c r="Q36" i="12" l="1"/>
  <c r="P36" i="23"/>
  <c r="J36" i="12"/>
  <c r="J36" i="23" s="1"/>
  <c r="I36" i="23"/>
  <c r="I37" i="12"/>
  <c r="H37" i="23"/>
  <c r="R35" i="12"/>
  <c r="R35" i="23" s="1"/>
  <c r="Q35" i="23"/>
  <c r="O38" i="12"/>
  <c r="N38" i="23"/>
  <c r="M39" i="23"/>
  <c r="N39" i="12"/>
  <c r="M40" i="12"/>
  <c r="H38" i="12"/>
  <c r="G38" i="23"/>
  <c r="G39" i="12"/>
  <c r="F39" i="23"/>
  <c r="P37" i="12"/>
  <c r="O37" i="23"/>
  <c r="F40" i="12"/>
  <c r="E41" i="12"/>
  <c r="E41" i="23" s="1"/>
  <c r="M40" i="23" l="1"/>
  <c r="N40" i="12"/>
  <c r="M41" i="12"/>
  <c r="O39" i="12"/>
  <c r="N39" i="23"/>
  <c r="P38" i="12"/>
  <c r="O38" i="23"/>
  <c r="J37" i="12"/>
  <c r="J37" i="23" s="1"/>
  <c r="I37" i="23"/>
  <c r="H39" i="12"/>
  <c r="G39" i="23"/>
  <c r="I38" i="12"/>
  <c r="H38" i="23"/>
  <c r="G40" i="12"/>
  <c r="F40" i="23"/>
  <c r="Q37" i="12"/>
  <c r="P37" i="23"/>
  <c r="R36" i="12"/>
  <c r="R36" i="23" s="1"/>
  <c r="Q36" i="23"/>
  <c r="F41" i="12"/>
  <c r="E42" i="12"/>
  <c r="E42" i="23" s="1"/>
  <c r="J38" i="12" l="1"/>
  <c r="J38" i="23" s="1"/>
  <c r="I38" i="23"/>
  <c r="R37" i="12"/>
  <c r="R37" i="23" s="1"/>
  <c r="Q37" i="23"/>
  <c r="H40" i="12"/>
  <c r="G40" i="23"/>
  <c r="I39" i="12"/>
  <c r="H39" i="23"/>
  <c r="Q38" i="12"/>
  <c r="P38" i="23"/>
  <c r="G41" i="12"/>
  <c r="F41" i="23"/>
  <c r="P39" i="12"/>
  <c r="O39" i="23"/>
  <c r="M41" i="23"/>
  <c r="N41" i="12"/>
  <c r="M42" i="12"/>
  <c r="O40" i="12"/>
  <c r="N40" i="23"/>
  <c r="E43" i="12"/>
  <c r="E43" i="23" s="1"/>
  <c r="F42" i="12"/>
  <c r="O41" i="12" l="1"/>
  <c r="N41" i="23"/>
  <c r="Q39" i="12"/>
  <c r="P39" i="23"/>
  <c r="H41" i="12"/>
  <c r="G41" i="23"/>
  <c r="R38" i="12"/>
  <c r="R38" i="23" s="1"/>
  <c r="Q38" i="23"/>
  <c r="G42" i="12"/>
  <c r="F42" i="23"/>
  <c r="J39" i="12"/>
  <c r="J39" i="23" s="1"/>
  <c r="I39" i="23"/>
  <c r="P40" i="12"/>
  <c r="O40" i="23"/>
  <c r="I40" i="12"/>
  <c r="H40" i="23"/>
  <c r="M42" i="23"/>
  <c r="M43" i="12"/>
  <c r="N42" i="12"/>
  <c r="E44" i="12"/>
  <c r="E44" i="23" s="1"/>
  <c r="F43" i="12"/>
  <c r="Q40" i="12" l="1"/>
  <c r="P40" i="23"/>
  <c r="H42" i="12"/>
  <c r="G42" i="23"/>
  <c r="G43" i="12"/>
  <c r="F43" i="23"/>
  <c r="I41" i="12"/>
  <c r="H41" i="23"/>
  <c r="J40" i="12"/>
  <c r="J40" i="23" s="1"/>
  <c r="I40" i="23"/>
  <c r="O42" i="12"/>
  <c r="N42" i="23"/>
  <c r="R39" i="12"/>
  <c r="R39" i="23" s="1"/>
  <c r="Q39" i="23"/>
  <c r="M43" i="23"/>
  <c r="N43" i="12"/>
  <c r="M44" i="12"/>
  <c r="P41" i="12"/>
  <c r="O41" i="23"/>
  <c r="F44" i="12"/>
  <c r="E45" i="12"/>
  <c r="E45" i="23" s="1"/>
  <c r="O43" i="12" l="1"/>
  <c r="N43" i="23"/>
  <c r="P42" i="12"/>
  <c r="O42" i="23"/>
  <c r="J41" i="12"/>
  <c r="J41" i="23" s="1"/>
  <c r="I41" i="23"/>
  <c r="G44" i="12"/>
  <c r="F44" i="23"/>
  <c r="H43" i="12"/>
  <c r="G43" i="23"/>
  <c r="I42" i="12"/>
  <c r="H42" i="23"/>
  <c r="Q41" i="12"/>
  <c r="P41" i="23"/>
  <c r="M44" i="23"/>
  <c r="M45" i="12"/>
  <c r="N44" i="12"/>
  <c r="R40" i="12"/>
  <c r="R40" i="23" s="1"/>
  <c r="Q40" i="23"/>
  <c r="E46" i="12"/>
  <c r="E46" i="23" s="1"/>
  <c r="F45" i="12"/>
  <c r="M45" i="23" l="1"/>
  <c r="N45" i="12"/>
  <c r="M46" i="12"/>
  <c r="R41" i="12"/>
  <c r="R41" i="23" s="1"/>
  <c r="Q41" i="23"/>
  <c r="I43" i="12"/>
  <c r="H43" i="23"/>
  <c r="H44" i="12"/>
  <c r="G44" i="23"/>
  <c r="J42" i="12"/>
  <c r="J42" i="23" s="1"/>
  <c r="I42" i="23"/>
  <c r="G45" i="12"/>
  <c r="F45" i="23"/>
  <c r="Q42" i="12"/>
  <c r="P42" i="23"/>
  <c r="O44" i="12"/>
  <c r="N44" i="23"/>
  <c r="P43" i="12"/>
  <c r="O43" i="23"/>
  <c r="E47" i="12"/>
  <c r="E47" i="23" s="1"/>
  <c r="F46" i="12"/>
  <c r="R42" i="12" l="1"/>
  <c r="R42" i="23" s="1"/>
  <c r="Q42" i="23"/>
  <c r="P44" i="12"/>
  <c r="O44" i="23"/>
  <c r="H45" i="12"/>
  <c r="G45" i="23"/>
  <c r="I44" i="12"/>
  <c r="H44" i="23"/>
  <c r="G46" i="12"/>
  <c r="F46" i="23"/>
  <c r="J43" i="12"/>
  <c r="J43" i="23" s="1"/>
  <c r="I43" i="23"/>
  <c r="M46" i="23"/>
  <c r="N46" i="12"/>
  <c r="M47" i="12"/>
  <c r="Q43" i="12"/>
  <c r="P43" i="23"/>
  <c r="O45" i="12"/>
  <c r="N45" i="23"/>
  <c r="F47" i="12"/>
  <c r="E48" i="12"/>
  <c r="E48" i="23" s="1"/>
  <c r="R43" i="12" l="1"/>
  <c r="R43" i="23" s="1"/>
  <c r="Q43" i="23"/>
  <c r="M47" i="23"/>
  <c r="N47" i="12"/>
  <c r="M48" i="12"/>
  <c r="O46" i="12"/>
  <c r="N46" i="23"/>
  <c r="H46" i="12"/>
  <c r="G46" i="23"/>
  <c r="J44" i="12"/>
  <c r="J44" i="23" s="1"/>
  <c r="I44" i="23"/>
  <c r="G47" i="12"/>
  <c r="F47" i="23"/>
  <c r="I45" i="12"/>
  <c r="H45" i="23"/>
  <c r="Q44" i="12"/>
  <c r="P44" i="23"/>
  <c r="P45" i="12"/>
  <c r="O45" i="23"/>
  <c r="E49" i="12"/>
  <c r="E49" i="23" s="1"/>
  <c r="F48" i="12"/>
  <c r="R44" i="12" l="1"/>
  <c r="R44" i="23" s="1"/>
  <c r="Q44" i="23"/>
  <c r="H47" i="12"/>
  <c r="G47" i="23"/>
  <c r="I46" i="12"/>
  <c r="H46" i="23"/>
  <c r="G48" i="12"/>
  <c r="F48" i="23"/>
  <c r="Q45" i="12"/>
  <c r="P45" i="23"/>
  <c r="J45" i="12"/>
  <c r="J45" i="23" s="1"/>
  <c r="I45" i="23"/>
  <c r="P46" i="12"/>
  <c r="O46" i="23"/>
  <c r="M48" i="23"/>
  <c r="M49" i="12"/>
  <c r="N48" i="12"/>
  <c r="O47" i="12"/>
  <c r="N47" i="23"/>
  <c r="E50" i="12"/>
  <c r="E50" i="23" s="1"/>
  <c r="F49" i="12"/>
  <c r="R45" i="12" l="1"/>
  <c r="R45" i="23" s="1"/>
  <c r="Q45" i="23"/>
  <c r="G49" i="12"/>
  <c r="F49" i="23"/>
  <c r="H48" i="12"/>
  <c r="G48" i="23"/>
  <c r="M49" i="23"/>
  <c r="N49" i="12"/>
  <c r="M50" i="12"/>
  <c r="Q46" i="12"/>
  <c r="P46" i="23"/>
  <c r="J46" i="12"/>
  <c r="J46" i="23" s="1"/>
  <c r="I46" i="23"/>
  <c r="I47" i="12"/>
  <c r="H47" i="23"/>
  <c r="P47" i="12"/>
  <c r="O47" i="23"/>
  <c r="O48" i="12"/>
  <c r="N48" i="23"/>
  <c r="F50" i="12"/>
  <c r="E51" i="12"/>
  <c r="E51" i="23" s="1"/>
  <c r="Q47" i="12" l="1"/>
  <c r="P47" i="23"/>
  <c r="J47" i="12"/>
  <c r="J47" i="23" s="1"/>
  <c r="I47" i="23"/>
  <c r="R46" i="12"/>
  <c r="R46" i="23" s="1"/>
  <c r="Q46" i="23"/>
  <c r="M50" i="23"/>
  <c r="M51" i="12"/>
  <c r="N50" i="12"/>
  <c r="O49" i="12"/>
  <c r="N49" i="23"/>
  <c r="I48" i="12"/>
  <c r="H48" i="23"/>
  <c r="G50" i="12"/>
  <c r="F50" i="23"/>
  <c r="H49" i="12"/>
  <c r="G49" i="23"/>
  <c r="P48" i="12"/>
  <c r="O48" i="23"/>
  <c r="E52" i="12"/>
  <c r="E52" i="23" s="1"/>
  <c r="F51" i="12"/>
  <c r="I49" i="12" l="1"/>
  <c r="H49" i="23"/>
  <c r="H50" i="12"/>
  <c r="G50" i="23"/>
  <c r="J48" i="12"/>
  <c r="J48" i="23" s="1"/>
  <c r="I48" i="23"/>
  <c r="O50" i="12"/>
  <c r="N50" i="23"/>
  <c r="M51" i="23"/>
  <c r="N51" i="12"/>
  <c r="M52" i="12"/>
  <c r="G51" i="12"/>
  <c r="F51" i="23"/>
  <c r="P49" i="12"/>
  <c r="O49" i="23"/>
  <c r="Q48" i="12"/>
  <c r="P48" i="23"/>
  <c r="R47" i="12"/>
  <c r="R47" i="23" s="1"/>
  <c r="Q47" i="23"/>
  <c r="E53" i="12"/>
  <c r="E53" i="23" s="1"/>
  <c r="F52" i="12"/>
  <c r="P50" i="12" l="1"/>
  <c r="O50" i="23"/>
  <c r="R48" i="12"/>
  <c r="R48" i="23" s="1"/>
  <c r="Q48" i="23"/>
  <c r="Q49" i="12"/>
  <c r="P49" i="23"/>
  <c r="H51" i="12"/>
  <c r="G51" i="23"/>
  <c r="M52" i="23"/>
  <c r="M53" i="12"/>
  <c r="N52" i="12"/>
  <c r="O51" i="12"/>
  <c r="N51" i="23"/>
  <c r="G52" i="12"/>
  <c r="F52" i="23"/>
  <c r="I50" i="12"/>
  <c r="H50" i="23"/>
  <c r="J49" i="12"/>
  <c r="J49" i="23" s="1"/>
  <c r="I49" i="23"/>
  <c r="F53" i="12"/>
  <c r="E54" i="12"/>
  <c r="E54" i="23" s="1"/>
  <c r="P51" i="12" l="1"/>
  <c r="O51" i="23"/>
  <c r="J50" i="12"/>
  <c r="J50" i="23" s="1"/>
  <c r="I50" i="23"/>
  <c r="H52" i="12"/>
  <c r="G52" i="23"/>
  <c r="O52" i="12"/>
  <c r="N52" i="23"/>
  <c r="M53" i="23"/>
  <c r="N53" i="12"/>
  <c r="M54" i="12"/>
  <c r="I51" i="12"/>
  <c r="H51" i="23"/>
  <c r="G53" i="12"/>
  <c r="F53" i="23"/>
  <c r="R49" i="12"/>
  <c r="R49" i="23" s="1"/>
  <c r="Q49" i="23"/>
  <c r="Q50" i="12"/>
  <c r="P50" i="23"/>
  <c r="F54" i="12"/>
  <c r="E55" i="12"/>
  <c r="E55" i="23" s="1"/>
  <c r="H53" i="12" l="1"/>
  <c r="G53" i="23"/>
  <c r="J51" i="12"/>
  <c r="J51" i="23" s="1"/>
  <c r="I51" i="23"/>
  <c r="O53" i="12"/>
  <c r="N53" i="23"/>
  <c r="P52" i="12"/>
  <c r="O52" i="23"/>
  <c r="I52" i="12"/>
  <c r="H52" i="23"/>
  <c r="M54" i="23"/>
  <c r="N54" i="12"/>
  <c r="M55" i="12"/>
  <c r="G54" i="12"/>
  <c r="F54" i="23"/>
  <c r="R50" i="12"/>
  <c r="R50" i="23" s="1"/>
  <c r="Q50" i="23"/>
  <c r="Q51" i="12"/>
  <c r="P51" i="23"/>
  <c r="F55" i="12"/>
  <c r="E56" i="12"/>
  <c r="E56" i="23" s="1"/>
  <c r="H54" i="12" l="1"/>
  <c r="G54" i="23"/>
  <c r="M55" i="23"/>
  <c r="N55" i="12"/>
  <c r="M56" i="12"/>
  <c r="O54" i="12"/>
  <c r="N54" i="23"/>
  <c r="J52" i="12"/>
  <c r="J52" i="23" s="1"/>
  <c r="I52" i="23"/>
  <c r="Q52" i="12"/>
  <c r="P52" i="23"/>
  <c r="G55" i="12"/>
  <c r="F55" i="23"/>
  <c r="P53" i="12"/>
  <c r="O53" i="23"/>
  <c r="R51" i="12"/>
  <c r="R51" i="23" s="1"/>
  <c r="Q51" i="23"/>
  <c r="I53" i="12"/>
  <c r="H53" i="23"/>
  <c r="F56" i="12"/>
  <c r="E57" i="12"/>
  <c r="E57" i="23" s="1"/>
  <c r="H55" i="12" l="1"/>
  <c r="G55" i="23"/>
  <c r="Q53" i="12"/>
  <c r="P53" i="23"/>
  <c r="R52" i="12"/>
  <c r="R52" i="23" s="1"/>
  <c r="Q52" i="23"/>
  <c r="P54" i="12"/>
  <c r="O54" i="23"/>
  <c r="M56" i="23"/>
  <c r="M57" i="12"/>
  <c r="N56" i="12"/>
  <c r="G56" i="12"/>
  <c r="F56" i="23"/>
  <c r="O55" i="12"/>
  <c r="N55" i="23"/>
  <c r="J53" i="12"/>
  <c r="J53" i="23" s="1"/>
  <c r="I53" i="23"/>
  <c r="I54" i="12"/>
  <c r="H54" i="23"/>
  <c r="E58" i="12"/>
  <c r="E58" i="23" s="1"/>
  <c r="F57" i="12"/>
  <c r="P55" i="12" l="1"/>
  <c r="O55" i="23"/>
  <c r="H56" i="12"/>
  <c r="G56" i="23"/>
  <c r="O56" i="12"/>
  <c r="N56" i="23"/>
  <c r="M57" i="23"/>
  <c r="N57" i="12"/>
  <c r="M58" i="12"/>
  <c r="G57" i="12"/>
  <c r="F57" i="23"/>
  <c r="Q54" i="12"/>
  <c r="P54" i="23"/>
  <c r="R53" i="12"/>
  <c r="R53" i="23" s="1"/>
  <c r="Q53" i="23"/>
  <c r="J54" i="12"/>
  <c r="J54" i="23" s="1"/>
  <c r="I54" i="23"/>
  <c r="I55" i="12"/>
  <c r="H55" i="23"/>
  <c r="E59" i="12"/>
  <c r="E59" i="23" s="1"/>
  <c r="F58" i="12"/>
  <c r="H57" i="12" l="1"/>
  <c r="G57" i="23"/>
  <c r="R54" i="12"/>
  <c r="R54" i="23" s="1"/>
  <c r="Q54" i="23"/>
  <c r="M58" i="23"/>
  <c r="M59" i="12"/>
  <c r="N58" i="12"/>
  <c r="O57" i="12"/>
  <c r="N57" i="23"/>
  <c r="G58" i="12"/>
  <c r="F58" i="23"/>
  <c r="P56" i="12"/>
  <c r="O56" i="23"/>
  <c r="I56" i="12"/>
  <c r="H56" i="23"/>
  <c r="J55" i="12"/>
  <c r="J55" i="23" s="1"/>
  <c r="I55" i="23"/>
  <c r="Q55" i="12"/>
  <c r="P55" i="23"/>
  <c r="E60" i="12"/>
  <c r="E60" i="23" s="1"/>
  <c r="F59" i="12"/>
  <c r="Q56" i="12" l="1"/>
  <c r="P56" i="23"/>
  <c r="J56" i="12"/>
  <c r="J56" i="23" s="1"/>
  <c r="I56" i="23"/>
  <c r="H58" i="12"/>
  <c r="G58" i="23"/>
  <c r="P57" i="12"/>
  <c r="O57" i="23"/>
  <c r="G59" i="12"/>
  <c r="F59" i="23"/>
  <c r="O58" i="12"/>
  <c r="N58" i="23"/>
  <c r="M59" i="23"/>
  <c r="N59" i="12"/>
  <c r="M60" i="12"/>
  <c r="R55" i="12"/>
  <c r="R55" i="23" s="1"/>
  <c r="Q55" i="23"/>
  <c r="I57" i="12"/>
  <c r="H57" i="23"/>
  <c r="F60" i="12"/>
  <c r="E61" i="12"/>
  <c r="E61" i="23" s="1"/>
  <c r="O59" i="12" l="1"/>
  <c r="N59" i="23"/>
  <c r="M60" i="23"/>
  <c r="M61" i="12"/>
  <c r="N60" i="12"/>
  <c r="P58" i="12"/>
  <c r="O58" i="23"/>
  <c r="H59" i="12"/>
  <c r="G59" i="23"/>
  <c r="Q57" i="12"/>
  <c r="P57" i="23"/>
  <c r="I58" i="12"/>
  <c r="H58" i="23"/>
  <c r="G60" i="12"/>
  <c r="F60" i="23"/>
  <c r="J57" i="12"/>
  <c r="J57" i="23" s="1"/>
  <c r="I57" i="23"/>
  <c r="R56" i="12"/>
  <c r="R56" i="23" s="1"/>
  <c r="Q56" i="23"/>
  <c r="E62" i="12"/>
  <c r="E62" i="23" s="1"/>
  <c r="F61" i="12"/>
  <c r="H60" i="12" l="1"/>
  <c r="G60" i="23"/>
  <c r="I59" i="12"/>
  <c r="H59" i="23"/>
  <c r="G61" i="12"/>
  <c r="F61" i="23"/>
  <c r="Q58" i="12"/>
  <c r="P58" i="23"/>
  <c r="O60" i="12"/>
  <c r="N60" i="23"/>
  <c r="J58" i="12"/>
  <c r="J58" i="23" s="1"/>
  <c r="I58" i="23"/>
  <c r="R57" i="12"/>
  <c r="R57" i="23" s="1"/>
  <c r="Q57" i="23"/>
  <c r="M61" i="23"/>
  <c r="N61" i="12"/>
  <c r="M62" i="12"/>
  <c r="P59" i="12"/>
  <c r="O59" i="23"/>
  <c r="E63" i="12"/>
  <c r="E63" i="23" s="1"/>
  <c r="F62" i="12"/>
  <c r="G62" i="12" l="1"/>
  <c r="F62" i="23"/>
  <c r="H61" i="12"/>
  <c r="G61" i="23"/>
  <c r="O61" i="12"/>
  <c r="N61" i="23"/>
  <c r="P60" i="12"/>
  <c r="O60" i="23"/>
  <c r="R58" i="12"/>
  <c r="R58" i="23" s="1"/>
  <c r="Q58" i="23"/>
  <c r="J59" i="12"/>
  <c r="J59" i="23" s="1"/>
  <c r="I59" i="23"/>
  <c r="Q59" i="12"/>
  <c r="P59" i="23"/>
  <c r="M62" i="23"/>
  <c r="M63" i="12"/>
  <c r="N62" i="12"/>
  <c r="I60" i="12"/>
  <c r="H60" i="23"/>
  <c r="E64" i="12"/>
  <c r="E64" i="23" s="1"/>
  <c r="F63" i="12"/>
  <c r="R59" i="12" l="1"/>
  <c r="R59" i="23" s="1"/>
  <c r="Q59" i="23"/>
  <c r="P61" i="12"/>
  <c r="O61" i="23"/>
  <c r="J60" i="12"/>
  <c r="J60" i="23" s="1"/>
  <c r="I60" i="23"/>
  <c r="M63" i="23"/>
  <c r="N63" i="12"/>
  <c r="M64" i="12"/>
  <c r="G63" i="12"/>
  <c r="F63" i="23"/>
  <c r="Q60" i="12"/>
  <c r="P60" i="23"/>
  <c r="I61" i="12"/>
  <c r="H61" i="23"/>
  <c r="O62" i="12"/>
  <c r="N62" i="23"/>
  <c r="H62" i="12"/>
  <c r="G62" i="23"/>
  <c r="E65" i="12"/>
  <c r="E65" i="23" s="1"/>
  <c r="F64" i="12"/>
  <c r="P62" i="12" l="1"/>
  <c r="O62" i="23"/>
  <c r="J61" i="12"/>
  <c r="J61" i="23" s="1"/>
  <c r="I61" i="23"/>
  <c r="M64" i="23"/>
  <c r="M65" i="12"/>
  <c r="N64" i="12"/>
  <c r="O63" i="12"/>
  <c r="N63" i="23"/>
  <c r="G64" i="12"/>
  <c r="F64" i="23"/>
  <c r="I62" i="12"/>
  <c r="H62" i="23"/>
  <c r="R60" i="12"/>
  <c r="R60" i="23" s="1"/>
  <c r="Q60" i="23"/>
  <c r="H63" i="12"/>
  <c r="G63" i="23"/>
  <c r="Q61" i="12"/>
  <c r="P61" i="23"/>
  <c r="E66" i="12"/>
  <c r="E66" i="23" s="1"/>
  <c r="F65" i="12"/>
  <c r="I63" i="12" l="1"/>
  <c r="H63" i="23"/>
  <c r="J62" i="12"/>
  <c r="J62" i="23" s="1"/>
  <c r="I62" i="23"/>
  <c r="H64" i="12"/>
  <c r="G64" i="23"/>
  <c r="P63" i="12"/>
  <c r="O63" i="23"/>
  <c r="G65" i="12"/>
  <c r="F65" i="23"/>
  <c r="O64" i="12"/>
  <c r="N64" i="23"/>
  <c r="M65" i="23"/>
  <c r="N65" i="12"/>
  <c r="M66" i="12"/>
  <c r="R61" i="12"/>
  <c r="R61" i="23" s="1"/>
  <c r="Q61" i="23"/>
  <c r="Q62" i="12"/>
  <c r="P62" i="23"/>
  <c r="F66" i="12"/>
  <c r="E67" i="12"/>
  <c r="E67" i="23" s="1"/>
  <c r="M66" i="23" l="1"/>
  <c r="M67" i="12"/>
  <c r="N66" i="12"/>
  <c r="O65" i="12"/>
  <c r="N65" i="23"/>
  <c r="P64" i="12"/>
  <c r="O64" i="23"/>
  <c r="H65" i="12"/>
  <c r="G65" i="23"/>
  <c r="Q63" i="12"/>
  <c r="P63" i="23"/>
  <c r="I64" i="12"/>
  <c r="H64" i="23"/>
  <c r="G66" i="12"/>
  <c r="F66" i="23"/>
  <c r="R62" i="12"/>
  <c r="R62" i="23" s="1"/>
  <c r="Q62" i="23"/>
  <c r="J63" i="12"/>
  <c r="J63" i="23" s="1"/>
  <c r="I63" i="23"/>
  <c r="F67" i="12"/>
  <c r="E68" i="12"/>
  <c r="E68" i="23" s="1"/>
  <c r="J64" i="12" l="1"/>
  <c r="J64" i="23" s="1"/>
  <c r="I64" i="23"/>
  <c r="H66" i="12"/>
  <c r="G66" i="23"/>
  <c r="R63" i="12"/>
  <c r="R63" i="23" s="1"/>
  <c r="Q63" i="23"/>
  <c r="I65" i="12"/>
  <c r="H65" i="23"/>
  <c r="Q64" i="12"/>
  <c r="P64" i="23"/>
  <c r="G67" i="12"/>
  <c r="F67" i="23"/>
  <c r="P65" i="12"/>
  <c r="O65" i="23"/>
  <c r="O66" i="12"/>
  <c r="N66" i="23"/>
  <c r="M67" i="23"/>
  <c r="M68" i="12"/>
  <c r="N67" i="12"/>
  <c r="E69" i="12"/>
  <c r="F68" i="12"/>
  <c r="P66" i="12" l="1"/>
  <c r="O66" i="23"/>
  <c r="Q65" i="12"/>
  <c r="P65" i="23"/>
  <c r="H67" i="12"/>
  <c r="G67" i="23"/>
  <c r="J65" i="12"/>
  <c r="J65" i="23" s="1"/>
  <c r="I65" i="23"/>
  <c r="O67" i="12"/>
  <c r="N67" i="23"/>
  <c r="M68" i="23"/>
  <c r="M69" i="12"/>
  <c r="N68" i="12"/>
  <c r="R64" i="12"/>
  <c r="R64" i="23" s="1"/>
  <c r="Q64" i="23"/>
  <c r="G68" i="12"/>
  <c r="F68" i="23"/>
  <c r="F69" i="12"/>
  <c r="E69" i="23"/>
  <c r="I66" i="12"/>
  <c r="H66" i="23"/>
  <c r="G10" i="10"/>
  <c r="H10" i="10"/>
  <c r="I10" i="10"/>
  <c r="F10" i="10"/>
  <c r="J10" i="10"/>
  <c r="K10" i="10"/>
  <c r="L10" i="10"/>
  <c r="C18" i="10"/>
  <c r="C17" i="10"/>
  <c r="C16" i="10"/>
  <c r="H68" i="12" l="1"/>
  <c r="G68" i="23"/>
  <c r="O68" i="12"/>
  <c r="N68" i="23"/>
  <c r="N69" i="12"/>
  <c r="M69" i="23"/>
  <c r="P67" i="12"/>
  <c r="O67" i="23"/>
  <c r="I67" i="12"/>
  <c r="H67" i="23"/>
  <c r="J66" i="12"/>
  <c r="J66" i="23" s="1"/>
  <c r="I66" i="23"/>
  <c r="R65" i="12"/>
  <c r="R65" i="23" s="1"/>
  <c r="Q65" i="23"/>
  <c r="G69" i="12"/>
  <c r="F69" i="23"/>
  <c r="Q66" i="12"/>
  <c r="P66" i="23"/>
  <c r="B15" i="19"/>
  <c r="B14" i="19"/>
  <c r="B13" i="19"/>
  <c r="C11" i="19"/>
  <c r="AH69" i="13"/>
  <c r="AG69" i="13"/>
  <c r="Y69" i="13"/>
  <c r="Q69" i="13"/>
  <c r="I69" i="13"/>
  <c r="AH68" i="13"/>
  <c r="AG68" i="13"/>
  <c r="Y68" i="13"/>
  <c r="Q68" i="13"/>
  <c r="I68" i="13"/>
  <c r="AH67" i="13"/>
  <c r="AG67" i="13"/>
  <c r="Y67" i="13"/>
  <c r="Q67" i="13"/>
  <c r="I67" i="13"/>
  <c r="AH66" i="13"/>
  <c r="AG66" i="13"/>
  <c r="Y66" i="13"/>
  <c r="Q66" i="13"/>
  <c r="I66" i="13"/>
  <c r="AH65" i="13"/>
  <c r="AG65" i="13"/>
  <c r="Y65" i="13"/>
  <c r="Q65" i="13"/>
  <c r="I65" i="13"/>
  <c r="AH64" i="13"/>
  <c r="AG64" i="13"/>
  <c r="Y64" i="13"/>
  <c r="Q64" i="13"/>
  <c r="I64" i="13"/>
  <c r="AH63" i="13"/>
  <c r="AG63" i="13"/>
  <c r="Y63" i="13"/>
  <c r="Q63" i="13"/>
  <c r="I63" i="13"/>
  <c r="AH62" i="13"/>
  <c r="AG62" i="13"/>
  <c r="Y62" i="13"/>
  <c r="Q62" i="13"/>
  <c r="I62" i="13"/>
  <c r="AH61" i="13"/>
  <c r="AG61" i="13"/>
  <c r="Y61" i="13"/>
  <c r="Q61" i="13"/>
  <c r="I61" i="13"/>
  <c r="AH60" i="13"/>
  <c r="AG60" i="13"/>
  <c r="Y60" i="13"/>
  <c r="Q60" i="13"/>
  <c r="I60" i="13"/>
  <c r="AH59" i="13"/>
  <c r="AG59" i="13"/>
  <c r="Y59" i="13"/>
  <c r="Q59" i="13"/>
  <c r="I59" i="13"/>
  <c r="AH58" i="13"/>
  <c r="AG58" i="13"/>
  <c r="Y58" i="13"/>
  <c r="Q58" i="13"/>
  <c r="I58" i="13"/>
  <c r="AH57" i="13"/>
  <c r="AG57" i="13"/>
  <c r="Y57" i="13"/>
  <c r="Q57" i="13"/>
  <c r="I57" i="13"/>
  <c r="AH56" i="13"/>
  <c r="AG56" i="13"/>
  <c r="Y56" i="13"/>
  <c r="Q56" i="13"/>
  <c r="I56" i="13"/>
  <c r="AH55" i="13"/>
  <c r="AG55" i="13"/>
  <c r="AF55" i="13"/>
  <c r="Y55" i="13"/>
  <c r="X55" i="13"/>
  <c r="Q55" i="13"/>
  <c r="P55" i="13"/>
  <c r="I55" i="13"/>
  <c r="H55" i="13"/>
  <c r="AH54" i="13"/>
  <c r="AG54" i="13"/>
  <c r="AF54" i="13"/>
  <c r="Y54" i="13"/>
  <c r="X54" i="13"/>
  <c r="Q54" i="13"/>
  <c r="P54" i="13"/>
  <c r="I54" i="13"/>
  <c r="H54" i="13"/>
  <c r="AH53" i="13"/>
  <c r="AG53" i="13"/>
  <c r="AF53" i="13"/>
  <c r="Y53" i="13"/>
  <c r="X53" i="13"/>
  <c r="Q53" i="13"/>
  <c r="P53" i="13"/>
  <c r="I53" i="13"/>
  <c r="H53" i="13"/>
  <c r="AH52" i="13"/>
  <c r="AG52" i="13"/>
  <c r="AF52" i="13"/>
  <c r="Y52" i="13"/>
  <c r="X52" i="13"/>
  <c r="Q52" i="13"/>
  <c r="P52" i="13"/>
  <c r="I52" i="13"/>
  <c r="H52" i="13"/>
  <c r="AH51" i="13"/>
  <c r="AG51" i="13"/>
  <c r="AF51" i="13"/>
  <c r="Y51" i="13"/>
  <c r="X51" i="13"/>
  <c r="Q51" i="13"/>
  <c r="P51" i="13"/>
  <c r="I51" i="13"/>
  <c r="H51" i="13"/>
  <c r="AH50" i="13"/>
  <c r="AG50" i="13"/>
  <c r="AF50" i="13"/>
  <c r="X50" i="13"/>
  <c r="P50" i="13"/>
  <c r="H50" i="13"/>
  <c r="AH49" i="13"/>
  <c r="AG49" i="13"/>
  <c r="AF49" i="13"/>
  <c r="X49" i="13"/>
  <c r="P49" i="13"/>
  <c r="H49" i="13"/>
  <c r="AH48" i="13"/>
  <c r="AG48" i="13"/>
  <c r="AF48" i="13"/>
  <c r="X48" i="13"/>
  <c r="P48" i="13"/>
  <c r="H48" i="13"/>
  <c r="AH47" i="13"/>
  <c r="AG47" i="13"/>
  <c r="AF47" i="13"/>
  <c r="AE47" i="13"/>
  <c r="X47" i="13"/>
  <c r="W47" i="13"/>
  <c r="P47" i="13"/>
  <c r="O47" i="13"/>
  <c r="H47" i="13"/>
  <c r="G47" i="13"/>
  <c r="AH46" i="13"/>
  <c r="AG46" i="13"/>
  <c r="AF46" i="13"/>
  <c r="AE46" i="13"/>
  <c r="X46" i="13"/>
  <c r="W46" i="13"/>
  <c r="P46" i="13"/>
  <c r="O46" i="13"/>
  <c r="H46" i="13"/>
  <c r="G46" i="13"/>
  <c r="AH45" i="13"/>
  <c r="AG45" i="13"/>
  <c r="AF45" i="13"/>
  <c r="AE45" i="13"/>
  <c r="X45" i="13"/>
  <c r="W45" i="13"/>
  <c r="P45" i="13"/>
  <c r="O45" i="13"/>
  <c r="H45" i="13"/>
  <c r="G45" i="13"/>
  <c r="AH44" i="13"/>
  <c r="AG44" i="13"/>
  <c r="AF44" i="13"/>
  <c r="AE44" i="13"/>
  <c r="X44" i="13"/>
  <c r="W44" i="13"/>
  <c r="P44" i="13"/>
  <c r="O44" i="13"/>
  <c r="H44" i="13"/>
  <c r="G44" i="13"/>
  <c r="AH43" i="13"/>
  <c r="AG43" i="13"/>
  <c r="AE43" i="13"/>
  <c r="W43" i="13"/>
  <c r="O43" i="13"/>
  <c r="G43" i="13"/>
  <c r="AH42" i="13"/>
  <c r="AG42" i="13"/>
  <c r="AE42" i="13"/>
  <c r="W42" i="13"/>
  <c r="O42" i="13"/>
  <c r="G42" i="13"/>
  <c r="AH41" i="13"/>
  <c r="AG41" i="13"/>
  <c r="AE41" i="13"/>
  <c r="W41" i="13"/>
  <c r="O41" i="13"/>
  <c r="G41" i="13"/>
  <c r="AH40" i="13"/>
  <c r="AG40" i="13"/>
  <c r="AE40" i="13"/>
  <c r="W40" i="13"/>
  <c r="O40" i="13"/>
  <c r="G40" i="13"/>
  <c r="AH39" i="13"/>
  <c r="AG39" i="13"/>
  <c r="AE39" i="13"/>
  <c r="W39" i="13"/>
  <c r="O39" i="13"/>
  <c r="G39" i="13"/>
  <c r="AH38" i="13"/>
  <c r="AG38" i="13"/>
  <c r="AE38" i="13"/>
  <c r="AD38" i="13"/>
  <c r="W38" i="13"/>
  <c r="V38" i="13"/>
  <c r="O38" i="13"/>
  <c r="N38" i="13"/>
  <c r="G38" i="13"/>
  <c r="F38" i="13"/>
  <c r="AH37" i="13"/>
  <c r="AG37" i="13"/>
  <c r="AD37" i="13"/>
  <c r="V37" i="13"/>
  <c r="N37" i="13"/>
  <c r="F37" i="13"/>
  <c r="AH36" i="13"/>
  <c r="AG36" i="13"/>
  <c r="AD36" i="13"/>
  <c r="V36" i="13"/>
  <c r="N36" i="13"/>
  <c r="F36" i="13"/>
  <c r="AH35" i="13"/>
  <c r="AG35" i="13"/>
  <c r="AD35" i="13"/>
  <c r="V35" i="13"/>
  <c r="N35" i="13"/>
  <c r="F35" i="13"/>
  <c r="AH34" i="13"/>
  <c r="AG34" i="13"/>
  <c r="AD34" i="13"/>
  <c r="V34" i="13"/>
  <c r="N34" i="13"/>
  <c r="F34" i="13"/>
  <c r="AH33" i="13"/>
  <c r="AG33" i="13"/>
  <c r="AD33" i="13"/>
  <c r="V33" i="13"/>
  <c r="N33" i="13"/>
  <c r="F33" i="13"/>
  <c r="AH32" i="13"/>
  <c r="AG32" i="13"/>
  <c r="AD32" i="13"/>
  <c r="V32" i="13"/>
  <c r="N32" i="13"/>
  <c r="F32" i="13"/>
  <c r="AH31" i="13"/>
  <c r="AG31" i="13"/>
  <c r="AD31" i="13"/>
  <c r="V31" i="13"/>
  <c r="N31" i="13"/>
  <c r="F31" i="13"/>
  <c r="AH30" i="13"/>
  <c r="AG30" i="13"/>
  <c r="AH29" i="13"/>
  <c r="AG29" i="13"/>
  <c r="AC29" i="13"/>
  <c r="U29" i="13"/>
  <c r="M29" i="13"/>
  <c r="E29" i="13"/>
  <c r="AH28" i="13"/>
  <c r="AG28" i="13"/>
  <c r="AC28" i="13"/>
  <c r="U28" i="13"/>
  <c r="M28" i="13"/>
  <c r="E28" i="13"/>
  <c r="AH27" i="13"/>
  <c r="AG27" i="13"/>
  <c r="AC27" i="13"/>
  <c r="U27" i="13"/>
  <c r="M27" i="13"/>
  <c r="E27" i="13"/>
  <c r="AH26" i="13"/>
  <c r="AG26" i="13"/>
  <c r="AC26" i="13"/>
  <c r="U26" i="13"/>
  <c r="M26" i="13"/>
  <c r="E26" i="13"/>
  <c r="AH25" i="13"/>
  <c r="AG25" i="13"/>
  <c r="AC25" i="13"/>
  <c r="U25" i="13"/>
  <c r="M25" i="13"/>
  <c r="E25" i="13"/>
  <c r="AH24" i="13"/>
  <c r="AG24" i="13"/>
  <c r="AC24" i="13"/>
  <c r="U24" i="13"/>
  <c r="M24" i="13"/>
  <c r="E24" i="13"/>
  <c r="AH23" i="13"/>
  <c r="AG23" i="13"/>
  <c r="AH22" i="13"/>
  <c r="AG22" i="13"/>
  <c r="AH21" i="13"/>
  <c r="AG21" i="13"/>
  <c r="AH20" i="13"/>
  <c r="AG20" i="13"/>
  <c r="AH19" i="13"/>
  <c r="AG19" i="13"/>
  <c r="AH18" i="13"/>
  <c r="AG18" i="13"/>
  <c r="AH17" i="13"/>
  <c r="AG17" i="13"/>
  <c r="AH16" i="13"/>
  <c r="AG16" i="13"/>
  <c r="AH15" i="13"/>
  <c r="AG15" i="13"/>
  <c r="AH14" i="13"/>
  <c r="AG14" i="13"/>
  <c r="AH13" i="13"/>
  <c r="AG13" i="13"/>
  <c r="AH12" i="13"/>
  <c r="AG12" i="13"/>
  <c r="AH11" i="13"/>
  <c r="AG11" i="13"/>
  <c r="AH10" i="13"/>
  <c r="AG10" i="13"/>
  <c r="AH9" i="13"/>
  <c r="AG9" i="13"/>
  <c r="AH8" i="13"/>
  <c r="AG8" i="13"/>
  <c r="AH7" i="13"/>
  <c r="AG7" i="13"/>
  <c r="AH6" i="13"/>
  <c r="AG6" i="13"/>
  <c r="AH5" i="13"/>
  <c r="AG5" i="13"/>
  <c r="E37" i="18"/>
  <c r="E3" i="18"/>
  <c r="E49" i="18"/>
  <c r="E48" i="18"/>
  <c r="E45" i="18"/>
  <c r="E44" i="18"/>
  <c r="E41" i="18"/>
  <c r="E40" i="18"/>
  <c r="E36" i="18"/>
  <c r="E33" i="18"/>
  <c r="E29" i="18"/>
  <c r="E17" i="18"/>
  <c r="E21" i="18"/>
  <c r="E25" i="18"/>
  <c r="E9" i="18"/>
  <c r="E5" i="18"/>
  <c r="E8" i="18"/>
  <c r="E24" i="18"/>
  <c r="E12" i="18"/>
  <c r="E20" i="18"/>
  <c r="E16" i="18"/>
  <c r="E32" i="18"/>
  <c r="E28" i="18"/>
  <c r="E27" i="18"/>
  <c r="E4" i="18"/>
  <c r="E13" i="18"/>
  <c r="D26" i="18"/>
  <c r="D25" i="18"/>
  <c r="D49" i="18" s="1"/>
  <c r="D24" i="18"/>
  <c r="D48" i="18" s="1"/>
  <c r="D23" i="18"/>
  <c r="D47" i="18" s="1"/>
  <c r="D22" i="18"/>
  <c r="D46" i="18" s="1"/>
  <c r="D21" i="18"/>
  <c r="D45" i="18" s="1"/>
  <c r="D20" i="18"/>
  <c r="D44" i="18" s="1"/>
  <c r="D19" i="18"/>
  <c r="D43" i="18" s="1"/>
  <c r="D18" i="18"/>
  <c r="D42" i="18" s="1"/>
  <c r="D17" i="18"/>
  <c r="D41" i="18" s="1"/>
  <c r="D16" i="18"/>
  <c r="D40" i="18" s="1"/>
  <c r="D15" i="18"/>
  <c r="D39" i="18" s="1"/>
  <c r="D5" i="18"/>
  <c r="D29" i="18" s="1"/>
  <c r="D4" i="18"/>
  <c r="D28" i="18" s="1"/>
  <c r="D14" i="18"/>
  <c r="D38" i="18" s="1"/>
  <c r="D13" i="18"/>
  <c r="D37" i="18" s="1"/>
  <c r="D12" i="18"/>
  <c r="D36" i="18" s="1"/>
  <c r="D11" i="18"/>
  <c r="D35" i="18" s="1"/>
  <c r="D10" i="18"/>
  <c r="D34" i="18" s="1"/>
  <c r="D9" i="18"/>
  <c r="D33" i="18" s="1"/>
  <c r="D8" i="18"/>
  <c r="D32" i="18" s="1"/>
  <c r="D7" i="18"/>
  <c r="D31" i="18" s="1"/>
  <c r="D6" i="18"/>
  <c r="D30" i="18" s="1"/>
  <c r="D3" i="18"/>
  <c r="D27" i="18" s="1"/>
  <c r="D2" i="18"/>
  <c r="Q67" i="12" l="1"/>
  <c r="P67" i="23"/>
  <c r="O69" i="12"/>
  <c r="N69" i="23"/>
  <c r="P68" i="12"/>
  <c r="O68" i="23"/>
  <c r="H69" i="12"/>
  <c r="G69" i="23"/>
  <c r="J67" i="12"/>
  <c r="J67" i="23" s="1"/>
  <c r="I67" i="23"/>
  <c r="R66" i="12"/>
  <c r="R66" i="23" s="1"/>
  <c r="Q66" i="23"/>
  <c r="I68" i="12"/>
  <c r="H68" i="23"/>
  <c r="F24" i="18"/>
  <c r="F27" i="18"/>
  <c r="F20" i="18"/>
  <c r="F3" i="18"/>
  <c r="F8" i="18"/>
  <c r="F16" i="18"/>
  <c r="F9" i="18"/>
  <c r="F5" i="18"/>
  <c r="F12" i="18"/>
  <c r="F25" i="18"/>
  <c r="F17" i="18"/>
  <c r="F13" i="18"/>
  <c r="F4" i="18"/>
  <c r="F21" i="18"/>
  <c r="F41" i="18"/>
  <c r="F37" i="18"/>
  <c r="F36" i="18"/>
  <c r="F32" i="18"/>
  <c r="F45" i="18"/>
  <c r="F44" i="18"/>
  <c r="F49" i="18"/>
  <c r="F48" i="18"/>
  <c r="F28" i="18"/>
  <c r="F40" i="18"/>
  <c r="F29" i="18"/>
  <c r="F33" i="18"/>
  <c r="E5" i="13"/>
  <c r="Q68" i="12" l="1"/>
  <c r="P68" i="23"/>
  <c r="J68" i="12"/>
  <c r="J68" i="23" s="1"/>
  <c r="I68" i="23"/>
  <c r="I69" i="12"/>
  <c r="H69" i="23"/>
  <c r="P69" i="12"/>
  <c r="O69" i="23"/>
  <c r="R67" i="12"/>
  <c r="R67" i="23" s="1"/>
  <c r="Q67" i="23"/>
  <c r="L4" i="18"/>
  <c r="N4" i="18"/>
  <c r="M4" i="18"/>
  <c r="P4" i="18"/>
  <c r="Q4" i="18"/>
  <c r="O4" i="18"/>
  <c r="L6" i="18"/>
  <c r="Q6" i="18"/>
  <c r="P6" i="18"/>
  <c r="M6" i="18"/>
  <c r="N6" i="18"/>
  <c r="O6" i="18"/>
  <c r="Z69" i="13"/>
  <c r="R69" i="13"/>
  <c r="J69" i="13"/>
  <c r="Z68" i="13"/>
  <c r="R68" i="13"/>
  <c r="J68" i="13"/>
  <c r="Z67" i="13"/>
  <c r="R67" i="13"/>
  <c r="J67" i="13"/>
  <c r="Z66" i="13"/>
  <c r="R66" i="13"/>
  <c r="J66" i="13"/>
  <c r="Z65" i="13"/>
  <c r="R65" i="13"/>
  <c r="J65" i="13"/>
  <c r="Z64" i="13"/>
  <c r="R64" i="13"/>
  <c r="J64" i="13"/>
  <c r="Z63" i="13"/>
  <c r="R63" i="13"/>
  <c r="J63" i="13"/>
  <c r="Z62" i="13"/>
  <c r="R62" i="13"/>
  <c r="J62" i="13"/>
  <c r="Z61" i="13"/>
  <c r="R61" i="13"/>
  <c r="J61" i="13"/>
  <c r="Z60" i="13"/>
  <c r="R60" i="13"/>
  <c r="J60" i="13"/>
  <c r="Z59" i="13"/>
  <c r="R59" i="13"/>
  <c r="J59" i="13"/>
  <c r="Z58" i="13"/>
  <c r="R58" i="13"/>
  <c r="J58" i="13"/>
  <c r="Z57" i="13"/>
  <c r="R57" i="13"/>
  <c r="J57" i="13"/>
  <c r="Z56" i="13"/>
  <c r="R56" i="13"/>
  <c r="J56" i="13"/>
  <c r="Z55" i="13"/>
  <c r="R55" i="13"/>
  <c r="J55" i="13"/>
  <c r="Z54" i="13"/>
  <c r="R54" i="13"/>
  <c r="J54" i="13"/>
  <c r="Z53" i="13"/>
  <c r="R53" i="13"/>
  <c r="J53" i="13"/>
  <c r="Z52" i="13"/>
  <c r="R52" i="13"/>
  <c r="J52" i="13"/>
  <c r="Z51" i="13"/>
  <c r="R51" i="13"/>
  <c r="J51" i="13"/>
  <c r="Z50" i="13"/>
  <c r="Y50" i="13"/>
  <c r="R50" i="13"/>
  <c r="Q50" i="13"/>
  <c r="J50" i="13"/>
  <c r="I50" i="13"/>
  <c r="Z49" i="13"/>
  <c r="Y49" i="13"/>
  <c r="R49" i="13"/>
  <c r="Q49" i="13"/>
  <c r="J49" i="13"/>
  <c r="I49" i="13"/>
  <c r="Z48" i="13"/>
  <c r="Y48" i="13"/>
  <c r="R48" i="13"/>
  <c r="Q48" i="13"/>
  <c r="J48" i="13"/>
  <c r="I48" i="13"/>
  <c r="Z47" i="13"/>
  <c r="Y47" i="13"/>
  <c r="R47" i="13"/>
  <c r="Q47" i="13"/>
  <c r="J47" i="13"/>
  <c r="I47" i="13"/>
  <c r="Z46" i="13"/>
  <c r="Y46" i="13"/>
  <c r="R46" i="13"/>
  <c r="Q46" i="13"/>
  <c r="J46" i="13"/>
  <c r="I46" i="13"/>
  <c r="Z45" i="13"/>
  <c r="Y45" i="13"/>
  <c r="R45" i="13"/>
  <c r="Q45" i="13"/>
  <c r="J45" i="13"/>
  <c r="I45" i="13"/>
  <c r="Z44" i="13"/>
  <c r="Y44" i="13"/>
  <c r="R44" i="13"/>
  <c r="Q44" i="13"/>
  <c r="J44" i="13"/>
  <c r="I44" i="13"/>
  <c r="AF43" i="13"/>
  <c r="Z43" i="13"/>
  <c r="Y43" i="13"/>
  <c r="X43" i="13"/>
  <c r="R43" i="13"/>
  <c r="Q43" i="13"/>
  <c r="P43" i="13"/>
  <c r="J43" i="13"/>
  <c r="I43" i="13"/>
  <c r="H43" i="13"/>
  <c r="AF42" i="13"/>
  <c r="Z42" i="13"/>
  <c r="Y42" i="13"/>
  <c r="X42" i="13"/>
  <c r="R42" i="13"/>
  <c r="Q42" i="13"/>
  <c r="P42" i="13"/>
  <c r="J42" i="13"/>
  <c r="I42" i="13"/>
  <c r="H42" i="13"/>
  <c r="AF41" i="13"/>
  <c r="Z41" i="13"/>
  <c r="Y41" i="13"/>
  <c r="X41" i="13"/>
  <c r="R41" i="13"/>
  <c r="Q41" i="13"/>
  <c r="P41" i="13"/>
  <c r="J41" i="13"/>
  <c r="I41" i="13"/>
  <c r="H41" i="13"/>
  <c r="AF40" i="13"/>
  <c r="Z40" i="13"/>
  <c r="Y40" i="13"/>
  <c r="X40" i="13"/>
  <c r="R40" i="13"/>
  <c r="Q40" i="13"/>
  <c r="P40" i="13"/>
  <c r="J40" i="13"/>
  <c r="I40" i="13"/>
  <c r="H40" i="13"/>
  <c r="AF39" i="13"/>
  <c r="Z39" i="13"/>
  <c r="Y39" i="13"/>
  <c r="X39" i="13"/>
  <c r="R39" i="13"/>
  <c r="Q39" i="13"/>
  <c r="P39" i="13"/>
  <c r="J39" i="13"/>
  <c r="I39" i="13"/>
  <c r="H39" i="13"/>
  <c r="AF38" i="13"/>
  <c r="Z38" i="13"/>
  <c r="Y38" i="13"/>
  <c r="X38" i="13"/>
  <c r="R38" i="13"/>
  <c r="Q38" i="13"/>
  <c r="P38" i="13"/>
  <c r="J38" i="13"/>
  <c r="I38" i="13"/>
  <c r="H38" i="13"/>
  <c r="AF37" i="13"/>
  <c r="AE37" i="13"/>
  <c r="Z37" i="13"/>
  <c r="Y37" i="13"/>
  <c r="X37" i="13"/>
  <c r="W37" i="13"/>
  <c r="R37" i="13"/>
  <c r="Q37" i="13"/>
  <c r="P37" i="13"/>
  <c r="O37" i="13"/>
  <c r="J37" i="13"/>
  <c r="I37" i="13"/>
  <c r="H37" i="13"/>
  <c r="G37" i="13"/>
  <c r="AF36" i="13"/>
  <c r="AE36" i="13"/>
  <c r="Z36" i="13"/>
  <c r="Y36" i="13"/>
  <c r="X36" i="13"/>
  <c r="W36" i="13"/>
  <c r="R36" i="13"/>
  <c r="Q36" i="13"/>
  <c r="P36" i="13"/>
  <c r="O36" i="13"/>
  <c r="J36" i="13"/>
  <c r="I36" i="13"/>
  <c r="H36" i="13"/>
  <c r="G36" i="13"/>
  <c r="AF35" i="13"/>
  <c r="AE35" i="13"/>
  <c r="Z35" i="13"/>
  <c r="Y35" i="13"/>
  <c r="X35" i="13"/>
  <c r="W35" i="13"/>
  <c r="R35" i="13"/>
  <c r="Q35" i="13"/>
  <c r="P35" i="13"/>
  <c r="O35" i="13"/>
  <c r="J35" i="13"/>
  <c r="I35" i="13"/>
  <c r="H35" i="13"/>
  <c r="G35" i="13"/>
  <c r="AF34" i="13"/>
  <c r="AE34" i="13"/>
  <c r="Z34" i="13"/>
  <c r="Y34" i="13"/>
  <c r="X34" i="13"/>
  <c r="W34" i="13"/>
  <c r="R34" i="13"/>
  <c r="Q34" i="13"/>
  <c r="P34" i="13"/>
  <c r="O34" i="13"/>
  <c r="J34" i="13"/>
  <c r="I34" i="13"/>
  <c r="H34" i="13"/>
  <c r="G34" i="13"/>
  <c r="AF33" i="13"/>
  <c r="AE33" i="13"/>
  <c r="Z33" i="13"/>
  <c r="Y33" i="13"/>
  <c r="X33" i="13"/>
  <c r="W33" i="13"/>
  <c r="R33" i="13"/>
  <c r="Q33" i="13"/>
  <c r="P33" i="13"/>
  <c r="O33" i="13"/>
  <c r="J33" i="13"/>
  <c r="I33" i="13"/>
  <c r="H33" i="13"/>
  <c r="G33" i="13"/>
  <c r="AF32" i="13"/>
  <c r="AE32" i="13"/>
  <c r="Z32" i="13"/>
  <c r="Y32" i="13"/>
  <c r="X32" i="13"/>
  <c r="W32" i="13"/>
  <c r="R32" i="13"/>
  <c r="Q32" i="13"/>
  <c r="P32" i="13"/>
  <c r="O32" i="13"/>
  <c r="J32" i="13"/>
  <c r="I32" i="13"/>
  <c r="H32" i="13"/>
  <c r="G32" i="13"/>
  <c r="AF31" i="13"/>
  <c r="AE31" i="13"/>
  <c r="Z31" i="13"/>
  <c r="Y31" i="13"/>
  <c r="X31" i="13"/>
  <c r="W31" i="13"/>
  <c r="R31" i="13"/>
  <c r="Q31" i="13"/>
  <c r="P31" i="13"/>
  <c r="O31" i="13"/>
  <c r="J31" i="13"/>
  <c r="I31" i="13"/>
  <c r="H31" i="13"/>
  <c r="G31" i="13"/>
  <c r="AF30" i="13"/>
  <c r="AE30" i="13"/>
  <c r="AD30" i="13"/>
  <c r="Z30" i="13"/>
  <c r="Y30" i="13"/>
  <c r="X30" i="13"/>
  <c r="W30" i="13"/>
  <c r="V30" i="13"/>
  <c r="R30" i="13"/>
  <c r="Q30" i="13"/>
  <c r="P30" i="13"/>
  <c r="O30" i="13"/>
  <c r="N30" i="13"/>
  <c r="J30" i="13"/>
  <c r="I30" i="13"/>
  <c r="H30" i="13"/>
  <c r="G30" i="13"/>
  <c r="F30" i="13"/>
  <c r="AF29" i="13"/>
  <c r="AE29" i="13"/>
  <c r="AD29" i="13"/>
  <c r="Z29" i="13"/>
  <c r="Y29" i="13"/>
  <c r="X29" i="13"/>
  <c r="W29" i="13"/>
  <c r="V29" i="13"/>
  <c r="R29" i="13"/>
  <c r="Q29" i="13"/>
  <c r="P29" i="13"/>
  <c r="O29" i="13"/>
  <c r="N29" i="13"/>
  <c r="J29" i="13"/>
  <c r="I29" i="13"/>
  <c r="H29" i="13"/>
  <c r="G29" i="13"/>
  <c r="F29" i="13"/>
  <c r="AF28" i="13"/>
  <c r="AE28" i="13"/>
  <c r="AD28" i="13"/>
  <c r="Z28" i="13"/>
  <c r="Y28" i="13"/>
  <c r="X28" i="13"/>
  <c r="W28" i="13"/>
  <c r="V28" i="13"/>
  <c r="R28" i="13"/>
  <c r="Q28" i="13"/>
  <c r="P28" i="13"/>
  <c r="O28" i="13"/>
  <c r="N28" i="13"/>
  <c r="J28" i="13"/>
  <c r="I28" i="13"/>
  <c r="H28" i="13"/>
  <c r="G28" i="13"/>
  <c r="F28" i="13"/>
  <c r="AF27" i="13"/>
  <c r="AE27" i="13"/>
  <c r="AD27" i="13"/>
  <c r="Z27" i="13"/>
  <c r="Y27" i="13"/>
  <c r="X27" i="13"/>
  <c r="W27" i="13"/>
  <c r="V27" i="13"/>
  <c r="R27" i="13"/>
  <c r="Q27" i="13"/>
  <c r="P27" i="13"/>
  <c r="O27" i="13"/>
  <c r="N27" i="13"/>
  <c r="J27" i="13"/>
  <c r="I27" i="13"/>
  <c r="H27" i="13"/>
  <c r="G27" i="13"/>
  <c r="F27" i="13"/>
  <c r="AF26" i="13"/>
  <c r="AE26" i="13"/>
  <c r="AD26" i="13"/>
  <c r="Z26" i="13"/>
  <c r="Y26" i="13"/>
  <c r="X26" i="13"/>
  <c r="W26" i="13"/>
  <c r="V26" i="13"/>
  <c r="R26" i="13"/>
  <c r="Q26" i="13"/>
  <c r="P26" i="13"/>
  <c r="O26" i="13"/>
  <c r="N26" i="13"/>
  <c r="J26" i="13"/>
  <c r="I26" i="13"/>
  <c r="H26" i="13"/>
  <c r="G26" i="13"/>
  <c r="F26" i="13"/>
  <c r="AF25" i="13"/>
  <c r="AE25" i="13"/>
  <c r="AD25" i="13"/>
  <c r="Z25" i="13"/>
  <c r="Y25" i="13"/>
  <c r="X25" i="13"/>
  <c r="W25" i="13"/>
  <c r="V25" i="13"/>
  <c r="R25" i="13"/>
  <c r="Q25" i="13"/>
  <c r="P25" i="13"/>
  <c r="O25" i="13"/>
  <c r="N25" i="13"/>
  <c r="J25" i="13"/>
  <c r="I25" i="13"/>
  <c r="H25" i="13"/>
  <c r="G25" i="13"/>
  <c r="F25" i="13"/>
  <c r="AF24" i="13"/>
  <c r="AE24" i="13"/>
  <c r="AD24" i="13"/>
  <c r="Z24" i="13"/>
  <c r="Y24" i="13"/>
  <c r="X24" i="13"/>
  <c r="W24" i="13"/>
  <c r="V24" i="13"/>
  <c r="R24" i="13"/>
  <c r="Q24" i="13"/>
  <c r="P24" i="13"/>
  <c r="O24" i="13"/>
  <c r="N24" i="13"/>
  <c r="J24" i="13"/>
  <c r="I24" i="13"/>
  <c r="H24" i="13"/>
  <c r="G24" i="13"/>
  <c r="F24" i="13"/>
  <c r="AF23" i="13"/>
  <c r="AE23" i="13"/>
  <c r="AD23" i="13"/>
  <c r="AC23" i="13"/>
  <c r="Z23" i="13"/>
  <c r="Y23" i="13"/>
  <c r="X23" i="13"/>
  <c r="W23" i="13"/>
  <c r="V23" i="13"/>
  <c r="U23" i="13"/>
  <c r="R23" i="13"/>
  <c r="Q23" i="13"/>
  <c r="P23" i="13"/>
  <c r="O23" i="13"/>
  <c r="N23" i="13"/>
  <c r="M23" i="13"/>
  <c r="J23" i="13"/>
  <c r="I23" i="13"/>
  <c r="H23" i="13"/>
  <c r="G23" i="13"/>
  <c r="F23" i="13"/>
  <c r="E23" i="13"/>
  <c r="AF22" i="13"/>
  <c r="AE22" i="13"/>
  <c r="AD22" i="13"/>
  <c r="AC22" i="13"/>
  <c r="Z22" i="13"/>
  <c r="Y22" i="13"/>
  <c r="X22" i="13"/>
  <c r="W22" i="13"/>
  <c r="V22" i="13"/>
  <c r="U22" i="13"/>
  <c r="R22" i="13"/>
  <c r="Q22" i="13"/>
  <c r="P22" i="13"/>
  <c r="O22" i="13"/>
  <c r="N22" i="13"/>
  <c r="M22" i="13"/>
  <c r="J22" i="13"/>
  <c r="I22" i="13"/>
  <c r="H22" i="13"/>
  <c r="G22" i="13"/>
  <c r="F22" i="13"/>
  <c r="E22" i="13"/>
  <c r="AF21" i="13"/>
  <c r="AE21" i="13"/>
  <c r="AD21" i="13"/>
  <c r="AC21" i="13"/>
  <c r="Z21" i="13"/>
  <c r="Y21" i="13"/>
  <c r="X21" i="13"/>
  <c r="W21" i="13"/>
  <c r="V21" i="13"/>
  <c r="U21" i="13"/>
  <c r="R21" i="13"/>
  <c r="Q21" i="13"/>
  <c r="P21" i="13"/>
  <c r="O21" i="13"/>
  <c r="N21" i="13"/>
  <c r="M21" i="13"/>
  <c r="J21" i="13"/>
  <c r="I21" i="13"/>
  <c r="H21" i="13"/>
  <c r="G21" i="13"/>
  <c r="F21" i="13"/>
  <c r="E21" i="13"/>
  <c r="AF20" i="13"/>
  <c r="AE20" i="13"/>
  <c r="AD20" i="13"/>
  <c r="AC20" i="13"/>
  <c r="Z20" i="13"/>
  <c r="Y20" i="13"/>
  <c r="X20" i="13"/>
  <c r="W20" i="13"/>
  <c r="V20" i="13"/>
  <c r="U20" i="13"/>
  <c r="R20" i="13"/>
  <c r="Q20" i="13"/>
  <c r="P20" i="13"/>
  <c r="O20" i="13"/>
  <c r="N20" i="13"/>
  <c r="M20" i="13"/>
  <c r="J20" i="13"/>
  <c r="I20" i="13"/>
  <c r="H20" i="13"/>
  <c r="G20" i="13"/>
  <c r="F20" i="13"/>
  <c r="E20" i="13"/>
  <c r="AF19" i="13"/>
  <c r="AE19" i="13"/>
  <c r="AD19" i="13"/>
  <c r="AC19" i="13"/>
  <c r="Z19" i="13"/>
  <c r="Y19" i="13"/>
  <c r="X19" i="13"/>
  <c r="W19" i="13"/>
  <c r="V19" i="13"/>
  <c r="U19" i="13"/>
  <c r="R19" i="13"/>
  <c r="Q19" i="13"/>
  <c r="P19" i="13"/>
  <c r="O19" i="13"/>
  <c r="N19" i="13"/>
  <c r="M19" i="13"/>
  <c r="J19" i="13"/>
  <c r="I19" i="13"/>
  <c r="H19" i="13"/>
  <c r="G19" i="13"/>
  <c r="F19" i="13"/>
  <c r="E19" i="13"/>
  <c r="AF18" i="13"/>
  <c r="AE18" i="13"/>
  <c r="AD18" i="13"/>
  <c r="AC18" i="13"/>
  <c r="Z18" i="13"/>
  <c r="Y18" i="13"/>
  <c r="X18" i="13"/>
  <c r="W18" i="13"/>
  <c r="V18" i="13"/>
  <c r="U18" i="13"/>
  <c r="R18" i="13"/>
  <c r="Q18" i="13"/>
  <c r="P18" i="13"/>
  <c r="O18" i="13"/>
  <c r="N18" i="13"/>
  <c r="M18" i="13"/>
  <c r="J18" i="13"/>
  <c r="I18" i="13"/>
  <c r="H18" i="13"/>
  <c r="G18" i="13"/>
  <c r="F18" i="13"/>
  <c r="E18" i="13"/>
  <c r="AF17" i="13"/>
  <c r="AE17" i="13"/>
  <c r="AD17" i="13"/>
  <c r="AC17" i="13"/>
  <c r="Z17" i="13"/>
  <c r="Y17" i="13"/>
  <c r="X17" i="13"/>
  <c r="W17" i="13"/>
  <c r="V17" i="13"/>
  <c r="U17" i="13"/>
  <c r="R17" i="13"/>
  <c r="Q17" i="13"/>
  <c r="P17" i="13"/>
  <c r="O17" i="13"/>
  <c r="N17" i="13"/>
  <c r="M17" i="13"/>
  <c r="J17" i="13"/>
  <c r="I17" i="13"/>
  <c r="H17" i="13"/>
  <c r="G17" i="13"/>
  <c r="F17" i="13"/>
  <c r="E17" i="13"/>
  <c r="AF16" i="13"/>
  <c r="AE16" i="13"/>
  <c r="AD16" i="13"/>
  <c r="AC16" i="13"/>
  <c r="Z16" i="13"/>
  <c r="Y16" i="13"/>
  <c r="X16" i="13"/>
  <c r="W16" i="13"/>
  <c r="V16" i="13"/>
  <c r="U16" i="13"/>
  <c r="R16" i="13"/>
  <c r="Q16" i="13"/>
  <c r="P16" i="13"/>
  <c r="O16" i="13"/>
  <c r="N16" i="13"/>
  <c r="M16" i="13"/>
  <c r="J16" i="13"/>
  <c r="I16" i="13"/>
  <c r="H16" i="13"/>
  <c r="G16" i="13"/>
  <c r="F16" i="13"/>
  <c r="E16" i="13"/>
  <c r="AF15" i="13"/>
  <c r="AE15" i="13"/>
  <c r="AD15" i="13"/>
  <c r="AC15" i="13"/>
  <c r="Z15" i="13"/>
  <c r="Y15" i="13"/>
  <c r="X15" i="13"/>
  <c r="W15" i="13"/>
  <c r="V15" i="13"/>
  <c r="U15" i="13"/>
  <c r="R15" i="13"/>
  <c r="Q15" i="13"/>
  <c r="P15" i="13"/>
  <c r="O15" i="13"/>
  <c r="N15" i="13"/>
  <c r="M15" i="13"/>
  <c r="J15" i="13"/>
  <c r="I15" i="13"/>
  <c r="H15" i="13"/>
  <c r="G15" i="13"/>
  <c r="F15" i="13"/>
  <c r="E15" i="13"/>
  <c r="AF14" i="13"/>
  <c r="AE14" i="13"/>
  <c r="AD14" i="13"/>
  <c r="AC14" i="13"/>
  <c r="Z14" i="13"/>
  <c r="Y14" i="13"/>
  <c r="X14" i="13"/>
  <c r="W14" i="13"/>
  <c r="V14" i="13"/>
  <c r="U14" i="13"/>
  <c r="R14" i="13"/>
  <c r="Q14" i="13"/>
  <c r="P14" i="13"/>
  <c r="O14" i="13"/>
  <c r="N14" i="13"/>
  <c r="M14" i="13"/>
  <c r="J14" i="13"/>
  <c r="I14" i="13"/>
  <c r="H14" i="13"/>
  <c r="G14" i="13"/>
  <c r="F14" i="13"/>
  <c r="E14" i="13"/>
  <c r="AF13" i="13"/>
  <c r="AE13" i="13"/>
  <c r="AD13" i="13"/>
  <c r="AC13" i="13"/>
  <c r="Z13" i="13"/>
  <c r="Y13" i="13"/>
  <c r="X13" i="13"/>
  <c r="W13" i="13"/>
  <c r="V13" i="13"/>
  <c r="U13" i="13"/>
  <c r="R13" i="13"/>
  <c r="Q13" i="13"/>
  <c r="P13" i="13"/>
  <c r="O13" i="13"/>
  <c r="N13" i="13"/>
  <c r="M13" i="13"/>
  <c r="J13" i="13"/>
  <c r="I13" i="13"/>
  <c r="H13" i="13"/>
  <c r="G13" i="13"/>
  <c r="F13" i="13"/>
  <c r="E13" i="13"/>
  <c r="AF12" i="13"/>
  <c r="AE12" i="13"/>
  <c r="AD12" i="13"/>
  <c r="AC12" i="13"/>
  <c r="Z12" i="13"/>
  <c r="Y12" i="13"/>
  <c r="X12" i="13"/>
  <c r="W12" i="13"/>
  <c r="V12" i="13"/>
  <c r="U12" i="13"/>
  <c r="R12" i="13"/>
  <c r="Q12" i="13"/>
  <c r="P12" i="13"/>
  <c r="O12" i="13"/>
  <c r="N12" i="13"/>
  <c r="M12" i="13"/>
  <c r="J12" i="13"/>
  <c r="I12" i="13"/>
  <c r="H12" i="13"/>
  <c r="G12" i="13"/>
  <c r="F12" i="13"/>
  <c r="E12" i="13"/>
  <c r="AF11" i="13"/>
  <c r="AE11" i="13"/>
  <c r="AD11" i="13"/>
  <c r="AC11" i="13"/>
  <c r="Z11" i="13"/>
  <c r="Y11" i="13"/>
  <c r="X11" i="13"/>
  <c r="W11" i="13"/>
  <c r="V11" i="13"/>
  <c r="U11" i="13"/>
  <c r="R11" i="13"/>
  <c r="Q11" i="13"/>
  <c r="P11" i="13"/>
  <c r="O11" i="13"/>
  <c r="N11" i="13"/>
  <c r="M11" i="13"/>
  <c r="J11" i="13"/>
  <c r="I11" i="13"/>
  <c r="H11" i="13"/>
  <c r="G11" i="13"/>
  <c r="F11" i="13"/>
  <c r="E11" i="13"/>
  <c r="AF10" i="13"/>
  <c r="AE10" i="13"/>
  <c r="AD10" i="13"/>
  <c r="AC10" i="13"/>
  <c r="Z10" i="13"/>
  <c r="Y10" i="13"/>
  <c r="X10" i="13"/>
  <c r="W10" i="13"/>
  <c r="V10" i="13"/>
  <c r="U10" i="13"/>
  <c r="R10" i="13"/>
  <c r="Q10" i="13"/>
  <c r="P10" i="13"/>
  <c r="O10" i="13"/>
  <c r="N10" i="13"/>
  <c r="M10" i="13"/>
  <c r="J10" i="13"/>
  <c r="I10" i="13"/>
  <c r="H10" i="13"/>
  <c r="G10" i="13"/>
  <c r="F10" i="13"/>
  <c r="E10" i="13"/>
  <c r="AF9" i="13"/>
  <c r="AE9" i="13"/>
  <c r="AD9" i="13"/>
  <c r="AC9" i="13"/>
  <c r="Z9" i="13"/>
  <c r="Y9" i="13"/>
  <c r="X9" i="13"/>
  <c r="W9" i="13"/>
  <c r="V9" i="13"/>
  <c r="U9" i="13"/>
  <c r="R9" i="13"/>
  <c r="Q9" i="13"/>
  <c r="P9" i="13"/>
  <c r="O9" i="13"/>
  <c r="N9" i="13"/>
  <c r="M9" i="13"/>
  <c r="J9" i="13"/>
  <c r="I9" i="13"/>
  <c r="H9" i="13"/>
  <c r="G9" i="13"/>
  <c r="F9" i="13"/>
  <c r="E9" i="13"/>
  <c r="AF8" i="13"/>
  <c r="AE8" i="13"/>
  <c r="AD8" i="13"/>
  <c r="AC8" i="13"/>
  <c r="Z8" i="13"/>
  <c r="Y8" i="13"/>
  <c r="X8" i="13"/>
  <c r="W8" i="13"/>
  <c r="V8" i="13"/>
  <c r="U8" i="13"/>
  <c r="R8" i="13"/>
  <c r="Q8" i="13"/>
  <c r="P8" i="13"/>
  <c r="O8" i="13"/>
  <c r="N8" i="13"/>
  <c r="M8" i="13"/>
  <c r="J8" i="13"/>
  <c r="I8" i="13"/>
  <c r="H8" i="13"/>
  <c r="G8" i="13"/>
  <c r="F8" i="13"/>
  <c r="E8" i="13"/>
  <c r="AF7" i="13"/>
  <c r="AE7" i="13"/>
  <c r="AD7" i="13"/>
  <c r="AC7" i="13"/>
  <c r="Z7" i="13"/>
  <c r="Y7" i="13"/>
  <c r="X7" i="13"/>
  <c r="W7" i="13"/>
  <c r="V7" i="13"/>
  <c r="U7" i="13"/>
  <c r="R7" i="13"/>
  <c r="Q7" i="13"/>
  <c r="P7" i="13"/>
  <c r="O7" i="13"/>
  <c r="N7" i="13"/>
  <c r="M7" i="13"/>
  <c r="J7" i="13"/>
  <c r="I7" i="13"/>
  <c r="H7" i="13"/>
  <c r="G7" i="13"/>
  <c r="F7" i="13"/>
  <c r="E7" i="13"/>
  <c r="AF6" i="13"/>
  <c r="AE6" i="13"/>
  <c r="AD6" i="13"/>
  <c r="AC6" i="13"/>
  <c r="Z6" i="13"/>
  <c r="Y6" i="13"/>
  <c r="X6" i="13"/>
  <c r="W6" i="13"/>
  <c r="V6" i="13"/>
  <c r="U6" i="13"/>
  <c r="R6" i="13"/>
  <c r="Q6" i="13"/>
  <c r="P6" i="13"/>
  <c r="O6" i="13"/>
  <c r="N6" i="13"/>
  <c r="M6" i="13"/>
  <c r="J6" i="13"/>
  <c r="I6" i="13"/>
  <c r="H6" i="13"/>
  <c r="G6" i="13"/>
  <c r="F6" i="13"/>
  <c r="E6" i="13"/>
  <c r="AF5" i="13"/>
  <c r="AE5" i="13"/>
  <c r="AD5" i="13"/>
  <c r="AC5" i="13"/>
  <c r="Z5" i="13"/>
  <c r="Y5" i="13"/>
  <c r="X5" i="13"/>
  <c r="W5" i="13"/>
  <c r="V5" i="13"/>
  <c r="U5" i="13"/>
  <c r="R5" i="13"/>
  <c r="Q5" i="13"/>
  <c r="P5" i="13"/>
  <c r="O5" i="13"/>
  <c r="N5" i="13"/>
  <c r="M5" i="13"/>
  <c r="J5" i="13"/>
  <c r="I5" i="13"/>
  <c r="H5" i="13"/>
  <c r="G5" i="13"/>
  <c r="F5" i="13"/>
  <c r="Q69" i="12" l="1"/>
  <c r="P69" i="23"/>
  <c r="J69" i="12"/>
  <c r="J69" i="23" s="1"/>
  <c r="I69" i="23"/>
  <c r="R68" i="12"/>
  <c r="R68" i="23" s="1"/>
  <c r="Q68" i="23"/>
  <c r="E2" i="18"/>
  <c r="F2" i="18" s="1"/>
  <c r="L3" i="18" s="1"/>
  <c r="C5" i="19" s="1"/>
  <c r="E26" i="18"/>
  <c r="F26" i="18" s="1"/>
  <c r="L5" i="18" s="1"/>
  <c r="C6" i="19" s="1"/>
  <c r="R69" i="12" l="1"/>
  <c r="R69" i="23" s="1"/>
  <c r="Q69" i="23"/>
  <c r="J14" i="10"/>
  <c r="D18" i="10"/>
  <c r="E18" i="10" s="1"/>
  <c r="C22" i="19" s="1"/>
  <c r="D17" i="10"/>
  <c r="D16" i="10"/>
  <c r="E16" i="10" s="1"/>
  <c r="C20" i="19" s="1"/>
  <c r="L14" i="10"/>
  <c r="E17" i="10" l="1"/>
  <c r="I16" i="10"/>
  <c r="G20" i="19" s="1"/>
  <c r="I18" i="10"/>
  <c r="G22" i="19" s="1"/>
  <c r="H16" i="10"/>
  <c r="F20" i="19" s="1"/>
  <c r="G16" i="10"/>
  <c r="E20" i="19" s="1"/>
  <c r="F16" i="10"/>
  <c r="D20" i="19" s="1"/>
  <c r="H18" i="10"/>
  <c r="F22" i="19" s="1"/>
  <c r="G18" i="10"/>
  <c r="E22" i="19" s="1"/>
  <c r="F18" i="10"/>
  <c r="D22" i="19" s="1"/>
  <c r="L16" i="10"/>
  <c r="L18" i="10"/>
  <c r="H17" i="10" l="1"/>
  <c r="F21" i="19" s="1"/>
  <c r="C21" i="19"/>
  <c r="L17" i="10"/>
  <c r="F17" i="10"/>
  <c r="D21" i="19" s="1"/>
  <c r="I17" i="10"/>
  <c r="G21" i="19" s="1"/>
  <c r="G17" i="10"/>
  <c r="E21" i="19" s="1"/>
  <c r="O18" i="10"/>
  <c r="P18" i="10" s="1"/>
  <c r="O16" i="10"/>
  <c r="P16" i="10" s="1"/>
  <c r="R17" i="16"/>
  <c r="Q17" i="16"/>
  <c r="P17" i="16"/>
  <c r="O17" i="16"/>
  <c r="N17" i="16"/>
  <c r="M17" i="16"/>
  <c r="J17" i="16"/>
  <c r="I17" i="16"/>
  <c r="H17" i="16"/>
  <c r="G17" i="16"/>
  <c r="F17" i="16"/>
  <c r="E17" i="16"/>
  <c r="R2" i="16"/>
  <c r="Q2" i="16"/>
  <c r="P2" i="16"/>
  <c r="O2" i="16"/>
  <c r="N2" i="16"/>
  <c r="M2" i="16"/>
  <c r="J2" i="16"/>
  <c r="I2" i="16"/>
  <c r="H2" i="16"/>
  <c r="G2" i="16"/>
  <c r="F2" i="16"/>
  <c r="E2" i="16"/>
  <c r="T1" i="16"/>
  <c r="AH69" i="15"/>
  <c r="Z69" i="15"/>
  <c r="R69" i="15"/>
  <c r="J69" i="15"/>
  <c r="AH68" i="15"/>
  <c r="Z68" i="15"/>
  <c r="R68" i="15"/>
  <c r="J68" i="15"/>
  <c r="AH67" i="15"/>
  <c r="Z67" i="15"/>
  <c r="R67" i="15"/>
  <c r="J67" i="15"/>
  <c r="AH66" i="15"/>
  <c r="Z66" i="15"/>
  <c r="R66" i="15"/>
  <c r="J66" i="15"/>
  <c r="AH65" i="15"/>
  <c r="Z65" i="15"/>
  <c r="R65" i="15"/>
  <c r="J65" i="15"/>
  <c r="AH64" i="15"/>
  <c r="Z64" i="15"/>
  <c r="R64" i="15"/>
  <c r="J64" i="15"/>
  <c r="AH63" i="15"/>
  <c r="AG63" i="15"/>
  <c r="Z63" i="15"/>
  <c r="Y63" i="15"/>
  <c r="R63" i="15"/>
  <c r="Q63" i="15"/>
  <c r="J63" i="15"/>
  <c r="I63" i="15"/>
  <c r="AH62" i="15"/>
  <c r="AG62" i="15"/>
  <c r="Z62" i="15"/>
  <c r="Y62" i="15"/>
  <c r="R62" i="15"/>
  <c r="Q62" i="15"/>
  <c r="J62" i="15"/>
  <c r="I62" i="15"/>
  <c r="AH61" i="15"/>
  <c r="AG61" i="15"/>
  <c r="Z61" i="15"/>
  <c r="Y61" i="15"/>
  <c r="R61" i="15"/>
  <c r="Q61" i="15"/>
  <c r="J61" i="15"/>
  <c r="I61" i="15"/>
  <c r="AH60" i="15"/>
  <c r="AG60" i="15"/>
  <c r="Z60" i="15"/>
  <c r="Y60" i="15"/>
  <c r="R60" i="15"/>
  <c r="Q60" i="15"/>
  <c r="J60" i="15"/>
  <c r="I60" i="15"/>
  <c r="AH59" i="15"/>
  <c r="AG59" i="15"/>
  <c r="Z59" i="15"/>
  <c r="Y59" i="15"/>
  <c r="R59" i="15"/>
  <c r="Q59" i="15"/>
  <c r="J59" i="15"/>
  <c r="I59" i="15"/>
  <c r="AH58" i="15"/>
  <c r="AG58" i="15"/>
  <c r="Z58" i="15"/>
  <c r="Y58" i="15"/>
  <c r="R58" i="15"/>
  <c r="Q58" i="15"/>
  <c r="J58" i="15"/>
  <c r="I58" i="15"/>
  <c r="AH57" i="15"/>
  <c r="AG57" i="15"/>
  <c r="Z57" i="15"/>
  <c r="Y57" i="15"/>
  <c r="R57" i="15"/>
  <c r="Q57" i="15"/>
  <c r="J57" i="15"/>
  <c r="I57" i="15"/>
  <c r="AH56" i="15"/>
  <c r="AG56" i="15"/>
  <c r="Z56" i="15"/>
  <c r="Y56" i="15"/>
  <c r="R56" i="15"/>
  <c r="Q56" i="15"/>
  <c r="J56" i="15"/>
  <c r="I56" i="15"/>
  <c r="AH55" i="15"/>
  <c r="AG55" i="15"/>
  <c r="Z55" i="15"/>
  <c r="Y55" i="15"/>
  <c r="R55" i="15"/>
  <c r="Q55" i="15"/>
  <c r="J55" i="15"/>
  <c r="I55" i="15"/>
  <c r="AH54" i="15"/>
  <c r="AG54" i="15"/>
  <c r="AF54" i="15"/>
  <c r="Z54" i="15"/>
  <c r="Y54" i="15"/>
  <c r="X54" i="15"/>
  <c r="R54" i="15"/>
  <c r="Q54" i="15"/>
  <c r="P54" i="15"/>
  <c r="J54" i="15"/>
  <c r="I54" i="15"/>
  <c r="H54" i="15"/>
  <c r="AH53" i="15"/>
  <c r="AG53" i="15"/>
  <c r="AF53" i="15"/>
  <c r="Z53" i="15"/>
  <c r="Y53" i="15"/>
  <c r="X53" i="15"/>
  <c r="R53" i="15"/>
  <c r="Q53" i="15"/>
  <c r="P53" i="15"/>
  <c r="J53" i="15"/>
  <c r="I53" i="15"/>
  <c r="H53" i="15"/>
  <c r="AH52" i="15"/>
  <c r="AG52" i="15"/>
  <c r="AF52" i="15"/>
  <c r="Z52" i="15"/>
  <c r="Y52" i="15"/>
  <c r="X52" i="15"/>
  <c r="R52" i="15"/>
  <c r="Q52" i="15"/>
  <c r="P52" i="15"/>
  <c r="J52" i="15"/>
  <c r="I52" i="15"/>
  <c r="H52" i="15"/>
  <c r="AH51" i="15"/>
  <c r="AG51" i="15"/>
  <c r="AF51" i="15"/>
  <c r="Z51" i="15"/>
  <c r="Y51" i="15"/>
  <c r="X51" i="15"/>
  <c r="R51" i="15"/>
  <c r="Q51" i="15"/>
  <c r="P51" i="15"/>
  <c r="J51" i="15"/>
  <c r="I51" i="15"/>
  <c r="H51" i="15"/>
  <c r="AH50" i="15"/>
  <c r="AG50" i="15"/>
  <c r="AF50" i="15"/>
  <c r="Z50" i="15"/>
  <c r="Y50" i="15"/>
  <c r="X50" i="15"/>
  <c r="R50" i="15"/>
  <c r="Q50" i="15"/>
  <c r="P50" i="15"/>
  <c r="J50" i="15"/>
  <c r="I50" i="15"/>
  <c r="H50" i="15"/>
  <c r="AH49" i="15"/>
  <c r="AH48" i="15" s="1"/>
  <c r="AH47" i="15" s="1"/>
  <c r="AH46" i="15" s="1"/>
  <c r="AH45" i="15" s="1"/>
  <c r="AH44" i="15" s="1"/>
  <c r="AH43" i="15" s="1"/>
  <c r="AH42" i="15" s="1"/>
  <c r="AH41" i="15" s="1"/>
  <c r="AH40" i="15" s="1"/>
  <c r="AH39" i="15" s="1"/>
  <c r="AH38" i="15" s="1"/>
  <c r="AH37" i="15" s="1"/>
  <c r="AH36" i="15" s="1"/>
  <c r="AH35" i="15" s="1"/>
  <c r="AH34" i="15" s="1"/>
  <c r="AH33" i="15" s="1"/>
  <c r="AH32" i="15" s="1"/>
  <c r="AH31" i="15" s="1"/>
  <c r="AH30" i="15" s="1"/>
  <c r="AH29" i="15" s="1"/>
  <c r="AH28" i="15" s="1"/>
  <c r="AH27" i="15" s="1"/>
  <c r="AH26" i="15" s="1"/>
  <c r="AH25" i="15" s="1"/>
  <c r="AH24" i="15" s="1"/>
  <c r="AH23" i="15" s="1"/>
  <c r="AH22" i="15" s="1"/>
  <c r="AH21" i="15" s="1"/>
  <c r="AH20" i="15" s="1"/>
  <c r="AH19" i="15" s="1"/>
  <c r="AH18" i="15" s="1"/>
  <c r="AH17" i="15" s="1"/>
  <c r="AH16" i="15" s="1"/>
  <c r="AH15" i="15" s="1"/>
  <c r="AH14" i="15" s="1"/>
  <c r="AH13" i="15" s="1"/>
  <c r="AH12" i="15" s="1"/>
  <c r="AH11" i="15" s="1"/>
  <c r="AH10" i="15" s="1"/>
  <c r="AH9" i="15" s="1"/>
  <c r="AH8" i="15" s="1"/>
  <c r="AH7" i="15" s="1"/>
  <c r="AH6" i="15" s="1"/>
  <c r="AH5" i="15" s="1"/>
  <c r="AG49" i="15"/>
  <c r="AF49" i="15"/>
  <c r="Y49" i="15"/>
  <c r="X49" i="15"/>
  <c r="Q49" i="15"/>
  <c r="P49" i="15"/>
  <c r="I49" i="15"/>
  <c r="H49" i="15"/>
  <c r="AG48" i="15"/>
  <c r="AF48" i="15"/>
  <c r="Y48" i="15"/>
  <c r="X48" i="15"/>
  <c r="Q48" i="15"/>
  <c r="P48" i="15"/>
  <c r="I48" i="15"/>
  <c r="H48" i="15"/>
  <c r="AG47" i="15"/>
  <c r="AF47" i="15"/>
  <c r="Y47" i="15"/>
  <c r="X47" i="15"/>
  <c r="Q47" i="15"/>
  <c r="P47" i="15"/>
  <c r="J47" i="15"/>
  <c r="J46" i="15" s="1"/>
  <c r="J45" i="15" s="1"/>
  <c r="J44" i="15" s="1"/>
  <c r="I47" i="15"/>
  <c r="H47" i="15"/>
  <c r="AG46" i="15"/>
  <c r="AF46" i="15"/>
  <c r="AE46" i="15"/>
  <c r="Y46" i="15"/>
  <c r="X46" i="15"/>
  <c r="W46" i="15"/>
  <c r="Q46" i="15"/>
  <c r="P46" i="15"/>
  <c r="O46" i="15"/>
  <c r="I46" i="15"/>
  <c r="H46" i="15"/>
  <c r="G46" i="15"/>
  <c r="AG45" i="15"/>
  <c r="AF45" i="15"/>
  <c r="AE45" i="15"/>
  <c r="Y45" i="15"/>
  <c r="X45" i="15"/>
  <c r="W45" i="15"/>
  <c r="Q45" i="15"/>
  <c r="P45" i="15"/>
  <c r="O45" i="15"/>
  <c r="I45" i="15"/>
  <c r="H45" i="15"/>
  <c r="G45" i="15"/>
  <c r="AG44" i="15"/>
  <c r="AF44" i="15"/>
  <c r="AE44" i="15"/>
  <c r="Y44" i="15"/>
  <c r="X44" i="15"/>
  <c r="W44" i="15"/>
  <c r="R44" i="15"/>
  <c r="R43" i="15" s="1"/>
  <c r="R42" i="15" s="1"/>
  <c r="R41" i="15" s="1"/>
  <c r="Q44" i="15"/>
  <c r="P44" i="15"/>
  <c r="O44" i="15"/>
  <c r="I44" i="15"/>
  <c r="H44" i="15"/>
  <c r="G44" i="15"/>
  <c r="AF43" i="15"/>
  <c r="AE43" i="15"/>
  <c r="X43" i="15"/>
  <c r="W43" i="15"/>
  <c r="Q43" i="15"/>
  <c r="P43" i="15"/>
  <c r="O43" i="15"/>
  <c r="J43" i="15"/>
  <c r="J42" i="15" s="1"/>
  <c r="J41" i="15" s="1"/>
  <c r="J40" i="15" s="1"/>
  <c r="I43" i="15"/>
  <c r="H43" i="15"/>
  <c r="G43" i="15"/>
  <c r="AF42" i="15"/>
  <c r="AE42" i="15"/>
  <c r="X42" i="15"/>
  <c r="W42" i="15"/>
  <c r="Q42" i="15"/>
  <c r="P42" i="15"/>
  <c r="O42" i="15"/>
  <c r="I42" i="15"/>
  <c r="I41" i="15" s="1"/>
  <c r="I40" i="15" s="1"/>
  <c r="I39" i="15" s="1"/>
  <c r="I38" i="15" s="1"/>
  <c r="I37" i="15" s="1"/>
  <c r="I36" i="15" s="1"/>
  <c r="I35" i="15" s="1"/>
  <c r="I34" i="15" s="1"/>
  <c r="I33" i="15" s="1"/>
  <c r="I32" i="15" s="1"/>
  <c r="I31" i="15" s="1"/>
  <c r="I30" i="15" s="1"/>
  <c r="I29" i="15" s="1"/>
  <c r="I28" i="15" s="1"/>
  <c r="I27" i="15" s="1"/>
  <c r="I26" i="15" s="1"/>
  <c r="I25" i="15" s="1"/>
  <c r="I24" i="15" s="1"/>
  <c r="I23" i="15" s="1"/>
  <c r="I22" i="15" s="1"/>
  <c r="I21" i="15" s="1"/>
  <c r="I20" i="15" s="1"/>
  <c r="I19" i="15" s="1"/>
  <c r="I18" i="15" s="1"/>
  <c r="I17" i="15" s="1"/>
  <c r="I16" i="15" s="1"/>
  <c r="I15" i="15" s="1"/>
  <c r="I14" i="15" s="1"/>
  <c r="I13" i="15" s="1"/>
  <c r="I12" i="15" s="1"/>
  <c r="I11" i="15" s="1"/>
  <c r="I10" i="15" s="1"/>
  <c r="I9" i="15" s="1"/>
  <c r="I8" i="15" s="1"/>
  <c r="I7" i="15" s="1"/>
  <c r="I6" i="15" s="1"/>
  <c r="I5" i="15" s="1"/>
  <c r="H42" i="15"/>
  <c r="G42" i="15"/>
  <c r="AF41" i="15"/>
  <c r="AE41" i="15"/>
  <c r="X41" i="15"/>
  <c r="W41" i="15"/>
  <c r="Q41" i="15"/>
  <c r="P41" i="15"/>
  <c r="O41" i="15"/>
  <c r="H41" i="15"/>
  <c r="G41" i="15"/>
  <c r="AF40" i="15"/>
  <c r="AE40" i="15"/>
  <c r="X40" i="15"/>
  <c r="W40" i="15"/>
  <c r="R40" i="15"/>
  <c r="R39" i="15" s="1"/>
  <c r="R38" i="15" s="1"/>
  <c r="R37" i="15" s="1"/>
  <c r="R36" i="15" s="1"/>
  <c r="R35" i="15" s="1"/>
  <c r="R34" i="15" s="1"/>
  <c r="R33" i="15" s="1"/>
  <c r="R32" i="15" s="1"/>
  <c r="R31" i="15" s="1"/>
  <c r="R30" i="15" s="1"/>
  <c r="R29" i="15" s="1"/>
  <c r="R28" i="15" s="1"/>
  <c r="R27" i="15" s="1"/>
  <c r="R26" i="15" s="1"/>
  <c r="R25" i="15" s="1"/>
  <c r="R24" i="15" s="1"/>
  <c r="R23" i="15" s="1"/>
  <c r="R22" i="15" s="1"/>
  <c r="R21" i="15" s="1"/>
  <c r="R20" i="15" s="1"/>
  <c r="R19" i="15" s="1"/>
  <c r="R18" i="15" s="1"/>
  <c r="R17" i="15" s="1"/>
  <c r="R16" i="15" s="1"/>
  <c r="R15" i="15" s="1"/>
  <c r="R14" i="15" s="1"/>
  <c r="R13" i="15" s="1"/>
  <c r="R12" i="15" s="1"/>
  <c r="R11" i="15" s="1"/>
  <c r="R10" i="15" s="1"/>
  <c r="R9" i="15" s="1"/>
  <c r="R8" i="15" s="1"/>
  <c r="R7" i="15" s="1"/>
  <c r="R6" i="15" s="1"/>
  <c r="R5" i="15" s="1"/>
  <c r="Q40" i="15"/>
  <c r="P40" i="15"/>
  <c r="O40" i="15"/>
  <c r="H40" i="15"/>
  <c r="G40" i="15"/>
  <c r="AF39" i="15"/>
  <c r="AE39" i="15"/>
  <c r="X39" i="15"/>
  <c r="W39" i="15"/>
  <c r="Q39" i="15"/>
  <c r="P39" i="15"/>
  <c r="O39" i="15"/>
  <c r="J39" i="15"/>
  <c r="J38" i="15" s="1"/>
  <c r="J37" i="15" s="1"/>
  <c r="J36" i="15" s="1"/>
  <c r="J35" i="15" s="1"/>
  <c r="J34" i="15" s="1"/>
  <c r="J33" i="15" s="1"/>
  <c r="J32" i="15" s="1"/>
  <c r="J31" i="15" s="1"/>
  <c r="J30" i="15" s="1"/>
  <c r="J29" i="15" s="1"/>
  <c r="J28" i="15" s="1"/>
  <c r="J27" i="15" s="1"/>
  <c r="J26" i="15" s="1"/>
  <c r="J25" i="15" s="1"/>
  <c r="J24" i="15" s="1"/>
  <c r="J23" i="15" s="1"/>
  <c r="J22" i="15" s="1"/>
  <c r="J21" i="15" s="1"/>
  <c r="J20" i="15" s="1"/>
  <c r="J19" i="15" s="1"/>
  <c r="J18" i="15" s="1"/>
  <c r="J17" i="15" s="1"/>
  <c r="J16" i="15" s="1"/>
  <c r="J15" i="15" s="1"/>
  <c r="J14" i="15" s="1"/>
  <c r="J13" i="15" s="1"/>
  <c r="J12" i="15" s="1"/>
  <c r="J11" i="15" s="1"/>
  <c r="J10" i="15" s="1"/>
  <c r="J9" i="15" s="1"/>
  <c r="J8" i="15" s="1"/>
  <c r="J7" i="15" s="1"/>
  <c r="J6" i="15" s="1"/>
  <c r="J5" i="15" s="1"/>
  <c r="H39" i="15"/>
  <c r="G39" i="15"/>
  <c r="AE38" i="15"/>
  <c r="W38" i="15"/>
  <c r="Q38" i="15"/>
  <c r="P38" i="15"/>
  <c r="P37" i="15" s="1"/>
  <c r="P36" i="15" s="1"/>
  <c r="P35" i="15" s="1"/>
  <c r="P34" i="15" s="1"/>
  <c r="P33" i="15" s="1"/>
  <c r="P32" i="15" s="1"/>
  <c r="P31" i="15" s="1"/>
  <c r="P30" i="15" s="1"/>
  <c r="P29" i="15" s="1"/>
  <c r="P28" i="15" s="1"/>
  <c r="P27" i="15" s="1"/>
  <c r="P26" i="15" s="1"/>
  <c r="P25" i="15" s="1"/>
  <c r="P24" i="15" s="1"/>
  <c r="P23" i="15" s="1"/>
  <c r="P22" i="15" s="1"/>
  <c r="P21" i="15" s="1"/>
  <c r="P20" i="15" s="1"/>
  <c r="P19" i="15" s="1"/>
  <c r="P18" i="15" s="1"/>
  <c r="P17" i="15" s="1"/>
  <c r="P16" i="15" s="1"/>
  <c r="P15" i="15" s="1"/>
  <c r="P14" i="15" s="1"/>
  <c r="P13" i="15" s="1"/>
  <c r="P12" i="15" s="1"/>
  <c r="O38" i="15"/>
  <c r="G38" i="15"/>
  <c r="AE37" i="15"/>
  <c r="AD37" i="15"/>
  <c r="W37" i="15"/>
  <c r="V37" i="15"/>
  <c r="Q37" i="15"/>
  <c r="Q36" i="15" s="1"/>
  <c r="Q35" i="15" s="1"/>
  <c r="Q34" i="15" s="1"/>
  <c r="Q33" i="15" s="1"/>
  <c r="Q32" i="15" s="1"/>
  <c r="Q31" i="15" s="1"/>
  <c r="Q30" i="15" s="1"/>
  <c r="Q29" i="15" s="1"/>
  <c r="Q28" i="15" s="1"/>
  <c r="Q27" i="15" s="1"/>
  <c r="Q26" i="15" s="1"/>
  <c r="Q25" i="15" s="1"/>
  <c r="Q24" i="15" s="1"/>
  <c r="Q23" i="15" s="1"/>
  <c r="Q22" i="15" s="1"/>
  <c r="Q21" i="15" s="1"/>
  <c r="Q20" i="15" s="1"/>
  <c r="Q19" i="15" s="1"/>
  <c r="Q18" i="15" s="1"/>
  <c r="Q17" i="15" s="1"/>
  <c r="Q16" i="15" s="1"/>
  <c r="Q15" i="15" s="1"/>
  <c r="Q14" i="15" s="1"/>
  <c r="Q13" i="15" s="1"/>
  <c r="Q12" i="15" s="1"/>
  <c r="Q11" i="15" s="1"/>
  <c r="Q10" i="15" s="1"/>
  <c r="Q9" i="15" s="1"/>
  <c r="Q8" i="15" s="1"/>
  <c r="Q7" i="15" s="1"/>
  <c r="Q6" i="15" s="1"/>
  <c r="Q5" i="15" s="1"/>
  <c r="O37" i="15"/>
  <c r="N37" i="15"/>
  <c r="G37" i="15"/>
  <c r="F37" i="15"/>
  <c r="AF36" i="15"/>
  <c r="AF35" i="15" s="1"/>
  <c r="AF34" i="15" s="1"/>
  <c r="AF33" i="15" s="1"/>
  <c r="AF32" i="15" s="1"/>
  <c r="AF31" i="15" s="1"/>
  <c r="AF30" i="15" s="1"/>
  <c r="AF29" i="15" s="1"/>
  <c r="AF28" i="15" s="1"/>
  <c r="AF27" i="15" s="1"/>
  <c r="AF26" i="15" s="1"/>
  <c r="AF25" i="15" s="1"/>
  <c r="AF24" i="15" s="1"/>
  <c r="AF23" i="15" s="1"/>
  <c r="AF22" i="15" s="1"/>
  <c r="AF21" i="15" s="1"/>
  <c r="AF20" i="15" s="1"/>
  <c r="AF19" i="15" s="1"/>
  <c r="AF18" i="15" s="1"/>
  <c r="AF17" i="15" s="1"/>
  <c r="AF16" i="15" s="1"/>
  <c r="AF15" i="15" s="1"/>
  <c r="AF14" i="15" s="1"/>
  <c r="AF13" i="15" s="1"/>
  <c r="AF12" i="15" s="1"/>
  <c r="AF11" i="15" s="1"/>
  <c r="AF10" i="15" s="1"/>
  <c r="AF9" i="15" s="1"/>
  <c r="AF8" i="15" s="1"/>
  <c r="AF7" i="15" s="1"/>
  <c r="AF6" i="15" s="1"/>
  <c r="AF5" i="15" s="1"/>
  <c r="AE36" i="15"/>
  <c r="AD36" i="15"/>
  <c r="W36" i="15"/>
  <c r="V36" i="15"/>
  <c r="O36" i="15"/>
  <c r="N36" i="15"/>
  <c r="G36" i="15"/>
  <c r="F36" i="15"/>
  <c r="AE35" i="15"/>
  <c r="AD35" i="15"/>
  <c r="W35" i="15"/>
  <c r="V35" i="15"/>
  <c r="O35" i="15"/>
  <c r="N35" i="15"/>
  <c r="G35" i="15"/>
  <c r="F35" i="15"/>
  <c r="AE34" i="15"/>
  <c r="AD34" i="15"/>
  <c r="W34" i="15"/>
  <c r="V34" i="15"/>
  <c r="O34" i="15"/>
  <c r="N34" i="15"/>
  <c r="G34" i="15"/>
  <c r="F34" i="15"/>
  <c r="AE33" i="15"/>
  <c r="AD33" i="15"/>
  <c r="W33" i="15"/>
  <c r="V33" i="15"/>
  <c r="O33" i="15"/>
  <c r="N33" i="15"/>
  <c r="G33" i="15"/>
  <c r="F33" i="15"/>
  <c r="AD32" i="15"/>
  <c r="V32" i="15"/>
  <c r="N32" i="15"/>
  <c r="G32" i="15"/>
  <c r="G31" i="15" s="1"/>
  <c r="G30" i="15" s="1"/>
  <c r="G29" i="15" s="1"/>
  <c r="G28" i="15" s="1"/>
  <c r="G27" i="15" s="1"/>
  <c r="G26" i="15" s="1"/>
  <c r="G25" i="15" s="1"/>
  <c r="G24" i="15" s="1"/>
  <c r="G23" i="15" s="1"/>
  <c r="G22" i="15" s="1"/>
  <c r="G21" i="15" s="1"/>
  <c r="G20" i="15" s="1"/>
  <c r="G19" i="15" s="1"/>
  <c r="G18" i="15" s="1"/>
  <c r="G17" i="15" s="1"/>
  <c r="G16" i="15" s="1"/>
  <c r="G15" i="15" s="1"/>
  <c r="G14" i="15" s="1"/>
  <c r="G13" i="15" s="1"/>
  <c r="G12" i="15" s="1"/>
  <c r="G11" i="15" s="1"/>
  <c r="G10" i="15" s="1"/>
  <c r="G9" i="15" s="1"/>
  <c r="G8" i="15" s="1"/>
  <c r="G7" i="15" s="1"/>
  <c r="G6" i="15" s="1"/>
  <c r="G5" i="15" s="1"/>
  <c r="F32" i="15"/>
  <c r="AD31" i="15"/>
  <c r="V31" i="15"/>
  <c r="N31" i="15"/>
  <c r="F31" i="15"/>
  <c r="AD30" i="15"/>
  <c r="V30" i="15"/>
  <c r="N30" i="15"/>
  <c r="F30" i="15"/>
  <c r="AD29" i="15"/>
  <c r="V29" i="15"/>
  <c r="O29" i="15"/>
  <c r="O28" i="15" s="1"/>
  <c r="O27" i="15" s="1"/>
  <c r="O26" i="15" s="1"/>
  <c r="O25" i="15" s="1"/>
  <c r="O24" i="15" s="1"/>
  <c r="O23" i="15" s="1"/>
  <c r="O22" i="15" s="1"/>
  <c r="O21" i="15" s="1"/>
  <c r="O20" i="15" s="1"/>
  <c r="O19" i="15" s="1"/>
  <c r="O18" i="15" s="1"/>
  <c r="O17" i="15" s="1"/>
  <c r="O16" i="15" s="1"/>
  <c r="O15" i="15" s="1"/>
  <c r="O14" i="15" s="1"/>
  <c r="O13" i="15" s="1"/>
  <c r="O12" i="15" s="1"/>
  <c r="O11" i="15" s="1"/>
  <c r="O10" i="15" s="1"/>
  <c r="O9" i="15" s="1"/>
  <c r="O8" i="15" s="1"/>
  <c r="O7" i="15" s="1"/>
  <c r="O6" i="15" s="1"/>
  <c r="O5" i="15" s="1"/>
  <c r="N29" i="15"/>
  <c r="F29" i="15"/>
  <c r="AD28" i="15"/>
  <c r="AC28" i="15"/>
  <c r="V28" i="15"/>
  <c r="U28" i="15"/>
  <c r="N28" i="15"/>
  <c r="M28" i="15"/>
  <c r="F28" i="15"/>
  <c r="E28" i="15"/>
  <c r="AD27" i="15"/>
  <c r="AC27" i="15"/>
  <c r="V27" i="15"/>
  <c r="U27" i="15"/>
  <c r="N27" i="15"/>
  <c r="M27" i="15"/>
  <c r="F27" i="15"/>
  <c r="E27" i="15"/>
  <c r="AC26" i="15"/>
  <c r="U26" i="15"/>
  <c r="M26" i="15"/>
  <c r="F26" i="15"/>
  <c r="F25" i="15" s="1"/>
  <c r="E26" i="15"/>
  <c r="AC25" i="15"/>
  <c r="U25" i="15"/>
  <c r="N25" i="15"/>
  <c r="N24" i="15" s="1"/>
  <c r="N23" i="15" s="1"/>
  <c r="N22" i="15" s="1"/>
  <c r="N21" i="15" s="1"/>
  <c r="N20" i="15" s="1"/>
  <c r="N19" i="15" s="1"/>
  <c r="N18" i="15" s="1"/>
  <c r="N17" i="15" s="1"/>
  <c r="N16" i="15" s="1"/>
  <c r="N15" i="15" s="1"/>
  <c r="N14" i="15" s="1"/>
  <c r="N13" i="15" s="1"/>
  <c r="N12" i="15" s="1"/>
  <c r="N11" i="15" s="1"/>
  <c r="N10" i="15" s="1"/>
  <c r="N9" i="15" s="1"/>
  <c r="N8" i="15" s="1"/>
  <c r="N7" i="15" s="1"/>
  <c r="N6" i="15" s="1"/>
  <c r="N5" i="15" s="1"/>
  <c r="M25" i="15"/>
  <c r="E25" i="15"/>
  <c r="AC24" i="15"/>
  <c r="U24" i="15"/>
  <c r="M24" i="15"/>
  <c r="F24" i="15"/>
  <c r="F23" i="15" s="1"/>
  <c r="F22" i="15" s="1"/>
  <c r="F21" i="15" s="1"/>
  <c r="F20" i="15" s="1"/>
  <c r="F19" i="15" s="1"/>
  <c r="F18" i="15" s="1"/>
  <c r="F17" i="15" s="1"/>
  <c r="F16" i="15" s="1"/>
  <c r="F15" i="15" s="1"/>
  <c r="F14" i="15" s="1"/>
  <c r="F13" i="15" s="1"/>
  <c r="F12" i="15" s="1"/>
  <c r="F11" i="15" s="1"/>
  <c r="F10" i="15" s="1"/>
  <c r="F9" i="15" s="1"/>
  <c r="F8" i="15" s="1"/>
  <c r="F7" i="15" s="1"/>
  <c r="F6" i="15" s="1"/>
  <c r="F5" i="15" s="1"/>
  <c r="E24" i="15"/>
  <c r="AC23" i="15"/>
  <c r="U23" i="15"/>
  <c r="M23" i="15"/>
  <c r="E23" i="15"/>
  <c r="AC22" i="15"/>
  <c r="U22" i="15"/>
  <c r="M22" i="15"/>
  <c r="E22" i="15"/>
  <c r="AC21" i="15"/>
  <c r="U21" i="15"/>
  <c r="M21" i="15"/>
  <c r="E21" i="15"/>
  <c r="U20" i="15"/>
  <c r="U19" i="15" s="1"/>
  <c r="U18" i="15" s="1"/>
  <c r="U17" i="15" s="1"/>
  <c r="U16" i="15" s="1"/>
  <c r="U15" i="15" s="1"/>
  <c r="U14" i="15" s="1"/>
  <c r="U13" i="15" s="1"/>
  <c r="U12" i="15" s="1"/>
  <c r="U11" i="15" s="1"/>
  <c r="U10" i="15" s="1"/>
  <c r="U9" i="15" s="1"/>
  <c r="U8" i="15" s="1"/>
  <c r="U7" i="15" s="1"/>
  <c r="U6" i="15" s="1"/>
  <c r="M19" i="15"/>
  <c r="M18" i="15" s="1"/>
  <c r="M17" i="15" s="1"/>
  <c r="M16" i="15" s="1"/>
  <c r="M15" i="15" s="1"/>
  <c r="M14" i="15" s="1"/>
  <c r="M13" i="15" s="1"/>
  <c r="M12" i="15" s="1"/>
  <c r="M11" i="15" s="1"/>
  <c r="M10" i="15" s="1"/>
  <c r="M9" i="15" s="1"/>
  <c r="M8" i="15" s="1"/>
  <c r="M7" i="15" s="1"/>
  <c r="M6" i="15" s="1"/>
  <c r="M5" i="15" s="1"/>
  <c r="V17" i="15"/>
  <c r="V16" i="15" s="1"/>
  <c r="V15" i="15" s="1"/>
  <c r="V14" i="15" s="1"/>
  <c r="V13" i="15" s="1"/>
  <c r="V12" i="15" s="1"/>
  <c r="V11" i="15" s="1"/>
  <c r="V10" i="15" s="1"/>
  <c r="V9" i="15" s="1"/>
  <c r="V8" i="15" s="1"/>
  <c r="V7" i="15" s="1"/>
  <c r="V6" i="15" s="1"/>
  <c r="V5" i="15" s="1"/>
  <c r="P11" i="15"/>
  <c r="P10" i="15" s="1"/>
  <c r="P9" i="15" s="1"/>
  <c r="P8" i="15" s="1"/>
  <c r="P7" i="15" s="1"/>
  <c r="P6" i="15" s="1"/>
  <c r="P5" i="15" s="1"/>
  <c r="U5" i="15"/>
  <c r="AH2" i="15"/>
  <c r="AG2" i="15"/>
  <c r="AG43" i="15" s="1"/>
  <c r="AG42" i="15" s="1"/>
  <c r="AG41" i="15" s="1"/>
  <c r="AG40" i="15" s="1"/>
  <c r="AG39" i="15" s="1"/>
  <c r="AG38" i="15" s="1"/>
  <c r="AG37" i="15" s="1"/>
  <c r="AG36" i="15" s="1"/>
  <c r="AG35" i="15" s="1"/>
  <c r="AG34" i="15" s="1"/>
  <c r="AG33" i="15" s="1"/>
  <c r="AG32" i="15" s="1"/>
  <c r="AG31" i="15" s="1"/>
  <c r="AG30" i="15" s="1"/>
  <c r="AG29" i="15" s="1"/>
  <c r="AG28" i="15" s="1"/>
  <c r="AG27" i="15" s="1"/>
  <c r="AG26" i="15" s="1"/>
  <c r="AG25" i="15" s="1"/>
  <c r="AG24" i="15" s="1"/>
  <c r="AG23" i="15" s="1"/>
  <c r="AG22" i="15" s="1"/>
  <c r="AG21" i="15" s="1"/>
  <c r="AG20" i="15" s="1"/>
  <c r="AG19" i="15" s="1"/>
  <c r="AG18" i="15" s="1"/>
  <c r="AG17" i="15" s="1"/>
  <c r="AG16" i="15" s="1"/>
  <c r="AG15" i="15" s="1"/>
  <c r="AG14" i="15" s="1"/>
  <c r="AG13" i="15" s="1"/>
  <c r="AG12" i="15" s="1"/>
  <c r="AG11" i="15" s="1"/>
  <c r="AG10" i="15" s="1"/>
  <c r="AG9" i="15" s="1"/>
  <c r="AG8" i="15" s="1"/>
  <c r="AG7" i="15" s="1"/>
  <c r="AG6" i="15" s="1"/>
  <c r="AG5" i="15" s="1"/>
  <c r="AF2" i="15"/>
  <c r="AF38" i="15" s="1"/>
  <c r="AF37" i="15" s="1"/>
  <c r="AE2" i="15"/>
  <c r="AE32" i="15" s="1"/>
  <c r="AE31" i="15" s="1"/>
  <c r="AE30" i="15" s="1"/>
  <c r="AE29" i="15" s="1"/>
  <c r="AE28" i="15" s="1"/>
  <c r="AE27" i="15" s="1"/>
  <c r="AE26" i="15" s="1"/>
  <c r="AE25" i="15" s="1"/>
  <c r="AE24" i="15" s="1"/>
  <c r="AE23" i="15" s="1"/>
  <c r="AE22" i="15" s="1"/>
  <c r="AE21" i="15" s="1"/>
  <c r="AE20" i="15" s="1"/>
  <c r="AE19" i="15" s="1"/>
  <c r="AE18" i="15" s="1"/>
  <c r="AE17" i="15" s="1"/>
  <c r="AE16" i="15" s="1"/>
  <c r="AE15" i="15" s="1"/>
  <c r="AE14" i="15" s="1"/>
  <c r="AE13" i="15" s="1"/>
  <c r="AE12" i="15" s="1"/>
  <c r="AE11" i="15" s="1"/>
  <c r="AE10" i="15" s="1"/>
  <c r="AE9" i="15" s="1"/>
  <c r="AE8" i="15" s="1"/>
  <c r="AE7" i="15" s="1"/>
  <c r="AE6" i="15" s="1"/>
  <c r="AE5" i="15" s="1"/>
  <c r="AD2" i="15"/>
  <c r="AD26" i="15" s="1"/>
  <c r="AD25" i="15" s="1"/>
  <c r="AD24" i="15" s="1"/>
  <c r="AD23" i="15" s="1"/>
  <c r="AD22" i="15" s="1"/>
  <c r="AD21" i="15" s="1"/>
  <c r="AD20" i="15" s="1"/>
  <c r="AD19" i="15" s="1"/>
  <c r="AD18" i="15" s="1"/>
  <c r="AD17" i="15" s="1"/>
  <c r="AD16" i="15" s="1"/>
  <c r="AD15" i="15" s="1"/>
  <c r="AD14" i="15" s="1"/>
  <c r="AD13" i="15" s="1"/>
  <c r="AD12" i="15" s="1"/>
  <c r="AD11" i="15" s="1"/>
  <c r="AD10" i="15" s="1"/>
  <c r="AD9" i="15" s="1"/>
  <c r="AD8" i="15" s="1"/>
  <c r="AD7" i="15" s="1"/>
  <c r="AD6" i="15" s="1"/>
  <c r="AD5" i="15" s="1"/>
  <c r="AC2" i="15"/>
  <c r="AC20" i="15" s="1"/>
  <c r="AC19" i="15" s="1"/>
  <c r="AC18" i="15" s="1"/>
  <c r="AC17" i="15" s="1"/>
  <c r="AC16" i="15" s="1"/>
  <c r="AC15" i="15" s="1"/>
  <c r="AC14" i="15" s="1"/>
  <c r="AC13" i="15" s="1"/>
  <c r="AC12" i="15" s="1"/>
  <c r="AC11" i="15" s="1"/>
  <c r="AC10" i="15" s="1"/>
  <c r="AC9" i="15" s="1"/>
  <c r="AC8" i="15" s="1"/>
  <c r="AC7" i="15" s="1"/>
  <c r="AC6" i="15" s="1"/>
  <c r="AC5" i="15" s="1"/>
  <c r="W2" i="15"/>
  <c r="V2" i="15"/>
  <c r="V26" i="15" s="1"/>
  <c r="V25" i="15" s="1"/>
  <c r="V24" i="15" s="1"/>
  <c r="V23" i="15" s="1"/>
  <c r="V22" i="15" s="1"/>
  <c r="V21" i="15" s="1"/>
  <c r="V20" i="15" s="1"/>
  <c r="V19" i="15" s="1"/>
  <c r="V18" i="15" s="1"/>
  <c r="U2" i="15"/>
  <c r="R2" i="15"/>
  <c r="R49" i="15" s="1"/>
  <c r="R48" i="15" s="1"/>
  <c r="R47" i="15" s="1"/>
  <c r="R46" i="15" s="1"/>
  <c r="R45" i="15" s="1"/>
  <c r="Q2" i="15"/>
  <c r="P2" i="15"/>
  <c r="O2" i="15"/>
  <c r="O32" i="15" s="1"/>
  <c r="O31" i="15" s="1"/>
  <c r="O30" i="15" s="1"/>
  <c r="N2" i="15"/>
  <c r="N26" i="15" s="1"/>
  <c r="M2" i="15"/>
  <c r="M20" i="15" s="1"/>
  <c r="J2" i="15"/>
  <c r="J49" i="15" s="1"/>
  <c r="J48" i="15" s="1"/>
  <c r="I2" i="15"/>
  <c r="H2" i="15"/>
  <c r="H38" i="15" s="1"/>
  <c r="H37" i="15" s="1"/>
  <c r="H36" i="15" s="1"/>
  <c r="H35" i="15" s="1"/>
  <c r="H34" i="15" s="1"/>
  <c r="H33" i="15" s="1"/>
  <c r="H32" i="15" s="1"/>
  <c r="H31" i="15" s="1"/>
  <c r="H30" i="15" s="1"/>
  <c r="H29" i="15" s="1"/>
  <c r="H28" i="15" s="1"/>
  <c r="H27" i="15" s="1"/>
  <c r="H26" i="15" s="1"/>
  <c r="H25" i="15" s="1"/>
  <c r="H24" i="15" s="1"/>
  <c r="H23" i="15" s="1"/>
  <c r="H22" i="15" s="1"/>
  <c r="H21" i="15" s="1"/>
  <c r="H20" i="15" s="1"/>
  <c r="H19" i="15" s="1"/>
  <c r="H18" i="15" s="1"/>
  <c r="H17" i="15" s="1"/>
  <c r="H16" i="15" s="1"/>
  <c r="H15" i="15" s="1"/>
  <c r="H14" i="15" s="1"/>
  <c r="H13" i="15" s="1"/>
  <c r="H12" i="15" s="1"/>
  <c r="H11" i="15" s="1"/>
  <c r="H10" i="15" s="1"/>
  <c r="H9" i="15" s="1"/>
  <c r="H8" i="15" s="1"/>
  <c r="H7" i="15" s="1"/>
  <c r="H6" i="15" s="1"/>
  <c r="H5" i="15" s="1"/>
  <c r="G2" i="15"/>
  <c r="F2" i="15"/>
  <c r="E2" i="15"/>
  <c r="E20" i="15" s="1"/>
  <c r="E19" i="15" s="1"/>
  <c r="E18" i="15" s="1"/>
  <c r="E17" i="15" s="1"/>
  <c r="E16" i="15" s="1"/>
  <c r="E15" i="15" s="1"/>
  <c r="E14" i="15" s="1"/>
  <c r="E13" i="15" s="1"/>
  <c r="E12" i="15" s="1"/>
  <c r="E11" i="15" s="1"/>
  <c r="E10" i="15" s="1"/>
  <c r="E9" i="15" s="1"/>
  <c r="E8" i="15" s="1"/>
  <c r="E7" i="15" s="1"/>
  <c r="E6" i="15" s="1"/>
  <c r="E5" i="15" s="1"/>
  <c r="AH69" i="11"/>
  <c r="AH68" i="11"/>
  <c r="AH67" i="11"/>
  <c r="AH66" i="11"/>
  <c r="AH65" i="11"/>
  <c r="AH64" i="11"/>
  <c r="AH63" i="11"/>
  <c r="AG63" i="11"/>
  <c r="AH62" i="11"/>
  <c r="AG62" i="11"/>
  <c r="AH61" i="11"/>
  <c r="AG61" i="11"/>
  <c r="AH60" i="11"/>
  <c r="AG60" i="11"/>
  <c r="AH59" i="11"/>
  <c r="AG59" i="11"/>
  <c r="AH58" i="11"/>
  <c r="AG58" i="11"/>
  <c r="AH57" i="11"/>
  <c r="AG57" i="11"/>
  <c r="AH56" i="11"/>
  <c r="AG56" i="11"/>
  <c r="AH55" i="11"/>
  <c r="AG55" i="11"/>
  <c r="AH54" i="11"/>
  <c r="AG54" i="11"/>
  <c r="AF54" i="11"/>
  <c r="AH53" i="11"/>
  <c r="AG53" i="11"/>
  <c r="AF53" i="11"/>
  <c r="AH52" i="11"/>
  <c r="AG52" i="11"/>
  <c r="AF52" i="11"/>
  <c r="AH51" i="11"/>
  <c r="AG51" i="11"/>
  <c r="AF51" i="11"/>
  <c r="AH50" i="11"/>
  <c r="AG50" i="11"/>
  <c r="AF50" i="11"/>
  <c r="AH49" i="11"/>
  <c r="AG49" i="11"/>
  <c r="AF49" i="11"/>
  <c r="AH48" i="11"/>
  <c r="AG48" i="11"/>
  <c r="AF48" i="11"/>
  <c r="AH47" i="11"/>
  <c r="AH46" i="11" s="1"/>
  <c r="AH45" i="11" s="1"/>
  <c r="AH44" i="11" s="1"/>
  <c r="AH43" i="11" s="1"/>
  <c r="AH42" i="11" s="1"/>
  <c r="AH41" i="11" s="1"/>
  <c r="AH40" i="11" s="1"/>
  <c r="AH39" i="11" s="1"/>
  <c r="AH38" i="11" s="1"/>
  <c r="AH37" i="11" s="1"/>
  <c r="AH36" i="11" s="1"/>
  <c r="AH35" i="11" s="1"/>
  <c r="AH34" i="11" s="1"/>
  <c r="AH33" i="11" s="1"/>
  <c r="AH32" i="11" s="1"/>
  <c r="AH31" i="11" s="1"/>
  <c r="AH30" i="11" s="1"/>
  <c r="AH29" i="11" s="1"/>
  <c r="AH28" i="11" s="1"/>
  <c r="AH27" i="11" s="1"/>
  <c r="AH26" i="11" s="1"/>
  <c r="AH25" i="11" s="1"/>
  <c r="AH24" i="11" s="1"/>
  <c r="AH23" i="11" s="1"/>
  <c r="AH22" i="11" s="1"/>
  <c r="AH21" i="11" s="1"/>
  <c r="AH20" i="11" s="1"/>
  <c r="AH19" i="11" s="1"/>
  <c r="AH18" i="11" s="1"/>
  <c r="AH17" i="11" s="1"/>
  <c r="AH16" i="11" s="1"/>
  <c r="AH15" i="11" s="1"/>
  <c r="AH14" i="11" s="1"/>
  <c r="AH13" i="11" s="1"/>
  <c r="AH12" i="11" s="1"/>
  <c r="AH11" i="11" s="1"/>
  <c r="AH10" i="11" s="1"/>
  <c r="AH9" i="11" s="1"/>
  <c r="AH8" i="11" s="1"/>
  <c r="AH7" i="11" s="1"/>
  <c r="AH6" i="11" s="1"/>
  <c r="AH5" i="11" s="1"/>
  <c r="AG47" i="11"/>
  <c r="AF47" i="11"/>
  <c r="AG46" i="11"/>
  <c r="AF46" i="11"/>
  <c r="AE46" i="11"/>
  <c r="AG45" i="11"/>
  <c r="AF45" i="11"/>
  <c r="AE45" i="11"/>
  <c r="AG44" i="11"/>
  <c r="AF44" i="11"/>
  <c r="AE44" i="11"/>
  <c r="AG43" i="11"/>
  <c r="AG42" i="11" s="1"/>
  <c r="AG41" i="11" s="1"/>
  <c r="AG40" i="11" s="1"/>
  <c r="AG39" i="11" s="1"/>
  <c r="AG38" i="11" s="1"/>
  <c r="AG37" i="11" s="1"/>
  <c r="AG36" i="11" s="1"/>
  <c r="AG35" i="11" s="1"/>
  <c r="AG34" i="11" s="1"/>
  <c r="AG33" i="11" s="1"/>
  <c r="AG32" i="11" s="1"/>
  <c r="AG31" i="11" s="1"/>
  <c r="AG30" i="11" s="1"/>
  <c r="AG29" i="11" s="1"/>
  <c r="AG28" i="11" s="1"/>
  <c r="AG27" i="11" s="1"/>
  <c r="AG26" i="11" s="1"/>
  <c r="AG25" i="11" s="1"/>
  <c r="AG24" i="11" s="1"/>
  <c r="AG23" i="11" s="1"/>
  <c r="AG22" i="11" s="1"/>
  <c r="AG21" i="11" s="1"/>
  <c r="AG20" i="11" s="1"/>
  <c r="AG19" i="11" s="1"/>
  <c r="AG18" i="11" s="1"/>
  <c r="AG17" i="11" s="1"/>
  <c r="AG16" i="11" s="1"/>
  <c r="AG15" i="11" s="1"/>
  <c r="AG14" i="11" s="1"/>
  <c r="AG13" i="11" s="1"/>
  <c r="AG12" i="11" s="1"/>
  <c r="AG11" i="11" s="1"/>
  <c r="AG10" i="11" s="1"/>
  <c r="AG9" i="11" s="1"/>
  <c r="AG8" i="11" s="1"/>
  <c r="AG7" i="11" s="1"/>
  <c r="AG6" i="11" s="1"/>
  <c r="AG5" i="11" s="1"/>
  <c r="AF43" i="11"/>
  <c r="AE43" i="11"/>
  <c r="AF42" i="11"/>
  <c r="AE42" i="11"/>
  <c r="AF41" i="11"/>
  <c r="AE41" i="11"/>
  <c r="AF40" i="11"/>
  <c r="AE40" i="11"/>
  <c r="AF39" i="11"/>
  <c r="AE39" i="11"/>
  <c r="AF38" i="11"/>
  <c r="AE38" i="11"/>
  <c r="AF37" i="11"/>
  <c r="AE37" i="11"/>
  <c r="AD37" i="11"/>
  <c r="AF36" i="11"/>
  <c r="AF35" i="11" s="1"/>
  <c r="AF34" i="11" s="1"/>
  <c r="AF33" i="11" s="1"/>
  <c r="AF32" i="11" s="1"/>
  <c r="AF31" i="11" s="1"/>
  <c r="AF30" i="11" s="1"/>
  <c r="AF29" i="11" s="1"/>
  <c r="AF28" i="11" s="1"/>
  <c r="AF27" i="11" s="1"/>
  <c r="AF26" i="11" s="1"/>
  <c r="AF25" i="11" s="1"/>
  <c r="AF24" i="11" s="1"/>
  <c r="AF23" i="11" s="1"/>
  <c r="AF22" i="11" s="1"/>
  <c r="AF21" i="11" s="1"/>
  <c r="AF20" i="11" s="1"/>
  <c r="AF19" i="11" s="1"/>
  <c r="AF18" i="11" s="1"/>
  <c r="AF17" i="11" s="1"/>
  <c r="AF16" i="11" s="1"/>
  <c r="AF15" i="11" s="1"/>
  <c r="AF14" i="11" s="1"/>
  <c r="AF13" i="11" s="1"/>
  <c r="AF12" i="11" s="1"/>
  <c r="AF11" i="11" s="1"/>
  <c r="AF10" i="11" s="1"/>
  <c r="AF9" i="11" s="1"/>
  <c r="AF8" i="11" s="1"/>
  <c r="AF7" i="11" s="1"/>
  <c r="AF6" i="11" s="1"/>
  <c r="AF5" i="11" s="1"/>
  <c r="AE36" i="11"/>
  <c r="AD36" i="11"/>
  <c r="AE35" i="11"/>
  <c r="AD35" i="11"/>
  <c r="AE34" i="11"/>
  <c r="AD34" i="11"/>
  <c r="AE33" i="11"/>
  <c r="AD33" i="11"/>
  <c r="AE32" i="11"/>
  <c r="AE31" i="11" s="1"/>
  <c r="AE30" i="11" s="1"/>
  <c r="AE29" i="11" s="1"/>
  <c r="AE28" i="11" s="1"/>
  <c r="AE27" i="11" s="1"/>
  <c r="AE26" i="11" s="1"/>
  <c r="AE25" i="11" s="1"/>
  <c r="AE24" i="11" s="1"/>
  <c r="AE23" i="11" s="1"/>
  <c r="AE22" i="11" s="1"/>
  <c r="AE21" i="11" s="1"/>
  <c r="AE20" i="11" s="1"/>
  <c r="AE19" i="11" s="1"/>
  <c r="AE18" i="11" s="1"/>
  <c r="AE17" i="11" s="1"/>
  <c r="AE16" i="11" s="1"/>
  <c r="AE15" i="11" s="1"/>
  <c r="AE14" i="11" s="1"/>
  <c r="AE13" i="11" s="1"/>
  <c r="AE12" i="11" s="1"/>
  <c r="AE11" i="11" s="1"/>
  <c r="AE10" i="11" s="1"/>
  <c r="AE9" i="11" s="1"/>
  <c r="AE8" i="11" s="1"/>
  <c r="AE7" i="11" s="1"/>
  <c r="AE6" i="11" s="1"/>
  <c r="AE5" i="11" s="1"/>
  <c r="AD32" i="11"/>
  <c r="AD31" i="11"/>
  <c r="AD30" i="11"/>
  <c r="AD29" i="11"/>
  <c r="AD28" i="11"/>
  <c r="AC28" i="11"/>
  <c r="AD27" i="11"/>
  <c r="AC27" i="11"/>
  <c r="AD26" i="11"/>
  <c r="AC26" i="11"/>
  <c r="AD25" i="11"/>
  <c r="AC25" i="11"/>
  <c r="AD24" i="11"/>
  <c r="AD23" i="11" s="1"/>
  <c r="AD22" i="11" s="1"/>
  <c r="AD21" i="11" s="1"/>
  <c r="AD20" i="11" s="1"/>
  <c r="AD19" i="11" s="1"/>
  <c r="AD18" i="11" s="1"/>
  <c r="AD17" i="11" s="1"/>
  <c r="AD16" i="11" s="1"/>
  <c r="AD15" i="11" s="1"/>
  <c r="AD14" i="11" s="1"/>
  <c r="AD13" i="11" s="1"/>
  <c r="AD12" i="11" s="1"/>
  <c r="AD11" i="11" s="1"/>
  <c r="AD10" i="11" s="1"/>
  <c r="AD9" i="11" s="1"/>
  <c r="AD8" i="11" s="1"/>
  <c r="AD7" i="11" s="1"/>
  <c r="AD6" i="11" s="1"/>
  <c r="AD5" i="11" s="1"/>
  <c r="AC24" i="11"/>
  <c r="AC23" i="11"/>
  <c r="AC22" i="11"/>
  <c r="AC21" i="11"/>
  <c r="AC20" i="11"/>
  <c r="AC19" i="11"/>
  <c r="AC18" i="11" s="1"/>
  <c r="AC17" i="11" s="1"/>
  <c r="AC16" i="11" s="1"/>
  <c r="AC15" i="11" s="1"/>
  <c r="AC14" i="11" s="1"/>
  <c r="AC13" i="11" s="1"/>
  <c r="AC12" i="11" s="1"/>
  <c r="AC11" i="11" s="1"/>
  <c r="AC10" i="11" s="1"/>
  <c r="AC9" i="11" s="1"/>
  <c r="AC8" i="11" s="1"/>
  <c r="AC7" i="11" s="1"/>
  <c r="AC6" i="11" s="1"/>
  <c r="AC5" i="11" s="1"/>
  <c r="Z69" i="11"/>
  <c r="Z68" i="11"/>
  <c r="Z67" i="11"/>
  <c r="Z66" i="11"/>
  <c r="Z65" i="11"/>
  <c r="Z64" i="11"/>
  <c r="Z63" i="11"/>
  <c r="Y63" i="11"/>
  <c r="Z62" i="11"/>
  <c r="Y62" i="11"/>
  <c r="Z61" i="11"/>
  <c r="Y61" i="11"/>
  <c r="Z60" i="11"/>
  <c r="Y60" i="11"/>
  <c r="Z59" i="11"/>
  <c r="Y59" i="11"/>
  <c r="Z58" i="11"/>
  <c r="Y58" i="11"/>
  <c r="Z57" i="11"/>
  <c r="Y57" i="11"/>
  <c r="Z56" i="11"/>
  <c r="Y56" i="11"/>
  <c r="Z55" i="11"/>
  <c r="Y55" i="11"/>
  <c r="Z54" i="11"/>
  <c r="Y54" i="11"/>
  <c r="X54" i="11"/>
  <c r="Z53" i="11"/>
  <c r="Y53" i="11"/>
  <c r="X53" i="11"/>
  <c r="Z52" i="11"/>
  <c r="Y52" i="11"/>
  <c r="X52" i="11"/>
  <c r="Z51" i="11"/>
  <c r="Y51" i="11"/>
  <c r="X51" i="11"/>
  <c r="Z50" i="11"/>
  <c r="Y50" i="11"/>
  <c r="X50" i="11"/>
  <c r="Z49" i="11"/>
  <c r="Y49" i="11"/>
  <c r="X49" i="11"/>
  <c r="Z48" i="11"/>
  <c r="Y48" i="11"/>
  <c r="X48" i="11"/>
  <c r="Z47" i="11"/>
  <c r="Z46" i="11" s="1"/>
  <c r="Z45" i="11" s="1"/>
  <c r="Z44" i="11" s="1"/>
  <c r="Z43" i="11" s="1"/>
  <c r="Z42" i="11" s="1"/>
  <c r="Z41" i="11" s="1"/>
  <c r="Z40" i="11" s="1"/>
  <c r="Z39" i="11" s="1"/>
  <c r="Z38" i="11" s="1"/>
  <c r="Z37" i="11" s="1"/>
  <c r="Z36" i="11" s="1"/>
  <c r="Y47" i="11"/>
  <c r="X47" i="11"/>
  <c r="Y46" i="11"/>
  <c r="X46" i="11"/>
  <c r="W46" i="11"/>
  <c r="Y45" i="11"/>
  <c r="X45" i="11"/>
  <c r="W45" i="11"/>
  <c r="Y44" i="11"/>
  <c r="X44" i="11"/>
  <c r="W44" i="11"/>
  <c r="Y43" i="11"/>
  <c r="Y42" i="11" s="1"/>
  <c r="Y41" i="11" s="1"/>
  <c r="Y40" i="11" s="1"/>
  <c r="Y39" i="11" s="1"/>
  <c r="Y38" i="11" s="1"/>
  <c r="Y37" i="11" s="1"/>
  <c r="Y36" i="11" s="1"/>
  <c r="Y35" i="11" s="1"/>
  <c r="Y34" i="11" s="1"/>
  <c r="Y33" i="11" s="1"/>
  <c r="Y32" i="11" s="1"/>
  <c r="Y31" i="11" s="1"/>
  <c r="Y30" i="11" s="1"/>
  <c r="Y29" i="11" s="1"/>
  <c r="Y28" i="11" s="1"/>
  <c r="Y27" i="11" s="1"/>
  <c r="Y26" i="11" s="1"/>
  <c r="Y25" i="11" s="1"/>
  <c r="Y24" i="11" s="1"/>
  <c r="Y23" i="11" s="1"/>
  <c r="Y22" i="11" s="1"/>
  <c r="Y21" i="11" s="1"/>
  <c r="Y20" i="11" s="1"/>
  <c r="Y19" i="11" s="1"/>
  <c r="Y18" i="11" s="1"/>
  <c r="Y17" i="11" s="1"/>
  <c r="Y16" i="11" s="1"/>
  <c r="Y15" i="11" s="1"/>
  <c r="Y14" i="11" s="1"/>
  <c r="Y13" i="11" s="1"/>
  <c r="Y12" i="11" s="1"/>
  <c r="Y11" i="11" s="1"/>
  <c r="Y10" i="11" s="1"/>
  <c r="Y9" i="11" s="1"/>
  <c r="Y8" i="11" s="1"/>
  <c r="Y7" i="11" s="1"/>
  <c r="Y6" i="11" s="1"/>
  <c r="Y5" i="11" s="1"/>
  <c r="X43" i="11"/>
  <c r="W43" i="11"/>
  <c r="X42" i="11"/>
  <c r="W42" i="11"/>
  <c r="X41" i="11"/>
  <c r="W41" i="11"/>
  <c r="X40" i="11"/>
  <c r="W40" i="11"/>
  <c r="X39" i="11"/>
  <c r="W39" i="11"/>
  <c r="X38" i="11"/>
  <c r="W38" i="11"/>
  <c r="X37" i="11"/>
  <c r="W37" i="11"/>
  <c r="V37" i="11"/>
  <c r="X36" i="11"/>
  <c r="X35" i="11" s="1"/>
  <c r="X34" i="11" s="1"/>
  <c r="X33" i="11" s="1"/>
  <c r="X32" i="11" s="1"/>
  <c r="X31" i="11" s="1"/>
  <c r="X30" i="11" s="1"/>
  <c r="X29" i="11" s="1"/>
  <c r="X28" i="11" s="1"/>
  <c r="X27" i="11" s="1"/>
  <c r="X26" i="11" s="1"/>
  <c r="X25" i="11" s="1"/>
  <c r="X24" i="11" s="1"/>
  <c r="X23" i="11" s="1"/>
  <c r="X22" i="11" s="1"/>
  <c r="X21" i="11" s="1"/>
  <c r="X20" i="11" s="1"/>
  <c r="X19" i="11" s="1"/>
  <c r="X18" i="11" s="1"/>
  <c r="X17" i="11" s="1"/>
  <c r="X16" i="11" s="1"/>
  <c r="X15" i="11" s="1"/>
  <c r="X14" i="11" s="1"/>
  <c r="X13" i="11" s="1"/>
  <c r="X12" i="11" s="1"/>
  <c r="X11" i="11" s="1"/>
  <c r="X10" i="11" s="1"/>
  <c r="X9" i="11" s="1"/>
  <c r="X8" i="11" s="1"/>
  <c r="X7" i="11" s="1"/>
  <c r="X6" i="11" s="1"/>
  <c r="X5" i="11" s="1"/>
  <c r="W36" i="11"/>
  <c r="V36" i="11"/>
  <c r="Z35" i="11"/>
  <c r="Z34" i="11" s="1"/>
  <c r="Z33" i="11" s="1"/>
  <c r="Z32" i="11" s="1"/>
  <c r="Z31" i="11" s="1"/>
  <c r="Z30" i="11" s="1"/>
  <c r="Z29" i="11" s="1"/>
  <c r="Z28" i="11" s="1"/>
  <c r="Z27" i="11" s="1"/>
  <c r="Z26" i="11" s="1"/>
  <c r="Z25" i="11" s="1"/>
  <c r="Z24" i="11" s="1"/>
  <c r="Z23" i="11" s="1"/>
  <c r="Z22" i="11" s="1"/>
  <c r="Z21" i="11" s="1"/>
  <c r="Z20" i="11" s="1"/>
  <c r="Z19" i="11" s="1"/>
  <c r="Z18" i="11" s="1"/>
  <c r="Z17" i="11" s="1"/>
  <c r="Z16" i="11" s="1"/>
  <c r="Z15" i="11" s="1"/>
  <c r="Z14" i="11" s="1"/>
  <c r="Z13" i="11" s="1"/>
  <c r="Z12" i="11" s="1"/>
  <c r="Z11" i="11" s="1"/>
  <c r="Z10" i="11" s="1"/>
  <c r="Z9" i="11" s="1"/>
  <c r="Z8" i="11" s="1"/>
  <c r="Z7" i="11" s="1"/>
  <c r="Z6" i="11" s="1"/>
  <c r="Z5" i="11" s="1"/>
  <c r="W35" i="11"/>
  <c r="V35" i="11"/>
  <c r="W34" i="11"/>
  <c r="V34" i="11"/>
  <c r="W33" i="11"/>
  <c r="V33" i="11"/>
  <c r="W32" i="11"/>
  <c r="V32" i="11"/>
  <c r="W31" i="11"/>
  <c r="V31" i="11"/>
  <c r="W30" i="11"/>
  <c r="V30" i="11"/>
  <c r="W29" i="11"/>
  <c r="W28" i="11" s="1"/>
  <c r="W27" i="11" s="1"/>
  <c r="W26" i="11" s="1"/>
  <c r="W25" i="11" s="1"/>
  <c r="V29" i="11"/>
  <c r="V28" i="11"/>
  <c r="U28" i="11"/>
  <c r="V27" i="11"/>
  <c r="U27" i="11"/>
  <c r="V26" i="11"/>
  <c r="U26" i="11"/>
  <c r="V25" i="11"/>
  <c r="U25" i="11"/>
  <c r="W24" i="11"/>
  <c r="W23" i="11" s="1"/>
  <c r="W22" i="11" s="1"/>
  <c r="W21" i="11" s="1"/>
  <c r="W20" i="11" s="1"/>
  <c r="W19" i="11" s="1"/>
  <c r="W18" i="11" s="1"/>
  <c r="W17" i="11" s="1"/>
  <c r="W16" i="11" s="1"/>
  <c r="W15" i="11" s="1"/>
  <c r="W14" i="11" s="1"/>
  <c r="W13" i="11" s="1"/>
  <c r="W12" i="11" s="1"/>
  <c r="W11" i="11" s="1"/>
  <c r="W10" i="11" s="1"/>
  <c r="W9" i="11" s="1"/>
  <c r="W8" i="11" s="1"/>
  <c r="W7" i="11" s="1"/>
  <c r="W6" i="11" s="1"/>
  <c r="W5" i="11" s="1"/>
  <c r="V24" i="11"/>
  <c r="V23" i="11" s="1"/>
  <c r="V22" i="11" s="1"/>
  <c r="V21" i="11" s="1"/>
  <c r="V20" i="11" s="1"/>
  <c r="V19" i="11" s="1"/>
  <c r="V18" i="11" s="1"/>
  <c r="V17" i="11" s="1"/>
  <c r="V16" i="11" s="1"/>
  <c r="V15" i="11" s="1"/>
  <c r="V14" i="11" s="1"/>
  <c r="V13" i="11" s="1"/>
  <c r="V12" i="11" s="1"/>
  <c r="V11" i="11" s="1"/>
  <c r="V10" i="11" s="1"/>
  <c r="V9" i="11" s="1"/>
  <c r="V8" i="11" s="1"/>
  <c r="V7" i="11" s="1"/>
  <c r="V6" i="11" s="1"/>
  <c r="V5" i="11" s="1"/>
  <c r="U24" i="11"/>
  <c r="U23" i="11"/>
  <c r="U22" i="11"/>
  <c r="U21" i="11"/>
  <c r="U20" i="11"/>
  <c r="U19" i="11"/>
  <c r="U18" i="11" s="1"/>
  <c r="U17" i="11" s="1"/>
  <c r="U16" i="11" s="1"/>
  <c r="U15" i="11" s="1"/>
  <c r="U14" i="11" s="1"/>
  <c r="U13" i="11" s="1"/>
  <c r="U12" i="11" s="1"/>
  <c r="U11" i="11" s="1"/>
  <c r="U10" i="11" s="1"/>
  <c r="U9" i="11" s="1"/>
  <c r="U8" i="11" s="1"/>
  <c r="U7" i="11" s="1"/>
  <c r="U6" i="11" s="1"/>
  <c r="U5" i="11" s="1"/>
  <c r="AH2" i="11"/>
  <c r="AG2" i="11"/>
  <c r="AF2" i="11"/>
  <c r="AE2" i="11"/>
  <c r="AD2" i="11"/>
  <c r="AC2" i="11"/>
  <c r="W2" i="11"/>
  <c r="X2" i="11" s="1"/>
  <c r="Y2" i="11" s="1"/>
  <c r="Z2" i="11" s="1"/>
  <c r="V2" i="11"/>
  <c r="U2" i="11"/>
  <c r="J46" i="7"/>
  <c r="K46" i="7"/>
  <c r="L46" i="7"/>
  <c r="M46" i="7"/>
  <c r="J47" i="7"/>
  <c r="K47" i="7"/>
  <c r="L47" i="7"/>
  <c r="J48" i="7"/>
  <c r="K48" i="7"/>
  <c r="L48" i="7"/>
  <c r="J49" i="7"/>
  <c r="K49" i="7"/>
  <c r="L49" i="7"/>
  <c r="J50" i="7"/>
  <c r="K50" i="7"/>
  <c r="L50" i="7"/>
  <c r="R69" i="11"/>
  <c r="R68" i="11"/>
  <c r="R67" i="11"/>
  <c r="R66" i="11"/>
  <c r="R65" i="11"/>
  <c r="R64" i="11"/>
  <c r="R63" i="11"/>
  <c r="Q63" i="11"/>
  <c r="R62" i="11"/>
  <c r="Q62" i="11"/>
  <c r="R61" i="11"/>
  <c r="Q61" i="11"/>
  <c r="R60" i="11"/>
  <c r="Q60" i="11"/>
  <c r="R59" i="11"/>
  <c r="Q59" i="11"/>
  <c r="R58" i="11"/>
  <c r="Q58" i="11"/>
  <c r="R57" i="11"/>
  <c r="Q57" i="11"/>
  <c r="R56" i="11"/>
  <c r="Q56" i="11"/>
  <c r="R55" i="11"/>
  <c r="Q55" i="11"/>
  <c r="R54" i="11"/>
  <c r="Q54" i="11"/>
  <c r="P54" i="11"/>
  <c r="R53" i="11"/>
  <c r="Q53" i="11"/>
  <c r="P53" i="11"/>
  <c r="R52" i="11"/>
  <c r="Q52" i="11"/>
  <c r="P52" i="11"/>
  <c r="R51" i="11"/>
  <c r="Q51" i="11"/>
  <c r="P51" i="11"/>
  <c r="R50" i="11"/>
  <c r="Q50" i="11"/>
  <c r="P50" i="11"/>
  <c r="Q49" i="11"/>
  <c r="P49" i="11"/>
  <c r="Q48" i="11"/>
  <c r="P48" i="11"/>
  <c r="Q47" i="11"/>
  <c r="P47" i="11"/>
  <c r="Q46" i="11"/>
  <c r="P46" i="11"/>
  <c r="O46" i="11"/>
  <c r="Q45" i="11"/>
  <c r="P45" i="11"/>
  <c r="O45" i="11"/>
  <c r="Q44" i="11"/>
  <c r="P44" i="11"/>
  <c r="O44" i="11"/>
  <c r="P43" i="11"/>
  <c r="O43" i="11"/>
  <c r="P42" i="11"/>
  <c r="O42" i="11"/>
  <c r="P41" i="11"/>
  <c r="O41" i="11"/>
  <c r="P40" i="11"/>
  <c r="O40" i="11"/>
  <c r="P39" i="11"/>
  <c r="O39" i="11"/>
  <c r="P38" i="11"/>
  <c r="P37" i="11" s="1"/>
  <c r="P36" i="11" s="1"/>
  <c r="P35" i="11" s="1"/>
  <c r="P34" i="11" s="1"/>
  <c r="P33" i="11" s="1"/>
  <c r="P32" i="11" s="1"/>
  <c r="P31" i="11" s="1"/>
  <c r="P30" i="11" s="1"/>
  <c r="P29" i="11" s="1"/>
  <c r="P28" i="11" s="1"/>
  <c r="P27" i="11" s="1"/>
  <c r="P26" i="11" s="1"/>
  <c r="P25" i="11" s="1"/>
  <c r="P24" i="11" s="1"/>
  <c r="P23" i="11" s="1"/>
  <c r="P22" i="11" s="1"/>
  <c r="P21" i="11" s="1"/>
  <c r="P20" i="11" s="1"/>
  <c r="P19" i="11" s="1"/>
  <c r="P18" i="11" s="1"/>
  <c r="P17" i="11" s="1"/>
  <c r="P16" i="11" s="1"/>
  <c r="P15" i="11" s="1"/>
  <c r="P14" i="11" s="1"/>
  <c r="P13" i="11" s="1"/>
  <c r="P12" i="11" s="1"/>
  <c r="P11" i="11" s="1"/>
  <c r="P10" i="11" s="1"/>
  <c r="P9" i="11" s="1"/>
  <c r="P8" i="11" s="1"/>
  <c r="P7" i="11" s="1"/>
  <c r="P6" i="11" s="1"/>
  <c r="P5" i="11" s="1"/>
  <c r="O38" i="11"/>
  <c r="O37" i="11"/>
  <c r="N37" i="11"/>
  <c r="O36" i="11"/>
  <c r="N36" i="11"/>
  <c r="O35" i="11"/>
  <c r="N35" i="11"/>
  <c r="O34" i="11"/>
  <c r="N34" i="11"/>
  <c r="O33" i="11"/>
  <c r="N33" i="11"/>
  <c r="O32" i="11"/>
  <c r="O31" i="11" s="1"/>
  <c r="O30" i="11" s="1"/>
  <c r="O29" i="11" s="1"/>
  <c r="O28" i="11" s="1"/>
  <c r="O27" i="11" s="1"/>
  <c r="O26" i="11" s="1"/>
  <c r="O25" i="11" s="1"/>
  <c r="O24" i="11" s="1"/>
  <c r="O23" i="11" s="1"/>
  <c r="O22" i="11" s="1"/>
  <c r="O21" i="11" s="1"/>
  <c r="O20" i="11" s="1"/>
  <c r="O19" i="11" s="1"/>
  <c r="O18" i="11" s="1"/>
  <c r="O17" i="11" s="1"/>
  <c r="O16" i="11" s="1"/>
  <c r="O15" i="11" s="1"/>
  <c r="O14" i="11" s="1"/>
  <c r="O13" i="11" s="1"/>
  <c r="O12" i="11" s="1"/>
  <c r="O11" i="11" s="1"/>
  <c r="O10" i="11" s="1"/>
  <c r="O9" i="11" s="1"/>
  <c r="O8" i="11" s="1"/>
  <c r="O7" i="11" s="1"/>
  <c r="O6" i="11" s="1"/>
  <c r="O5" i="11" s="1"/>
  <c r="N32" i="11"/>
  <c r="N31" i="11"/>
  <c r="N30" i="11"/>
  <c r="N29" i="11"/>
  <c r="N28" i="11"/>
  <c r="M28" i="11"/>
  <c r="N27" i="11"/>
  <c r="M27" i="11"/>
  <c r="N26" i="11"/>
  <c r="M26" i="11"/>
  <c r="N25" i="11"/>
  <c r="N24" i="11" s="1"/>
  <c r="N23" i="11" s="1"/>
  <c r="N22" i="11" s="1"/>
  <c r="N21" i="11" s="1"/>
  <c r="N20" i="11" s="1"/>
  <c r="N19" i="11" s="1"/>
  <c r="N18" i="11" s="1"/>
  <c r="N17" i="11" s="1"/>
  <c r="N16" i="11" s="1"/>
  <c r="N15" i="11" s="1"/>
  <c r="N14" i="11" s="1"/>
  <c r="N13" i="11" s="1"/>
  <c r="N12" i="11" s="1"/>
  <c r="N11" i="11" s="1"/>
  <c r="N10" i="11" s="1"/>
  <c r="N9" i="11" s="1"/>
  <c r="N8" i="11" s="1"/>
  <c r="N7" i="11" s="1"/>
  <c r="N6" i="11" s="1"/>
  <c r="N5" i="11" s="1"/>
  <c r="M25" i="11"/>
  <c r="M24" i="11"/>
  <c r="M23" i="11"/>
  <c r="M22" i="11"/>
  <c r="M21" i="11"/>
  <c r="M20" i="11"/>
  <c r="M19" i="11" s="1"/>
  <c r="M18" i="11" s="1"/>
  <c r="M17" i="11" s="1"/>
  <c r="M16" i="11" s="1"/>
  <c r="M15" i="11" s="1"/>
  <c r="M14" i="11" s="1"/>
  <c r="M13" i="11" s="1"/>
  <c r="M12" i="11" s="1"/>
  <c r="M11" i="11" s="1"/>
  <c r="M10" i="11" s="1"/>
  <c r="M9" i="11" s="1"/>
  <c r="M8" i="11" s="1"/>
  <c r="M7" i="11" s="1"/>
  <c r="M6" i="11" s="1"/>
  <c r="M5" i="11" s="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50" i="11"/>
  <c r="I63" i="11"/>
  <c r="I59" i="11"/>
  <c r="I60" i="11"/>
  <c r="I61" i="11"/>
  <c r="I62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44" i="11"/>
  <c r="H49" i="11"/>
  <c r="H50" i="11"/>
  <c r="H51" i="11"/>
  <c r="H52" i="11"/>
  <c r="H53" i="11"/>
  <c r="H54" i="11"/>
  <c r="H47" i="11"/>
  <c r="H48" i="11"/>
  <c r="H40" i="11"/>
  <c r="H41" i="11"/>
  <c r="H42" i="11"/>
  <c r="H43" i="11"/>
  <c r="H44" i="11"/>
  <c r="H45" i="11"/>
  <c r="H46" i="11"/>
  <c r="H39" i="11"/>
  <c r="F35" i="11"/>
  <c r="F36" i="11"/>
  <c r="F37" i="11"/>
  <c r="G42" i="11"/>
  <c r="G43" i="11"/>
  <c r="G44" i="11"/>
  <c r="G45" i="11"/>
  <c r="G46" i="11"/>
  <c r="G34" i="11"/>
  <c r="G35" i="11"/>
  <c r="G36" i="11"/>
  <c r="G37" i="11"/>
  <c r="G38" i="11"/>
  <c r="G39" i="11"/>
  <c r="G40" i="11"/>
  <c r="G41" i="11"/>
  <c r="G33" i="11"/>
  <c r="F28" i="11"/>
  <c r="F29" i="11"/>
  <c r="F30" i="11"/>
  <c r="F31" i="11"/>
  <c r="F32" i="11"/>
  <c r="F33" i="11"/>
  <c r="F34" i="11"/>
  <c r="E22" i="11"/>
  <c r="E23" i="11"/>
  <c r="E24" i="11"/>
  <c r="E25" i="11"/>
  <c r="E26" i="11"/>
  <c r="E27" i="11"/>
  <c r="E28" i="11"/>
  <c r="E21" i="11"/>
  <c r="L20" i="4"/>
  <c r="M20" i="4"/>
  <c r="N20" i="4"/>
  <c r="O20" i="4"/>
  <c r="P20" i="4"/>
  <c r="K20" i="4"/>
  <c r="B19" i="4"/>
  <c r="E19" i="4"/>
  <c r="F19" i="4"/>
  <c r="G19" i="4"/>
  <c r="H19" i="4"/>
  <c r="I19" i="4"/>
  <c r="D19" i="4"/>
  <c r="C7" i="5"/>
  <c r="D7" i="5"/>
  <c r="E7" i="5"/>
  <c r="F7" i="5"/>
  <c r="G7" i="5"/>
  <c r="H7" i="5"/>
  <c r="I7" i="5"/>
  <c r="B7" i="5"/>
  <c r="F27" i="11"/>
  <c r="R2" i="11"/>
  <c r="R49" i="11" s="1"/>
  <c r="R48" i="11" s="1"/>
  <c r="R47" i="11" s="1"/>
  <c r="R46" i="11" s="1"/>
  <c r="R45" i="11" s="1"/>
  <c r="R44" i="11" s="1"/>
  <c r="R43" i="11" s="1"/>
  <c r="R42" i="11" s="1"/>
  <c r="R41" i="11" s="1"/>
  <c r="R40" i="11" s="1"/>
  <c r="R39" i="11" s="1"/>
  <c r="R38" i="11" s="1"/>
  <c r="R37" i="11" s="1"/>
  <c r="R36" i="11" s="1"/>
  <c r="R35" i="11" s="1"/>
  <c r="R34" i="11" s="1"/>
  <c r="R33" i="11" s="1"/>
  <c r="R32" i="11" s="1"/>
  <c r="R31" i="11" s="1"/>
  <c r="R30" i="11" s="1"/>
  <c r="R29" i="11" s="1"/>
  <c r="R28" i="11" s="1"/>
  <c r="R27" i="11" s="1"/>
  <c r="R26" i="11" s="1"/>
  <c r="R25" i="11" s="1"/>
  <c r="R24" i="11" s="1"/>
  <c r="R23" i="11" s="1"/>
  <c r="R22" i="11" s="1"/>
  <c r="R21" i="11" s="1"/>
  <c r="R20" i="11" s="1"/>
  <c r="R19" i="11" s="1"/>
  <c r="R18" i="11" s="1"/>
  <c r="R17" i="11" s="1"/>
  <c r="R16" i="11" s="1"/>
  <c r="R15" i="11" s="1"/>
  <c r="R14" i="11" s="1"/>
  <c r="R13" i="11" s="1"/>
  <c r="R12" i="11" s="1"/>
  <c r="R11" i="11" s="1"/>
  <c r="R10" i="11" s="1"/>
  <c r="R9" i="11" s="1"/>
  <c r="R8" i="11" s="1"/>
  <c r="R7" i="11" s="1"/>
  <c r="R6" i="11" s="1"/>
  <c r="R5" i="11" s="1"/>
  <c r="Q2" i="11"/>
  <c r="Q43" i="11" s="1"/>
  <c r="Q42" i="11" s="1"/>
  <c r="Q41" i="11" s="1"/>
  <c r="Q40" i="11" s="1"/>
  <c r="Q39" i="11" s="1"/>
  <c r="Q38" i="11" s="1"/>
  <c r="Q37" i="11" s="1"/>
  <c r="Q36" i="11" s="1"/>
  <c r="Q35" i="11" s="1"/>
  <c r="Q34" i="11" s="1"/>
  <c r="Q33" i="11" s="1"/>
  <c r="Q32" i="11" s="1"/>
  <c r="Q31" i="11" s="1"/>
  <c r="Q30" i="11" s="1"/>
  <c r="Q29" i="11" s="1"/>
  <c r="Q28" i="11" s="1"/>
  <c r="Q27" i="11" s="1"/>
  <c r="Q26" i="11" s="1"/>
  <c r="Q25" i="11" s="1"/>
  <c r="Q24" i="11" s="1"/>
  <c r="Q23" i="11" s="1"/>
  <c r="Q22" i="11" s="1"/>
  <c r="Q21" i="11" s="1"/>
  <c r="Q20" i="11" s="1"/>
  <c r="Q19" i="11" s="1"/>
  <c r="Q18" i="11" s="1"/>
  <c r="Q17" i="11" s="1"/>
  <c r="Q16" i="11" s="1"/>
  <c r="Q15" i="11" s="1"/>
  <c r="Q14" i="11" s="1"/>
  <c r="Q13" i="11" s="1"/>
  <c r="Q12" i="11" s="1"/>
  <c r="Q11" i="11" s="1"/>
  <c r="Q10" i="11" s="1"/>
  <c r="Q9" i="11" s="1"/>
  <c r="Q8" i="11" s="1"/>
  <c r="Q7" i="11" s="1"/>
  <c r="Q6" i="11" s="1"/>
  <c r="Q5" i="11" s="1"/>
  <c r="P2" i="11"/>
  <c r="O2" i="11"/>
  <c r="N2" i="11"/>
  <c r="M2" i="11"/>
  <c r="J2" i="11"/>
  <c r="J49" i="11" s="1"/>
  <c r="J48" i="11" s="1"/>
  <c r="J47" i="11" s="1"/>
  <c r="J46" i="11" s="1"/>
  <c r="J45" i="11" s="1"/>
  <c r="J44" i="11" s="1"/>
  <c r="J43" i="11" s="1"/>
  <c r="J42" i="11" s="1"/>
  <c r="J41" i="11" s="1"/>
  <c r="J40" i="11" s="1"/>
  <c r="J39" i="11" s="1"/>
  <c r="J38" i="11" s="1"/>
  <c r="J37" i="11" s="1"/>
  <c r="J36" i="11" s="1"/>
  <c r="J35" i="11" s="1"/>
  <c r="J34" i="11" s="1"/>
  <c r="J33" i="11" s="1"/>
  <c r="J32" i="11" s="1"/>
  <c r="J31" i="11" s="1"/>
  <c r="J30" i="11" s="1"/>
  <c r="J29" i="11" s="1"/>
  <c r="J28" i="11" s="1"/>
  <c r="J27" i="11" s="1"/>
  <c r="J26" i="11" s="1"/>
  <c r="J25" i="11" s="1"/>
  <c r="J24" i="11" s="1"/>
  <c r="J23" i="11" s="1"/>
  <c r="J22" i="11" s="1"/>
  <c r="J21" i="11" s="1"/>
  <c r="J20" i="11" s="1"/>
  <c r="J19" i="11" s="1"/>
  <c r="J18" i="11" s="1"/>
  <c r="J17" i="11" s="1"/>
  <c r="J16" i="11" s="1"/>
  <c r="J15" i="11" s="1"/>
  <c r="J14" i="11" s="1"/>
  <c r="J13" i="11" s="1"/>
  <c r="J12" i="11" s="1"/>
  <c r="J11" i="11" s="1"/>
  <c r="J10" i="11" s="1"/>
  <c r="J9" i="11" s="1"/>
  <c r="J8" i="11" s="1"/>
  <c r="J7" i="11" s="1"/>
  <c r="J6" i="11" s="1"/>
  <c r="J5" i="11" s="1"/>
  <c r="I2" i="11"/>
  <c r="I43" i="11" s="1"/>
  <c r="I42" i="11" s="1"/>
  <c r="I41" i="11" s="1"/>
  <c r="I40" i="11" s="1"/>
  <c r="I39" i="11" s="1"/>
  <c r="I38" i="11" s="1"/>
  <c r="I37" i="11" s="1"/>
  <c r="I36" i="11" s="1"/>
  <c r="I35" i="11" s="1"/>
  <c r="I34" i="11" s="1"/>
  <c r="I33" i="11" s="1"/>
  <c r="I32" i="11" s="1"/>
  <c r="I31" i="11" s="1"/>
  <c r="I30" i="11" s="1"/>
  <c r="I29" i="11" s="1"/>
  <c r="I28" i="11" s="1"/>
  <c r="I27" i="11" s="1"/>
  <c r="I26" i="11" s="1"/>
  <c r="I25" i="11" s="1"/>
  <c r="I24" i="11" s="1"/>
  <c r="I23" i="11" s="1"/>
  <c r="I22" i="11" s="1"/>
  <c r="I21" i="11" s="1"/>
  <c r="I20" i="11" s="1"/>
  <c r="I19" i="11" s="1"/>
  <c r="I18" i="11" s="1"/>
  <c r="I17" i="11" s="1"/>
  <c r="I16" i="11" s="1"/>
  <c r="I15" i="11" s="1"/>
  <c r="I14" i="11" s="1"/>
  <c r="I13" i="11" s="1"/>
  <c r="I12" i="11" s="1"/>
  <c r="I11" i="11" s="1"/>
  <c r="I10" i="11" s="1"/>
  <c r="I9" i="11" s="1"/>
  <c r="I8" i="11" s="1"/>
  <c r="I7" i="11" s="1"/>
  <c r="I6" i="11" s="1"/>
  <c r="I5" i="11" s="1"/>
  <c r="H2" i="11"/>
  <c r="H38" i="11" s="1"/>
  <c r="H37" i="11" s="1"/>
  <c r="H36" i="11" s="1"/>
  <c r="H35" i="11" s="1"/>
  <c r="H34" i="11" s="1"/>
  <c r="H33" i="11" s="1"/>
  <c r="H32" i="11" s="1"/>
  <c r="H31" i="11" s="1"/>
  <c r="H30" i="11" s="1"/>
  <c r="H29" i="11" s="1"/>
  <c r="H28" i="11" s="1"/>
  <c r="H27" i="11" s="1"/>
  <c r="H26" i="11" s="1"/>
  <c r="H25" i="11" s="1"/>
  <c r="H24" i="11" s="1"/>
  <c r="H23" i="11" s="1"/>
  <c r="H22" i="11" s="1"/>
  <c r="H21" i="11" s="1"/>
  <c r="H20" i="11" s="1"/>
  <c r="H19" i="11" s="1"/>
  <c r="H18" i="11" s="1"/>
  <c r="H17" i="11" s="1"/>
  <c r="H16" i="11" s="1"/>
  <c r="H15" i="11" s="1"/>
  <c r="H14" i="11" s="1"/>
  <c r="H13" i="11" s="1"/>
  <c r="H12" i="11" s="1"/>
  <c r="H11" i="11" s="1"/>
  <c r="H10" i="11" s="1"/>
  <c r="H9" i="11" s="1"/>
  <c r="H8" i="11" s="1"/>
  <c r="H7" i="11" s="1"/>
  <c r="H6" i="11" s="1"/>
  <c r="H5" i="11" s="1"/>
  <c r="G2" i="11"/>
  <c r="G32" i="11" s="1"/>
  <c r="G31" i="11" s="1"/>
  <c r="G30" i="11" s="1"/>
  <c r="G29" i="11" s="1"/>
  <c r="G28" i="11" s="1"/>
  <c r="G27" i="11" s="1"/>
  <c r="G26" i="11" s="1"/>
  <c r="G25" i="11" s="1"/>
  <c r="G24" i="11" s="1"/>
  <c r="G23" i="11" s="1"/>
  <c r="G22" i="11" s="1"/>
  <c r="G21" i="11" s="1"/>
  <c r="G20" i="11" s="1"/>
  <c r="G19" i="11" s="1"/>
  <c r="G18" i="11" s="1"/>
  <c r="G17" i="11" s="1"/>
  <c r="G16" i="11" s="1"/>
  <c r="G15" i="11" s="1"/>
  <c r="G14" i="11" s="1"/>
  <c r="G13" i="11" s="1"/>
  <c r="G12" i="11" s="1"/>
  <c r="G11" i="11" s="1"/>
  <c r="G10" i="11" s="1"/>
  <c r="G9" i="11" s="1"/>
  <c r="G8" i="11" s="1"/>
  <c r="G7" i="11" s="1"/>
  <c r="G6" i="11" s="1"/>
  <c r="G5" i="11" s="1"/>
  <c r="F2" i="11"/>
  <c r="F26" i="11" s="1"/>
  <c r="F25" i="11" s="1"/>
  <c r="F24" i="11" s="1"/>
  <c r="F23" i="11" s="1"/>
  <c r="F22" i="11" s="1"/>
  <c r="F21" i="11" s="1"/>
  <c r="F20" i="11" s="1"/>
  <c r="F19" i="11" s="1"/>
  <c r="F18" i="11" s="1"/>
  <c r="F17" i="11" s="1"/>
  <c r="F16" i="11" s="1"/>
  <c r="F15" i="11" s="1"/>
  <c r="F14" i="11" s="1"/>
  <c r="F13" i="11" s="1"/>
  <c r="F12" i="11" s="1"/>
  <c r="F11" i="11" s="1"/>
  <c r="F10" i="11" s="1"/>
  <c r="F9" i="11" s="1"/>
  <c r="F8" i="11" s="1"/>
  <c r="F7" i="11" s="1"/>
  <c r="F6" i="11" s="1"/>
  <c r="F5" i="11" s="1"/>
  <c r="E2" i="11"/>
  <c r="AX24" i="9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6" i="2"/>
  <c r="AT7" i="2"/>
  <c r="AT8" i="2"/>
  <c r="AT9" i="2"/>
  <c r="AT10" i="2"/>
  <c r="AT5" i="2"/>
  <c r="N8" i="4"/>
  <c r="K8" i="4"/>
  <c r="L8" i="4"/>
  <c r="M8" i="4"/>
  <c r="O8" i="4"/>
  <c r="P8" i="4"/>
  <c r="K9" i="4"/>
  <c r="L9" i="4"/>
  <c r="M9" i="4"/>
  <c r="N9" i="4"/>
  <c r="O9" i="4"/>
  <c r="P9" i="4"/>
  <c r="K10" i="4"/>
  <c r="L10" i="4"/>
  <c r="M10" i="4"/>
  <c r="N10" i="4"/>
  <c r="O10" i="4"/>
  <c r="P10" i="4"/>
  <c r="K11" i="4"/>
  <c r="L11" i="4"/>
  <c r="M11" i="4"/>
  <c r="N11" i="4"/>
  <c r="O11" i="4"/>
  <c r="P11" i="4"/>
  <c r="K12" i="4"/>
  <c r="L12" i="4"/>
  <c r="M12" i="4"/>
  <c r="N12" i="4"/>
  <c r="O12" i="4"/>
  <c r="P12" i="4"/>
  <c r="K13" i="4"/>
  <c r="L13" i="4"/>
  <c r="M13" i="4"/>
  <c r="N13" i="4"/>
  <c r="O13" i="4"/>
  <c r="P13" i="4"/>
  <c r="K14" i="4"/>
  <c r="L14" i="4"/>
  <c r="M14" i="4"/>
  <c r="N14" i="4"/>
  <c r="O14" i="4"/>
  <c r="P14" i="4"/>
  <c r="K15" i="4"/>
  <c r="L15" i="4"/>
  <c r="M15" i="4"/>
  <c r="N15" i="4"/>
  <c r="O15" i="4"/>
  <c r="P15" i="4"/>
  <c r="K16" i="4"/>
  <c r="L16" i="4"/>
  <c r="M16" i="4"/>
  <c r="N16" i="4"/>
  <c r="O16" i="4"/>
  <c r="P16" i="4"/>
  <c r="K17" i="4"/>
  <c r="L17" i="4"/>
  <c r="M17" i="4"/>
  <c r="N17" i="4"/>
  <c r="O17" i="4"/>
  <c r="P17" i="4"/>
  <c r="K18" i="4"/>
  <c r="L18" i="4"/>
  <c r="M18" i="4"/>
  <c r="N18" i="4"/>
  <c r="O18" i="4"/>
  <c r="P18" i="4"/>
  <c r="P7" i="4"/>
  <c r="O7" i="4"/>
  <c r="N7" i="4"/>
  <c r="M7" i="4"/>
  <c r="L7" i="4"/>
  <c r="K7" i="4"/>
  <c r="L6" i="4"/>
  <c r="M6" i="4"/>
  <c r="N6" i="4"/>
  <c r="O6" i="4"/>
  <c r="P6" i="4"/>
  <c r="K6" i="4"/>
  <c r="R2" i="6"/>
  <c r="Q2" i="6"/>
  <c r="P2" i="6"/>
  <c r="O2" i="6"/>
  <c r="N2" i="6"/>
  <c r="M2" i="6"/>
  <c r="J2" i="6"/>
  <c r="I2" i="6"/>
  <c r="H2" i="6"/>
  <c r="G2" i="6"/>
  <c r="F2" i="6"/>
  <c r="E2" i="6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5" i="3"/>
  <c r="C18" i="4"/>
  <c r="C6" i="4"/>
  <c r="C7" i="4"/>
  <c r="C8" i="4"/>
  <c r="C9" i="4"/>
  <c r="C10" i="4"/>
  <c r="C11" i="4"/>
  <c r="C12" i="4"/>
  <c r="C13" i="4"/>
  <c r="C14" i="4"/>
  <c r="C15" i="4"/>
  <c r="C16" i="4"/>
  <c r="C17" i="4"/>
  <c r="AP69" i="3"/>
  <c r="AO69" i="3"/>
  <c r="AN69" i="3"/>
  <c r="AM69" i="3"/>
  <c r="AL69" i="3"/>
  <c r="AK69" i="3"/>
  <c r="AP68" i="3"/>
  <c r="AO68" i="3"/>
  <c r="AN68" i="3"/>
  <c r="AM68" i="3"/>
  <c r="AL68" i="3"/>
  <c r="AK68" i="3"/>
  <c r="AP67" i="3"/>
  <c r="AO67" i="3"/>
  <c r="AN67" i="3"/>
  <c r="AM67" i="3"/>
  <c r="AL67" i="3"/>
  <c r="AK67" i="3"/>
  <c r="AP66" i="3"/>
  <c r="AO66" i="3"/>
  <c r="AN66" i="3"/>
  <c r="AM66" i="3"/>
  <c r="AL66" i="3"/>
  <c r="AK66" i="3"/>
  <c r="AP65" i="3"/>
  <c r="AO65" i="3"/>
  <c r="AN65" i="3"/>
  <c r="AM65" i="3"/>
  <c r="AL65" i="3"/>
  <c r="AK65" i="3"/>
  <c r="AP64" i="3"/>
  <c r="AO64" i="3"/>
  <c r="AN64" i="3"/>
  <c r="AM64" i="3"/>
  <c r="AL64" i="3"/>
  <c r="AK64" i="3"/>
  <c r="AP63" i="3"/>
  <c r="AO63" i="3"/>
  <c r="AN63" i="3"/>
  <c r="AM63" i="3"/>
  <c r="AL63" i="3"/>
  <c r="AK63" i="3"/>
  <c r="AP62" i="3"/>
  <c r="AO62" i="3"/>
  <c r="AN62" i="3"/>
  <c r="AM62" i="3"/>
  <c r="AL62" i="3"/>
  <c r="AK62" i="3"/>
  <c r="AP61" i="3"/>
  <c r="AO61" i="3"/>
  <c r="AN61" i="3"/>
  <c r="AM61" i="3"/>
  <c r="AL61" i="3"/>
  <c r="AK61" i="3"/>
  <c r="AP60" i="3"/>
  <c r="AO60" i="3"/>
  <c r="AN60" i="3"/>
  <c r="AM60" i="3"/>
  <c r="AL60" i="3"/>
  <c r="AK60" i="3"/>
  <c r="AP59" i="3"/>
  <c r="AO59" i="3"/>
  <c r="AN59" i="3"/>
  <c r="AM59" i="3"/>
  <c r="AL59" i="3"/>
  <c r="AK59" i="3"/>
  <c r="AP58" i="3"/>
  <c r="AO58" i="3"/>
  <c r="AN58" i="3"/>
  <c r="AM58" i="3"/>
  <c r="AL58" i="3"/>
  <c r="AK58" i="3"/>
  <c r="AP57" i="3"/>
  <c r="AO57" i="3"/>
  <c r="AN57" i="3"/>
  <c r="AM57" i="3"/>
  <c r="AL57" i="3"/>
  <c r="AK57" i="3"/>
  <c r="AP56" i="3"/>
  <c r="AO56" i="3"/>
  <c r="AN56" i="3"/>
  <c r="AM56" i="3"/>
  <c r="AL56" i="3"/>
  <c r="AK56" i="3"/>
  <c r="AP55" i="3"/>
  <c r="AO55" i="3"/>
  <c r="AN55" i="3"/>
  <c r="AM55" i="3"/>
  <c r="AL55" i="3"/>
  <c r="AK55" i="3"/>
  <c r="AP54" i="3"/>
  <c r="AO54" i="3"/>
  <c r="AN54" i="3"/>
  <c r="AM54" i="3"/>
  <c r="AL54" i="3"/>
  <c r="AK54" i="3"/>
  <c r="AP53" i="3"/>
  <c r="AO53" i="3"/>
  <c r="AN53" i="3"/>
  <c r="AM53" i="3"/>
  <c r="AL53" i="3"/>
  <c r="AK53" i="3"/>
  <c r="AP52" i="3"/>
  <c r="AO52" i="3"/>
  <c r="AN52" i="3"/>
  <c r="AM52" i="3"/>
  <c r="AL52" i="3"/>
  <c r="AK52" i="3"/>
  <c r="AP51" i="3"/>
  <c r="AO51" i="3"/>
  <c r="AN51" i="3"/>
  <c r="AM51" i="3"/>
  <c r="AL51" i="3"/>
  <c r="AK51" i="3"/>
  <c r="AP50" i="3"/>
  <c r="AO50" i="3"/>
  <c r="AN50" i="3"/>
  <c r="AM50" i="3"/>
  <c r="AL50" i="3"/>
  <c r="AK50" i="3"/>
  <c r="AP49" i="3"/>
  <c r="AO49" i="3"/>
  <c r="AN49" i="3"/>
  <c r="AM49" i="3"/>
  <c r="AL49" i="3"/>
  <c r="AK49" i="3"/>
  <c r="AP48" i="3"/>
  <c r="AO48" i="3"/>
  <c r="AN48" i="3"/>
  <c r="AM48" i="3"/>
  <c r="AL48" i="3"/>
  <c r="AK48" i="3"/>
  <c r="AP47" i="3"/>
  <c r="AO47" i="3"/>
  <c r="AN47" i="3"/>
  <c r="AM47" i="3"/>
  <c r="AL47" i="3"/>
  <c r="AK47" i="3"/>
  <c r="AP46" i="3"/>
  <c r="AO46" i="3"/>
  <c r="AN46" i="3"/>
  <c r="AM46" i="3"/>
  <c r="AL46" i="3"/>
  <c r="AK46" i="3"/>
  <c r="AP45" i="3"/>
  <c r="AO45" i="3"/>
  <c r="AN45" i="3"/>
  <c r="AM45" i="3"/>
  <c r="AL45" i="3"/>
  <c r="AK45" i="3"/>
  <c r="AP44" i="3"/>
  <c r="AO44" i="3"/>
  <c r="AN44" i="3"/>
  <c r="AM44" i="3"/>
  <c r="AL44" i="3"/>
  <c r="AK44" i="3"/>
  <c r="AP43" i="3"/>
  <c r="AO43" i="3"/>
  <c r="AN43" i="3"/>
  <c r="AM43" i="3"/>
  <c r="AL43" i="3"/>
  <c r="AK43" i="3"/>
  <c r="AP42" i="3"/>
  <c r="AO42" i="3"/>
  <c r="AN42" i="3"/>
  <c r="AM42" i="3"/>
  <c r="AL42" i="3"/>
  <c r="AK42" i="3"/>
  <c r="AP41" i="3"/>
  <c r="AO41" i="3"/>
  <c r="AN41" i="3"/>
  <c r="AM41" i="3"/>
  <c r="AL41" i="3"/>
  <c r="AK41" i="3"/>
  <c r="AP40" i="3"/>
  <c r="AO40" i="3"/>
  <c r="AN40" i="3"/>
  <c r="AM40" i="3"/>
  <c r="AL40" i="3"/>
  <c r="AK40" i="3"/>
  <c r="AP39" i="3"/>
  <c r="AO39" i="3"/>
  <c r="AN39" i="3"/>
  <c r="AM39" i="3"/>
  <c r="AL39" i="3"/>
  <c r="AK39" i="3"/>
  <c r="AP38" i="3"/>
  <c r="AO38" i="3"/>
  <c r="AN38" i="3"/>
  <c r="AM38" i="3"/>
  <c r="AL38" i="3"/>
  <c r="AK38" i="3"/>
  <c r="AP37" i="3"/>
  <c r="AO37" i="3"/>
  <c r="AN37" i="3"/>
  <c r="AM37" i="3"/>
  <c r="AL37" i="3"/>
  <c r="AK37" i="3"/>
  <c r="AP36" i="3"/>
  <c r="AO36" i="3"/>
  <c r="AN36" i="3"/>
  <c r="AM36" i="3"/>
  <c r="AL36" i="3"/>
  <c r="AK36" i="3"/>
  <c r="AP35" i="3"/>
  <c r="AO35" i="3"/>
  <c r="AN35" i="3"/>
  <c r="AM35" i="3"/>
  <c r="AL35" i="3"/>
  <c r="AK35" i="3"/>
  <c r="AP34" i="3"/>
  <c r="AO34" i="3"/>
  <c r="AN34" i="3"/>
  <c r="AM34" i="3"/>
  <c r="AL34" i="3"/>
  <c r="AK34" i="3"/>
  <c r="AP33" i="3"/>
  <c r="AO33" i="3"/>
  <c r="AN33" i="3"/>
  <c r="AM33" i="3"/>
  <c r="AL33" i="3"/>
  <c r="AK33" i="3"/>
  <c r="AP32" i="3"/>
  <c r="AO32" i="3"/>
  <c r="AN32" i="3"/>
  <c r="AM32" i="3"/>
  <c r="AL32" i="3"/>
  <c r="AK32" i="3"/>
  <c r="AP31" i="3"/>
  <c r="AO31" i="3"/>
  <c r="AN31" i="3"/>
  <c r="AM31" i="3"/>
  <c r="AL31" i="3"/>
  <c r="AK31" i="3"/>
  <c r="AP30" i="3"/>
  <c r="AO30" i="3"/>
  <c r="AN30" i="3"/>
  <c r="AM30" i="3"/>
  <c r="AL30" i="3"/>
  <c r="AK30" i="3"/>
  <c r="AP29" i="3"/>
  <c r="AO29" i="3"/>
  <c r="AN29" i="3"/>
  <c r="AM29" i="3"/>
  <c r="AL29" i="3"/>
  <c r="AK29" i="3"/>
  <c r="AP28" i="3"/>
  <c r="AO28" i="3"/>
  <c r="AN28" i="3"/>
  <c r="AM28" i="3"/>
  <c r="AL28" i="3"/>
  <c r="AK28" i="3"/>
  <c r="AP27" i="3"/>
  <c r="AO27" i="3"/>
  <c r="AN27" i="3"/>
  <c r="AM27" i="3"/>
  <c r="AL27" i="3"/>
  <c r="AK27" i="3"/>
  <c r="AP26" i="3"/>
  <c r="AO26" i="3"/>
  <c r="AN26" i="3"/>
  <c r="AM26" i="3"/>
  <c r="AL26" i="3"/>
  <c r="AK26" i="3"/>
  <c r="AP25" i="3"/>
  <c r="AO25" i="3"/>
  <c r="AN25" i="3"/>
  <c r="AM25" i="3"/>
  <c r="AL25" i="3"/>
  <c r="AK25" i="3"/>
  <c r="AP24" i="3"/>
  <c r="AO24" i="3"/>
  <c r="AN24" i="3"/>
  <c r="AM24" i="3"/>
  <c r="AL24" i="3"/>
  <c r="AK24" i="3"/>
  <c r="AP23" i="3"/>
  <c r="AO23" i="3"/>
  <c r="AN23" i="3"/>
  <c r="AM23" i="3"/>
  <c r="AL23" i="3"/>
  <c r="AK23" i="3"/>
  <c r="AP22" i="3"/>
  <c r="AO22" i="3"/>
  <c r="AN22" i="3"/>
  <c r="AM22" i="3"/>
  <c r="AL22" i="3"/>
  <c r="AK22" i="3"/>
  <c r="AP21" i="3"/>
  <c r="AO21" i="3"/>
  <c r="AN21" i="3"/>
  <c r="AM21" i="3"/>
  <c r="AL21" i="3"/>
  <c r="AK21" i="3"/>
  <c r="AP20" i="3"/>
  <c r="AO20" i="3"/>
  <c r="AN20" i="3"/>
  <c r="AM20" i="3"/>
  <c r="AL20" i="3"/>
  <c r="AK20" i="3"/>
  <c r="AP19" i="3"/>
  <c r="AO19" i="3"/>
  <c r="AN19" i="3"/>
  <c r="AM19" i="3"/>
  <c r="AL19" i="3"/>
  <c r="AK19" i="3"/>
  <c r="AP18" i="3"/>
  <c r="AO18" i="3"/>
  <c r="AN18" i="3"/>
  <c r="AM18" i="3"/>
  <c r="AL18" i="3"/>
  <c r="AK18" i="3"/>
  <c r="AP17" i="3"/>
  <c r="AO17" i="3"/>
  <c r="AN17" i="3"/>
  <c r="AM17" i="3"/>
  <c r="AL17" i="3"/>
  <c r="AK17" i="3"/>
  <c r="AP16" i="3"/>
  <c r="AO16" i="3"/>
  <c r="AN16" i="3"/>
  <c r="AM16" i="3"/>
  <c r="AL16" i="3"/>
  <c r="AK16" i="3"/>
  <c r="AP15" i="3"/>
  <c r="AO15" i="3"/>
  <c r="AN15" i="3"/>
  <c r="AM15" i="3"/>
  <c r="AL15" i="3"/>
  <c r="AK15" i="3"/>
  <c r="AP14" i="3"/>
  <c r="AO14" i="3"/>
  <c r="AN14" i="3"/>
  <c r="AM14" i="3"/>
  <c r="AL14" i="3"/>
  <c r="AK14" i="3"/>
  <c r="AP13" i="3"/>
  <c r="AO13" i="3"/>
  <c r="AN13" i="3"/>
  <c r="AM13" i="3"/>
  <c r="AL13" i="3"/>
  <c r="AK13" i="3"/>
  <c r="AP12" i="3"/>
  <c r="AO12" i="3"/>
  <c r="AN12" i="3"/>
  <c r="AM12" i="3"/>
  <c r="AL12" i="3"/>
  <c r="AK12" i="3"/>
  <c r="AP11" i="3"/>
  <c r="AO11" i="3"/>
  <c r="AN11" i="3"/>
  <c r="AM11" i="3"/>
  <c r="AL11" i="3"/>
  <c r="AK11" i="3"/>
  <c r="AP10" i="3"/>
  <c r="AO10" i="3"/>
  <c r="AN10" i="3"/>
  <c r="AM10" i="3"/>
  <c r="AL10" i="3"/>
  <c r="AK10" i="3"/>
  <c r="AP9" i="3"/>
  <c r="AO9" i="3"/>
  <c r="AN9" i="3"/>
  <c r="AM9" i="3"/>
  <c r="AL9" i="3"/>
  <c r="AK9" i="3"/>
  <c r="AP8" i="3"/>
  <c r="AO8" i="3"/>
  <c r="AN8" i="3"/>
  <c r="AM8" i="3"/>
  <c r="AL8" i="3"/>
  <c r="AK8" i="3"/>
  <c r="AP7" i="3"/>
  <c r="AO7" i="3"/>
  <c r="AN7" i="3"/>
  <c r="AM7" i="3"/>
  <c r="AL7" i="3"/>
  <c r="AK7" i="3"/>
  <c r="AP6" i="3"/>
  <c r="AO6" i="3"/>
  <c r="AN6" i="3"/>
  <c r="AM6" i="3"/>
  <c r="AL6" i="3"/>
  <c r="AK6" i="3"/>
  <c r="AP5" i="3"/>
  <c r="AO5" i="3"/>
  <c r="AN5" i="3"/>
  <c r="AM5" i="3"/>
  <c r="AL5" i="3"/>
  <c r="AK5" i="3"/>
  <c r="AH69" i="3"/>
  <c r="AG69" i="3"/>
  <c r="AF69" i="3"/>
  <c r="AE69" i="3"/>
  <c r="AD69" i="3"/>
  <c r="AC69" i="3"/>
  <c r="AH68" i="3"/>
  <c r="AG68" i="3"/>
  <c r="AF68" i="3"/>
  <c r="AE68" i="3"/>
  <c r="AD68" i="3"/>
  <c r="AC68" i="3"/>
  <c r="AH67" i="3"/>
  <c r="AG67" i="3"/>
  <c r="AF67" i="3"/>
  <c r="AE67" i="3"/>
  <c r="AD67" i="3"/>
  <c r="AC67" i="3"/>
  <c r="AH66" i="3"/>
  <c r="AG66" i="3"/>
  <c r="AF66" i="3"/>
  <c r="AE66" i="3"/>
  <c r="AD66" i="3"/>
  <c r="AC66" i="3"/>
  <c r="AH65" i="3"/>
  <c r="AG65" i="3"/>
  <c r="AF65" i="3"/>
  <c r="AE65" i="3"/>
  <c r="AD65" i="3"/>
  <c r="AC65" i="3"/>
  <c r="AH64" i="3"/>
  <c r="AG64" i="3"/>
  <c r="AF64" i="3"/>
  <c r="AE64" i="3"/>
  <c r="AD64" i="3"/>
  <c r="AC64" i="3"/>
  <c r="AH63" i="3"/>
  <c r="AG63" i="3"/>
  <c r="AF63" i="3"/>
  <c r="AE63" i="3"/>
  <c r="AD63" i="3"/>
  <c r="AC63" i="3"/>
  <c r="AH62" i="3"/>
  <c r="AG62" i="3"/>
  <c r="AF62" i="3"/>
  <c r="AE62" i="3"/>
  <c r="AD62" i="3"/>
  <c r="AC62" i="3"/>
  <c r="AH61" i="3"/>
  <c r="AG61" i="3"/>
  <c r="AF61" i="3"/>
  <c r="AE61" i="3"/>
  <c r="AD61" i="3"/>
  <c r="AC61" i="3"/>
  <c r="AH60" i="3"/>
  <c r="AG60" i="3"/>
  <c r="AF60" i="3"/>
  <c r="AE60" i="3"/>
  <c r="AD60" i="3"/>
  <c r="AC60" i="3"/>
  <c r="AH59" i="3"/>
  <c r="AG59" i="3"/>
  <c r="AF59" i="3"/>
  <c r="AE59" i="3"/>
  <c r="AD59" i="3"/>
  <c r="AC59" i="3"/>
  <c r="AH58" i="3"/>
  <c r="AG58" i="3"/>
  <c r="AF58" i="3"/>
  <c r="AE58" i="3"/>
  <c r="AD58" i="3"/>
  <c r="AC58" i="3"/>
  <c r="AH57" i="3"/>
  <c r="AG57" i="3"/>
  <c r="AF57" i="3"/>
  <c r="AE57" i="3"/>
  <c r="AD57" i="3"/>
  <c r="AC57" i="3"/>
  <c r="AH56" i="3"/>
  <c r="AG56" i="3"/>
  <c r="AF56" i="3"/>
  <c r="AE56" i="3"/>
  <c r="AD56" i="3"/>
  <c r="AC56" i="3"/>
  <c r="AH55" i="3"/>
  <c r="AG55" i="3"/>
  <c r="AF55" i="3"/>
  <c r="AE55" i="3"/>
  <c r="AD55" i="3"/>
  <c r="AC55" i="3"/>
  <c r="AH54" i="3"/>
  <c r="AG54" i="3"/>
  <c r="AF54" i="3"/>
  <c r="AE54" i="3"/>
  <c r="AD54" i="3"/>
  <c r="AC54" i="3"/>
  <c r="AH53" i="3"/>
  <c r="AG53" i="3"/>
  <c r="AF53" i="3"/>
  <c r="AE53" i="3"/>
  <c r="AD53" i="3"/>
  <c r="AC53" i="3"/>
  <c r="AH52" i="3"/>
  <c r="AG52" i="3"/>
  <c r="AF52" i="3"/>
  <c r="AE52" i="3"/>
  <c r="AD52" i="3"/>
  <c r="AC52" i="3"/>
  <c r="AH51" i="3"/>
  <c r="AG51" i="3"/>
  <c r="AF51" i="3"/>
  <c r="AE51" i="3"/>
  <c r="AD51" i="3"/>
  <c r="AC51" i="3"/>
  <c r="AH50" i="3"/>
  <c r="AG50" i="3"/>
  <c r="AF50" i="3"/>
  <c r="AE50" i="3"/>
  <c r="AD50" i="3"/>
  <c r="AC50" i="3"/>
  <c r="AH49" i="3"/>
  <c r="AG49" i="3"/>
  <c r="AF49" i="3"/>
  <c r="AE49" i="3"/>
  <c r="AD49" i="3"/>
  <c r="AC49" i="3"/>
  <c r="AH48" i="3"/>
  <c r="AG48" i="3"/>
  <c r="AF48" i="3"/>
  <c r="AE48" i="3"/>
  <c r="AD48" i="3"/>
  <c r="AC48" i="3"/>
  <c r="AH47" i="3"/>
  <c r="AG47" i="3"/>
  <c r="AF47" i="3"/>
  <c r="AE47" i="3"/>
  <c r="AD47" i="3"/>
  <c r="AC47" i="3"/>
  <c r="AH46" i="3"/>
  <c r="AG46" i="3"/>
  <c r="AF46" i="3"/>
  <c r="AE46" i="3"/>
  <c r="AD46" i="3"/>
  <c r="AC46" i="3"/>
  <c r="AH45" i="3"/>
  <c r="AG45" i="3"/>
  <c r="AF45" i="3"/>
  <c r="AE45" i="3"/>
  <c r="AD45" i="3"/>
  <c r="AC45" i="3"/>
  <c r="AH44" i="3"/>
  <c r="AG44" i="3"/>
  <c r="AF44" i="3"/>
  <c r="AE44" i="3"/>
  <c r="AD44" i="3"/>
  <c r="AC44" i="3"/>
  <c r="AH43" i="3"/>
  <c r="AG43" i="3"/>
  <c r="AF43" i="3"/>
  <c r="AE43" i="3"/>
  <c r="AD43" i="3"/>
  <c r="AC43" i="3"/>
  <c r="AH42" i="3"/>
  <c r="AG42" i="3"/>
  <c r="AF42" i="3"/>
  <c r="AE42" i="3"/>
  <c r="AD42" i="3"/>
  <c r="AC42" i="3"/>
  <c r="AH41" i="3"/>
  <c r="AG41" i="3"/>
  <c r="AF41" i="3"/>
  <c r="AE41" i="3"/>
  <c r="AD41" i="3"/>
  <c r="AC41" i="3"/>
  <c r="AH40" i="3"/>
  <c r="AG40" i="3"/>
  <c r="AF40" i="3"/>
  <c r="AE40" i="3"/>
  <c r="AD40" i="3"/>
  <c r="AC40" i="3"/>
  <c r="AH39" i="3"/>
  <c r="AG39" i="3"/>
  <c r="AF39" i="3"/>
  <c r="AE39" i="3"/>
  <c r="AD39" i="3"/>
  <c r="AC39" i="3"/>
  <c r="AH38" i="3"/>
  <c r="AG38" i="3"/>
  <c r="AF38" i="3"/>
  <c r="AE38" i="3"/>
  <c r="AD38" i="3"/>
  <c r="AC38" i="3"/>
  <c r="AH37" i="3"/>
  <c r="AG37" i="3"/>
  <c r="AF37" i="3"/>
  <c r="AE37" i="3"/>
  <c r="AD37" i="3"/>
  <c r="AC37" i="3"/>
  <c r="AH36" i="3"/>
  <c r="AG36" i="3"/>
  <c r="AF36" i="3"/>
  <c r="AE36" i="3"/>
  <c r="AD36" i="3"/>
  <c r="AC36" i="3"/>
  <c r="AH35" i="3"/>
  <c r="AG35" i="3"/>
  <c r="AF35" i="3"/>
  <c r="AE35" i="3"/>
  <c r="AD35" i="3"/>
  <c r="AC35" i="3"/>
  <c r="AH34" i="3"/>
  <c r="AG34" i="3"/>
  <c r="AF34" i="3"/>
  <c r="AE34" i="3"/>
  <c r="AD34" i="3"/>
  <c r="AC34" i="3"/>
  <c r="AH33" i="3"/>
  <c r="AG33" i="3"/>
  <c r="AF33" i="3"/>
  <c r="AE33" i="3"/>
  <c r="AD33" i="3"/>
  <c r="AC33" i="3"/>
  <c r="AH32" i="3"/>
  <c r="AG32" i="3"/>
  <c r="AF32" i="3"/>
  <c r="AE32" i="3"/>
  <c r="AD32" i="3"/>
  <c r="AC32" i="3"/>
  <c r="AH31" i="3"/>
  <c r="AG31" i="3"/>
  <c r="AF31" i="3"/>
  <c r="AE31" i="3"/>
  <c r="AD31" i="3"/>
  <c r="AC31" i="3"/>
  <c r="AH30" i="3"/>
  <c r="AG30" i="3"/>
  <c r="AF30" i="3"/>
  <c r="AE30" i="3"/>
  <c r="AD30" i="3"/>
  <c r="AC30" i="3"/>
  <c r="AH29" i="3"/>
  <c r="AG29" i="3"/>
  <c r="AF29" i="3"/>
  <c r="AE29" i="3"/>
  <c r="AD29" i="3"/>
  <c r="AC29" i="3"/>
  <c r="AH28" i="3"/>
  <c r="AG28" i="3"/>
  <c r="AF28" i="3"/>
  <c r="AE28" i="3"/>
  <c r="AD28" i="3"/>
  <c r="AC28" i="3"/>
  <c r="AH27" i="3"/>
  <c r="AG27" i="3"/>
  <c r="AF27" i="3"/>
  <c r="AE27" i="3"/>
  <c r="AD27" i="3"/>
  <c r="AC27" i="3"/>
  <c r="AH26" i="3"/>
  <c r="AG26" i="3"/>
  <c r="AF26" i="3"/>
  <c r="AE26" i="3"/>
  <c r="AD26" i="3"/>
  <c r="AC26" i="3"/>
  <c r="AH25" i="3"/>
  <c r="AG25" i="3"/>
  <c r="AF25" i="3"/>
  <c r="AE25" i="3"/>
  <c r="AD25" i="3"/>
  <c r="AC25" i="3"/>
  <c r="AH24" i="3"/>
  <c r="AG24" i="3"/>
  <c r="AF24" i="3"/>
  <c r="AE24" i="3"/>
  <c r="AD24" i="3"/>
  <c r="AC24" i="3"/>
  <c r="AH23" i="3"/>
  <c r="AG23" i="3"/>
  <c r="AF23" i="3"/>
  <c r="AE23" i="3"/>
  <c r="AD23" i="3"/>
  <c r="AC23" i="3"/>
  <c r="AH22" i="3"/>
  <c r="AG22" i="3"/>
  <c r="AF22" i="3"/>
  <c r="AE22" i="3"/>
  <c r="AD22" i="3"/>
  <c r="AC22" i="3"/>
  <c r="AH21" i="3"/>
  <c r="AG21" i="3"/>
  <c r="AF21" i="3"/>
  <c r="AE21" i="3"/>
  <c r="AD21" i="3"/>
  <c r="AC21" i="3"/>
  <c r="AH20" i="3"/>
  <c r="AG20" i="3"/>
  <c r="AF20" i="3"/>
  <c r="AE20" i="3"/>
  <c r="AD20" i="3"/>
  <c r="AC20" i="3"/>
  <c r="AH19" i="3"/>
  <c r="AG19" i="3"/>
  <c r="AF19" i="3"/>
  <c r="AE19" i="3"/>
  <c r="AD19" i="3"/>
  <c r="AC19" i="3"/>
  <c r="AH18" i="3"/>
  <c r="AG18" i="3"/>
  <c r="AF18" i="3"/>
  <c r="AE18" i="3"/>
  <c r="AD18" i="3"/>
  <c r="AC18" i="3"/>
  <c r="AH17" i="3"/>
  <c r="AG17" i="3"/>
  <c r="AF17" i="3"/>
  <c r="AE17" i="3"/>
  <c r="AD17" i="3"/>
  <c r="AC17" i="3"/>
  <c r="AH16" i="3"/>
  <c r="AG16" i="3"/>
  <c r="AF16" i="3"/>
  <c r="AE16" i="3"/>
  <c r="AD16" i="3"/>
  <c r="AC16" i="3"/>
  <c r="AH15" i="3"/>
  <c r="AG15" i="3"/>
  <c r="AF15" i="3"/>
  <c r="AE15" i="3"/>
  <c r="AD15" i="3"/>
  <c r="AC15" i="3"/>
  <c r="AH14" i="3"/>
  <c r="AG14" i="3"/>
  <c r="AF14" i="3"/>
  <c r="AE14" i="3"/>
  <c r="AD14" i="3"/>
  <c r="AC14" i="3"/>
  <c r="AH13" i="3"/>
  <c r="AG13" i="3"/>
  <c r="AF13" i="3"/>
  <c r="AE13" i="3"/>
  <c r="AD13" i="3"/>
  <c r="AC13" i="3"/>
  <c r="AH12" i="3"/>
  <c r="AG12" i="3"/>
  <c r="AF12" i="3"/>
  <c r="AE12" i="3"/>
  <c r="AD12" i="3"/>
  <c r="AC12" i="3"/>
  <c r="AH11" i="3"/>
  <c r="AG11" i="3"/>
  <c r="AF11" i="3"/>
  <c r="AE11" i="3"/>
  <c r="AD11" i="3"/>
  <c r="AC11" i="3"/>
  <c r="AH10" i="3"/>
  <c r="AG10" i="3"/>
  <c r="AF10" i="3"/>
  <c r="AE10" i="3"/>
  <c r="AD10" i="3"/>
  <c r="AC10" i="3"/>
  <c r="AH9" i="3"/>
  <c r="AG9" i="3"/>
  <c r="AF9" i="3"/>
  <c r="AE9" i="3"/>
  <c r="AD9" i="3"/>
  <c r="AC9" i="3"/>
  <c r="AH8" i="3"/>
  <c r="AG8" i="3"/>
  <c r="AF8" i="3"/>
  <c r="AE8" i="3"/>
  <c r="AD8" i="3"/>
  <c r="AC8" i="3"/>
  <c r="AH7" i="3"/>
  <c r="AG7" i="3"/>
  <c r="AF7" i="3"/>
  <c r="AE7" i="3"/>
  <c r="AD7" i="3"/>
  <c r="AC7" i="3"/>
  <c r="AH6" i="3"/>
  <c r="AG6" i="3"/>
  <c r="AF6" i="3"/>
  <c r="AE6" i="3"/>
  <c r="AD6" i="3"/>
  <c r="AC6" i="3"/>
  <c r="AH5" i="3"/>
  <c r="AG5" i="3"/>
  <c r="AF5" i="3"/>
  <c r="AE5" i="3"/>
  <c r="AD5" i="3"/>
  <c r="AC5" i="3"/>
  <c r="Z69" i="3"/>
  <c r="Y69" i="3"/>
  <c r="X69" i="3"/>
  <c r="W69" i="3"/>
  <c r="V69" i="3"/>
  <c r="U69" i="3"/>
  <c r="Z68" i="3"/>
  <c r="Y68" i="3"/>
  <c r="X68" i="3"/>
  <c r="W68" i="3"/>
  <c r="V68" i="3"/>
  <c r="U68" i="3"/>
  <c r="Z67" i="3"/>
  <c r="Y67" i="3"/>
  <c r="X67" i="3"/>
  <c r="W67" i="3"/>
  <c r="V67" i="3"/>
  <c r="U67" i="3"/>
  <c r="Z66" i="3"/>
  <c r="Y66" i="3"/>
  <c r="X66" i="3"/>
  <c r="W66" i="3"/>
  <c r="V66" i="3"/>
  <c r="U66" i="3"/>
  <c r="Z65" i="3"/>
  <c r="Y65" i="3"/>
  <c r="X65" i="3"/>
  <c r="W65" i="3"/>
  <c r="V65" i="3"/>
  <c r="U65" i="3"/>
  <c r="Z64" i="3"/>
  <c r="Y64" i="3"/>
  <c r="X64" i="3"/>
  <c r="W64" i="3"/>
  <c r="V64" i="3"/>
  <c r="U64" i="3"/>
  <c r="Z63" i="3"/>
  <c r="Y63" i="3"/>
  <c r="X63" i="3"/>
  <c r="W63" i="3"/>
  <c r="V63" i="3"/>
  <c r="U63" i="3"/>
  <c r="Z62" i="3"/>
  <c r="Y62" i="3"/>
  <c r="X62" i="3"/>
  <c r="W62" i="3"/>
  <c r="V62" i="3"/>
  <c r="U62" i="3"/>
  <c r="Z61" i="3"/>
  <c r="Y61" i="3"/>
  <c r="X61" i="3"/>
  <c r="W61" i="3"/>
  <c r="V61" i="3"/>
  <c r="U61" i="3"/>
  <c r="Z60" i="3"/>
  <c r="Y60" i="3"/>
  <c r="X60" i="3"/>
  <c r="W60" i="3"/>
  <c r="V60" i="3"/>
  <c r="U60" i="3"/>
  <c r="Z59" i="3"/>
  <c r="Y59" i="3"/>
  <c r="X59" i="3"/>
  <c r="W59" i="3"/>
  <c r="V59" i="3"/>
  <c r="U59" i="3"/>
  <c r="Z58" i="3"/>
  <c r="Y58" i="3"/>
  <c r="X58" i="3"/>
  <c r="W58" i="3"/>
  <c r="V58" i="3"/>
  <c r="U58" i="3"/>
  <c r="Z57" i="3"/>
  <c r="Y57" i="3"/>
  <c r="X57" i="3"/>
  <c r="W57" i="3"/>
  <c r="V57" i="3"/>
  <c r="U57" i="3"/>
  <c r="Z56" i="3"/>
  <c r="Y56" i="3"/>
  <c r="X56" i="3"/>
  <c r="W56" i="3"/>
  <c r="V56" i="3"/>
  <c r="U56" i="3"/>
  <c r="Z55" i="3"/>
  <c r="Y55" i="3"/>
  <c r="X55" i="3"/>
  <c r="W55" i="3"/>
  <c r="V55" i="3"/>
  <c r="U55" i="3"/>
  <c r="Z54" i="3"/>
  <c r="Y54" i="3"/>
  <c r="X54" i="3"/>
  <c r="W54" i="3"/>
  <c r="V54" i="3"/>
  <c r="U54" i="3"/>
  <c r="Z53" i="3"/>
  <c r="Y53" i="3"/>
  <c r="X53" i="3"/>
  <c r="W53" i="3"/>
  <c r="V53" i="3"/>
  <c r="U53" i="3"/>
  <c r="Z52" i="3"/>
  <c r="Y52" i="3"/>
  <c r="X52" i="3"/>
  <c r="W52" i="3"/>
  <c r="V52" i="3"/>
  <c r="U52" i="3"/>
  <c r="Z51" i="3"/>
  <c r="Y51" i="3"/>
  <c r="X51" i="3"/>
  <c r="W51" i="3"/>
  <c r="V51" i="3"/>
  <c r="U51" i="3"/>
  <c r="Z50" i="3"/>
  <c r="Y50" i="3"/>
  <c r="X50" i="3"/>
  <c r="W50" i="3"/>
  <c r="V50" i="3"/>
  <c r="U50" i="3"/>
  <c r="Z49" i="3"/>
  <c r="Y49" i="3"/>
  <c r="X49" i="3"/>
  <c r="W49" i="3"/>
  <c r="V49" i="3"/>
  <c r="U49" i="3"/>
  <c r="Z48" i="3"/>
  <c r="Y48" i="3"/>
  <c r="X48" i="3"/>
  <c r="W48" i="3"/>
  <c r="V48" i="3"/>
  <c r="U48" i="3"/>
  <c r="Z47" i="3"/>
  <c r="Y47" i="3"/>
  <c r="X47" i="3"/>
  <c r="W47" i="3"/>
  <c r="V47" i="3"/>
  <c r="U47" i="3"/>
  <c r="Z46" i="3"/>
  <c r="Y46" i="3"/>
  <c r="X46" i="3"/>
  <c r="W46" i="3"/>
  <c r="V46" i="3"/>
  <c r="U46" i="3"/>
  <c r="Z45" i="3"/>
  <c r="Y45" i="3"/>
  <c r="X45" i="3"/>
  <c r="W45" i="3"/>
  <c r="V45" i="3"/>
  <c r="U45" i="3"/>
  <c r="Z44" i="3"/>
  <c r="Y44" i="3"/>
  <c r="X44" i="3"/>
  <c r="W44" i="3"/>
  <c r="V44" i="3"/>
  <c r="U44" i="3"/>
  <c r="Z43" i="3"/>
  <c r="Y43" i="3"/>
  <c r="X43" i="3"/>
  <c r="W43" i="3"/>
  <c r="V43" i="3"/>
  <c r="U43" i="3"/>
  <c r="Z42" i="3"/>
  <c r="Y42" i="3"/>
  <c r="X42" i="3"/>
  <c r="W42" i="3"/>
  <c r="V42" i="3"/>
  <c r="U42" i="3"/>
  <c r="Z41" i="3"/>
  <c r="Y41" i="3"/>
  <c r="X41" i="3"/>
  <c r="W41" i="3"/>
  <c r="V41" i="3"/>
  <c r="U41" i="3"/>
  <c r="Z40" i="3"/>
  <c r="Y40" i="3"/>
  <c r="X40" i="3"/>
  <c r="W40" i="3"/>
  <c r="V40" i="3"/>
  <c r="U40" i="3"/>
  <c r="Z39" i="3"/>
  <c r="Y39" i="3"/>
  <c r="X39" i="3"/>
  <c r="W39" i="3"/>
  <c r="V39" i="3"/>
  <c r="U39" i="3"/>
  <c r="Z38" i="3"/>
  <c r="Y38" i="3"/>
  <c r="X38" i="3"/>
  <c r="W38" i="3"/>
  <c r="V38" i="3"/>
  <c r="U38" i="3"/>
  <c r="Z37" i="3"/>
  <c r="Y37" i="3"/>
  <c r="X37" i="3"/>
  <c r="W37" i="3"/>
  <c r="V37" i="3"/>
  <c r="U37" i="3"/>
  <c r="Z36" i="3"/>
  <c r="Y36" i="3"/>
  <c r="X36" i="3"/>
  <c r="W36" i="3"/>
  <c r="V36" i="3"/>
  <c r="U36" i="3"/>
  <c r="Z35" i="3"/>
  <c r="Y35" i="3"/>
  <c r="X35" i="3"/>
  <c r="W35" i="3"/>
  <c r="V35" i="3"/>
  <c r="U35" i="3"/>
  <c r="Z34" i="3"/>
  <c r="Y34" i="3"/>
  <c r="X34" i="3"/>
  <c r="W34" i="3"/>
  <c r="V34" i="3"/>
  <c r="U34" i="3"/>
  <c r="Z33" i="3"/>
  <c r="Y33" i="3"/>
  <c r="X33" i="3"/>
  <c r="W33" i="3"/>
  <c r="V33" i="3"/>
  <c r="U33" i="3"/>
  <c r="Z32" i="3"/>
  <c r="Y32" i="3"/>
  <c r="X32" i="3"/>
  <c r="W32" i="3"/>
  <c r="V32" i="3"/>
  <c r="U32" i="3"/>
  <c r="Z31" i="3"/>
  <c r="Y31" i="3"/>
  <c r="X31" i="3"/>
  <c r="W31" i="3"/>
  <c r="V31" i="3"/>
  <c r="U31" i="3"/>
  <c r="Z30" i="3"/>
  <c r="Y30" i="3"/>
  <c r="X30" i="3"/>
  <c r="W30" i="3"/>
  <c r="V30" i="3"/>
  <c r="U30" i="3"/>
  <c r="Z29" i="3"/>
  <c r="Y29" i="3"/>
  <c r="X29" i="3"/>
  <c r="W29" i="3"/>
  <c r="V29" i="3"/>
  <c r="U29" i="3"/>
  <c r="Z28" i="3"/>
  <c r="Y28" i="3"/>
  <c r="X28" i="3"/>
  <c r="W28" i="3"/>
  <c r="V28" i="3"/>
  <c r="U28" i="3"/>
  <c r="Z27" i="3"/>
  <c r="Y27" i="3"/>
  <c r="X27" i="3"/>
  <c r="W27" i="3"/>
  <c r="V27" i="3"/>
  <c r="U27" i="3"/>
  <c r="Z26" i="3"/>
  <c r="Y26" i="3"/>
  <c r="X26" i="3"/>
  <c r="W26" i="3"/>
  <c r="V26" i="3"/>
  <c r="U26" i="3"/>
  <c r="Z25" i="3"/>
  <c r="Y25" i="3"/>
  <c r="X25" i="3"/>
  <c r="W25" i="3"/>
  <c r="V25" i="3"/>
  <c r="U25" i="3"/>
  <c r="Z24" i="3"/>
  <c r="Y24" i="3"/>
  <c r="X24" i="3"/>
  <c r="W24" i="3"/>
  <c r="V24" i="3"/>
  <c r="U24" i="3"/>
  <c r="Z23" i="3"/>
  <c r="Y23" i="3"/>
  <c r="X23" i="3"/>
  <c r="W23" i="3"/>
  <c r="V23" i="3"/>
  <c r="U23" i="3"/>
  <c r="Z22" i="3"/>
  <c r="Y22" i="3"/>
  <c r="X22" i="3"/>
  <c r="W22" i="3"/>
  <c r="V22" i="3"/>
  <c r="U22" i="3"/>
  <c r="Z21" i="3"/>
  <c r="Y21" i="3"/>
  <c r="X21" i="3"/>
  <c r="W21" i="3"/>
  <c r="V21" i="3"/>
  <c r="U21" i="3"/>
  <c r="Z20" i="3"/>
  <c r="Y20" i="3"/>
  <c r="X20" i="3"/>
  <c r="W20" i="3"/>
  <c r="V20" i="3"/>
  <c r="U20" i="3"/>
  <c r="Z19" i="3"/>
  <c r="Y19" i="3"/>
  <c r="X19" i="3"/>
  <c r="W19" i="3"/>
  <c r="V19" i="3"/>
  <c r="U19" i="3"/>
  <c r="Z18" i="3"/>
  <c r="Y18" i="3"/>
  <c r="X18" i="3"/>
  <c r="W18" i="3"/>
  <c r="V18" i="3"/>
  <c r="U18" i="3"/>
  <c r="Z17" i="3"/>
  <c r="Y17" i="3"/>
  <c r="X17" i="3"/>
  <c r="W17" i="3"/>
  <c r="V17" i="3"/>
  <c r="U17" i="3"/>
  <c r="Z16" i="3"/>
  <c r="Y16" i="3"/>
  <c r="X16" i="3"/>
  <c r="W16" i="3"/>
  <c r="V16" i="3"/>
  <c r="U16" i="3"/>
  <c r="Z15" i="3"/>
  <c r="Y15" i="3"/>
  <c r="X15" i="3"/>
  <c r="W15" i="3"/>
  <c r="V15" i="3"/>
  <c r="U15" i="3"/>
  <c r="Z14" i="3"/>
  <c r="Y14" i="3"/>
  <c r="X14" i="3"/>
  <c r="W14" i="3"/>
  <c r="V14" i="3"/>
  <c r="U14" i="3"/>
  <c r="Z13" i="3"/>
  <c r="Y13" i="3"/>
  <c r="X13" i="3"/>
  <c r="W13" i="3"/>
  <c r="V13" i="3"/>
  <c r="U13" i="3"/>
  <c r="Z12" i="3"/>
  <c r="Y12" i="3"/>
  <c r="X12" i="3"/>
  <c r="W12" i="3"/>
  <c r="V12" i="3"/>
  <c r="U12" i="3"/>
  <c r="Z11" i="3"/>
  <c r="Y11" i="3"/>
  <c r="X11" i="3"/>
  <c r="W11" i="3"/>
  <c r="V11" i="3"/>
  <c r="U11" i="3"/>
  <c r="Z10" i="3"/>
  <c r="Y10" i="3"/>
  <c r="X10" i="3"/>
  <c r="W10" i="3"/>
  <c r="V10" i="3"/>
  <c r="U10" i="3"/>
  <c r="Z9" i="3"/>
  <c r="Y9" i="3"/>
  <c r="X9" i="3"/>
  <c r="W9" i="3"/>
  <c r="V9" i="3"/>
  <c r="U9" i="3"/>
  <c r="Z8" i="3"/>
  <c r="Y8" i="3"/>
  <c r="X8" i="3"/>
  <c r="W8" i="3"/>
  <c r="V8" i="3"/>
  <c r="U8" i="3"/>
  <c r="Z7" i="3"/>
  <c r="Y7" i="3"/>
  <c r="X7" i="3"/>
  <c r="W7" i="3"/>
  <c r="V7" i="3"/>
  <c r="U7" i="3"/>
  <c r="Z6" i="3"/>
  <c r="Y6" i="3"/>
  <c r="X6" i="3"/>
  <c r="W6" i="3"/>
  <c r="V6" i="3"/>
  <c r="U6" i="3"/>
  <c r="Z5" i="3"/>
  <c r="Y5" i="3"/>
  <c r="X5" i="3"/>
  <c r="W5" i="3"/>
  <c r="V5" i="3"/>
  <c r="U5" i="3"/>
  <c r="R69" i="3"/>
  <c r="Q69" i="3"/>
  <c r="P69" i="3"/>
  <c r="O69" i="3"/>
  <c r="N69" i="3"/>
  <c r="M69" i="3"/>
  <c r="R68" i="3"/>
  <c r="Q68" i="3"/>
  <c r="P68" i="3"/>
  <c r="O68" i="3"/>
  <c r="N68" i="3"/>
  <c r="M68" i="3"/>
  <c r="R67" i="3"/>
  <c r="Q67" i="3"/>
  <c r="P67" i="3"/>
  <c r="O67" i="3"/>
  <c r="N67" i="3"/>
  <c r="M67" i="3"/>
  <c r="R66" i="3"/>
  <c r="Q66" i="3"/>
  <c r="P66" i="3"/>
  <c r="O66" i="3"/>
  <c r="N66" i="3"/>
  <c r="M66" i="3"/>
  <c r="R65" i="3"/>
  <c r="Q65" i="3"/>
  <c r="P65" i="3"/>
  <c r="O65" i="3"/>
  <c r="N65" i="3"/>
  <c r="M65" i="3"/>
  <c r="R64" i="3"/>
  <c r="Q64" i="3"/>
  <c r="P64" i="3"/>
  <c r="O64" i="3"/>
  <c r="N64" i="3"/>
  <c r="M64" i="3"/>
  <c r="R63" i="3"/>
  <c r="Q63" i="3"/>
  <c r="P63" i="3"/>
  <c r="O63" i="3"/>
  <c r="N63" i="3"/>
  <c r="M63" i="3"/>
  <c r="R62" i="3"/>
  <c r="Q62" i="3"/>
  <c r="P62" i="3"/>
  <c r="O62" i="3"/>
  <c r="N62" i="3"/>
  <c r="M62" i="3"/>
  <c r="R61" i="3"/>
  <c r="Q61" i="3"/>
  <c r="P61" i="3"/>
  <c r="O61" i="3"/>
  <c r="N61" i="3"/>
  <c r="M61" i="3"/>
  <c r="R60" i="3"/>
  <c r="Q60" i="3"/>
  <c r="P60" i="3"/>
  <c r="O60" i="3"/>
  <c r="N60" i="3"/>
  <c r="M60" i="3"/>
  <c r="R59" i="3"/>
  <c r="Q59" i="3"/>
  <c r="P59" i="3"/>
  <c r="O59" i="3"/>
  <c r="N59" i="3"/>
  <c r="M59" i="3"/>
  <c r="R58" i="3"/>
  <c r="Q58" i="3"/>
  <c r="P58" i="3"/>
  <c r="O58" i="3"/>
  <c r="N58" i="3"/>
  <c r="M58" i="3"/>
  <c r="R57" i="3"/>
  <c r="Q57" i="3"/>
  <c r="P57" i="3"/>
  <c r="O57" i="3"/>
  <c r="N57" i="3"/>
  <c r="M57" i="3"/>
  <c r="R56" i="3"/>
  <c r="Q56" i="3"/>
  <c r="P56" i="3"/>
  <c r="O56" i="3"/>
  <c r="N56" i="3"/>
  <c r="M56" i="3"/>
  <c r="R55" i="3"/>
  <c r="Q55" i="3"/>
  <c r="P55" i="3"/>
  <c r="O55" i="3"/>
  <c r="N55" i="3"/>
  <c r="M55" i="3"/>
  <c r="R54" i="3"/>
  <c r="Q54" i="3"/>
  <c r="P54" i="3"/>
  <c r="O54" i="3"/>
  <c r="N54" i="3"/>
  <c r="M54" i="3"/>
  <c r="R53" i="3"/>
  <c r="Q53" i="3"/>
  <c r="P53" i="3"/>
  <c r="O53" i="3"/>
  <c r="N53" i="3"/>
  <c r="M53" i="3"/>
  <c r="R52" i="3"/>
  <c r="Q52" i="3"/>
  <c r="P52" i="3"/>
  <c r="O52" i="3"/>
  <c r="N52" i="3"/>
  <c r="M52" i="3"/>
  <c r="R51" i="3"/>
  <c r="Q51" i="3"/>
  <c r="P51" i="3"/>
  <c r="O51" i="3"/>
  <c r="N51" i="3"/>
  <c r="M51" i="3"/>
  <c r="R50" i="3"/>
  <c r="Q50" i="3"/>
  <c r="P50" i="3"/>
  <c r="O50" i="3"/>
  <c r="N50" i="3"/>
  <c r="M50" i="3"/>
  <c r="R49" i="3"/>
  <c r="Q49" i="3"/>
  <c r="P49" i="3"/>
  <c r="O49" i="3"/>
  <c r="N49" i="3"/>
  <c r="M49" i="3"/>
  <c r="R48" i="3"/>
  <c r="Q48" i="3"/>
  <c r="P48" i="3"/>
  <c r="O48" i="3"/>
  <c r="N48" i="3"/>
  <c r="M48" i="3"/>
  <c r="R47" i="3"/>
  <c r="Q47" i="3"/>
  <c r="P47" i="3"/>
  <c r="O47" i="3"/>
  <c r="N47" i="3"/>
  <c r="M47" i="3"/>
  <c r="R46" i="3"/>
  <c r="Q46" i="3"/>
  <c r="P46" i="3"/>
  <c r="O46" i="3"/>
  <c r="N46" i="3"/>
  <c r="M46" i="3"/>
  <c r="R45" i="3"/>
  <c r="Q45" i="3"/>
  <c r="P45" i="3"/>
  <c r="O45" i="3"/>
  <c r="N45" i="3"/>
  <c r="M45" i="3"/>
  <c r="R44" i="3"/>
  <c r="Q44" i="3"/>
  <c r="P44" i="3"/>
  <c r="O44" i="3"/>
  <c r="N44" i="3"/>
  <c r="M44" i="3"/>
  <c r="R43" i="3"/>
  <c r="Q43" i="3"/>
  <c r="P43" i="3"/>
  <c r="O43" i="3"/>
  <c r="N43" i="3"/>
  <c r="M43" i="3"/>
  <c r="R42" i="3"/>
  <c r="Q42" i="3"/>
  <c r="P42" i="3"/>
  <c r="O42" i="3"/>
  <c r="N42" i="3"/>
  <c r="M42" i="3"/>
  <c r="R41" i="3"/>
  <c r="Q41" i="3"/>
  <c r="P41" i="3"/>
  <c r="O41" i="3"/>
  <c r="N41" i="3"/>
  <c r="M41" i="3"/>
  <c r="R40" i="3"/>
  <c r="Q40" i="3"/>
  <c r="P40" i="3"/>
  <c r="O40" i="3"/>
  <c r="N40" i="3"/>
  <c r="M40" i="3"/>
  <c r="R39" i="3"/>
  <c r="Q39" i="3"/>
  <c r="P39" i="3"/>
  <c r="O39" i="3"/>
  <c r="N39" i="3"/>
  <c r="M39" i="3"/>
  <c r="R38" i="3"/>
  <c r="Q38" i="3"/>
  <c r="P38" i="3"/>
  <c r="O38" i="3"/>
  <c r="N38" i="3"/>
  <c r="M38" i="3"/>
  <c r="R37" i="3"/>
  <c r="Q37" i="3"/>
  <c r="P37" i="3"/>
  <c r="O37" i="3"/>
  <c r="N37" i="3"/>
  <c r="M37" i="3"/>
  <c r="R36" i="3"/>
  <c r="Q36" i="3"/>
  <c r="P36" i="3"/>
  <c r="O36" i="3"/>
  <c r="N36" i="3"/>
  <c r="M36" i="3"/>
  <c r="R35" i="3"/>
  <c r="Q35" i="3"/>
  <c r="P35" i="3"/>
  <c r="O35" i="3"/>
  <c r="N35" i="3"/>
  <c r="M35" i="3"/>
  <c r="R34" i="3"/>
  <c r="Q34" i="3"/>
  <c r="P34" i="3"/>
  <c r="O34" i="3"/>
  <c r="N34" i="3"/>
  <c r="M34" i="3"/>
  <c r="R33" i="3"/>
  <c r="Q33" i="3"/>
  <c r="P33" i="3"/>
  <c r="O33" i="3"/>
  <c r="N33" i="3"/>
  <c r="M33" i="3"/>
  <c r="R32" i="3"/>
  <c r="Q32" i="3"/>
  <c r="P32" i="3"/>
  <c r="O32" i="3"/>
  <c r="N32" i="3"/>
  <c r="M32" i="3"/>
  <c r="R31" i="3"/>
  <c r="Q31" i="3"/>
  <c r="P31" i="3"/>
  <c r="O31" i="3"/>
  <c r="N31" i="3"/>
  <c r="M31" i="3"/>
  <c r="R30" i="3"/>
  <c r="Q30" i="3"/>
  <c r="P30" i="3"/>
  <c r="O30" i="3"/>
  <c r="N30" i="3"/>
  <c r="M30" i="3"/>
  <c r="R29" i="3"/>
  <c r="Q29" i="3"/>
  <c r="P29" i="3"/>
  <c r="O29" i="3"/>
  <c r="N29" i="3"/>
  <c r="M29" i="3"/>
  <c r="R28" i="3"/>
  <c r="Q28" i="3"/>
  <c r="P28" i="3"/>
  <c r="O28" i="3"/>
  <c r="N28" i="3"/>
  <c r="M28" i="3"/>
  <c r="R27" i="3"/>
  <c r="Q27" i="3"/>
  <c r="P27" i="3"/>
  <c r="O27" i="3"/>
  <c r="N27" i="3"/>
  <c r="M27" i="3"/>
  <c r="R26" i="3"/>
  <c r="Q26" i="3"/>
  <c r="P26" i="3"/>
  <c r="O26" i="3"/>
  <c r="N26" i="3"/>
  <c r="M26" i="3"/>
  <c r="R25" i="3"/>
  <c r="Q25" i="3"/>
  <c r="P25" i="3"/>
  <c r="O25" i="3"/>
  <c r="N25" i="3"/>
  <c r="M25" i="3"/>
  <c r="R24" i="3"/>
  <c r="Q24" i="3"/>
  <c r="P24" i="3"/>
  <c r="O24" i="3"/>
  <c r="N24" i="3"/>
  <c r="M24" i="3"/>
  <c r="R23" i="3"/>
  <c r="Q23" i="3"/>
  <c r="P23" i="3"/>
  <c r="O23" i="3"/>
  <c r="N23" i="3"/>
  <c r="M23" i="3"/>
  <c r="R22" i="3"/>
  <c r="Q22" i="3"/>
  <c r="P22" i="3"/>
  <c r="O22" i="3"/>
  <c r="N22" i="3"/>
  <c r="M22" i="3"/>
  <c r="R21" i="3"/>
  <c r="Q21" i="3"/>
  <c r="P21" i="3"/>
  <c r="O21" i="3"/>
  <c r="N21" i="3"/>
  <c r="M21" i="3"/>
  <c r="R20" i="3"/>
  <c r="Q20" i="3"/>
  <c r="P20" i="3"/>
  <c r="O20" i="3"/>
  <c r="N20" i="3"/>
  <c r="M20" i="3"/>
  <c r="R19" i="3"/>
  <c r="Q19" i="3"/>
  <c r="P19" i="3"/>
  <c r="O19" i="3"/>
  <c r="N19" i="3"/>
  <c r="M19" i="3"/>
  <c r="R18" i="3"/>
  <c r="Q18" i="3"/>
  <c r="P18" i="3"/>
  <c r="O18" i="3"/>
  <c r="N18" i="3"/>
  <c r="M18" i="3"/>
  <c r="R17" i="3"/>
  <c r="Q17" i="3"/>
  <c r="P17" i="3"/>
  <c r="O17" i="3"/>
  <c r="N17" i="3"/>
  <c r="M17" i="3"/>
  <c r="R16" i="3"/>
  <c r="Q16" i="3"/>
  <c r="P16" i="3"/>
  <c r="O16" i="3"/>
  <c r="N16" i="3"/>
  <c r="M16" i="3"/>
  <c r="R15" i="3"/>
  <c r="Q15" i="3"/>
  <c r="P15" i="3"/>
  <c r="O15" i="3"/>
  <c r="N15" i="3"/>
  <c r="M15" i="3"/>
  <c r="R14" i="3"/>
  <c r="Q14" i="3"/>
  <c r="P14" i="3"/>
  <c r="O14" i="3"/>
  <c r="N14" i="3"/>
  <c r="M14" i="3"/>
  <c r="R13" i="3"/>
  <c r="Q13" i="3"/>
  <c r="P13" i="3"/>
  <c r="O13" i="3"/>
  <c r="N13" i="3"/>
  <c r="M13" i="3"/>
  <c r="R12" i="3"/>
  <c r="Q12" i="3"/>
  <c r="P12" i="3"/>
  <c r="O12" i="3"/>
  <c r="N12" i="3"/>
  <c r="M12" i="3"/>
  <c r="R11" i="3"/>
  <c r="Q11" i="3"/>
  <c r="P11" i="3"/>
  <c r="O11" i="3"/>
  <c r="N11" i="3"/>
  <c r="M11" i="3"/>
  <c r="R10" i="3"/>
  <c r="Q10" i="3"/>
  <c r="P10" i="3"/>
  <c r="O10" i="3"/>
  <c r="N10" i="3"/>
  <c r="M10" i="3"/>
  <c r="R9" i="3"/>
  <c r="Q9" i="3"/>
  <c r="P9" i="3"/>
  <c r="O9" i="3"/>
  <c r="N9" i="3"/>
  <c r="M9" i="3"/>
  <c r="R8" i="3"/>
  <c r="Q8" i="3"/>
  <c r="P8" i="3"/>
  <c r="O8" i="3"/>
  <c r="N8" i="3"/>
  <c r="M8" i="3"/>
  <c r="R7" i="3"/>
  <c r="Q7" i="3"/>
  <c r="P7" i="3"/>
  <c r="O7" i="3"/>
  <c r="N7" i="3"/>
  <c r="M7" i="3"/>
  <c r="R6" i="3"/>
  <c r="Q6" i="3"/>
  <c r="P6" i="3"/>
  <c r="O6" i="3"/>
  <c r="N6" i="3"/>
  <c r="M6" i="3"/>
  <c r="R5" i="3"/>
  <c r="Q5" i="3"/>
  <c r="P5" i="3"/>
  <c r="O5" i="3"/>
  <c r="N5" i="3"/>
  <c r="M5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  <c r="J9" i="3"/>
  <c r="F10" i="3"/>
  <c r="G10" i="3"/>
  <c r="H10" i="3"/>
  <c r="I10" i="3"/>
  <c r="J10" i="3"/>
  <c r="F11" i="3"/>
  <c r="G11" i="3"/>
  <c r="H11" i="3"/>
  <c r="I11" i="3"/>
  <c r="J11" i="3"/>
  <c r="F12" i="3"/>
  <c r="G12" i="3"/>
  <c r="H12" i="3"/>
  <c r="I12" i="3"/>
  <c r="J12" i="3"/>
  <c r="F13" i="3"/>
  <c r="G13" i="3"/>
  <c r="H13" i="3"/>
  <c r="I13" i="3"/>
  <c r="J13" i="3"/>
  <c r="F14" i="3"/>
  <c r="G14" i="3"/>
  <c r="H14" i="3"/>
  <c r="I14" i="3"/>
  <c r="J14" i="3"/>
  <c r="F15" i="3"/>
  <c r="G15" i="3"/>
  <c r="H15" i="3"/>
  <c r="I15" i="3"/>
  <c r="J15" i="3"/>
  <c r="F16" i="3"/>
  <c r="G16" i="3"/>
  <c r="H16" i="3"/>
  <c r="I16" i="3"/>
  <c r="J16" i="3"/>
  <c r="F17" i="3"/>
  <c r="G17" i="3"/>
  <c r="H17" i="3"/>
  <c r="I17" i="3"/>
  <c r="J17" i="3"/>
  <c r="F18" i="3"/>
  <c r="G18" i="3"/>
  <c r="H18" i="3"/>
  <c r="I18" i="3"/>
  <c r="J18" i="3"/>
  <c r="F19" i="3"/>
  <c r="G19" i="3"/>
  <c r="H19" i="3"/>
  <c r="I19" i="3"/>
  <c r="J19" i="3"/>
  <c r="F20" i="3"/>
  <c r="G20" i="3"/>
  <c r="H20" i="3"/>
  <c r="I20" i="3"/>
  <c r="J20" i="3"/>
  <c r="F21" i="3"/>
  <c r="G21" i="3"/>
  <c r="H21" i="3"/>
  <c r="I21" i="3"/>
  <c r="J21" i="3"/>
  <c r="F22" i="3"/>
  <c r="G22" i="3"/>
  <c r="H22" i="3"/>
  <c r="I22" i="3"/>
  <c r="J22" i="3"/>
  <c r="F23" i="3"/>
  <c r="G23" i="3"/>
  <c r="H23" i="3"/>
  <c r="I23" i="3"/>
  <c r="J23" i="3"/>
  <c r="F24" i="3"/>
  <c r="G24" i="3"/>
  <c r="H24" i="3"/>
  <c r="I24" i="3"/>
  <c r="J24" i="3"/>
  <c r="F25" i="3"/>
  <c r="G25" i="3"/>
  <c r="H25" i="3"/>
  <c r="I25" i="3"/>
  <c r="J25" i="3"/>
  <c r="F26" i="3"/>
  <c r="G26" i="3"/>
  <c r="H26" i="3"/>
  <c r="I26" i="3"/>
  <c r="J26" i="3"/>
  <c r="F27" i="3"/>
  <c r="G27" i="3"/>
  <c r="H27" i="3"/>
  <c r="I27" i="3"/>
  <c r="J27" i="3"/>
  <c r="F28" i="3"/>
  <c r="G28" i="3"/>
  <c r="H28" i="3"/>
  <c r="I28" i="3"/>
  <c r="J28" i="3"/>
  <c r="F29" i="3"/>
  <c r="G29" i="3"/>
  <c r="H29" i="3"/>
  <c r="I29" i="3"/>
  <c r="J29" i="3"/>
  <c r="F30" i="3"/>
  <c r="G30" i="3"/>
  <c r="H30" i="3"/>
  <c r="I30" i="3"/>
  <c r="J30" i="3"/>
  <c r="F31" i="3"/>
  <c r="G31" i="3"/>
  <c r="H31" i="3"/>
  <c r="I31" i="3"/>
  <c r="J31" i="3"/>
  <c r="F32" i="3"/>
  <c r="G32" i="3"/>
  <c r="H32" i="3"/>
  <c r="I32" i="3"/>
  <c r="J32" i="3"/>
  <c r="F33" i="3"/>
  <c r="G33" i="3"/>
  <c r="H33" i="3"/>
  <c r="I33" i="3"/>
  <c r="J33" i="3"/>
  <c r="F34" i="3"/>
  <c r="G34" i="3"/>
  <c r="H34" i="3"/>
  <c r="I34" i="3"/>
  <c r="J34" i="3"/>
  <c r="F35" i="3"/>
  <c r="G35" i="3"/>
  <c r="H35" i="3"/>
  <c r="I35" i="3"/>
  <c r="J35" i="3"/>
  <c r="F36" i="3"/>
  <c r="G36" i="3"/>
  <c r="H36" i="3"/>
  <c r="I36" i="3"/>
  <c r="J36" i="3"/>
  <c r="F37" i="3"/>
  <c r="G37" i="3"/>
  <c r="H37" i="3"/>
  <c r="I37" i="3"/>
  <c r="J37" i="3"/>
  <c r="F38" i="3"/>
  <c r="G38" i="3"/>
  <c r="H38" i="3"/>
  <c r="I38" i="3"/>
  <c r="J38" i="3"/>
  <c r="F39" i="3"/>
  <c r="G39" i="3"/>
  <c r="H39" i="3"/>
  <c r="I39" i="3"/>
  <c r="J39" i="3"/>
  <c r="F40" i="3"/>
  <c r="G40" i="3"/>
  <c r="H40" i="3"/>
  <c r="I40" i="3"/>
  <c r="J40" i="3"/>
  <c r="F41" i="3"/>
  <c r="G41" i="3"/>
  <c r="H41" i="3"/>
  <c r="I41" i="3"/>
  <c r="J41" i="3"/>
  <c r="F42" i="3"/>
  <c r="G42" i="3"/>
  <c r="H42" i="3"/>
  <c r="I42" i="3"/>
  <c r="J42" i="3"/>
  <c r="F43" i="3"/>
  <c r="G43" i="3"/>
  <c r="H43" i="3"/>
  <c r="I43" i="3"/>
  <c r="J43" i="3"/>
  <c r="F44" i="3"/>
  <c r="G44" i="3"/>
  <c r="H44" i="3"/>
  <c r="I44" i="3"/>
  <c r="J44" i="3"/>
  <c r="F45" i="3"/>
  <c r="G45" i="3"/>
  <c r="H45" i="3"/>
  <c r="I45" i="3"/>
  <c r="J45" i="3"/>
  <c r="F46" i="3"/>
  <c r="G46" i="3"/>
  <c r="H46" i="3"/>
  <c r="I46" i="3"/>
  <c r="J46" i="3"/>
  <c r="F47" i="3"/>
  <c r="G47" i="3"/>
  <c r="H47" i="3"/>
  <c r="I47" i="3"/>
  <c r="J47" i="3"/>
  <c r="F48" i="3"/>
  <c r="G48" i="3"/>
  <c r="H48" i="3"/>
  <c r="I48" i="3"/>
  <c r="J48" i="3"/>
  <c r="F49" i="3"/>
  <c r="G49" i="3"/>
  <c r="H49" i="3"/>
  <c r="I49" i="3"/>
  <c r="J49" i="3"/>
  <c r="F50" i="3"/>
  <c r="G50" i="3"/>
  <c r="H50" i="3"/>
  <c r="I50" i="3"/>
  <c r="J50" i="3"/>
  <c r="F51" i="3"/>
  <c r="G51" i="3"/>
  <c r="H51" i="3"/>
  <c r="I51" i="3"/>
  <c r="J51" i="3"/>
  <c r="F52" i="3"/>
  <c r="G52" i="3"/>
  <c r="H52" i="3"/>
  <c r="I52" i="3"/>
  <c r="J52" i="3"/>
  <c r="F53" i="3"/>
  <c r="G53" i="3"/>
  <c r="H53" i="3"/>
  <c r="I53" i="3"/>
  <c r="J53" i="3"/>
  <c r="F54" i="3"/>
  <c r="G54" i="3"/>
  <c r="H54" i="3"/>
  <c r="I54" i="3"/>
  <c r="J54" i="3"/>
  <c r="F55" i="3"/>
  <c r="G55" i="3"/>
  <c r="H55" i="3"/>
  <c r="I55" i="3"/>
  <c r="J55" i="3"/>
  <c r="F56" i="3"/>
  <c r="G56" i="3"/>
  <c r="H56" i="3"/>
  <c r="I56" i="3"/>
  <c r="J56" i="3"/>
  <c r="F57" i="3"/>
  <c r="G57" i="3"/>
  <c r="H57" i="3"/>
  <c r="I57" i="3"/>
  <c r="J57" i="3"/>
  <c r="F58" i="3"/>
  <c r="G58" i="3"/>
  <c r="H58" i="3"/>
  <c r="I58" i="3"/>
  <c r="J58" i="3"/>
  <c r="F59" i="3"/>
  <c r="G59" i="3"/>
  <c r="H59" i="3"/>
  <c r="I59" i="3"/>
  <c r="J59" i="3"/>
  <c r="F60" i="3"/>
  <c r="G60" i="3"/>
  <c r="H60" i="3"/>
  <c r="I60" i="3"/>
  <c r="J60" i="3"/>
  <c r="F61" i="3"/>
  <c r="G61" i="3"/>
  <c r="H61" i="3"/>
  <c r="I61" i="3"/>
  <c r="J61" i="3"/>
  <c r="F62" i="3"/>
  <c r="G62" i="3"/>
  <c r="H62" i="3"/>
  <c r="I62" i="3"/>
  <c r="J62" i="3"/>
  <c r="F63" i="3"/>
  <c r="G63" i="3"/>
  <c r="H63" i="3"/>
  <c r="I63" i="3"/>
  <c r="J63" i="3"/>
  <c r="F64" i="3"/>
  <c r="G64" i="3"/>
  <c r="H64" i="3"/>
  <c r="I64" i="3"/>
  <c r="J64" i="3"/>
  <c r="F65" i="3"/>
  <c r="G65" i="3"/>
  <c r="H65" i="3"/>
  <c r="I65" i="3"/>
  <c r="J65" i="3"/>
  <c r="F66" i="3"/>
  <c r="G66" i="3"/>
  <c r="H66" i="3"/>
  <c r="I66" i="3"/>
  <c r="J66" i="3"/>
  <c r="F67" i="3"/>
  <c r="G67" i="3"/>
  <c r="H67" i="3"/>
  <c r="I67" i="3"/>
  <c r="J67" i="3"/>
  <c r="F68" i="3"/>
  <c r="G68" i="3"/>
  <c r="H68" i="3"/>
  <c r="I68" i="3"/>
  <c r="J68" i="3"/>
  <c r="F69" i="3"/>
  <c r="G69" i="3"/>
  <c r="H69" i="3"/>
  <c r="I69" i="3"/>
  <c r="J69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5" i="3"/>
  <c r="AL9" i="13" l="1"/>
  <c r="AL8" i="13"/>
  <c r="AL10" i="13"/>
  <c r="F27" i="14"/>
  <c r="F26" i="14"/>
  <c r="X2" i="15"/>
  <c r="W32" i="15"/>
  <c r="W31" i="15" s="1"/>
  <c r="W30" i="15" s="1"/>
  <c r="W29" i="15" s="1"/>
  <c r="W28" i="15" s="1"/>
  <c r="W27" i="15" s="1"/>
  <c r="W26" i="15" s="1"/>
  <c r="W25" i="15" s="1"/>
  <c r="W24" i="15" s="1"/>
  <c r="W23" i="15" s="1"/>
  <c r="W22" i="15" s="1"/>
  <c r="W21" i="15" s="1"/>
  <c r="W20" i="15" s="1"/>
  <c r="W19" i="15" s="1"/>
  <c r="W18" i="15" s="1"/>
  <c r="W17" i="15" s="1"/>
  <c r="W16" i="15" s="1"/>
  <c r="W15" i="15" s="1"/>
  <c r="W14" i="15" s="1"/>
  <c r="W13" i="15" s="1"/>
  <c r="W12" i="15" s="1"/>
  <c r="W11" i="15" s="1"/>
  <c r="W10" i="15" s="1"/>
  <c r="W9" i="15" s="1"/>
  <c r="W8" i="15" s="1"/>
  <c r="W7" i="15" s="1"/>
  <c r="W6" i="15" s="1"/>
  <c r="W5" i="15" s="1"/>
  <c r="E18" i="11"/>
  <c r="E17" i="11" s="1"/>
  <c r="E16" i="11" s="1"/>
  <c r="E15" i="11" s="1"/>
  <c r="E14" i="11" s="1"/>
  <c r="E13" i="11" s="1"/>
  <c r="E12" i="11" s="1"/>
  <c r="E11" i="11" s="1"/>
  <c r="E10" i="11" s="1"/>
  <c r="E9" i="11" s="1"/>
  <c r="E8" i="11" s="1"/>
  <c r="E7" i="11" s="1"/>
  <c r="E6" i="11" s="1"/>
  <c r="E5" i="11" s="1"/>
  <c r="E20" i="11"/>
  <c r="E19" i="11" s="1"/>
  <c r="F28" i="14" l="1"/>
  <c r="AL11" i="13"/>
  <c r="F25" i="14"/>
  <c r="X38" i="15"/>
  <c r="X37" i="15" s="1"/>
  <c r="X36" i="15" s="1"/>
  <c r="X35" i="15" s="1"/>
  <c r="X34" i="15" s="1"/>
  <c r="X33" i="15" s="1"/>
  <c r="X32" i="15" s="1"/>
  <c r="X31" i="15" s="1"/>
  <c r="X30" i="15" s="1"/>
  <c r="X29" i="15" s="1"/>
  <c r="X28" i="15" s="1"/>
  <c r="X27" i="15" s="1"/>
  <c r="X26" i="15" s="1"/>
  <c r="X25" i="15" s="1"/>
  <c r="X24" i="15" s="1"/>
  <c r="X23" i="15" s="1"/>
  <c r="X22" i="15" s="1"/>
  <c r="X21" i="15" s="1"/>
  <c r="X20" i="15" s="1"/>
  <c r="X19" i="15" s="1"/>
  <c r="X18" i="15" s="1"/>
  <c r="X17" i="15" s="1"/>
  <c r="X16" i="15" s="1"/>
  <c r="X15" i="15" s="1"/>
  <c r="X14" i="15" s="1"/>
  <c r="X13" i="15" s="1"/>
  <c r="X12" i="15" s="1"/>
  <c r="X11" i="15" s="1"/>
  <c r="X10" i="15" s="1"/>
  <c r="X9" i="15" s="1"/>
  <c r="X8" i="15" s="1"/>
  <c r="X7" i="15" s="1"/>
  <c r="X6" i="15" s="1"/>
  <c r="X5" i="15" s="1"/>
  <c r="Y2" i="15"/>
  <c r="F29" i="14" l="1"/>
  <c r="U16" i="14"/>
  <c r="Y43" i="15"/>
  <c r="Y42" i="15" s="1"/>
  <c r="Y41" i="15" s="1"/>
  <c r="Y40" i="15" s="1"/>
  <c r="Y39" i="15" s="1"/>
  <c r="Y38" i="15" s="1"/>
  <c r="Y37" i="15" s="1"/>
  <c r="Y36" i="15" s="1"/>
  <c r="Y35" i="15" s="1"/>
  <c r="Y34" i="15" s="1"/>
  <c r="Y33" i="15" s="1"/>
  <c r="Y32" i="15" s="1"/>
  <c r="Y31" i="15" s="1"/>
  <c r="Y30" i="15" s="1"/>
  <c r="Y29" i="15" s="1"/>
  <c r="Y28" i="15" s="1"/>
  <c r="Y27" i="15" s="1"/>
  <c r="Y26" i="15" s="1"/>
  <c r="Y25" i="15" s="1"/>
  <c r="Y24" i="15" s="1"/>
  <c r="Y23" i="15" s="1"/>
  <c r="Y22" i="15" s="1"/>
  <c r="Y21" i="15" s="1"/>
  <c r="Y20" i="15" s="1"/>
  <c r="Y19" i="15" s="1"/>
  <c r="Y18" i="15" s="1"/>
  <c r="Y17" i="15" s="1"/>
  <c r="Y16" i="15" s="1"/>
  <c r="Y15" i="15" s="1"/>
  <c r="Y14" i="15" s="1"/>
  <c r="Y13" i="15" s="1"/>
  <c r="Y12" i="15" s="1"/>
  <c r="Y11" i="15" s="1"/>
  <c r="Y10" i="15" s="1"/>
  <c r="Y9" i="15" s="1"/>
  <c r="Y8" i="15" s="1"/>
  <c r="Y7" i="15" s="1"/>
  <c r="Y6" i="15" s="1"/>
  <c r="Y5" i="15" s="1"/>
  <c r="Z2" i="15"/>
  <c r="Z49" i="15" s="1"/>
  <c r="Z48" i="15" s="1"/>
  <c r="Z47" i="15" s="1"/>
  <c r="Z46" i="15" s="1"/>
  <c r="Z45" i="15" s="1"/>
  <c r="Z44" i="15" s="1"/>
  <c r="Z43" i="15" s="1"/>
  <c r="Z42" i="15" s="1"/>
  <c r="Z41" i="15" s="1"/>
  <c r="Z40" i="15" s="1"/>
  <c r="Z39" i="15" s="1"/>
  <c r="Z38" i="15" s="1"/>
  <c r="Z37" i="15" s="1"/>
  <c r="Z36" i="15" s="1"/>
  <c r="Z35" i="15" s="1"/>
  <c r="Z34" i="15" s="1"/>
  <c r="Z33" i="15" s="1"/>
  <c r="Z32" i="15" s="1"/>
  <c r="Z31" i="15" s="1"/>
  <c r="Z30" i="15" s="1"/>
  <c r="Z29" i="15" s="1"/>
  <c r="Z28" i="15" s="1"/>
  <c r="Z27" i="15" s="1"/>
  <c r="Z26" i="15" s="1"/>
  <c r="Z25" i="15" s="1"/>
  <c r="Z24" i="15" s="1"/>
  <c r="Z23" i="15" s="1"/>
  <c r="Z22" i="15" s="1"/>
  <c r="Z21" i="15" s="1"/>
  <c r="Z20" i="15" s="1"/>
  <c r="Z19" i="15" s="1"/>
  <c r="Z18" i="15" s="1"/>
  <c r="Z17" i="15" s="1"/>
  <c r="Z16" i="15" s="1"/>
  <c r="Z15" i="15" s="1"/>
  <c r="Z14" i="15" s="1"/>
  <c r="Z13" i="15" s="1"/>
  <c r="Z12" i="15" s="1"/>
  <c r="Z11" i="15" s="1"/>
  <c r="Z10" i="15" s="1"/>
  <c r="Z9" i="15" s="1"/>
  <c r="Z8" i="15" s="1"/>
  <c r="Z7" i="15" s="1"/>
  <c r="Z6" i="15" s="1"/>
  <c r="Z5" i="15" s="1"/>
  <c r="G29" i="14"/>
  <c r="F30" i="14" l="1"/>
  <c r="AC17" i="14"/>
  <c r="G28" i="14"/>
  <c r="U15" i="14"/>
  <c r="M15" i="14"/>
  <c r="F31" i="14" l="1"/>
  <c r="G30" i="14"/>
  <c r="U17" i="14"/>
  <c r="G27" i="14"/>
  <c r="M14" i="14"/>
  <c r="U14" i="14"/>
  <c r="AC16" i="14"/>
  <c r="G31" i="14" l="1"/>
  <c r="E30" i="18"/>
  <c r="F30" i="18" s="1"/>
  <c r="F32" i="14"/>
  <c r="AC18" i="14"/>
  <c r="U18" i="14"/>
  <c r="M16" i="14"/>
  <c r="G26" i="14"/>
  <c r="AC15" i="14"/>
  <c r="M13" i="14"/>
  <c r="U13" i="14"/>
  <c r="F33" i="14" l="1"/>
  <c r="G32" i="14"/>
  <c r="AC19" i="14"/>
  <c r="U19" i="14"/>
  <c r="M17" i="14"/>
  <c r="G25" i="14"/>
  <c r="M12" i="14"/>
  <c r="V18" i="14"/>
  <c r="U12" i="14"/>
  <c r="AC14" i="14"/>
  <c r="H32" i="14" l="1"/>
  <c r="F34" i="14"/>
  <c r="G33" i="14"/>
  <c r="AC20" i="14"/>
  <c r="U20" i="14"/>
  <c r="V19" i="14"/>
  <c r="M18" i="14"/>
  <c r="AD19" i="14"/>
  <c r="U11" i="14"/>
  <c r="H31" i="14"/>
  <c r="AC13" i="14"/>
  <c r="F18" i="14"/>
  <c r="M11" i="14"/>
  <c r="V17" i="14"/>
  <c r="F35" i="14" l="1"/>
  <c r="H33" i="14"/>
  <c r="G34" i="14"/>
  <c r="AD20" i="14"/>
  <c r="AC21" i="14"/>
  <c r="V20" i="14"/>
  <c r="U21" i="14"/>
  <c r="M19" i="14"/>
  <c r="F19" i="14"/>
  <c r="E20" i="14"/>
  <c r="AD18" i="14"/>
  <c r="U10" i="14"/>
  <c r="M10" i="14"/>
  <c r="V16" i="14"/>
  <c r="N18" i="14"/>
  <c r="F17" i="14"/>
  <c r="AC12" i="14"/>
  <c r="H30" i="14"/>
  <c r="F36" i="14" l="1"/>
  <c r="H34" i="14"/>
  <c r="G35" i="14"/>
  <c r="AC22" i="14"/>
  <c r="AD21" i="14"/>
  <c r="U22" i="14"/>
  <c r="V21" i="14"/>
  <c r="M20" i="14"/>
  <c r="N19" i="14"/>
  <c r="F20" i="14"/>
  <c r="E21" i="14"/>
  <c r="I33" i="14"/>
  <c r="AD17" i="14"/>
  <c r="M9" i="14"/>
  <c r="H29" i="14"/>
  <c r="AC11" i="14"/>
  <c r="N17" i="14"/>
  <c r="F16" i="14"/>
  <c r="V15" i="14"/>
  <c r="U9" i="14"/>
  <c r="F37" i="14" l="1"/>
  <c r="I34" i="14"/>
  <c r="G36" i="14"/>
  <c r="H35" i="14"/>
  <c r="AD22" i="14"/>
  <c r="AC23" i="14"/>
  <c r="V22" i="14"/>
  <c r="U23" i="14"/>
  <c r="M21" i="14"/>
  <c r="N20" i="14"/>
  <c r="F21" i="14"/>
  <c r="E22" i="14"/>
  <c r="AD16" i="14"/>
  <c r="I32" i="14"/>
  <c r="AC10" i="14"/>
  <c r="H28" i="14"/>
  <c r="M8" i="14"/>
  <c r="U8" i="14"/>
  <c r="O19" i="14"/>
  <c r="AE21" i="14"/>
  <c r="V14" i="14"/>
  <c r="F15" i="14"/>
  <c r="W22" i="14"/>
  <c r="N16" i="14"/>
  <c r="F38" i="14" l="1"/>
  <c r="H36" i="14"/>
  <c r="G37" i="14"/>
  <c r="I35" i="14"/>
  <c r="AC24" i="14"/>
  <c r="AD23" i="14"/>
  <c r="AE22" i="14"/>
  <c r="V23" i="14"/>
  <c r="U24" i="14"/>
  <c r="O20" i="14"/>
  <c r="M22" i="14"/>
  <c r="N21" i="14"/>
  <c r="F22" i="14"/>
  <c r="G21" i="14"/>
  <c r="E23" i="14"/>
  <c r="I31" i="14"/>
  <c r="AD15" i="14"/>
  <c r="G20" i="14"/>
  <c r="V13" i="14"/>
  <c r="H27" i="14"/>
  <c r="AE20" i="14"/>
  <c r="O18" i="14"/>
  <c r="M7" i="14"/>
  <c r="N15" i="14"/>
  <c r="W21" i="14"/>
  <c r="F14" i="14"/>
  <c r="U7" i="14"/>
  <c r="AC9" i="14"/>
  <c r="H37" i="14" l="1"/>
  <c r="F39" i="14"/>
  <c r="I36" i="14"/>
  <c r="J36" i="14"/>
  <c r="G38" i="14"/>
  <c r="AC25" i="14"/>
  <c r="AE23" i="14"/>
  <c r="AD24" i="14"/>
  <c r="U25" i="14"/>
  <c r="V24" i="14"/>
  <c r="W23" i="14"/>
  <c r="O21" i="14"/>
  <c r="N22" i="14"/>
  <c r="M23" i="14"/>
  <c r="F23" i="14"/>
  <c r="G22" i="14"/>
  <c r="E6" i="18"/>
  <c r="F6" i="18" s="1"/>
  <c r="E24" i="14"/>
  <c r="G19" i="14"/>
  <c r="AD14" i="14"/>
  <c r="I30" i="14"/>
  <c r="AC8" i="14"/>
  <c r="M5" i="14"/>
  <c r="M6" i="14"/>
  <c r="H26" i="14"/>
  <c r="N14" i="14"/>
  <c r="AE19" i="14"/>
  <c r="W20" i="14"/>
  <c r="V12" i="14"/>
  <c r="U6" i="14"/>
  <c r="U5" i="14"/>
  <c r="O17" i="14"/>
  <c r="J35" i="14"/>
  <c r="F13" i="14"/>
  <c r="E34" i="18" l="1"/>
  <c r="F34" i="18" s="1"/>
  <c r="G39" i="14"/>
  <c r="I37" i="14"/>
  <c r="J37" i="14"/>
  <c r="H38" i="14"/>
  <c r="F40" i="14"/>
  <c r="AE24" i="14"/>
  <c r="AD25" i="14"/>
  <c r="AC26" i="14"/>
  <c r="W24" i="14"/>
  <c r="V25" i="14"/>
  <c r="U26" i="14"/>
  <c r="N23" i="14"/>
  <c r="M24" i="14"/>
  <c r="O22" i="14"/>
  <c r="F24" i="14"/>
  <c r="E10" i="18"/>
  <c r="F10" i="18" s="1"/>
  <c r="G23" i="14"/>
  <c r="E25" i="14"/>
  <c r="I29" i="14"/>
  <c r="AD13" i="14"/>
  <c r="G18" i="14"/>
  <c r="V11" i="14"/>
  <c r="O16" i="14"/>
  <c r="N13" i="14"/>
  <c r="J34" i="14"/>
  <c r="AE18" i="14"/>
  <c r="F12" i="14"/>
  <c r="H25" i="14"/>
  <c r="W19" i="14"/>
  <c r="AC7" i="14"/>
  <c r="G40" i="14" l="1"/>
  <c r="F41" i="14"/>
  <c r="J38" i="14"/>
  <c r="I38" i="14"/>
  <c r="H39" i="14"/>
  <c r="E7" i="18"/>
  <c r="F7" i="18" s="1"/>
  <c r="AD26" i="14"/>
  <c r="AE25" i="14"/>
  <c r="AC27" i="14"/>
  <c r="V26" i="14"/>
  <c r="U27" i="14"/>
  <c r="W25" i="14"/>
  <c r="M25" i="14"/>
  <c r="N24" i="14"/>
  <c r="O23" i="14"/>
  <c r="G24" i="14"/>
  <c r="E26" i="14"/>
  <c r="P22" i="14"/>
  <c r="G17" i="14"/>
  <c r="AD12" i="14"/>
  <c r="I28" i="14"/>
  <c r="AC5" i="14"/>
  <c r="AC6" i="14"/>
  <c r="N12" i="14"/>
  <c r="O15" i="14"/>
  <c r="W18" i="14"/>
  <c r="F11" i="14"/>
  <c r="AE17" i="14"/>
  <c r="J33" i="14"/>
  <c r="V10" i="14"/>
  <c r="AF24" i="14"/>
  <c r="J39" i="14" l="1"/>
  <c r="I39" i="14"/>
  <c r="G41" i="14"/>
  <c r="H40" i="14"/>
  <c r="F42" i="14"/>
  <c r="M3" i="18"/>
  <c r="D5" i="19" s="1"/>
  <c r="E14" i="18"/>
  <c r="F14" i="18" s="1"/>
  <c r="AC28" i="14"/>
  <c r="AD27" i="14"/>
  <c r="AF25" i="14"/>
  <c r="AE26" i="14"/>
  <c r="U28" i="14"/>
  <c r="V27" i="14"/>
  <c r="W26" i="14"/>
  <c r="P23" i="14"/>
  <c r="O24" i="14"/>
  <c r="M26" i="14"/>
  <c r="N25" i="14"/>
  <c r="H24" i="14"/>
  <c r="E27" i="14"/>
  <c r="P21" i="14"/>
  <c r="I27" i="14"/>
  <c r="AD11" i="14"/>
  <c r="G16" i="14"/>
  <c r="J32" i="14"/>
  <c r="AF23" i="14"/>
  <c r="AE16" i="14"/>
  <c r="N11" i="14"/>
  <c r="V9" i="14"/>
  <c r="O14" i="14"/>
  <c r="W17" i="14"/>
  <c r="H23" i="14"/>
  <c r="F10" i="14"/>
  <c r="H41" i="14" l="1"/>
  <c r="F43" i="14"/>
  <c r="G42" i="14"/>
  <c r="J40" i="14"/>
  <c r="I40" i="14"/>
  <c r="AE27" i="14"/>
  <c r="AD28" i="14"/>
  <c r="AF26" i="14"/>
  <c r="W27" i="14"/>
  <c r="V28" i="14"/>
  <c r="O25" i="14"/>
  <c r="N26" i="14"/>
  <c r="M27" i="14"/>
  <c r="P24" i="14"/>
  <c r="E28" i="14"/>
  <c r="AG25" i="14"/>
  <c r="P20" i="14"/>
  <c r="G15" i="14"/>
  <c r="AD10" i="14"/>
  <c r="I26" i="14"/>
  <c r="AE15" i="14"/>
  <c r="N10" i="14"/>
  <c r="H22" i="14"/>
  <c r="W16" i="14"/>
  <c r="AF22" i="14"/>
  <c r="F9" i="14"/>
  <c r="O13" i="14"/>
  <c r="V8" i="14"/>
  <c r="J31" i="14"/>
  <c r="H42" i="14" l="1"/>
  <c r="F44" i="14"/>
  <c r="G43" i="14"/>
  <c r="I41" i="14"/>
  <c r="J41" i="14"/>
  <c r="AD29" i="14"/>
  <c r="AG26" i="14"/>
  <c r="AE28" i="14"/>
  <c r="AF27" i="14"/>
  <c r="W28" i="14"/>
  <c r="V29" i="14"/>
  <c r="M28" i="14"/>
  <c r="N27" i="14"/>
  <c r="O26" i="14"/>
  <c r="P25" i="14"/>
  <c r="AG24" i="14"/>
  <c r="P19" i="14"/>
  <c r="I25" i="14"/>
  <c r="AD9" i="14"/>
  <c r="G14" i="14"/>
  <c r="N9" i="14"/>
  <c r="V7" i="14"/>
  <c r="O12" i="14"/>
  <c r="H21" i="14"/>
  <c r="F8" i="14"/>
  <c r="Q25" i="14"/>
  <c r="W15" i="14"/>
  <c r="J30" i="14"/>
  <c r="AF21" i="14"/>
  <c r="AE14" i="14"/>
  <c r="H43" i="14" l="1"/>
  <c r="F45" i="14"/>
  <c r="G44" i="14"/>
  <c r="J42" i="14"/>
  <c r="I42" i="14"/>
  <c r="AG27" i="14"/>
  <c r="AF28" i="14"/>
  <c r="AD30" i="14"/>
  <c r="AE29" i="14"/>
  <c r="V30" i="14"/>
  <c r="W29" i="14"/>
  <c r="P26" i="14"/>
  <c r="O27" i="14"/>
  <c r="N28" i="14"/>
  <c r="AG23" i="14"/>
  <c r="P18" i="14"/>
  <c r="G13" i="14"/>
  <c r="AD8" i="14"/>
  <c r="I24" i="14"/>
  <c r="J29" i="14"/>
  <c r="AE13" i="14"/>
  <c r="V5" i="14"/>
  <c r="V6" i="14"/>
  <c r="F7" i="14"/>
  <c r="H20" i="14"/>
  <c r="O11" i="14"/>
  <c r="N8" i="14"/>
  <c r="W14" i="14"/>
  <c r="Q24" i="14"/>
  <c r="AF20" i="14"/>
  <c r="H44" i="14" l="1"/>
  <c r="F46" i="14"/>
  <c r="G45" i="14"/>
  <c r="E18" i="18"/>
  <c r="F18" i="18" s="1"/>
  <c r="J43" i="14"/>
  <c r="I43" i="14"/>
  <c r="AF29" i="14"/>
  <c r="AD31" i="14"/>
  <c r="AE30" i="14"/>
  <c r="AG28" i="14"/>
  <c r="V31" i="14"/>
  <c r="W30" i="14"/>
  <c r="N29" i="14"/>
  <c r="O28" i="14"/>
  <c r="P27" i="14"/>
  <c r="Q26" i="14"/>
  <c r="AG22" i="14"/>
  <c r="P17" i="14"/>
  <c r="I23" i="14"/>
  <c r="AD7" i="14"/>
  <c r="G12" i="14"/>
  <c r="Q23" i="14"/>
  <c r="AE12" i="14"/>
  <c r="W13" i="14"/>
  <c r="N7" i="14"/>
  <c r="O10" i="14"/>
  <c r="J28" i="14"/>
  <c r="AF19" i="14"/>
  <c r="H19" i="14"/>
  <c r="F6" i="14"/>
  <c r="F5" i="14"/>
  <c r="H45" i="14" l="1"/>
  <c r="G46" i="14"/>
  <c r="F47" i="14"/>
  <c r="J44" i="14"/>
  <c r="I44" i="14"/>
  <c r="E31" i="18"/>
  <c r="F31" i="18" s="1"/>
  <c r="AF30" i="14"/>
  <c r="AE31" i="14"/>
  <c r="AH29" i="14"/>
  <c r="AG29" i="14"/>
  <c r="AD32" i="14"/>
  <c r="W31" i="14"/>
  <c r="V32" i="14"/>
  <c r="P28" i="14"/>
  <c r="Q27" i="14"/>
  <c r="O29" i="14"/>
  <c r="N30" i="14"/>
  <c r="AG21" i="14"/>
  <c r="P16" i="14"/>
  <c r="G11" i="14"/>
  <c r="AD5" i="14"/>
  <c r="AD6" i="14"/>
  <c r="I22" i="14"/>
  <c r="H18" i="14"/>
  <c r="J27" i="14"/>
  <c r="O9" i="14"/>
  <c r="AE11" i="14"/>
  <c r="N5" i="14"/>
  <c r="N6" i="14"/>
  <c r="W12" i="14"/>
  <c r="AF18" i="14"/>
  <c r="Q22" i="14"/>
  <c r="F48" i="14" l="1"/>
  <c r="G47" i="14"/>
  <c r="E38" i="18"/>
  <c r="F38" i="18" s="1"/>
  <c r="H46" i="14"/>
  <c r="J45" i="14"/>
  <c r="I45" i="14"/>
  <c r="M5" i="18"/>
  <c r="D6" i="19" s="1"/>
  <c r="E11" i="18"/>
  <c r="F11" i="18" s="1"/>
  <c r="AE32" i="14"/>
  <c r="AD33" i="14"/>
  <c r="AF31" i="14"/>
  <c r="AH30" i="14"/>
  <c r="AG30" i="14"/>
  <c r="W32" i="14"/>
  <c r="V33" i="14"/>
  <c r="N31" i="14"/>
  <c r="O30" i="14"/>
  <c r="P29" i="14"/>
  <c r="R28" i="14"/>
  <c r="Q28" i="14"/>
  <c r="AG20" i="14"/>
  <c r="P15" i="14"/>
  <c r="I21" i="14"/>
  <c r="G10" i="14"/>
  <c r="AH28" i="14"/>
  <c r="R27" i="14"/>
  <c r="AE10" i="14"/>
  <c r="O8" i="14"/>
  <c r="Q21" i="14"/>
  <c r="AF17" i="14"/>
  <c r="J26" i="14"/>
  <c r="W11" i="14"/>
  <c r="H17" i="14"/>
  <c r="I46" i="14" l="1"/>
  <c r="J46" i="14"/>
  <c r="H47" i="14"/>
  <c r="F49" i="14"/>
  <c r="G48" i="14"/>
  <c r="N3" i="18"/>
  <c r="E5" i="19" s="1"/>
  <c r="AE33" i="14"/>
  <c r="AD34" i="14"/>
  <c r="AH31" i="14"/>
  <c r="AG31" i="14"/>
  <c r="AF32" i="14"/>
  <c r="V34" i="14"/>
  <c r="W33" i="14"/>
  <c r="R29" i="14"/>
  <c r="Q29" i="14"/>
  <c r="P30" i="14"/>
  <c r="N32" i="14"/>
  <c r="O31" i="14"/>
  <c r="AG19" i="14"/>
  <c r="P14" i="14"/>
  <c r="G9" i="14"/>
  <c r="I20" i="14"/>
  <c r="AE9" i="14"/>
  <c r="H16" i="14"/>
  <c r="W10" i="14"/>
  <c r="J25" i="14"/>
  <c r="O7" i="14"/>
  <c r="AF16" i="14"/>
  <c r="R26" i="14"/>
  <c r="Q20" i="14"/>
  <c r="AH27" i="14"/>
  <c r="G49" i="14" l="1"/>
  <c r="H48" i="14"/>
  <c r="F50" i="14"/>
  <c r="J47" i="14"/>
  <c r="I47" i="14"/>
  <c r="AH32" i="14"/>
  <c r="AG32" i="14"/>
  <c r="AE34" i="14"/>
  <c r="AF33" i="14"/>
  <c r="AD35" i="14"/>
  <c r="V35" i="14"/>
  <c r="W34" i="14"/>
  <c r="P31" i="14"/>
  <c r="O32" i="14"/>
  <c r="N33" i="14"/>
  <c r="R30" i="14"/>
  <c r="Q30" i="14"/>
  <c r="AG18" i="14"/>
  <c r="P13" i="14"/>
  <c r="I19" i="14"/>
  <c r="G8" i="14"/>
  <c r="Q19" i="14"/>
  <c r="R25" i="14"/>
  <c r="O5" i="14"/>
  <c r="O6" i="14"/>
  <c r="AH26" i="14"/>
  <c r="J24" i="14"/>
  <c r="W9" i="14"/>
  <c r="AF15" i="14"/>
  <c r="H15" i="14"/>
  <c r="AE8" i="14"/>
  <c r="F51" i="14" l="1"/>
  <c r="G50" i="14"/>
  <c r="I48" i="14"/>
  <c r="J48" i="14"/>
  <c r="H49" i="14"/>
  <c r="AF34" i="14"/>
  <c r="AE35" i="14"/>
  <c r="AH33" i="14"/>
  <c r="AG33" i="14"/>
  <c r="AD36" i="14"/>
  <c r="W35" i="14"/>
  <c r="V36" i="14"/>
  <c r="O33" i="14"/>
  <c r="N34" i="14"/>
  <c r="P32" i="14"/>
  <c r="R31" i="14"/>
  <c r="Q31" i="14"/>
  <c r="AG17" i="14"/>
  <c r="P12" i="14"/>
  <c r="G7" i="14"/>
  <c r="I18" i="14"/>
  <c r="W8" i="14"/>
  <c r="AF14" i="14"/>
  <c r="J23" i="14"/>
  <c r="AH25" i="14"/>
  <c r="AE7" i="14"/>
  <c r="R24" i="14"/>
  <c r="H14" i="14"/>
  <c r="Q18" i="14"/>
  <c r="H50" i="14" l="1"/>
  <c r="F52" i="14"/>
  <c r="G51" i="14"/>
  <c r="I49" i="14"/>
  <c r="AD37" i="14"/>
  <c r="AE36" i="14"/>
  <c r="AF35" i="14"/>
  <c r="AH34" i="14"/>
  <c r="AG34" i="14"/>
  <c r="V37" i="14"/>
  <c r="W36" i="14"/>
  <c r="R32" i="14"/>
  <c r="Q32" i="14"/>
  <c r="N35" i="14"/>
  <c r="O34" i="14"/>
  <c r="P33" i="14"/>
  <c r="AG16" i="14"/>
  <c r="P11" i="14"/>
  <c r="I17" i="14"/>
  <c r="G5" i="14"/>
  <c r="G6" i="14"/>
  <c r="Q17" i="14"/>
  <c r="J22" i="14"/>
  <c r="H13" i="14"/>
  <c r="AH24" i="14"/>
  <c r="AF13" i="14"/>
  <c r="R23" i="14"/>
  <c r="AE6" i="14"/>
  <c r="AE5" i="14"/>
  <c r="W7" i="14"/>
  <c r="G52" i="14" l="1"/>
  <c r="J50" i="14"/>
  <c r="I50" i="14"/>
  <c r="F53" i="14"/>
  <c r="E22" i="18"/>
  <c r="F22" i="18" s="1"/>
  <c r="J49" i="14"/>
  <c r="H51" i="14"/>
  <c r="AF36" i="14"/>
  <c r="AD38" i="14"/>
  <c r="AH35" i="14"/>
  <c r="AG35" i="14"/>
  <c r="AE37" i="14"/>
  <c r="W37" i="14"/>
  <c r="V38" i="14"/>
  <c r="R33" i="14"/>
  <c r="Q33" i="14"/>
  <c r="P34" i="14"/>
  <c r="O35" i="14"/>
  <c r="N36" i="14"/>
  <c r="AG15" i="14"/>
  <c r="P10" i="14"/>
  <c r="I16" i="14"/>
  <c r="W6" i="14"/>
  <c r="W5" i="14"/>
  <c r="H12" i="14"/>
  <c r="AF12" i="14"/>
  <c r="AH23" i="14"/>
  <c r="J21" i="14"/>
  <c r="R22" i="14"/>
  <c r="Q16" i="14"/>
  <c r="J51" i="14" l="1"/>
  <c r="I51" i="14"/>
  <c r="G53" i="14"/>
  <c r="H52" i="14"/>
  <c r="F54" i="14"/>
  <c r="E35" i="18"/>
  <c r="F35" i="18" s="1"/>
  <c r="E15" i="18"/>
  <c r="F15" i="18" s="1"/>
  <c r="AE38" i="14"/>
  <c r="AD39" i="14"/>
  <c r="AF37" i="14"/>
  <c r="AH36" i="14"/>
  <c r="AG36" i="14"/>
  <c r="W38" i="14"/>
  <c r="V39" i="14"/>
  <c r="O36" i="14"/>
  <c r="N37" i="14"/>
  <c r="P35" i="14"/>
  <c r="R34" i="14"/>
  <c r="Q34" i="14"/>
  <c r="AG14" i="14"/>
  <c r="P9" i="14"/>
  <c r="I15" i="14"/>
  <c r="AF11" i="14"/>
  <c r="Q15" i="14"/>
  <c r="R21" i="14"/>
  <c r="H11" i="14"/>
  <c r="AH22" i="14"/>
  <c r="J20" i="14"/>
  <c r="G54" i="14" l="1"/>
  <c r="F55" i="14"/>
  <c r="J52" i="14"/>
  <c r="I52" i="14"/>
  <c r="H53" i="14"/>
  <c r="N5" i="18"/>
  <c r="E6" i="19" s="1"/>
  <c r="O3" i="18"/>
  <c r="F5" i="19" s="1"/>
  <c r="AH37" i="14"/>
  <c r="AG37" i="14"/>
  <c r="AE39" i="14"/>
  <c r="AD40" i="14"/>
  <c r="AF38" i="14"/>
  <c r="V40" i="14"/>
  <c r="W39" i="14"/>
  <c r="R35" i="14"/>
  <c r="Q35" i="14"/>
  <c r="O37" i="14"/>
  <c r="N38" i="14"/>
  <c r="P36" i="14"/>
  <c r="AG13" i="14"/>
  <c r="P8" i="14"/>
  <c r="I14" i="14"/>
  <c r="AH21" i="14"/>
  <c r="Q14" i="14"/>
  <c r="H10" i="14"/>
  <c r="R20" i="14"/>
  <c r="AF10" i="14"/>
  <c r="J19" i="14"/>
  <c r="E42" i="18" l="1"/>
  <c r="F42" i="18" s="1"/>
  <c r="J53" i="14"/>
  <c r="I53" i="14"/>
  <c r="F56" i="14"/>
  <c r="G55" i="14"/>
  <c r="H54" i="14"/>
  <c r="AE40" i="14"/>
  <c r="AH38" i="14"/>
  <c r="AG38" i="14"/>
  <c r="AD41" i="14"/>
  <c r="AF39" i="14"/>
  <c r="X39" i="14"/>
  <c r="W40" i="14"/>
  <c r="V41" i="14"/>
  <c r="R36" i="14"/>
  <c r="Q36" i="14"/>
  <c r="N39" i="14"/>
  <c r="O38" i="14"/>
  <c r="P37" i="14"/>
  <c r="AG12" i="14"/>
  <c r="P7" i="14"/>
  <c r="I13" i="14"/>
  <c r="J18" i="14"/>
  <c r="AF9" i="14"/>
  <c r="R19" i="14"/>
  <c r="H9" i="14"/>
  <c r="Q13" i="14"/>
  <c r="AH20" i="14"/>
  <c r="G56" i="14" l="1"/>
  <c r="F57" i="14"/>
  <c r="J54" i="14"/>
  <c r="I54" i="14"/>
  <c r="H55" i="14"/>
  <c r="AH39" i="14"/>
  <c r="AG39" i="14"/>
  <c r="AD42" i="14"/>
  <c r="AE41" i="14"/>
  <c r="AF40" i="14"/>
  <c r="W41" i="14"/>
  <c r="V42" i="14"/>
  <c r="X40" i="14"/>
  <c r="R37" i="14"/>
  <c r="Q37" i="14"/>
  <c r="P38" i="14"/>
  <c r="N40" i="14"/>
  <c r="O39" i="14"/>
  <c r="AG11" i="14"/>
  <c r="P5" i="14"/>
  <c r="P6" i="14"/>
  <c r="I12" i="14"/>
  <c r="Q12" i="14"/>
  <c r="H8" i="14"/>
  <c r="R18" i="14"/>
  <c r="AH19" i="14"/>
  <c r="AF8" i="14"/>
  <c r="J17" i="14"/>
  <c r="F58" i="14" l="1"/>
  <c r="J55" i="14"/>
  <c r="I55" i="14"/>
  <c r="G57" i="14"/>
  <c r="H56" i="14"/>
  <c r="E19" i="18"/>
  <c r="F19" i="18" s="1"/>
  <c r="AH40" i="14"/>
  <c r="AG40" i="14"/>
  <c r="AF41" i="14"/>
  <c r="AE42" i="14"/>
  <c r="AD43" i="14"/>
  <c r="V43" i="14"/>
  <c r="W42" i="14"/>
  <c r="X41" i="14"/>
  <c r="P39" i="14"/>
  <c r="O40" i="14"/>
  <c r="N41" i="14"/>
  <c r="R38" i="14"/>
  <c r="Q38" i="14"/>
  <c r="AG10" i="14"/>
  <c r="I11" i="14"/>
  <c r="AF7" i="14"/>
  <c r="AH18" i="14"/>
  <c r="R17" i="14"/>
  <c r="H7" i="14"/>
  <c r="Q11" i="14"/>
  <c r="J16" i="14"/>
  <c r="J56" i="14" l="1"/>
  <c r="I56" i="14"/>
  <c r="F59" i="14"/>
  <c r="H57" i="14"/>
  <c r="G58" i="14"/>
  <c r="P3" i="18"/>
  <c r="G5" i="19" s="1"/>
  <c r="AE43" i="14"/>
  <c r="AF42" i="14"/>
  <c r="AH41" i="14"/>
  <c r="AG41" i="14"/>
  <c r="AD44" i="14"/>
  <c r="X42" i="14"/>
  <c r="W43" i="14"/>
  <c r="V44" i="14"/>
  <c r="O41" i="14"/>
  <c r="N42" i="14"/>
  <c r="P40" i="14"/>
  <c r="R39" i="14"/>
  <c r="Q39" i="14"/>
  <c r="AG9" i="14"/>
  <c r="I10" i="14"/>
  <c r="Q10" i="14"/>
  <c r="H5" i="14"/>
  <c r="H6" i="14"/>
  <c r="R16" i="14"/>
  <c r="AH17" i="14"/>
  <c r="AF6" i="14"/>
  <c r="AF5" i="14"/>
  <c r="J15" i="14"/>
  <c r="F60" i="14" l="1"/>
  <c r="H58" i="14"/>
  <c r="J57" i="14"/>
  <c r="I57" i="14"/>
  <c r="G59" i="14"/>
  <c r="AE44" i="14"/>
  <c r="AD45" i="14"/>
  <c r="AH42" i="14"/>
  <c r="AG42" i="14"/>
  <c r="AF43" i="14"/>
  <c r="W44" i="14"/>
  <c r="V45" i="14"/>
  <c r="X43" i="14"/>
  <c r="R40" i="14"/>
  <c r="Q40" i="14"/>
  <c r="N43" i="14"/>
  <c r="O42" i="14"/>
  <c r="P41" i="14"/>
  <c r="AG8" i="14"/>
  <c r="I9" i="14"/>
  <c r="AH16" i="14"/>
  <c r="J14" i="14"/>
  <c r="R15" i="14"/>
  <c r="Q9" i="14"/>
  <c r="H59" i="14" l="1"/>
  <c r="J58" i="14"/>
  <c r="I58" i="14"/>
  <c r="G60" i="14"/>
  <c r="F61" i="14"/>
  <c r="E39" i="18"/>
  <c r="F39" i="18" s="1"/>
  <c r="AD46" i="14"/>
  <c r="AH43" i="14"/>
  <c r="AG43" i="14"/>
  <c r="AE45" i="14"/>
  <c r="AF44" i="14"/>
  <c r="V46" i="14"/>
  <c r="W45" i="14"/>
  <c r="X44" i="14"/>
  <c r="R41" i="14"/>
  <c r="Q41" i="14"/>
  <c r="P42" i="14"/>
  <c r="O43" i="14"/>
  <c r="N44" i="14"/>
  <c r="AG7" i="14"/>
  <c r="I8" i="14"/>
  <c r="J13" i="14"/>
  <c r="AH15" i="14"/>
  <c r="Q8" i="14"/>
  <c r="R14" i="14"/>
  <c r="F62" i="14" l="1"/>
  <c r="G61" i="14"/>
  <c r="H60" i="14"/>
  <c r="J59" i="14"/>
  <c r="I59" i="14"/>
  <c r="O5" i="18"/>
  <c r="F6" i="19" s="1"/>
  <c r="AD47" i="14"/>
  <c r="AH44" i="14"/>
  <c r="AG44" i="14"/>
  <c r="AF45" i="14"/>
  <c r="AE46" i="14"/>
  <c r="Y44" i="14"/>
  <c r="X45" i="14"/>
  <c r="V47" i="14"/>
  <c r="W46" i="14"/>
  <c r="O44" i="14"/>
  <c r="N45" i="14"/>
  <c r="P43" i="14"/>
  <c r="R42" i="14"/>
  <c r="Q42" i="14"/>
  <c r="AG5" i="14"/>
  <c r="AG6" i="14"/>
  <c r="I7" i="14"/>
  <c r="R13" i="14"/>
  <c r="Q7" i="14"/>
  <c r="AH14" i="14"/>
  <c r="J12" i="14"/>
  <c r="I60" i="14" l="1"/>
  <c r="H61" i="14"/>
  <c r="G62" i="14"/>
  <c r="F63" i="14"/>
  <c r="AH45" i="14"/>
  <c r="AG45" i="14"/>
  <c r="AE47" i="14"/>
  <c r="AF46" i="14"/>
  <c r="AD48" i="14"/>
  <c r="X46" i="14"/>
  <c r="V48" i="14"/>
  <c r="W47" i="14"/>
  <c r="Y45" i="14"/>
  <c r="R43" i="14"/>
  <c r="Q43" i="14"/>
  <c r="O45" i="14"/>
  <c r="N46" i="14"/>
  <c r="P44" i="14"/>
  <c r="I5" i="14"/>
  <c r="I6" i="14"/>
  <c r="J11" i="14"/>
  <c r="AH13" i="14"/>
  <c r="Q5" i="14"/>
  <c r="Q6" i="14"/>
  <c r="R12" i="14"/>
  <c r="G63" i="14" l="1"/>
  <c r="F64" i="14"/>
  <c r="H62" i="14"/>
  <c r="J61" i="14"/>
  <c r="I61" i="14"/>
  <c r="E46" i="18"/>
  <c r="F46" i="18" s="1"/>
  <c r="J60" i="14"/>
  <c r="E23" i="18"/>
  <c r="F23" i="18" s="1"/>
  <c r="AE48" i="14"/>
  <c r="AH46" i="14"/>
  <c r="AG46" i="14"/>
  <c r="AD49" i="14"/>
  <c r="AF47" i="14"/>
  <c r="X47" i="14"/>
  <c r="W48" i="14"/>
  <c r="V49" i="14"/>
  <c r="Y46" i="14"/>
  <c r="N47" i="14"/>
  <c r="R44" i="14"/>
  <c r="Q44" i="14"/>
  <c r="O46" i="14"/>
  <c r="P45" i="14"/>
  <c r="R11" i="14"/>
  <c r="AH12" i="14"/>
  <c r="J10" i="14"/>
  <c r="I62" i="14" l="1"/>
  <c r="J62" i="14"/>
  <c r="F65" i="14"/>
  <c r="G64" i="14"/>
  <c r="H63" i="14"/>
  <c r="Q3" i="18"/>
  <c r="H5" i="19" s="1"/>
  <c r="AH47" i="14"/>
  <c r="AG47" i="14"/>
  <c r="AD50" i="14"/>
  <c r="AE49" i="14"/>
  <c r="AF48" i="14"/>
  <c r="V50" i="14"/>
  <c r="W49" i="14"/>
  <c r="X48" i="14"/>
  <c r="Y47" i="14"/>
  <c r="R45" i="14"/>
  <c r="Q45" i="14"/>
  <c r="P46" i="14"/>
  <c r="N48" i="14"/>
  <c r="O47" i="14"/>
  <c r="R10" i="14"/>
  <c r="J9" i="14"/>
  <c r="AH11" i="14"/>
  <c r="I63" i="14" l="1"/>
  <c r="J63" i="14"/>
  <c r="H64" i="14"/>
  <c r="G65" i="14"/>
  <c r="F66" i="14"/>
  <c r="AH48" i="14"/>
  <c r="AG48" i="14"/>
  <c r="AF49" i="14"/>
  <c r="AD51" i="14"/>
  <c r="AE50" i="14"/>
  <c r="V51" i="14"/>
  <c r="Y48" i="14"/>
  <c r="X49" i="14"/>
  <c r="W50" i="14"/>
  <c r="P47" i="14"/>
  <c r="O48" i="14"/>
  <c r="N49" i="14"/>
  <c r="R46" i="14"/>
  <c r="Q46" i="14"/>
  <c r="J8" i="14"/>
  <c r="AH10" i="14"/>
  <c r="R9" i="14"/>
  <c r="G66" i="14" l="1"/>
  <c r="F67" i="14"/>
  <c r="J64" i="14"/>
  <c r="I64" i="14"/>
  <c r="H65" i="14"/>
  <c r="AF50" i="14"/>
  <c r="AE51" i="14"/>
  <c r="AD52" i="14"/>
  <c r="AH49" i="14"/>
  <c r="AG49" i="14"/>
  <c r="X50" i="14"/>
  <c r="Y49" i="14"/>
  <c r="W51" i="14"/>
  <c r="V52" i="14"/>
  <c r="N50" i="14"/>
  <c r="O49" i="14"/>
  <c r="P48" i="14"/>
  <c r="R47" i="14"/>
  <c r="Q47" i="14"/>
  <c r="R8" i="14"/>
  <c r="AH9" i="14"/>
  <c r="J7" i="14"/>
  <c r="J65" i="14" l="1"/>
  <c r="I65" i="14"/>
  <c r="F69" i="14"/>
  <c r="F68" i="14"/>
  <c r="G67" i="14"/>
  <c r="H66" i="14"/>
  <c r="E43" i="18"/>
  <c r="F43" i="18" s="1"/>
  <c r="AF51" i="14"/>
  <c r="AE52" i="14"/>
  <c r="AD53" i="14"/>
  <c r="AH50" i="14"/>
  <c r="AG50" i="14"/>
  <c r="V53" i="14"/>
  <c r="W52" i="14"/>
  <c r="X51" i="14"/>
  <c r="Z50" i="14"/>
  <c r="Y50" i="14"/>
  <c r="R48" i="14"/>
  <c r="Q48" i="14"/>
  <c r="P49" i="14"/>
  <c r="N51" i="14"/>
  <c r="O50" i="14"/>
  <c r="J5" i="14"/>
  <c r="J6" i="14"/>
  <c r="AH8" i="14"/>
  <c r="R7" i="14"/>
  <c r="J66" i="14" l="1"/>
  <c r="I66" i="14"/>
  <c r="H67" i="14"/>
  <c r="G68" i="14"/>
  <c r="G69" i="14"/>
  <c r="P5" i="18"/>
  <c r="G6" i="19" s="1"/>
  <c r="AE53" i="14"/>
  <c r="AD54" i="14"/>
  <c r="AF52" i="14"/>
  <c r="AH51" i="14"/>
  <c r="AG51" i="14"/>
  <c r="Z51" i="14"/>
  <c r="Y51" i="14"/>
  <c r="X52" i="14"/>
  <c r="V54" i="14"/>
  <c r="W53" i="14"/>
  <c r="O51" i="14"/>
  <c r="R49" i="14"/>
  <c r="Q49" i="14"/>
  <c r="P50" i="14"/>
  <c r="N52" i="14"/>
  <c r="R5" i="14"/>
  <c r="R6" i="14"/>
  <c r="AH7" i="14"/>
  <c r="H69" i="14" l="1"/>
  <c r="J67" i="14"/>
  <c r="I67" i="14"/>
  <c r="H68" i="14"/>
  <c r="AH52" i="14"/>
  <c r="AG52" i="14"/>
  <c r="AE54" i="14"/>
  <c r="AF53" i="14"/>
  <c r="AD55" i="14"/>
  <c r="X53" i="14"/>
  <c r="V55" i="14"/>
  <c r="W54" i="14"/>
  <c r="Z52" i="14"/>
  <c r="Y52" i="14"/>
  <c r="O52" i="14"/>
  <c r="R50" i="14"/>
  <c r="Q50" i="14"/>
  <c r="N53" i="14"/>
  <c r="P51" i="14"/>
  <c r="AH5" i="14"/>
  <c r="AH6" i="14"/>
  <c r="Y43" i="14"/>
  <c r="X38" i="14"/>
  <c r="J68" i="14" l="1"/>
  <c r="I68" i="14"/>
  <c r="I69" i="14"/>
  <c r="J69" i="14"/>
  <c r="AE55" i="14"/>
  <c r="AH53" i="14"/>
  <c r="AG53" i="14"/>
  <c r="AF54" i="14"/>
  <c r="AD56" i="14"/>
  <c r="X54" i="14"/>
  <c r="V56" i="14"/>
  <c r="W55" i="14"/>
  <c r="Z53" i="14"/>
  <c r="Y53" i="14"/>
  <c r="R51" i="14"/>
  <c r="Q51" i="14"/>
  <c r="O53" i="14"/>
  <c r="P52" i="14"/>
  <c r="N54" i="14"/>
  <c r="Y42" i="14"/>
  <c r="Z49" i="14"/>
  <c r="AE56" i="14" l="1"/>
  <c r="AD57" i="14"/>
  <c r="AH54" i="14"/>
  <c r="AG54" i="14"/>
  <c r="AF55" i="14"/>
  <c r="X55" i="14"/>
  <c r="W56" i="14"/>
  <c r="V57" i="14"/>
  <c r="Z54" i="14"/>
  <c r="Y54" i="14"/>
  <c r="N55" i="14"/>
  <c r="O54" i="14"/>
  <c r="R52" i="14"/>
  <c r="Q52" i="14"/>
  <c r="P53" i="14"/>
  <c r="X36" i="14"/>
  <c r="X37" i="14"/>
  <c r="Y41" i="14"/>
  <c r="Z48" i="14"/>
  <c r="AD58" i="14" l="1"/>
  <c r="AH55" i="14"/>
  <c r="AG55" i="14"/>
  <c r="AE57" i="14"/>
  <c r="AF56" i="14"/>
  <c r="V58" i="14"/>
  <c r="W57" i="14"/>
  <c r="X56" i="14"/>
  <c r="Z55" i="14"/>
  <c r="Y55" i="14"/>
  <c r="R53" i="14"/>
  <c r="Q53" i="14"/>
  <c r="P54" i="14"/>
  <c r="N56" i="14"/>
  <c r="O55" i="14"/>
  <c r="X35" i="14"/>
  <c r="Z47" i="14"/>
  <c r="Y40" i="14"/>
  <c r="AH56" i="14" l="1"/>
  <c r="AG56" i="14"/>
  <c r="AF57" i="14"/>
  <c r="AE58" i="14"/>
  <c r="AD59" i="14"/>
  <c r="Z56" i="14"/>
  <c r="Y56" i="14"/>
  <c r="X57" i="14"/>
  <c r="V59" i="14"/>
  <c r="W58" i="14"/>
  <c r="E47" i="18"/>
  <c r="F47" i="18" s="1"/>
  <c r="P55" i="14"/>
  <c r="O56" i="14"/>
  <c r="N57" i="14"/>
  <c r="R54" i="14"/>
  <c r="Q54" i="14"/>
  <c r="X34" i="14"/>
  <c r="Y39" i="14"/>
  <c r="Z46" i="14"/>
  <c r="Q5" i="18" l="1"/>
  <c r="H6" i="19" s="1"/>
  <c r="AD60" i="14"/>
  <c r="AE59" i="14"/>
  <c r="AF58" i="14"/>
  <c r="AH57" i="14"/>
  <c r="AG57" i="14"/>
  <c r="X58" i="14"/>
  <c r="W59" i="14"/>
  <c r="V60" i="14"/>
  <c r="Z57" i="14"/>
  <c r="Y57" i="14"/>
  <c r="N58" i="14"/>
  <c r="O57" i="14"/>
  <c r="P56" i="14"/>
  <c r="R55" i="14"/>
  <c r="Q55" i="14"/>
  <c r="X33" i="14"/>
  <c r="Z45" i="14"/>
  <c r="Y38" i="14"/>
  <c r="AD61" i="14" l="1"/>
  <c r="AH58" i="14"/>
  <c r="AG58" i="14"/>
  <c r="AF59" i="14"/>
  <c r="AE60" i="14"/>
  <c r="V61" i="14"/>
  <c r="W60" i="14"/>
  <c r="X59" i="14"/>
  <c r="Z58" i="14"/>
  <c r="Y58" i="14"/>
  <c r="P57" i="14"/>
  <c r="O58" i="14"/>
  <c r="R56" i="14"/>
  <c r="Q56" i="14"/>
  <c r="N59" i="14"/>
  <c r="X32" i="14"/>
  <c r="Y37" i="14"/>
  <c r="Z44" i="14"/>
  <c r="AD62" i="14" l="1"/>
  <c r="AF60" i="14"/>
  <c r="AH59" i="14"/>
  <c r="AG59" i="14"/>
  <c r="AE61" i="14"/>
  <c r="Z59" i="14"/>
  <c r="Y59" i="14"/>
  <c r="X60" i="14"/>
  <c r="V62" i="14"/>
  <c r="W61" i="14"/>
  <c r="O59" i="14"/>
  <c r="P58" i="14"/>
  <c r="N60" i="14"/>
  <c r="R57" i="14"/>
  <c r="Q57" i="14"/>
  <c r="X31" i="14"/>
  <c r="Z43" i="14"/>
  <c r="Y36" i="14"/>
  <c r="AF61" i="14" l="1"/>
  <c r="AD63" i="14"/>
  <c r="AH60" i="14"/>
  <c r="AG60" i="14"/>
  <c r="AE62" i="14"/>
  <c r="X61" i="14"/>
  <c r="W62" i="14"/>
  <c r="V63" i="14"/>
  <c r="Z60" i="14"/>
  <c r="Y60" i="14"/>
  <c r="O60" i="14"/>
  <c r="R58" i="14"/>
  <c r="Q58" i="14"/>
  <c r="N61" i="14"/>
  <c r="P59" i="14"/>
  <c r="X30" i="14"/>
  <c r="Y35" i="14"/>
  <c r="Z42" i="14"/>
  <c r="AF62" i="14" l="1"/>
  <c r="AE63" i="14"/>
  <c r="AD64" i="14"/>
  <c r="AH61" i="14"/>
  <c r="AG61" i="14"/>
  <c r="V64" i="14"/>
  <c r="W63" i="14"/>
  <c r="X62" i="14"/>
  <c r="Z61" i="14"/>
  <c r="Y61" i="14"/>
  <c r="R59" i="14"/>
  <c r="Q59" i="14"/>
  <c r="O61" i="14"/>
  <c r="P60" i="14"/>
  <c r="N62" i="14"/>
  <c r="X29" i="14"/>
  <c r="Z41" i="14"/>
  <c r="Y34" i="14"/>
  <c r="AE64" i="14" l="1"/>
  <c r="AF63" i="14"/>
  <c r="AD65" i="14"/>
  <c r="AH62" i="14"/>
  <c r="AG62" i="14"/>
  <c r="Z62" i="14"/>
  <c r="Y62" i="14"/>
  <c r="X63" i="14"/>
  <c r="W64" i="14"/>
  <c r="V65" i="14"/>
  <c r="N63" i="14"/>
  <c r="O62" i="14"/>
  <c r="R60" i="14"/>
  <c r="AL9" i="14" s="1"/>
  <c r="C14" i="19" s="1"/>
  <c r="Q60" i="14"/>
  <c r="P61" i="14"/>
  <c r="X28" i="14"/>
  <c r="Y33" i="14"/>
  <c r="Z40" i="14"/>
  <c r="AD66" i="14" l="1"/>
  <c r="AH63" i="14"/>
  <c r="AG63" i="14"/>
  <c r="AE65" i="14"/>
  <c r="AF64" i="14"/>
  <c r="W65" i="14"/>
  <c r="V66" i="14"/>
  <c r="X64" i="14"/>
  <c r="Z63" i="14"/>
  <c r="Y63" i="14"/>
  <c r="R61" i="14"/>
  <c r="Q61" i="14"/>
  <c r="P62" i="14"/>
  <c r="N64" i="14"/>
  <c r="O63" i="14"/>
  <c r="X27" i="14"/>
  <c r="Z39" i="14"/>
  <c r="Y32" i="14"/>
  <c r="AH64" i="14" l="1"/>
  <c r="AG64" i="14"/>
  <c r="AF65" i="14"/>
  <c r="AD67" i="14"/>
  <c r="AE66" i="14"/>
  <c r="Z64" i="14"/>
  <c r="Y64" i="14"/>
  <c r="W66" i="14"/>
  <c r="X65" i="14"/>
  <c r="V67" i="14"/>
  <c r="P63" i="14"/>
  <c r="O64" i="14"/>
  <c r="N65" i="14"/>
  <c r="R62" i="14"/>
  <c r="Q62" i="14"/>
  <c r="X26" i="14"/>
  <c r="Y31" i="14"/>
  <c r="Z38" i="14"/>
  <c r="AH65" i="14" l="1"/>
  <c r="AG65" i="14"/>
  <c r="AF66" i="14"/>
  <c r="AE67" i="14"/>
  <c r="AD68" i="14"/>
  <c r="AD69" i="14"/>
  <c r="W67" i="14"/>
  <c r="V68" i="14"/>
  <c r="V69" i="14"/>
  <c r="Z65" i="14"/>
  <c r="Y65" i="14"/>
  <c r="X66" i="14"/>
  <c r="O65" i="14"/>
  <c r="N66" i="14"/>
  <c r="P64" i="14"/>
  <c r="R63" i="14"/>
  <c r="Q63" i="14"/>
  <c r="X25" i="14"/>
  <c r="Z37" i="14"/>
  <c r="Y30" i="14"/>
  <c r="AE69" i="14" l="1"/>
  <c r="AE68" i="14"/>
  <c r="AF67" i="14"/>
  <c r="AH66" i="14"/>
  <c r="AG66" i="14"/>
  <c r="Z66" i="14"/>
  <c r="Y66" i="14"/>
  <c r="W69" i="14"/>
  <c r="W68" i="14"/>
  <c r="X67" i="14"/>
  <c r="R64" i="14"/>
  <c r="Q64" i="14"/>
  <c r="N67" i="14"/>
  <c r="O66" i="14"/>
  <c r="P65" i="14"/>
  <c r="X24" i="14"/>
  <c r="Y29" i="14"/>
  <c r="Z36" i="14"/>
  <c r="AF68" i="14" l="1"/>
  <c r="AH67" i="14"/>
  <c r="AG67" i="14"/>
  <c r="AF69" i="14"/>
  <c r="Z67" i="14"/>
  <c r="Y67" i="14"/>
  <c r="X68" i="14"/>
  <c r="X69" i="14"/>
  <c r="R65" i="14"/>
  <c r="Q65" i="14"/>
  <c r="P66" i="14"/>
  <c r="O67" i="14"/>
  <c r="N68" i="14"/>
  <c r="N69" i="14"/>
  <c r="X23" i="14"/>
  <c r="Z35" i="14"/>
  <c r="Y28" i="14"/>
  <c r="AH69" i="14" l="1"/>
  <c r="AG69" i="14"/>
  <c r="AH68" i="14"/>
  <c r="AG68" i="14"/>
  <c r="Z69" i="14"/>
  <c r="Y69" i="14"/>
  <c r="Z68" i="14"/>
  <c r="Y68" i="14"/>
  <c r="O69" i="14"/>
  <c r="O68" i="14"/>
  <c r="R66" i="14"/>
  <c r="Q66" i="14"/>
  <c r="P67" i="14"/>
  <c r="X22" i="14"/>
  <c r="Y27" i="14"/>
  <c r="Z34" i="14"/>
  <c r="R67" i="14" l="1"/>
  <c r="Q67" i="14"/>
  <c r="P68" i="14"/>
  <c r="P69" i="14"/>
  <c r="X21" i="14"/>
  <c r="Z33" i="14"/>
  <c r="Y26" i="14"/>
  <c r="R69" i="14" l="1"/>
  <c r="Q69" i="14"/>
  <c r="R68" i="14"/>
  <c r="Q68" i="14"/>
  <c r="X20" i="14"/>
  <c r="Y25" i="14"/>
  <c r="Z32" i="14"/>
  <c r="AL10" i="14" l="1"/>
  <c r="X19" i="14"/>
  <c r="Z31" i="14"/>
  <c r="Y24" i="14"/>
  <c r="X18" i="14" l="1"/>
  <c r="Y23" i="14"/>
  <c r="Z30" i="14"/>
  <c r="X17" i="14" l="1"/>
  <c r="Z29" i="14"/>
  <c r="Y22" i="14"/>
  <c r="X16" i="14" l="1"/>
  <c r="Y21" i="14"/>
  <c r="Z28" i="14"/>
  <c r="X15" i="14" l="1"/>
  <c r="Z27" i="14"/>
  <c r="Y20" i="14"/>
  <c r="X14" i="14" l="1"/>
  <c r="Y19" i="14"/>
  <c r="Z26" i="14"/>
  <c r="X13" i="14" l="1"/>
  <c r="Z25" i="14"/>
  <c r="Y18" i="14"/>
  <c r="X12" i="14" l="1"/>
  <c r="Y17" i="14"/>
  <c r="Z24" i="14"/>
  <c r="X11" i="14" l="1"/>
  <c r="Z23" i="14"/>
  <c r="Y16" i="14"/>
  <c r="X10" i="14" l="1"/>
  <c r="Y15" i="14"/>
  <c r="Z22" i="14"/>
  <c r="X9" i="14" l="1"/>
  <c r="Z21" i="14"/>
  <c r="Y14" i="14"/>
  <c r="X8" i="14" l="1"/>
  <c r="Y13" i="14"/>
  <c r="Z20" i="14"/>
  <c r="X7" i="14" l="1"/>
  <c r="Z19" i="14"/>
  <c r="Y12" i="14"/>
  <c r="X5" i="14" l="1"/>
  <c r="X6" i="14"/>
  <c r="Y11" i="14"/>
  <c r="Z18" i="14"/>
  <c r="Z17" i="14" l="1"/>
  <c r="Y10" i="14"/>
  <c r="Y9" i="14" l="1"/>
  <c r="Z16" i="14"/>
  <c r="Z15" i="14" l="1"/>
  <c r="Y8" i="14"/>
  <c r="Y7" i="14" l="1"/>
  <c r="Z14" i="14"/>
  <c r="Z13" i="14" l="1"/>
  <c r="Y5" i="14"/>
  <c r="Y6" i="14"/>
  <c r="Z12" i="14" l="1"/>
  <c r="Z11" i="14" l="1"/>
  <c r="Z10" i="14" l="1"/>
  <c r="Z9" i="14" l="1"/>
  <c r="Z8" i="14" l="1"/>
  <c r="Z7" i="14" l="1"/>
  <c r="Z5" i="14" l="1"/>
  <c r="Z6" i="14"/>
  <c r="E18" i="14" l="1"/>
  <c r="E19" i="14"/>
  <c r="E17" i="14" l="1"/>
  <c r="E16" i="14" l="1"/>
  <c r="E15" i="14" l="1"/>
  <c r="E14" i="14" l="1"/>
  <c r="E13" i="14" l="1"/>
  <c r="E12" i="14" l="1"/>
  <c r="E11" i="14" l="1"/>
  <c r="E10" i="14" l="1"/>
  <c r="E9" i="14" l="1"/>
  <c r="E8" i="14" l="1"/>
  <c r="E7" i="14" l="1"/>
  <c r="E6" i="14" l="1"/>
  <c r="E5" i="14"/>
  <c r="AL8" i="14" l="1"/>
  <c r="AL11" i="14" l="1"/>
  <c r="C15" i="19" s="1"/>
  <c r="C1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tc={40E53019-C54D-4307-8E4D-F4DF526D567E}</author>
  </authors>
  <commentList>
    <comment ref="B1" authorId="0" shapeId="0" xr:uid="{40E53019-C54D-4307-8E4D-F4DF526D56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HH size 1-4: mix of 2024 and 2025
HH size &gt;4: #2025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tc={5D9A8653-1C3A-4AFE-9327-D1823BD0435E}</author>
  </authors>
  <commentList>
    <comment ref="B1" authorId="0" shapeId="0" xr:uid="{5D9A8653-1C3A-4AFE-9327-D1823BD0435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HH size 1-4: mix of 2024 and 2025
HH size &gt;4: #2025 </t>
      </text>
    </comment>
  </commentList>
</comments>
</file>

<file path=xl/sharedStrings.xml><?xml version="1.0" encoding="utf-8"?>
<sst xmlns="http://schemas.openxmlformats.org/spreadsheetml/2006/main" count="4040" uniqueCount="169">
  <si>
    <t>Participation in State LIHEAP Heating Assistance Program 2025-2026</t>
  </si>
  <si>
    <t>Income Level</t>
  </si>
  <si>
    <t>Fuel</t>
  </si>
  <si>
    <t>Household Size</t>
  </si>
  <si>
    <t>Minimum</t>
  </si>
  <si>
    <t>Maximum</t>
  </si>
  <si>
    <t>Type</t>
  </si>
  <si>
    <t>6+</t>
  </si>
  <si>
    <t>All</t>
  </si>
  <si>
    <t>Electric</t>
  </si>
  <si>
    <t>Natural Gas</t>
  </si>
  <si>
    <t>Fuel Oil</t>
  </si>
  <si>
    <t>Other</t>
  </si>
  <si>
    <t>Total</t>
  </si>
  <si>
    <t>Participation in State LIHEAP Heating Assistance Program 2024-2025</t>
  </si>
  <si>
    <t>Estimated Number of State Households by Income and Size, 2024</t>
  </si>
  <si>
    <t>Household Income</t>
  </si>
  <si>
    <t>$0 - $4,999</t>
  </si>
  <si>
    <t>$5,000 - $9,999</t>
  </si>
  <si>
    <t>$10,000- $14,999</t>
  </si>
  <si>
    <t>$15,000 - $19,999</t>
  </si>
  <si>
    <t>$20,000 - $24,999</t>
  </si>
  <si>
    <t>$25,000 - $29,999</t>
  </si>
  <si>
    <t>$30,000- $34,999</t>
  </si>
  <si>
    <t>$35,000 - $39,999</t>
  </si>
  <si>
    <t>$40,000 - $44,999</t>
  </si>
  <si>
    <t>$45,000 - $49,999</t>
  </si>
  <si>
    <t>$50,000 - $54,999</t>
  </si>
  <si>
    <t>$55,000 - $59,999</t>
  </si>
  <si>
    <t>$60,000 - $64,999</t>
  </si>
  <si>
    <t>All Incomes</t>
  </si>
  <si>
    <t>Median Income</t>
  </si>
  <si>
    <t>Federal Poverty Standards 2026</t>
  </si>
  <si>
    <t>Federal Poverty Standards 2025</t>
  </si>
  <si>
    <t>Benefit Levels in State LIHEAP Heating Assistance Program 2024-2025</t>
  </si>
  <si>
    <t>Utilization and Spending for Home Space Heating, Upper Midwest, 2024</t>
  </si>
  <si>
    <t>Electricity</t>
  </si>
  <si>
    <t>Propane</t>
  </si>
  <si>
    <t>% Use as Primary Space Heating Fuel</t>
  </si>
  <si>
    <t>Less Than $5,000</t>
  </si>
  <si>
    <t>$5,000 -   $9,999</t>
  </si>
  <si>
    <t>$10,000 - $19,999</t>
  </si>
  <si>
    <t>$20,000 - $39,999</t>
  </si>
  <si>
    <t>$40,000 - $59,999</t>
  </si>
  <si>
    <t>$60,000 - $99,999</t>
  </si>
  <si>
    <t>1</t>
  </si>
  <si>
    <t>2</t>
  </si>
  <si>
    <t>3</t>
  </si>
  <si>
    <t>4</t>
  </si>
  <si>
    <t>5+</t>
  </si>
  <si>
    <t>Housing Type</t>
  </si>
  <si>
    <t>Single-Family Detached</t>
  </si>
  <si>
    <t>Single-Family Attached</t>
  </si>
  <si>
    <t>Apartment (2-4 unit bldg)</t>
  </si>
  <si>
    <t>Apartment (5+ unit bldg)</t>
  </si>
  <si>
    <t>Mobile Home</t>
  </si>
  <si>
    <t>Owner/Renter</t>
  </si>
  <si>
    <t>Own</t>
  </si>
  <si>
    <t>Rent</t>
  </si>
  <si>
    <t>Average Expenditures for Space Heating</t>
  </si>
  <si>
    <t>(dollars per household using the fuel for space heating)</t>
  </si>
  <si>
    <t>5</t>
  </si>
  <si>
    <t>Benefit Levels in State LIHEAP Heating Assistance Program 2025-2026</t>
  </si>
  <si>
    <t>State LIHEAP Program Funding and Spending</t>
  </si>
  <si>
    <t>Program Year</t>
  </si>
  <si>
    <t>Federal Allocation</t>
  </si>
  <si>
    <t>Carryover From Prior Year</t>
  </si>
  <si>
    <t>Total Available to Spend</t>
  </si>
  <si>
    <t>Heating Assistance</t>
  </si>
  <si>
    <t>Crisis Grants</t>
  </si>
  <si>
    <t>Weatherization</t>
  </si>
  <si>
    <t>Administration</t>
  </si>
  <si>
    <t>Total Spending</t>
  </si>
  <si>
    <t>Carryover</t>
  </si>
  <si>
    <t>2022-23</t>
  </si>
  <si>
    <t>Actual</t>
  </si>
  <si>
    <t>2023-24</t>
  </si>
  <si>
    <t>2024-25</t>
  </si>
  <si>
    <t>2025-26</t>
  </si>
  <si>
    <t>Planned</t>
  </si>
  <si>
    <t>2026-27</t>
  </si>
  <si>
    <t>Medium</t>
  </si>
  <si>
    <t>MOE</t>
  </si>
  <si>
    <t>Upper</t>
  </si>
  <si>
    <t>Lower</t>
  </si>
  <si>
    <t>Participation in State LIHEAP Heating Assistance Program 2026-2027</t>
  </si>
  <si>
    <t>Phase 1</t>
  </si>
  <si>
    <t>Phase 2</t>
  </si>
  <si>
    <t>Phase 3</t>
  </si>
  <si>
    <t>&lt;100% FPL</t>
  </si>
  <si>
    <t>125% FPL</t>
  </si>
  <si>
    <t>150% FPL</t>
  </si>
  <si>
    <t>Almost matches up 2024 max amounts</t>
  </si>
  <si>
    <t>Plan</t>
  </si>
  <si>
    <t># HH Benefited</t>
  </si>
  <si>
    <t>HH Factor</t>
  </si>
  <si>
    <t>Income fator</t>
  </si>
  <si>
    <t>Proportion of need met for under FPL</t>
  </si>
  <si>
    <t>&lt; 100% FPL</t>
  </si>
  <si>
    <t>100-125% FPL</t>
  </si>
  <si>
    <t>&gt; 150% FPL</t>
  </si>
  <si>
    <t>% Need Met</t>
  </si>
  <si>
    <t>HH Size</t>
  </si>
  <si>
    <t>Natural gas</t>
  </si>
  <si>
    <t>Source</t>
  </si>
  <si>
    <t>Electricity or Natural Gas</t>
  </si>
  <si>
    <t xml:space="preserve">Other </t>
  </si>
  <si>
    <t>HH size</t>
  </si>
  <si>
    <t>Crisis Grants (20%)</t>
  </si>
  <si>
    <t>Weatherization (10%)</t>
  </si>
  <si>
    <t>Administration (9.5%)</t>
  </si>
  <si>
    <t>% of previous year's funding available</t>
  </si>
  <si>
    <t>Heating Assistance (60.5%)</t>
  </si>
  <si>
    <t>Est. spending</t>
  </si>
  <si>
    <t>Legend</t>
  </si>
  <si>
    <t>Item</t>
  </si>
  <si>
    <t>'$2026_Pr3'</t>
  </si>
  <si>
    <t>Estimate of number of participants</t>
  </si>
  <si>
    <t>Spending Calculation</t>
  </si>
  <si>
    <t>'Spend_Pr3'</t>
  </si>
  <si>
    <t>Summarizing % need met per HH size X fuel type group &amp; comparing it to 2024 program</t>
  </si>
  <si>
    <t>'Impact Analysis'</t>
  </si>
  <si>
    <t>Federal funding scenarios</t>
  </si>
  <si>
    <t>'Federal Funding'</t>
  </si>
  <si>
    <t>'#2026_Pr3'</t>
  </si>
  <si>
    <t>Benefit level: benefit for each income X HH size X fuel type</t>
  </si>
  <si>
    <t>-</t>
  </si>
  <si>
    <t>Participation Growth Rate Factor (Program Awareness + Population Change)</t>
  </si>
  <si>
    <t>Population growth rate factor</t>
  </si>
  <si>
    <t>This guidebook explains how to navigate this document.</t>
  </si>
  <si>
    <t xml:space="preserve">Summary </t>
  </si>
  <si>
    <t>Purpose</t>
  </si>
  <si>
    <t>Calculated/Assigned?</t>
  </si>
  <si>
    <t>Assigned</t>
  </si>
  <si>
    <t>Calculated</t>
  </si>
  <si>
    <t>Parameter (in blue in respective worksheets)</t>
  </si>
  <si>
    <t>Yes</t>
  </si>
  <si>
    <t>No</t>
  </si>
  <si>
    <t>Summary view of tables that are part of the memo</t>
  </si>
  <si>
    <t>'Summ_Alt1'</t>
  </si>
  <si>
    <t>Formula (if calculated)</t>
  </si>
  <si>
    <t xml:space="preserve">For each HH size X Fuel Type X Income segment ('group'), no. of participants = no. of participants in the group in 2024 * 'Population Growth Rate Factor' = '#2024' * 'Population Growth Rate Factor' </t>
  </si>
  <si>
    <t>= Last year's actual funding * '% of previous year's funding available'</t>
  </si>
  <si>
    <t>Worksheet Name</t>
  </si>
  <si>
    <t>Table 5.a</t>
  </si>
  <si>
    <t>Program year 2026-27. Average proportion of the heating needs met under Alternative 1</t>
  </si>
  <si>
    <t>Table 6</t>
  </si>
  <si>
    <t>Estimates of number of households benefited &amp; total program expenditure for Alternative 1</t>
  </si>
  <si>
    <t xml:space="preserve">Population growth rate factor = </t>
  </si>
  <si>
    <t>Table 7</t>
  </si>
  <si>
    <t>Estimates of funding that could be available for Alternative 1 in program year 2026-27</t>
  </si>
  <si>
    <t>Rationale for calculated/assigned values</t>
  </si>
  <si>
    <t>For printing/ publishing?</t>
  </si>
  <si>
    <t>$Spending</t>
  </si>
  <si>
    <t>The Legend below explains the purpose &amp; calculation of the content in each worksheet</t>
  </si>
  <si>
    <t>Appendix. For understanding how the values in the Summary worksheet were calculated</t>
  </si>
  <si>
    <t xml:space="preserve">Calculated
</t>
  </si>
  <si>
    <t>= Average benefit per group (actual formula encoded in the sheet)</t>
  </si>
  <si>
    <t>With the above 2 steps we now have #participants and $benefit for each group. Then spending  = #participants per group* $benefit per group, summed over all the benefit-level groups</t>
  </si>
  <si>
    <t>We summarize the % of heating cost covered by the program for each income X HH Size X Fuel type group. The formula is encoded in the sheet for perusal, as it's easiest understood there instead of being verbose-ly explained here</t>
  </si>
  <si>
    <t>Since we do not have data for the future, we use past participant data to estimate the number of participants in the upcoming program year. A population growth factor of &gt;1% is used to calculate the estimates. This accounts for annual population growth rate + the increase in the number of participants expected from awareness program</t>
  </si>
  <si>
    <t>For each 'group', spending = Benefit * no. of participants
(Total program spending will be = sum of spending in all eligible groups)</t>
  </si>
  <si>
    <t>The actual amount of funding that will be available is uncertain. So we use scenarios of the funding that could be available for the upcoming program year</t>
  </si>
  <si>
    <t>Avg. Assistance per HH</t>
  </si>
  <si>
    <t>Avergae heating cost for HH size X fuel type in 2024</t>
  </si>
  <si>
    <t>% of previous funding available</t>
  </si>
  <si>
    <t>Federal funding estimates for program year 2026-27</t>
  </si>
  <si>
    <t>% of total funding available</t>
  </si>
  <si>
    <t>For electricity and  natural gas, benefit for household of size 1 in the poorest income segment is set = 80% of the (average heating expenditure for the group in 2024 + $100). The rationale being that the program aims to assist the poorest and highest need household with 80% of their expected heating cost. 
Heating cost increases with HH size, and the burden decreases with increase in income. Grant is increased by $20 for each additional member &amp; reduced by $10 with move to next $1000 income segment.
The benefit for other fuel types are retained at 2024 levels.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</si>
</sst>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  <numFmt numFmtId="166" formatCode="_(&quot;$&quot;* #,##0_);_(&quot;$&quot;* \(#,##0\);_(&quot;$&quot;* &quot;-&quot;??_);_(@_)"/>
    <numFmt numFmtId="167" formatCode="_(* #,##0_);_(* \(#,##0\);_(* &quot;-&quot;??_);_(@_)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5" tint="0.39997558519241921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4" tint="0.39997558519241921"/>
      <name val="Aptos Narrow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 tint="-0.14999847407452621"/>
      <name val="Aptos Narrow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4" tint="0.39997558519241921"/>
      <name val="Calibri"/>
      <family val="2"/>
    </font>
    <font>
      <b/>
      <sz val="14"/>
      <name val="Calibri"/>
      <family val="2"/>
    </font>
    <font>
      <b/>
      <sz val="11"/>
      <name val="Aptos Narrow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theme="7" tint="0.39997558519241921"/>
      <name val="Aptos Narrow"/>
      <family val="2"/>
      <scheme val="minor"/>
    </font>
    <font>
      <sz val="11"/>
      <color theme="7" tint="0.39997558519241921"/>
      <name val="Aptos Narrow"/>
      <family val="2"/>
      <scheme val="minor"/>
    </font>
    <font>
      <b/>
      <sz val="11"/>
      <color theme="4" tint="0.3999755851924192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horizontal="center"/>
    </xf>
    <xf numFmtId="3" fontId="0" fillId="0" borderId="0" xfId="0" applyNumberFormat="1"/>
    <xf numFmtId="0" fontId="4" fillId="0" borderId="0" xfId="0" applyFont="1"/>
    <xf numFmtId="164" fontId="0" fillId="0" borderId="0" xfId="0" applyNumberFormat="1"/>
    <xf numFmtId="0" fontId="3" fillId="2" borderId="0" xfId="0" applyFont="1" applyFill="1"/>
    <xf numFmtId="0" fontId="0" fillId="2" borderId="0" xfId="0" applyFill="1"/>
    <xf numFmtId="9" fontId="0" fillId="2" borderId="0" xfId="0" applyNumberFormat="1" applyFill="1"/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6" fontId="0" fillId="2" borderId="0" xfId="0" applyNumberFormat="1" applyFill="1" applyAlignment="1">
      <alignment horizontal="right"/>
    </xf>
    <xf numFmtId="6" fontId="0" fillId="2" borderId="4" xfId="0" applyNumberFormat="1" applyFill="1" applyBorder="1" applyAlignment="1">
      <alignment horizontal="left"/>
    </xf>
    <xf numFmtId="3" fontId="0" fillId="2" borderId="0" xfId="0" applyNumberFormat="1" applyFill="1"/>
    <xf numFmtId="6" fontId="0" fillId="2" borderId="1" xfId="0" applyNumberFormat="1" applyFill="1" applyBorder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0" applyFont="1" applyFill="1"/>
    <xf numFmtId="3" fontId="0" fillId="2" borderId="5" xfId="0" applyNumberFormat="1" applyFill="1" applyBorder="1"/>
    <xf numFmtId="0" fontId="0" fillId="2" borderId="0" xfId="0" applyFill="1" applyAlignment="1">
      <alignment wrapText="1"/>
    </xf>
    <xf numFmtId="6" fontId="0" fillId="2" borderId="0" xfId="0" applyNumberForma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9" fontId="0" fillId="2" borderId="0" xfId="1" applyFont="1" applyFill="1"/>
    <xf numFmtId="0" fontId="0" fillId="2" borderId="0" xfId="0" applyFill="1" applyAlignment="1">
      <alignment horizontal="right"/>
    </xf>
    <xf numFmtId="3" fontId="2" fillId="2" borderId="0" xfId="0" applyNumberFormat="1" applyFont="1" applyFill="1"/>
    <xf numFmtId="164" fontId="0" fillId="2" borderId="0" xfId="0" applyNumberFormat="1" applyFill="1"/>
    <xf numFmtId="0" fontId="0" fillId="0" borderId="6" xfId="0" applyBorder="1"/>
    <xf numFmtId="0" fontId="0" fillId="0" borderId="6" xfId="0" applyBorder="1" applyAlignment="1">
      <alignment horizontal="right"/>
    </xf>
    <xf numFmtId="165" fontId="0" fillId="0" borderId="0" xfId="1" applyNumberFormat="1" applyFont="1"/>
    <xf numFmtId="165" fontId="0" fillId="0" borderId="0" xfId="0" applyNumberFormat="1" applyAlignment="1">
      <alignment horizontal="right"/>
    </xf>
    <xf numFmtId="6" fontId="0" fillId="0" borderId="6" xfId="0" applyNumberFormat="1" applyBorder="1" applyAlignment="1">
      <alignment horizontal="right"/>
    </xf>
    <xf numFmtId="165" fontId="0" fillId="0" borderId="0" xfId="0" applyNumberFormat="1"/>
    <xf numFmtId="0" fontId="0" fillId="0" borderId="6" xfId="0" quotePrefix="1" applyBorder="1" applyAlignment="1">
      <alignment horizontal="right"/>
    </xf>
    <xf numFmtId="2" fontId="0" fillId="2" borderId="0" xfId="0" applyNumberFormat="1" applyFill="1"/>
    <xf numFmtId="2" fontId="6" fillId="2" borderId="0" xfId="0" applyNumberFormat="1" applyFont="1" applyFill="1"/>
    <xf numFmtId="2" fontId="7" fillId="2" borderId="0" xfId="0" applyNumberFormat="1" applyFont="1" applyFill="1"/>
    <xf numFmtId="2" fontId="8" fillId="2" borderId="0" xfId="0" applyNumberFormat="1" applyFont="1" applyFill="1"/>
    <xf numFmtId="164" fontId="6" fillId="2" borderId="0" xfId="0" applyNumberFormat="1" applyFont="1" applyFill="1"/>
    <xf numFmtId="6" fontId="0" fillId="3" borderId="0" xfId="0" applyNumberFormat="1" applyFill="1" applyAlignment="1">
      <alignment horizontal="right"/>
    </xf>
    <xf numFmtId="6" fontId="0" fillId="4" borderId="0" xfId="0" applyNumberFormat="1" applyFill="1" applyAlignment="1">
      <alignment horizontal="right"/>
    </xf>
    <xf numFmtId="0" fontId="0" fillId="5" borderId="0" xfId="0" applyFill="1"/>
    <xf numFmtId="6" fontId="0" fillId="6" borderId="0" xfId="0" applyNumberFormat="1" applyFill="1" applyAlignment="1">
      <alignment horizontal="right"/>
    </xf>
    <xf numFmtId="6" fontId="0" fillId="7" borderId="0" xfId="0" applyNumberFormat="1" applyFill="1" applyAlignment="1">
      <alignment horizontal="right"/>
    </xf>
    <xf numFmtId="166" fontId="0" fillId="2" borderId="0" xfId="2" applyNumberFormat="1" applyFont="1" applyFill="1"/>
    <xf numFmtId="6" fontId="0" fillId="8" borderId="0" xfId="0" applyNumberFormat="1" applyFill="1" applyAlignment="1">
      <alignment horizontal="right"/>
    </xf>
    <xf numFmtId="0" fontId="4" fillId="9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6" fontId="0" fillId="10" borderId="0" xfId="0" applyNumberFormat="1" applyFill="1" applyAlignment="1">
      <alignment horizontal="right"/>
    </xf>
    <xf numFmtId="166" fontId="9" fillId="2" borderId="0" xfId="2" applyNumberFormat="1" applyFont="1" applyFill="1"/>
    <xf numFmtId="166" fontId="10" fillId="2" borderId="0" xfId="2" applyNumberFormat="1" applyFont="1" applyFill="1"/>
    <xf numFmtId="0" fontId="11" fillId="2" borderId="0" xfId="0" applyFont="1" applyFill="1"/>
    <xf numFmtId="0" fontId="5" fillId="0" borderId="0" xfId="0" applyFont="1"/>
    <xf numFmtId="0" fontId="4" fillId="0" borderId="0" xfId="0" applyFont="1" applyAlignment="1">
      <alignment horizontal="center"/>
    </xf>
    <xf numFmtId="0" fontId="11" fillId="0" borderId="0" xfId="0" applyFont="1"/>
    <xf numFmtId="167" fontId="0" fillId="0" borderId="0" xfId="3" applyNumberFormat="1" applyFont="1"/>
    <xf numFmtId="0" fontId="12" fillId="0" borderId="7" xfId="0" applyFont="1" applyBorder="1" applyAlignment="1">
      <alignment horizontal="center" vertical="center" wrapText="1"/>
    </xf>
    <xf numFmtId="6" fontId="12" fillId="0" borderId="7" xfId="0" applyNumberFormat="1" applyFont="1" applyBorder="1" applyAlignment="1">
      <alignment horizontal="center" vertical="center" wrapText="1"/>
    </xf>
    <xf numFmtId="6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3" applyNumberFormat="1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167" fontId="13" fillId="0" borderId="7" xfId="3" applyNumberFormat="1" applyFont="1" applyBorder="1" applyAlignment="1">
      <alignment horizontal="center" vertical="center"/>
    </xf>
    <xf numFmtId="164" fontId="13" fillId="0" borderId="7" xfId="3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4" fontId="16" fillId="0" borderId="8" xfId="3" applyNumberFormat="1" applyFont="1" applyBorder="1" applyAlignment="1">
      <alignment horizontal="center" vertical="center"/>
    </xf>
    <xf numFmtId="0" fontId="16" fillId="13" borderId="10" xfId="0" applyFont="1" applyFill="1" applyBorder="1" applyAlignment="1">
      <alignment horizontal="center" vertical="center"/>
    </xf>
    <xf numFmtId="164" fontId="17" fillId="13" borderId="10" xfId="0" applyNumberFormat="1" applyFont="1" applyFill="1" applyBorder="1" applyAlignment="1">
      <alignment horizontal="center" vertical="center"/>
    </xf>
    <xf numFmtId="164" fontId="17" fillId="13" borderId="10" xfId="3" applyNumberFormat="1" applyFont="1" applyFill="1" applyBorder="1" applyAlignment="1">
      <alignment horizontal="center" vertical="center"/>
    </xf>
    <xf numFmtId="9" fontId="17" fillId="13" borderId="11" xfId="1" applyFont="1" applyFill="1" applyBorder="1" applyAlignment="1">
      <alignment horizontal="center" vertical="center"/>
    </xf>
    <xf numFmtId="0" fontId="16" fillId="11" borderId="7" xfId="0" applyFont="1" applyFill="1" applyBorder="1" applyAlignment="1">
      <alignment horizontal="center" vertical="center"/>
    </xf>
    <xf numFmtId="0" fontId="16" fillId="14" borderId="7" xfId="0" applyFont="1" applyFill="1" applyBorder="1" applyAlignment="1">
      <alignment horizontal="center" vertical="center"/>
    </xf>
    <xf numFmtId="164" fontId="17" fillId="14" borderId="7" xfId="0" applyNumberFormat="1" applyFont="1" applyFill="1" applyBorder="1" applyAlignment="1">
      <alignment horizontal="center" vertical="center"/>
    </xf>
    <xf numFmtId="164" fontId="17" fillId="14" borderId="7" xfId="3" applyNumberFormat="1" applyFont="1" applyFill="1" applyBorder="1" applyAlignment="1">
      <alignment horizontal="center" vertical="center"/>
    </xf>
    <xf numFmtId="9" fontId="17" fillId="14" borderId="13" xfId="1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164" fontId="17" fillId="5" borderId="7" xfId="0" applyNumberFormat="1" applyFont="1" applyFill="1" applyBorder="1" applyAlignment="1">
      <alignment horizontal="center" vertical="center"/>
    </xf>
    <xf numFmtId="164" fontId="17" fillId="5" borderId="7" xfId="3" applyNumberFormat="1" applyFont="1" applyFill="1" applyBorder="1" applyAlignment="1">
      <alignment horizontal="center" vertical="center"/>
    </xf>
    <xf numFmtId="9" fontId="17" fillId="5" borderId="13" xfId="1" applyFont="1" applyFill="1" applyBorder="1" applyAlignment="1">
      <alignment horizontal="center" vertical="center"/>
    </xf>
    <xf numFmtId="164" fontId="17" fillId="11" borderId="7" xfId="0" applyNumberFormat="1" applyFont="1" applyFill="1" applyBorder="1" applyAlignment="1">
      <alignment horizontal="center" vertical="center"/>
    </xf>
    <xf numFmtId="164" fontId="17" fillId="11" borderId="7" xfId="3" applyNumberFormat="1" applyFont="1" applyFill="1" applyBorder="1" applyAlignment="1">
      <alignment horizontal="center" vertical="center"/>
    </xf>
    <xf numFmtId="9" fontId="17" fillId="11" borderId="13" xfId="1" applyFont="1" applyFill="1" applyBorder="1" applyAlignment="1">
      <alignment horizontal="center" vertical="center"/>
    </xf>
    <xf numFmtId="0" fontId="16" fillId="13" borderId="7" xfId="0" applyFont="1" applyFill="1" applyBorder="1" applyAlignment="1">
      <alignment horizontal="center" vertical="center"/>
    </xf>
    <xf numFmtId="164" fontId="17" fillId="13" borderId="7" xfId="0" applyNumberFormat="1" applyFont="1" applyFill="1" applyBorder="1" applyAlignment="1">
      <alignment horizontal="center" vertical="center"/>
    </xf>
    <xf numFmtId="164" fontId="17" fillId="13" borderId="7" xfId="3" applyNumberFormat="1" applyFont="1" applyFill="1" applyBorder="1" applyAlignment="1">
      <alignment horizontal="center" vertical="center"/>
    </xf>
    <xf numFmtId="9" fontId="17" fillId="13" borderId="13" xfId="1" applyFont="1" applyFill="1" applyBorder="1" applyAlignment="1">
      <alignment horizontal="center" vertical="center"/>
    </xf>
    <xf numFmtId="0" fontId="16" fillId="11" borderId="15" xfId="0" applyFont="1" applyFill="1" applyBorder="1" applyAlignment="1">
      <alignment horizontal="center" vertical="center"/>
    </xf>
    <xf numFmtId="164" fontId="17" fillId="11" borderId="15" xfId="0" applyNumberFormat="1" applyFont="1" applyFill="1" applyBorder="1" applyAlignment="1">
      <alignment horizontal="center" vertical="center"/>
    </xf>
    <xf numFmtId="164" fontId="17" fillId="11" borderId="15" xfId="3" applyNumberFormat="1" applyFont="1" applyFill="1" applyBorder="1" applyAlignment="1">
      <alignment horizontal="center" vertical="center"/>
    </xf>
    <xf numFmtId="9" fontId="17" fillId="11" borderId="16" xfId="1" applyFont="1" applyFill="1" applyBorder="1" applyAlignment="1">
      <alignment horizontal="center" vertical="center"/>
    </xf>
    <xf numFmtId="0" fontId="16" fillId="12" borderId="7" xfId="0" applyFont="1" applyFill="1" applyBorder="1" applyAlignment="1">
      <alignment horizontal="center" vertical="center"/>
    </xf>
    <xf numFmtId="164" fontId="17" fillId="12" borderId="7" xfId="0" applyNumberFormat="1" applyFont="1" applyFill="1" applyBorder="1" applyAlignment="1">
      <alignment horizontal="center" vertical="center"/>
    </xf>
    <xf numFmtId="164" fontId="17" fillId="12" borderId="7" xfId="3" applyNumberFormat="1" applyFont="1" applyFill="1" applyBorder="1" applyAlignment="1">
      <alignment horizontal="center" vertical="center"/>
    </xf>
    <xf numFmtId="0" fontId="16" fillId="12" borderId="15" xfId="0" applyFont="1" applyFill="1" applyBorder="1" applyAlignment="1">
      <alignment horizontal="center" vertical="center"/>
    </xf>
    <xf numFmtId="164" fontId="17" fillId="12" borderId="15" xfId="0" applyNumberFormat="1" applyFont="1" applyFill="1" applyBorder="1" applyAlignment="1">
      <alignment horizontal="center" vertical="center"/>
    </xf>
    <xf numFmtId="164" fontId="17" fillId="12" borderId="15" xfId="3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7" xfId="0" quotePrefix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 wrapText="1"/>
    </xf>
    <xf numFmtId="0" fontId="12" fillId="5" borderId="0" xfId="0" applyFont="1" applyFill="1" applyAlignment="1">
      <alignment horizontal="left" vertical="center"/>
    </xf>
    <xf numFmtId="0" fontId="13" fillId="11" borderId="7" xfId="0" applyFont="1" applyFill="1" applyBorder="1" applyAlignment="1">
      <alignment horizontal="left" vertical="center" wrapText="1"/>
    </xf>
    <xf numFmtId="0" fontId="13" fillId="11" borderId="7" xfId="0" quotePrefix="1" applyFont="1" applyFill="1" applyBorder="1" applyAlignment="1">
      <alignment horizontal="left" vertical="center" wrapText="1"/>
    </xf>
    <xf numFmtId="0" fontId="13" fillId="15" borderId="7" xfId="0" applyFont="1" applyFill="1" applyBorder="1" applyAlignment="1">
      <alignment horizontal="left" vertical="center" wrapText="1"/>
    </xf>
    <xf numFmtId="0" fontId="13" fillId="15" borderId="7" xfId="0" quotePrefix="1" applyFont="1" applyFill="1" applyBorder="1" applyAlignment="1">
      <alignment horizontal="left" vertical="center" wrapText="1"/>
    </xf>
    <xf numFmtId="0" fontId="13" fillId="15" borderId="7" xfId="0" quotePrefix="1" applyFont="1" applyFill="1" applyBorder="1" applyAlignment="1">
      <alignment vertical="center" wrapText="1"/>
    </xf>
    <xf numFmtId="0" fontId="18" fillId="15" borderId="7" xfId="0" quotePrefix="1" applyFont="1" applyFill="1" applyBorder="1" applyAlignment="1">
      <alignment horizontal="left" vertical="center" wrapText="1"/>
    </xf>
    <xf numFmtId="9" fontId="13" fillId="0" borderId="7" xfId="0" applyNumberFormat="1" applyFont="1" applyBorder="1" applyAlignment="1">
      <alignment horizontal="center" vertical="center"/>
    </xf>
    <xf numFmtId="0" fontId="13" fillId="11" borderId="7" xfId="0" quotePrefix="1" applyFont="1" applyFill="1" applyBorder="1" applyAlignment="1">
      <alignment horizontal="left" vertical="center"/>
    </xf>
    <xf numFmtId="0" fontId="17" fillId="15" borderId="7" xfId="0" quotePrefix="1" applyFont="1" applyFill="1" applyBorder="1" applyAlignment="1">
      <alignment horizontal="left" vertical="center"/>
    </xf>
    <xf numFmtId="0" fontId="19" fillId="2" borderId="0" xfId="0" applyFont="1" applyFill="1"/>
    <xf numFmtId="164" fontId="9" fillId="2" borderId="0" xfId="0" applyNumberFormat="1" applyFont="1" applyFill="1"/>
    <xf numFmtId="0" fontId="9" fillId="2" borderId="0" xfId="0" applyFont="1" applyFill="1"/>
    <xf numFmtId="0" fontId="20" fillId="2" borderId="0" xfId="0" applyFont="1" applyFill="1"/>
    <xf numFmtId="9" fontId="9" fillId="2" borderId="0" xfId="0" applyNumberFormat="1" applyFont="1" applyFill="1"/>
    <xf numFmtId="0" fontId="21" fillId="2" borderId="0" xfId="0" applyFont="1" applyFill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2" fillId="2" borderId="0" xfId="0" applyFont="1" applyFill="1"/>
    <xf numFmtId="0" fontId="21" fillId="2" borderId="2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6" fontId="9" fillId="2" borderId="0" xfId="0" applyNumberFormat="1" applyFont="1" applyFill="1" applyAlignment="1">
      <alignment horizontal="right"/>
    </xf>
    <xf numFmtId="6" fontId="9" fillId="2" borderId="4" xfId="0" applyNumberFormat="1" applyFont="1" applyFill="1" applyBorder="1" applyAlignment="1">
      <alignment horizontal="left"/>
    </xf>
    <xf numFmtId="6" fontId="9" fillId="2" borderId="1" xfId="0" applyNumberFormat="1" applyFont="1" applyFill="1" applyBorder="1" applyAlignment="1">
      <alignment horizontal="left"/>
    </xf>
    <xf numFmtId="0" fontId="9" fillId="2" borderId="0" xfId="0" applyFont="1" applyFill="1" applyAlignment="1">
      <alignment horizontal="left"/>
    </xf>
    <xf numFmtId="167" fontId="9" fillId="2" borderId="0" xfId="3" applyNumberFormat="1" applyFont="1" applyFill="1"/>
    <xf numFmtId="3" fontId="9" fillId="2" borderId="0" xfId="0" applyNumberFormat="1" applyFont="1" applyFill="1"/>
    <xf numFmtId="3" fontId="23" fillId="0" borderId="7" xfId="0" applyNumberFormat="1" applyFont="1" applyBorder="1" applyAlignment="1">
      <alignment horizontal="center" vertical="center"/>
    </xf>
    <xf numFmtId="3" fontId="24" fillId="0" borderId="7" xfId="0" applyNumberFormat="1" applyFont="1" applyBorder="1" applyAlignment="1">
      <alignment horizontal="center" vertical="center"/>
    </xf>
    <xf numFmtId="167" fontId="23" fillId="0" borderId="7" xfId="3" applyNumberFormat="1" applyFont="1" applyFill="1" applyBorder="1" applyAlignment="1">
      <alignment horizontal="center" vertical="center"/>
    </xf>
    <xf numFmtId="0" fontId="21" fillId="2" borderId="0" xfId="0" applyFont="1" applyFill="1"/>
    <xf numFmtId="3" fontId="9" fillId="2" borderId="5" xfId="0" applyNumberFormat="1" applyFont="1" applyFill="1" applyBorder="1"/>
    <xf numFmtId="164" fontId="23" fillId="0" borderId="7" xfId="3" applyNumberFormat="1" applyFont="1" applyFill="1" applyBorder="1" applyAlignment="1">
      <alignment horizontal="center" vertical="center"/>
    </xf>
    <xf numFmtId="164" fontId="23" fillId="0" borderId="7" xfId="0" applyNumberFormat="1" applyFont="1" applyBorder="1" applyAlignment="1">
      <alignment horizontal="center" vertical="center"/>
    </xf>
    <xf numFmtId="0" fontId="26" fillId="2" borderId="0" xfId="0" applyFont="1" applyFill="1"/>
    <xf numFmtId="9" fontId="27" fillId="2" borderId="0" xfId="0" applyNumberFormat="1" applyFont="1" applyFill="1"/>
    <xf numFmtId="0" fontId="27" fillId="2" borderId="0" xfId="0" applyFont="1" applyFill="1"/>
    <xf numFmtId="164" fontId="16" fillId="0" borderId="8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3" fillId="0" borderId="0" xfId="0" quotePrefix="1" applyFont="1" applyAlignment="1">
      <alignment horizontal="center" vertical="center"/>
    </xf>
    <xf numFmtId="0" fontId="12" fillId="5" borderId="0" xfId="0" quotePrefix="1" applyFont="1" applyFill="1" applyAlignment="1">
      <alignment horizontal="center" vertical="center"/>
    </xf>
    <xf numFmtId="6" fontId="13" fillId="0" borderId="0" xfId="0" quotePrefix="1" applyNumberFormat="1" applyFont="1" applyAlignment="1">
      <alignment horizontal="center" vertical="center"/>
    </xf>
    <xf numFmtId="6" fontId="13" fillId="0" borderId="0" xfId="0" applyNumberFormat="1" applyFont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7" fontId="13" fillId="0" borderId="0" xfId="3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6" fontId="13" fillId="0" borderId="7" xfId="0" quotePrefix="1" applyNumberFormat="1" applyFont="1" applyBorder="1" applyAlignment="1">
      <alignment horizontal="center" vertical="center"/>
    </xf>
    <xf numFmtId="9" fontId="13" fillId="0" borderId="0" xfId="1" applyFont="1" applyBorder="1" applyAlignment="1">
      <alignment horizontal="center" vertical="center"/>
    </xf>
    <xf numFmtId="9" fontId="13" fillId="0" borderId="7" xfId="1" applyFont="1" applyBorder="1" applyAlignment="1">
      <alignment horizontal="center" vertical="center"/>
    </xf>
    <xf numFmtId="0" fontId="13" fillId="15" borderId="8" xfId="0" quotePrefix="1" applyFont="1" applyFill="1" applyBorder="1" applyAlignment="1">
      <alignment horizontal="left" vertical="center" wrapText="1"/>
    </xf>
    <xf numFmtId="0" fontId="13" fillId="15" borderId="22" xfId="0" quotePrefix="1" applyFont="1" applyFill="1" applyBorder="1" applyAlignment="1">
      <alignment horizontal="left" vertical="center" wrapText="1"/>
    </xf>
    <xf numFmtId="0" fontId="13" fillId="15" borderId="21" xfId="0" quotePrefix="1" applyFont="1" applyFill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6" fontId="13" fillId="0" borderId="7" xfId="0" quotePrefix="1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6" fillId="11" borderId="10" xfId="0" applyFont="1" applyFill="1" applyBorder="1" applyAlignment="1">
      <alignment horizontal="center" vertical="center"/>
    </xf>
    <xf numFmtId="0" fontId="16" fillId="11" borderId="7" xfId="0" applyFont="1" applyFill="1" applyBorder="1" applyAlignment="1">
      <alignment horizontal="center" vertical="center"/>
    </xf>
    <xf numFmtId="0" fontId="16" fillId="11" borderId="15" xfId="0" applyFont="1" applyFill="1" applyBorder="1" applyAlignment="1">
      <alignment horizontal="center" vertical="center"/>
    </xf>
    <xf numFmtId="0" fontId="16" fillId="12" borderId="9" xfId="0" applyFont="1" applyFill="1" applyBorder="1" applyAlignment="1">
      <alignment horizontal="center" vertical="center"/>
    </xf>
    <xf numFmtId="0" fontId="16" fillId="12" borderId="12" xfId="0" applyFont="1" applyFill="1" applyBorder="1" applyAlignment="1">
      <alignment horizontal="center" vertical="center"/>
    </xf>
    <xf numFmtId="0" fontId="16" fillId="12" borderId="14" xfId="0" applyFont="1" applyFill="1" applyBorder="1" applyAlignment="1">
      <alignment horizontal="center" vertical="center"/>
    </xf>
    <xf numFmtId="0" fontId="16" fillId="12" borderId="10" xfId="0" applyFont="1" applyFill="1" applyBorder="1" applyAlignment="1">
      <alignment horizontal="center" vertical="center"/>
    </xf>
    <xf numFmtId="0" fontId="16" fillId="12" borderId="7" xfId="0" applyFont="1" applyFill="1" applyBorder="1" applyAlignment="1">
      <alignment horizontal="center" vertical="center"/>
    </xf>
    <xf numFmtId="0" fontId="16" fillId="12" borderId="15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6" fillId="11" borderId="9" xfId="0" applyFont="1" applyFill="1" applyBorder="1" applyAlignment="1">
      <alignment horizontal="center" vertical="center"/>
    </xf>
    <xf numFmtId="0" fontId="16" fillId="11" borderId="12" xfId="0" applyFont="1" applyFill="1" applyBorder="1" applyAlignment="1">
      <alignment horizontal="center" vertical="center"/>
    </xf>
    <xf numFmtId="0" fontId="16" fillId="11" borderId="14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 wrapText="1"/>
    </xf>
    <xf numFmtId="9" fontId="18" fillId="0" borderId="7" xfId="0" applyNumberFormat="1" applyFont="1" applyBorder="1" applyAlignment="1">
      <alignment horizontal="center" vertical="center"/>
    </xf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race\CMU\Courses\Fall%202024\Policy%20Analysis%20in%20Practice\Assignment\4\roughwork.xlsx" TargetMode="External"/><Relationship Id="rId1" Type="http://schemas.openxmlformats.org/officeDocument/2006/relationships/externalLinkPath" Target="/Grace/CMU/Courses/Fall%202024/Policy%20Analysis%20in%20Practice/Assignment/4/roughwork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race\CMU\Courses\Fall%202024\Policy%20Analysis%20in%20Practice\Assignment\4\4.2\Alternative1_Playground_Alt3(4.1).xlsx" TargetMode="External"/><Relationship Id="rId1" Type="http://schemas.openxmlformats.org/officeDocument/2006/relationships/externalLinkPath" Target="/Grace/CMU/Courses/Fall%202024/Policy%20Analysis%20in%20Practice/Assignment/4/4.2/Alternative1_Playground_Alt3(4.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nding"/>
      <sheetName val="Pres_Spending"/>
      <sheetName val="Assistance history"/>
      <sheetName val="$2026_Pr1"/>
      <sheetName val="FPL"/>
      <sheetName val="#2026_Pr1"/>
      <sheetName val="Spend_Pr1"/>
      <sheetName val="Rough"/>
      <sheetName val="#2024"/>
      <sheetName val="#2025"/>
      <sheetName val="$25"/>
      <sheetName val="$24"/>
      <sheetName val="#difference"/>
      <sheetName val="HH"/>
      <sheetName val="Energy_HH"/>
      <sheetName val="25_extra_cal"/>
    </sheetNames>
    <sheetDataSet>
      <sheetData sheetId="0"/>
      <sheetData sheetId="1"/>
      <sheetData sheetId="2">
        <row r="9">
          <cell r="H9">
            <v>454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deral funding"/>
      <sheetName val="Pres_spending"/>
      <sheetName val="$24"/>
      <sheetName val="$2026_Pr3"/>
      <sheetName val="$25"/>
      <sheetName val="#2026_Pr3"/>
      <sheetName val="Spend_Pr3"/>
      <sheetName val="Impact analysis"/>
      <sheetName val="FPL"/>
      <sheetName val="Energy_HH"/>
      <sheetName val="Sheet1"/>
      <sheetName val="Tracking_Pr3"/>
      <sheetName val="Rough"/>
      <sheetName val="Rough2"/>
      <sheetName val="#2024"/>
      <sheetName val="#2025"/>
      <sheetName val="#difference"/>
      <sheetName val="HH"/>
      <sheetName val="25_extra_cal"/>
    </sheetNames>
    <sheetDataSet>
      <sheetData sheetId="0"/>
      <sheetData sheetId="1"/>
      <sheetData sheetId="2"/>
      <sheetData sheetId="3"/>
      <sheetData sheetId="4">
        <row r="5">
          <cell r="U5">
            <v>1271.8750000000002</v>
          </cell>
          <cell r="V5">
            <v>1285</v>
          </cell>
          <cell r="W5">
            <v>1298</v>
          </cell>
          <cell r="X5">
            <v>1311</v>
          </cell>
          <cell r="Y5">
            <v>1324</v>
          </cell>
          <cell r="Z5">
            <v>1337</v>
          </cell>
          <cell r="AC5">
            <v>864.87500000000011</v>
          </cell>
          <cell r="AD5">
            <v>874</v>
          </cell>
          <cell r="AE5">
            <v>883</v>
          </cell>
          <cell r="AF5">
            <v>892</v>
          </cell>
          <cell r="AG5">
            <v>901</v>
          </cell>
          <cell r="AH5">
            <v>910</v>
          </cell>
        </row>
        <row r="6">
          <cell r="U6">
            <v>1157</v>
          </cell>
          <cell r="V6">
            <v>1169</v>
          </cell>
          <cell r="W6">
            <v>1181</v>
          </cell>
          <cell r="X6">
            <v>1193</v>
          </cell>
          <cell r="Y6">
            <v>1205</v>
          </cell>
          <cell r="Z6">
            <v>1217</v>
          </cell>
          <cell r="AC6">
            <v>787</v>
          </cell>
          <cell r="AD6">
            <v>795</v>
          </cell>
          <cell r="AE6">
            <v>804</v>
          </cell>
          <cell r="AF6">
            <v>812</v>
          </cell>
          <cell r="AG6">
            <v>820</v>
          </cell>
          <cell r="AH6">
            <v>828</v>
          </cell>
        </row>
        <row r="7">
          <cell r="U7">
            <v>1053</v>
          </cell>
          <cell r="V7">
            <v>1064</v>
          </cell>
          <cell r="W7">
            <v>1075</v>
          </cell>
          <cell r="X7">
            <v>1086</v>
          </cell>
          <cell r="Y7">
            <v>1097</v>
          </cell>
          <cell r="Z7">
            <v>1107</v>
          </cell>
          <cell r="AC7">
            <v>716</v>
          </cell>
          <cell r="AD7">
            <v>723</v>
          </cell>
          <cell r="AE7">
            <v>732</v>
          </cell>
          <cell r="AF7">
            <v>739</v>
          </cell>
          <cell r="AG7">
            <v>746</v>
          </cell>
          <cell r="AH7">
            <v>753</v>
          </cell>
        </row>
        <row r="8">
          <cell r="U8">
            <v>958</v>
          </cell>
          <cell r="V8">
            <v>968</v>
          </cell>
          <cell r="W8">
            <v>978</v>
          </cell>
          <cell r="X8">
            <v>988</v>
          </cell>
          <cell r="Y8">
            <v>998</v>
          </cell>
          <cell r="Z8">
            <v>1007</v>
          </cell>
          <cell r="AC8">
            <v>652</v>
          </cell>
          <cell r="AD8">
            <v>658</v>
          </cell>
          <cell r="AE8">
            <v>666</v>
          </cell>
          <cell r="AF8">
            <v>672</v>
          </cell>
          <cell r="AG8">
            <v>679</v>
          </cell>
          <cell r="AH8">
            <v>685</v>
          </cell>
        </row>
        <row r="9">
          <cell r="U9">
            <v>872</v>
          </cell>
          <cell r="V9">
            <v>881</v>
          </cell>
          <cell r="W9">
            <v>890</v>
          </cell>
          <cell r="X9">
            <v>899</v>
          </cell>
          <cell r="Y9">
            <v>908</v>
          </cell>
          <cell r="Z9">
            <v>916</v>
          </cell>
          <cell r="AC9">
            <v>593</v>
          </cell>
          <cell r="AD9">
            <v>599</v>
          </cell>
          <cell r="AE9">
            <v>606</v>
          </cell>
          <cell r="AF9">
            <v>612</v>
          </cell>
          <cell r="AG9">
            <v>618</v>
          </cell>
          <cell r="AH9">
            <v>623</v>
          </cell>
        </row>
        <row r="10">
          <cell r="U10">
            <v>794</v>
          </cell>
          <cell r="V10">
            <v>802</v>
          </cell>
          <cell r="W10">
            <v>810</v>
          </cell>
          <cell r="X10">
            <v>818</v>
          </cell>
          <cell r="Y10">
            <v>826</v>
          </cell>
          <cell r="Z10">
            <v>834</v>
          </cell>
          <cell r="AC10">
            <v>540</v>
          </cell>
          <cell r="AD10">
            <v>545</v>
          </cell>
          <cell r="AE10">
            <v>551</v>
          </cell>
          <cell r="AF10">
            <v>557</v>
          </cell>
          <cell r="AG10">
            <v>562</v>
          </cell>
          <cell r="AH10">
            <v>567</v>
          </cell>
        </row>
        <row r="11">
          <cell r="U11">
            <v>723</v>
          </cell>
          <cell r="V11">
            <v>730</v>
          </cell>
          <cell r="W11">
            <v>737</v>
          </cell>
          <cell r="X11">
            <v>744</v>
          </cell>
          <cell r="Y11">
            <v>752</v>
          </cell>
          <cell r="Z11">
            <v>759</v>
          </cell>
          <cell r="AC11">
            <v>491</v>
          </cell>
          <cell r="AD11">
            <v>496</v>
          </cell>
          <cell r="AE11">
            <v>501</v>
          </cell>
          <cell r="AF11">
            <v>507</v>
          </cell>
          <cell r="AG11">
            <v>511</v>
          </cell>
          <cell r="AH11">
            <v>516</v>
          </cell>
        </row>
        <row r="12">
          <cell r="U12">
            <v>658</v>
          </cell>
          <cell r="V12">
            <v>664</v>
          </cell>
          <cell r="W12">
            <v>671</v>
          </cell>
          <cell r="X12">
            <v>677</v>
          </cell>
          <cell r="Y12">
            <v>684</v>
          </cell>
          <cell r="Z12">
            <v>691</v>
          </cell>
          <cell r="AC12">
            <v>447</v>
          </cell>
          <cell r="AD12">
            <v>451</v>
          </cell>
          <cell r="AE12">
            <v>456</v>
          </cell>
          <cell r="AF12">
            <v>461</v>
          </cell>
          <cell r="AG12">
            <v>465</v>
          </cell>
          <cell r="AH12">
            <v>470</v>
          </cell>
        </row>
        <row r="13">
          <cell r="U13">
            <v>599</v>
          </cell>
          <cell r="V13">
            <v>604</v>
          </cell>
          <cell r="W13">
            <v>611</v>
          </cell>
          <cell r="X13">
            <v>616</v>
          </cell>
          <cell r="Y13">
            <v>622</v>
          </cell>
          <cell r="Z13">
            <v>629</v>
          </cell>
          <cell r="AC13">
            <v>407</v>
          </cell>
          <cell r="AD13">
            <v>410</v>
          </cell>
          <cell r="AE13">
            <v>415</v>
          </cell>
          <cell r="AF13">
            <v>420</v>
          </cell>
          <cell r="AG13">
            <v>423</v>
          </cell>
          <cell r="AH13">
            <v>428</v>
          </cell>
        </row>
        <row r="14">
          <cell r="U14">
            <v>545</v>
          </cell>
          <cell r="V14">
            <v>550</v>
          </cell>
          <cell r="W14">
            <v>556</v>
          </cell>
          <cell r="X14">
            <v>561</v>
          </cell>
          <cell r="Y14">
            <v>566</v>
          </cell>
          <cell r="Z14">
            <v>572</v>
          </cell>
          <cell r="AC14">
            <v>370</v>
          </cell>
          <cell r="AD14">
            <v>373</v>
          </cell>
          <cell r="AE14">
            <v>378</v>
          </cell>
          <cell r="AF14">
            <v>382</v>
          </cell>
          <cell r="AG14">
            <v>385</v>
          </cell>
          <cell r="AH14">
            <v>389</v>
          </cell>
        </row>
        <row r="15">
          <cell r="U15">
            <v>496</v>
          </cell>
          <cell r="V15">
            <v>501</v>
          </cell>
          <cell r="W15">
            <v>506</v>
          </cell>
          <cell r="X15">
            <v>511</v>
          </cell>
          <cell r="Y15">
            <v>515</v>
          </cell>
          <cell r="Z15">
            <v>521</v>
          </cell>
          <cell r="AC15">
            <v>337</v>
          </cell>
          <cell r="AD15">
            <v>339</v>
          </cell>
          <cell r="AE15">
            <v>344</v>
          </cell>
          <cell r="AF15">
            <v>348</v>
          </cell>
          <cell r="AG15">
            <v>350</v>
          </cell>
          <cell r="AH15">
            <v>354</v>
          </cell>
        </row>
        <row r="16">
          <cell r="U16">
            <v>451</v>
          </cell>
          <cell r="V16">
            <v>456</v>
          </cell>
          <cell r="W16">
            <v>460</v>
          </cell>
          <cell r="X16">
            <v>465</v>
          </cell>
          <cell r="Y16">
            <v>469</v>
          </cell>
          <cell r="Z16">
            <v>474</v>
          </cell>
          <cell r="AC16">
            <v>307</v>
          </cell>
          <cell r="AD16">
            <v>308</v>
          </cell>
          <cell r="AE16">
            <v>313</v>
          </cell>
          <cell r="AF16">
            <v>317</v>
          </cell>
          <cell r="AG16">
            <v>319</v>
          </cell>
          <cell r="AH16">
            <v>322</v>
          </cell>
        </row>
        <row r="17">
          <cell r="U17">
            <v>410</v>
          </cell>
          <cell r="V17">
            <v>415</v>
          </cell>
          <cell r="W17">
            <v>419</v>
          </cell>
          <cell r="X17">
            <v>423</v>
          </cell>
          <cell r="Y17">
            <v>427</v>
          </cell>
          <cell r="Z17">
            <v>431</v>
          </cell>
          <cell r="AC17">
            <v>279</v>
          </cell>
          <cell r="AD17">
            <v>280</v>
          </cell>
          <cell r="AE17">
            <v>285</v>
          </cell>
          <cell r="AF17">
            <v>288</v>
          </cell>
          <cell r="AG17">
            <v>290</v>
          </cell>
          <cell r="AH17">
            <v>293</v>
          </cell>
        </row>
        <row r="18">
          <cell r="U18">
            <v>373</v>
          </cell>
          <cell r="V18">
            <v>378</v>
          </cell>
          <cell r="W18">
            <v>381</v>
          </cell>
          <cell r="X18">
            <v>385</v>
          </cell>
          <cell r="Y18">
            <v>389</v>
          </cell>
          <cell r="Z18">
            <v>392</v>
          </cell>
          <cell r="AC18">
            <v>254</v>
          </cell>
          <cell r="AD18">
            <v>255</v>
          </cell>
          <cell r="AE18">
            <v>259</v>
          </cell>
          <cell r="AF18">
            <v>262</v>
          </cell>
          <cell r="AG18">
            <v>264</v>
          </cell>
          <cell r="AH18">
            <v>267</v>
          </cell>
        </row>
        <row r="19">
          <cell r="U19">
            <v>339</v>
          </cell>
          <cell r="V19">
            <v>344</v>
          </cell>
          <cell r="W19">
            <v>347</v>
          </cell>
          <cell r="X19">
            <v>350</v>
          </cell>
          <cell r="Y19">
            <v>354</v>
          </cell>
          <cell r="Z19">
            <v>357</v>
          </cell>
          <cell r="AC19">
            <v>231</v>
          </cell>
          <cell r="AD19">
            <v>232</v>
          </cell>
          <cell r="AE19">
            <v>236</v>
          </cell>
          <cell r="AF19">
            <v>238</v>
          </cell>
          <cell r="AG19">
            <v>240</v>
          </cell>
          <cell r="AH19">
            <v>243</v>
          </cell>
        </row>
        <row r="20">
          <cell r="U20">
            <v>308</v>
          </cell>
          <cell r="V20">
            <v>313</v>
          </cell>
          <cell r="W20">
            <v>316</v>
          </cell>
          <cell r="X20">
            <v>319</v>
          </cell>
          <cell r="Y20">
            <v>322</v>
          </cell>
          <cell r="Z20">
            <v>325</v>
          </cell>
          <cell r="AC20">
            <v>210</v>
          </cell>
          <cell r="AD20">
            <v>211</v>
          </cell>
          <cell r="AE20">
            <v>215</v>
          </cell>
          <cell r="AF20">
            <v>217</v>
          </cell>
          <cell r="AG20">
            <v>218</v>
          </cell>
          <cell r="AH20">
            <v>221</v>
          </cell>
        </row>
        <row r="21">
          <cell r="U21">
            <v>280</v>
          </cell>
          <cell r="V21">
            <v>285</v>
          </cell>
          <cell r="W21">
            <v>288</v>
          </cell>
          <cell r="X21">
            <v>290</v>
          </cell>
          <cell r="Y21">
            <v>293</v>
          </cell>
          <cell r="Z21">
            <v>296</v>
          </cell>
          <cell r="AC21">
            <v>191</v>
          </cell>
          <cell r="AD21">
            <v>192</v>
          </cell>
          <cell r="AE21">
            <v>196</v>
          </cell>
          <cell r="AF21">
            <v>197</v>
          </cell>
          <cell r="AG21">
            <v>198</v>
          </cell>
          <cell r="AH21">
            <v>201</v>
          </cell>
        </row>
        <row r="22">
          <cell r="U22">
            <v>255</v>
          </cell>
          <cell r="V22">
            <v>259</v>
          </cell>
          <cell r="W22">
            <v>262</v>
          </cell>
          <cell r="X22">
            <v>264</v>
          </cell>
          <cell r="Y22">
            <v>267</v>
          </cell>
          <cell r="Z22">
            <v>269</v>
          </cell>
          <cell r="AC22">
            <v>174</v>
          </cell>
          <cell r="AD22">
            <v>175</v>
          </cell>
          <cell r="AE22">
            <v>178</v>
          </cell>
          <cell r="AF22">
            <v>179</v>
          </cell>
          <cell r="AG22">
            <v>180</v>
          </cell>
          <cell r="AH22">
            <v>183</v>
          </cell>
        </row>
        <row r="23">
          <cell r="U23">
            <v>232</v>
          </cell>
          <cell r="V23">
            <v>236</v>
          </cell>
          <cell r="W23">
            <v>238</v>
          </cell>
          <cell r="X23">
            <v>240</v>
          </cell>
          <cell r="Y23">
            <v>243</v>
          </cell>
          <cell r="Z23">
            <v>245</v>
          </cell>
          <cell r="AC23">
            <v>158</v>
          </cell>
          <cell r="AD23">
            <v>159</v>
          </cell>
          <cell r="AE23">
            <v>162</v>
          </cell>
          <cell r="AF23">
            <v>163</v>
          </cell>
          <cell r="AG23">
            <v>164</v>
          </cell>
          <cell r="AH23">
            <v>167</v>
          </cell>
        </row>
        <row r="24">
          <cell r="U24">
            <v>211</v>
          </cell>
          <cell r="V24">
            <v>215</v>
          </cell>
          <cell r="W24">
            <v>217</v>
          </cell>
          <cell r="X24">
            <v>218</v>
          </cell>
          <cell r="Y24">
            <v>221</v>
          </cell>
          <cell r="Z24">
            <v>223</v>
          </cell>
          <cell r="AC24">
            <v>144</v>
          </cell>
          <cell r="AD24">
            <v>145</v>
          </cell>
          <cell r="AE24">
            <v>147</v>
          </cell>
          <cell r="AF24">
            <v>148</v>
          </cell>
          <cell r="AG24">
            <v>149</v>
          </cell>
          <cell r="AH24">
            <v>152</v>
          </cell>
        </row>
        <row r="25">
          <cell r="U25">
            <v>192</v>
          </cell>
          <cell r="V25">
            <v>196</v>
          </cell>
          <cell r="W25">
            <v>197</v>
          </cell>
          <cell r="X25">
            <v>198</v>
          </cell>
          <cell r="Y25">
            <v>201</v>
          </cell>
          <cell r="Z25">
            <v>203</v>
          </cell>
          <cell r="AC25">
            <v>131</v>
          </cell>
          <cell r="AD25">
            <v>132</v>
          </cell>
          <cell r="AE25">
            <v>134</v>
          </cell>
          <cell r="AF25">
            <v>135</v>
          </cell>
          <cell r="AG25">
            <v>136</v>
          </cell>
          <cell r="AH25">
            <v>138</v>
          </cell>
        </row>
        <row r="26">
          <cell r="U26">
            <v>175</v>
          </cell>
          <cell r="V26">
            <v>178</v>
          </cell>
          <cell r="W26">
            <v>179</v>
          </cell>
          <cell r="X26">
            <v>180</v>
          </cell>
          <cell r="Y26">
            <v>183</v>
          </cell>
          <cell r="Z26">
            <v>185</v>
          </cell>
          <cell r="AC26">
            <v>119</v>
          </cell>
          <cell r="AD26">
            <v>120</v>
          </cell>
          <cell r="AE26">
            <v>122</v>
          </cell>
          <cell r="AF26">
            <v>123</v>
          </cell>
          <cell r="AG26">
            <v>124</v>
          </cell>
          <cell r="AH26">
            <v>126</v>
          </cell>
        </row>
        <row r="27">
          <cell r="U27">
            <v>159</v>
          </cell>
          <cell r="V27">
            <v>162</v>
          </cell>
          <cell r="W27">
            <v>163</v>
          </cell>
          <cell r="X27">
            <v>164</v>
          </cell>
          <cell r="Y27">
            <v>167</v>
          </cell>
          <cell r="Z27">
            <v>168</v>
          </cell>
          <cell r="AC27">
            <v>108</v>
          </cell>
          <cell r="AD27">
            <v>109</v>
          </cell>
          <cell r="AE27">
            <v>111</v>
          </cell>
          <cell r="AF27">
            <v>112</v>
          </cell>
          <cell r="AG27">
            <v>113</v>
          </cell>
          <cell r="AH27">
            <v>115</v>
          </cell>
        </row>
        <row r="28">
          <cell r="U28">
            <v>145</v>
          </cell>
          <cell r="V28">
            <v>147</v>
          </cell>
          <cell r="W28">
            <v>148</v>
          </cell>
          <cell r="X28">
            <v>149</v>
          </cell>
          <cell r="Y28">
            <v>152</v>
          </cell>
          <cell r="Z28">
            <v>153</v>
          </cell>
          <cell r="AC28">
            <v>100</v>
          </cell>
          <cell r="AD28">
            <v>100</v>
          </cell>
          <cell r="AE28">
            <v>101</v>
          </cell>
          <cell r="AF28">
            <v>102</v>
          </cell>
          <cell r="AG28">
            <v>103</v>
          </cell>
          <cell r="AH28">
            <v>105</v>
          </cell>
        </row>
        <row r="29">
          <cell r="V29">
            <v>134</v>
          </cell>
          <cell r="W29">
            <v>135</v>
          </cell>
          <cell r="X29">
            <v>136</v>
          </cell>
          <cell r="Y29">
            <v>138</v>
          </cell>
          <cell r="Z29">
            <v>139</v>
          </cell>
          <cell r="AD29">
            <v>100</v>
          </cell>
          <cell r="AE29">
            <v>100</v>
          </cell>
          <cell r="AF29">
            <v>100</v>
          </cell>
          <cell r="AG29">
            <v>100</v>
          </cell>
          <cell r="AH29">
            <v>100</v>
          </cell>
        </row>
        <row r="30">
          <cell r="V30">
            <v>122</v>
          </cell>
          <cell r="W30">
            <v>123</v>
          </cell>
          <cell r="X30">
            <v>124</v>
          </cell>
          <cell r="Y30">
            <v>126</v>
          </cell>
          <cell r="Z30">
            <v>126</v>
          </cell>
          <cell r="AD30">
            <v>100</v>
          </cell>
          <cell r="AE30">
            <v>100</v>
          </cell>
          <cell r="AF30">
            <v>100</v>
          </cell>
          <cell r="AG30">
            <v>100</v>
          </cell>
          <cell r="AH30">
            <v>100</v>
          </cell>
        </row>
        <row r="31">
          <cell r="V31">
            <v>111</v>
          </cell>
          <cell r="W31">
            <v>112</v>
          </cell>
          <cell r="X31">
            <v>113</v>
          </cell>
          <cell r="Y31">
            <v>115</v>
          </cell>
          <cell r="Z31">
            <v>115</v>
          </cell>
          <cell r="AD31">
            <v>100</v>
          </cell>
          <cell r="AE31">
            <v>100</v>
          </cell>
          <cell r="AF31">
            <v>100</v>
          </cell>
          <cell r="AG31">
            <v>100</v>
          </cell>
          <cell r="AH31">
            <v>100</v>
          </cell>
        </row>
        <row r="32">
          <cell r="V32">
            <v>101</v>
          </cell>
          <cell r="W32">
            <v>102</v>
          </cell>
          <cell r="X32">
            <v>103</v>
          </cell>
          <cell r="Y32">
            <v>105</v>
          </cell>
          <cell r="Z32">
            <v>105</v>
          </cell>
          <cell r="AD32">
            <v>100</v>
          </cell>
          <cell r="AE32">
            <v>100</v>
          </cell>
          <cell r="AF32">
            <v>100</v>
          </cell>
          <cell r="AG32">
            <v>100</v>
          </cell>
          <cell r="AH32">
            <v>100</v>
          </cell>
        </row>
        <row r="33">
          <cell r="V33">
            <v>100</v>
          </cell>
          <cell r="W33">
            <v>100</v>
          </cell>
          <cell r="X33">
            <v>100</v>
          </cell>
          <cell r="Y33">
            <v>100</v>
          </cell>
          <cell r="Z33">
            <v>100</v>
          </cell>
          <cell r="AD33">
            <v>100</v>
          </cell>
          <cell r="AE33">
            <v>100</v>
          </cell>
          <cell r="AF33">
            <v>100</v>
          </cell>
          <cell r="AG33">
            <v>100</v>
          </cell>
          <cell r="AH33">
            <v>100</v>
          </cell>
        </row>
        <row r="34">
          <cell r="V34">
            <v>100</v>
          </cell>
          <cell r="W34">
            <v>100</v>
          </cell>
          <cell r="X34">
            <v>100</v>
          </cell>
          <cell r="Y34">
            <v>100</v>
          </cell>
          <cell r="Z34">
            <v>100</v>
          </cell>
          <cell r="AD34">
            <v>100</v>
          </cell>
          <cell r="AE34">
            <v>100</v>
          </cell>
          <cell r="AF34">
            <v>100</v>
          </cell>
          <cell r="AG34">
            <v>100</v>
          </cell>
          <cell r="AH34">
            <v>100</v>
          </cell>
        </row>
        <row r="35">
          <cell r="V35">
            <v>100</v>
          </cell>
          <cell r="W35">
            <v>100</v>
          </cell>
          <cell r="X35">
            <v>100</v>
          </cell>
          <cell r="Y35">
            <v>100</v>
          </cell>
          <cell r="Z35">
            <v>100</v>
          </cell>
          <cell r="AD35">
            <v>100</v>
          </cell>
          <cell r="AE35">
            <v>100</v>
          </cell>
          <cell r="AF35">
            <v>100</v>
          </cell>
          <cell r="AG35">
            <v>100</v>
          </cell>
          <cell r="AH35">
            <v>100</v>
          </cell>
        </row>
        <row r="36">
          <cell r="V36">
            <v>100</v>
          </cell>
          <cell r="W36">
            <v>100</v>
          </cell>
          <cell r="X36">
            <v>100</v>
          </cell>
          <cell r="Y36">
            <v>100</v>
          </cell>
          <cell r="Z36">
            <v>100</v>
          </cell>
          <cell r="AD36">
            <v>100</v>
          </cell>
          <cell r="AE36">
            <v>100</v>
          </cell>
          <cell r="AF36">
            <v>100</v>
          </cell>
          <cell r="AG36">
            <v>100</v>
          </cell>
          <cell r="AH36">
            <v>100</v>
          </cell>
        </row>
        <row r="37"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E37">
            <v>100</v>
          </cell>
          <cell r="AF37">
            <v>100</v>
          </cell>
          <cell r="AG37">
            <v>100</v>
          </cell>
          <cell r="AH37">
            <v>100</v>
          </cell>
        </row>
        <row r="38">
          <cell r="W38">
            <v>100</v>
          </cell>
          <cell r="X38">
            <v>100</v>
          </cell>
          <cell r="Y38">
            <v>100</v>
          </cell>
          <cell r="Z38">
            <v>100</v>
          </cell>
          <cell r="AE38">
            <v>100</v>
          </cell>
          <cell r="AF38">
            <v>100</v>
          </cell>
          <cell r="AG38">
            <v>100</v>
          </cell>
          <cell r="AH38">
            <v>100</v>
          </cell>
        </row>
        <row r="39">
          <cell r="W39">
            <v>100</v>
          </cell>
          <cell r="X39">
            <v>100</v>
          </cell>
          <cell r="Y39">
            <v>100</v>
          </cell>
          <cell r="Z39">
            <v>100</v>
          </cell>
          <cell r="AE39">
            <v>100</v>
          </cell>
          <cell r="AF39">
            <v>100</v>
          </cell>
          <cell r="AG39">
            <v>100</v>
          </cell>
          <cell r="AH39">
            <v>100</v>
          </cell>
        </row>
        <row r="40">
          <cell r="W40">
            <v>100</v>
          </cell>
          <cell r="X40">
            <v>100</v>
          </cell>
          <cell r="Y40">
            <v>100</v>
          </cell>
          <cell r="Z40">
            <v>100</v>
          </cell>
          <cell r="AE40">
            <v>100</v>
          </cell>
          <cell r="AF40">
            <v>100</v>
          </cell>
          <cell r="AG40">
            <v>100</v>
          </cell>
          <cell r="AH40">
            <v>100</v>
          </cell>
        </row>
        <row r="41">
          <cell r="W41">
            <v>100</v>
          </cell>
          <cell r="X41">
            <v>100</v>
          </cell>
          <cell r="Y41">
            <v>100</v>
          </cell>
          <cell r="Z41">
            <v>100</v>
          </cell>
          <cell r="AE41">
            <v>100</v>
          </cell>
          <cell r="AF41">
            <v>100</v>
          </cell>
          <cell r="AG41">
            <v>100</v>
          </cell>
          <cell r="AH41">
            <v>100</v>
          </cell>
        </row>
        <row r="42">
          <cell r="W42">
            <v>100</v>
          </cell>
          <cell r="X42">
            <v>100</v>
          </cell>
          <cell r="Y42">
            <v>100</v>
          </cell>
          <cell r="Z42">
            <v>100</v>
          </cell>
          <cell r="AE42">
            <v>100</v>
          </cell>
          <cell r="AF42">
            <v>100</v>
          </cell>
          <cell r="AG42">
            <v>100</v>
          </cell>
          <cell r="AH42">
            <v>100</v>
          </cell>
        </row>
        <row r="43">
          <cell r="W43">
            <v>100</v>
          </cell>
          <cell r="X43">
            <v>100</v>
          </cell>
          <cell r="Y43">
            <v>100</v>
          </cell>
          <cell r="Z43">
            <v>100</v>
          </cell>
          <cell r="AE43">
            <v>100</v>
          </cell>
          <cell r="AF43">
            <v>100</v>
          </cell>
          <cell r="AG43">
            <v>100</v>
          </cell>
          <cell r="AH43">
            <v>100</v>
          </cell>
        </row>
        <row r="44">
          <cell r="W44">
            <v>100</v>
          </cell>
          <cell r="X44">
            <v>100</v>
          </cell>
          <cell r="Y44">
            <v>100</v>
          </cell>
          <cell r="Z44">
            <v>100</v>
          </cell>
          <cell r="AE44">
            <v>100</v>
          </cell>
          <cell r="AF44">
            <v>100</v>
          </cell>
          <cell r="AG44">
            <v>100</v>
          </cell>
          <cell r="AH44">
            <v>100</v>
          </cell>
        </row>
        <row r="45">
          <cell r="X45">
            <v>100</v>
          </cell>
          <cell r="Y45">
            <v>100</v>
          </cell>
          <cell r="Z45">
            <v>100</v>
          </cell>
          <cell r="AF45">
            <v>100</v>
          </cell>
          <cell r="AG45">
            <v>100</v>
          </cell>
          <cell r="AH45">
            <v>100</v>
          </cell>
        </row>
        <row r="46">
          <cell r="X46">
            <v>100</v>
          </cell>
          <cell r="Y46">
            <v>100</v>
          </cell>
          <cell r="Z46">
            <v>100</v>
          </cell>
          <cell r="AF46">
            <v>100</v>
          </cell>
          <cell r="AG46">
            <v>100</v>
          </cell>
          <cell r="AH46">
            <v>100</v>
          </cell>
        </row>
        <row r="47">
          <cell r="X47">
            <v>100</v>
          </cell>
          <cell r="Y47">
            <v>100</v>
          </cell>
          <cell r="Z47">
            <v>100</v>
          </cell>
          <cell r="AF47">
            <v>100</v>
          </cell>
          <cell r="AG47">
            <v>100</v>
          </cell>
          <cell r="AH47">
            <v>100</v>
          </cell>
        </row>
        <row r="48">
          <cell r="X48">
            <v>100</v>
          </cell>
          <cell r="Y48">
            <v>100</v>
          </cell>
          <cell r="Z48">
            <v>100</v>
          </cell>
          <cell r="AF48">
            <v>100</v>
          </cell>
          <cell r="AG48">
            <v>100</v>
          </cell>
          <cell r="AH48">
            <v>100</v>
          </cell>
        </row>
        <row r="49">
          <cell r="X49">
            <v>100</v>
          </cell>
          <cell r="Y49">
            <v>100</v>
          </cell>
          <cell r="Z49">
            <v>100</v>
          </cell>
          <cell r="AF49">
            <v>100</v>
          </cell>
          <cell r="AG49">
            <v>100</v>
          </cell>
          <cell r="AH49">
            <v>100</v>
          </cell>
        </row>
        <row r="50">
          <cell r="X50">
            <v>100</v>
          </cell>
          <cell r="Y50">
            <v>100</v>
          </cell>
          <cell r="Z50">
            <v>100</v>
          </cell>
          <cell r="AF50">
            <v>100</v>
          </cell>
          <cell r="AG50">
            <v>100</v>
          </cell>
          <cell r="AH50">
            <v>100</v>
          </cell>
        </row>
        <row r="51">
          <cell r="X51">
            <v>100</v>
          </cell>
          <cell r="Y51">
            <v>100</v>
          </cell>
          <cell r="Z51">
            <v>100</v>
          </cell>
          <cell r="AF51">
            <v>100</v>
          </cell>
          <cell r="AG51">
            <v>100</v>
          </cell>
          <cell r="AH51">
            <v>100</v>
          </cell>
        </row>
        <row r="52">
          <cell r="X52">
            <v>100</v>
          </cell>
          <cell r="Y52">
            <v>100</v>
          </cell>
          <cell r="Z52">
            <v>100</v>
          </cell>
          <cell r="AF52">
            <v>100</v>
          </cell>
          <cell r="AG52">
            <v>100</v>
          </cell>
          <cell r="AH52">
            <v>100</v>
          </cell>
        </row>
        <row r="53">
          <cell r="X53">
            <v>100</v>
          </cell>
          <cell r="Y53">
            <v>100</v>
          </cell>
          <cell r="Z53">
            <v>100</v>
          </cell>
          <cell r="AF53">
            <v>100</v>
          </cell>
          <cell r="AG53">
            <v>100</v>
          </cell>
          <cell r="AH53">
            <v>100</v>
          </cell>
        </row>
        <row r="54">
          <cell r="Y54">
            <v>100</v>
          </cell>
          <cell r="Z54">
            <v>100</v>
          </cell>
          <cell r="AG54">
            <v>100</v>
          </cell>
          <cell r="AH54">
            <v>100</v>
          </cell>
        </row>
        <row r="55">
          <cell r="Y55">
            <v>100</v>
          </cell>
          <cell r="Z55">
            <v>100</v>
          </cell>
          <cell r="AG55">
            <v>100</v>
          </cell>
          <cell r="AH55">
            <v>100</v>
          </cell>
        </row>
        <row r="56">
          <cell r="Y56">
            <v>100</v>
          </cell>
          <cell r="Z56">
            <v>100</v>
          </cell>
          <cell r="AG56">
            <v>100</v>
          </cell>
          <cell r="AH56">
            <v>100</v>
          </cell>
        </row>
        <row r="57">
          <cell r="Y57">
            <v>100</v>
          </cell>
          <cell r="Z57">
            <v>100</v>
          </cell>
          <cell r="AG57">
            <v>100</v>
          </cell>
          <cell r="AH57">
            <v>100</v>
          </cell>
        </row>
        <row r="58">
          <cell r="Y58">
            <v>100</v>
          </cell>
          <cell r="Z58">
            <v>100</v>
          </cell>
          <cell r="AG58">
            <v>100</v>
          </cell>
          <cell r="AH58">
            <v>100</v>
          </cell>
        </row>
        <row r="59">
          <cell r="Y59">
            <v>100</v>
          </cell>
          <cell r="Z59">
            <v>100</v>
          </cell>
          <cell r="AG59">
            <v>100</v>
          </cell>
          <cell r="AH59">
            <v>100</v>
          </cell>
        </row>
        <row r="60">
          <cell r="Y60">
            <v>100</v>
          </cell>
          <cell r="Z60">
            <v>100</v>
          </cell>
          <cell r="AG60">
            <v>100</v>
          </cell>
          <cell r="AH60">
            <v>100</v>
          </cell>
        </row>
        <row r="61">
          <cell r="Y61">
            <v>100</v>
          </cell>
          <cell r="Z61">
            <v>100</v>
          </cell>
          <cell r="AG61">
            <v>100</v>
          </cell>
          <cell r="AH61">
            <v>100</v>
          </cell>
        </row>
        <row r="62">
          <cell r="Z62">
            <v>100</v>
          </cell>
          <cell r="AH62">
            <v>100</v>
          </cell>
        </row>
        <row r="63">
          <cell r="Z63">
            <v>100</v>
          </cell>
          <cell r="AH63">
            <v>100</v>
          </cell>
        </row>
        <row r="64">
          <cell r="Z64">
            <v>100</v>
          </cell>
          <cell r="AH64">
            <v>100</v>
          </cell>
        </row>
        <row r="65">
          <cell r="Z65">
            <v>100</v>
          </cell>
          <cell r="AH65">
            <v>100</v>
          </cell>
        </row>
        <row r="66">
          <cell r="Z66">
            <v>100</v>
          </cell>
          <cell r="AH66">
            <v>100</v>
          </cell>
        </row>
        <row r="67">
          <cell r="Z67">
            <v>100</v>
          </cell>
          <cell r="AH67">
            <v>100</v>
          </cell>
        </row>
        <row r="68">
          <cell r="Z68">
            <v>100</v>
          </cell>
          <cell r="AH68">
            <v>100</v>
          </cell>
        </row>
        <row r="69">
          <cell r="Z69">
            <v>100</v>
          </cell>
          <cell r="AH69">
            <v>100</v>
          </cell>
        </row>
      </sheetData>
      <sheetData sheetId="5"/>
      <sheetData sheetId="6"/>
      <sheetData sheetId="7"/>
      <sheetData sheetId="8"/>
      <sheetData sheetId="9">
        <row r="46">
          <cell r="D46">
            <v>452</v>
          </cell>
          <cell r="E46">
            <v>643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race George Sam" id="{56410DCB-D5BA-4D68-81FE-548D08B0D2B7}" userId="S::gsam@andrew.cmu.edu::982ca43c-4f97-436d-af47-9842407bdd8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11-10T01:41:33.28" personId="{56410DCB-D5BA-4D68-81FE-548D08B0D2B7}" id="{40E53019-C54D-4307-8E4D-F4DF526D567E}">
    <text xml:space="preserve">HH size 1-4: mix of 2024 and 2025
HH size &gt;4: #2025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11-10T01:41:33.28" personId="{56410DCB-D5BA-4D68-81FE-548D08B0D2B7}" id="{5D9A8653-1C3A-4AFE-9327-D1823BD0435E}">
    <text xml:space="preserve">HH size 1-4: mix of 2024 and 2025
HH size &gt;4: #2025 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97BCD-D6A2-4CCD-BB08-0FD95BA4FF6E}">
  <sheetPr>
    <tabColor rgb="FFFFFF00"/>
  </sheetPr>
  <dimension ref="B1:I13"/>
  <sheetViews>
    <sheetView showGridLines="0" tabSelected="1" zoomScale="90" zoomScaleNormal="90" workbookViewId="0">
      <selection activeCell="B1" sqref="B1"/>
    </sheetView>
  </sheetViews>
  <sheetFormatPr defaultRowHeight="14.4" x14ac:dyDescent="0.3"/>
  <cols>
    <col min="1" max="1" width="3.5546875" style="109" customWidth="1"/>
    <col min="2" max="2" width="49.33203125" style="109" bestFit="1" customWidth="1"/>
    <col min="3" max="3" width="16.5546875" style="109" bestFit="1" customWidth="1"/>
    <col min="4" max="4" width="23.88671875" style="109" customWidth="1"/>
    <col min="5" max="5" width="12.21875" style="109" customWidth="1"/>
    <col min="6" max="6" width="23.33203125" style="109" customWidth="1"/>
    <col min="7" max="7" width="36.21875" style="109" customWidth="1"/>
    <col min="8" max="8" width="22.5546875" style="109" customWidth="1"/>
    <col min="9" max="9" width="36.21875" style="109" customWidth="1"/>
    <col min="10" max="16384" width="8.88671875" style="109"/>
  </cols>
  <sheetData>
    <row r="1" spans="2:9" x14ac:dyDescent="0.3">
      <c r="B1" s="113" t="s">
        <v>129</v>
      </c>
    </row>
    <row r="3" spans="2:9" x14ac:dyDescent="0.3">
      <c r="B3" s="110" t="s">
        <v>154</v>
      </c>
    </row>
    <row r="6" spans="2:9" x14ac:dyDescent="0.3">
      <c r="B6" s="113" t="s">
        <v>114</v>
      </c>
    </row>
    <row r="7" spans="2:9" s="110" customFormat="1" ht="28.8" x14ac:dyDescent="0.3">
      <c r="B7" s="112" t="s">
        <v>115</v>
      </c>
      <c r="C7" s="112" t="s">
        <v>143</v>
      </c>
      <c r="D7" s="112" t="s">
        <v>131</v>
      </c>
      <c r="E7" s="112" t="s">
        <v>152</v>
      </c>
      <c r="F7" s="112" t="s">
        <v>132</v>
      </c>
      <c r="G7" s="112" t="s">
        <v>140</v>
      </c>
      <c r="H7" s="112" t="s">
        <v>135</v>
      </c>
      <c r="I7" s="111" t="s">
        <v>151</v>
      </c>
    </row>
    <row r="8" spans="2:9" ht="28.8" x14ac:dyDescent="0.3">
      <c r="B8" s="114" t="s">
        <v>130</v>
      </c>
      <c r="C8" s="115" t="s">
        <v>139</v>
      </c>
      <c r="D8" s="115" t="s">
        <v>138</v>
      </c>
      <c r="E8" s="115" t="s">
        <v>136</v>
      </c>
      <c r="F8" s="115" t="s">
        <v>126</v>
      </c>
      <c r="G8" s="115" t="s">
        <v>126</v>
      </c>
      <c r="H8" s="115" t="s">
        <v>126</v>
      </c>
      <c r="I8" s="121"/>
    </row>
    <row r="9" spans="2:9" x14ac:dyDescent="0.3">
      <c r="B9" s="116" t="s">
        <v>125</v>
      </c>
      <c r="C9" s="117" t="s">
        <v>116</v>
      </c>
      <c r="D9" s="162" t="s">
        <v>155</v>
      </c>
      <c r="E9" s="162" t="s">
        <v>137</v>
      </c>
      <c r="F9" s="118" t="s">
        <v>133</v>
      </c>
      <c r="G9" s="117" t="s">
        <v>126</v>
      </c>
      <c r="H9" s="117" t="s">
        <v>126</v>
      </c>
      <c r="I9" s="122" t="s">
        <v>168</v>
      </c>
    </row>
    <row r="10" spans="2:9" ht="72" x14ac:dyDescent="0.3">
      <c r="B10" s="116" t="s">
        <v>117</v>
      </c>
      <c r="C10" s="117" t="s">
        <v>124</v>
      </c>
      <c r="D10" s="163"/>
      <c r="E10" s="163"/>
      <c r="F10" s="118" t="s">
        <v>134</v>
      </c>
      <c r="G10" s="118" t="s">
        <v>141</v>
      </c>
      <c r="H10" s="119" t="s">
        <v>128</v>
      </c>
      <c r="I10" s="122" t="s">
        <v>160</v>
      </c>
    </row>
    <row r="11" spans="2:9" ht="57.6" x14ac:dyDescent="0.3">
      <c r="B11" s="116" t="s">
        <v>118</v>
      </c>
      <c r="C11" s="117" t="s">
        <v>119</v>
      </c>
      <c r="D11" s="163"/>
      <c r="E11" s="163"/>
      <c r="F11" s="118" t="s">
        <v>134</v>
      </c>
      <c r="G11" s="118" t="s">
        <v>161</v>
      </c>
      <c r="H11" s="117" t="s">
        <v>126</v>
      </c>
      <c r="I11" s="122" t="s">
        <v>158</v>
      </c>
    </row>
    <row r="12" spans="2:9" ht="28.8" x14ac:dyDescent="0.3">
      <c r="B12" s="116" t="s">
        <v>120</v>
      </c>
      <c r="C12" s="117" t="s">
        <v>121</v>
      </c>
      <c r="D12" s="163"/>
      <c r="E12" s="163"/>
      <c r="F12" s="118" t="s">
        <v>134</v>
      </c>
      <c r="G12" s="118" t="s">
        <v>157</v>
      </c>
      <c r="H12" s="117" t="s">
        <v>126</v>
      </c>
      <c r="I12" s="122" t="s">
        <v>159</v>
      </c>
    </row>
    <row r="13" spans="2:9" ht="28.8" x14ac:dyDescent="0.3">
      <c r="B13" s="116" t="s">
        <v>122</v>
      </c>
      <c r="C13" s="117" t="s">
        <v>123</v>
      </c>
      <c r="D13" s="164"/>
      <c r="E13" s="164"/>
      <c r="F13" s="118" t="s">
        <v>156</v>
      </c>
      <c r="G13" s="118" t="s">
        <v>142</v>
      </c>
      <c r="H13" s="119" t="s">
        <v>111</v>
      </c>
      <c r="I13" s="122" t="s">
        <v>162</v>
      </c>
    </row>
  </sheetData>
  <mergeCells count="2">
    <mergeCell ref="D9:D13"/>
    <mergeCell ref="E9:E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0AB0-1149-449D-8CC7-27772E407F72}">
  <sheetPr>
    <tabColor theme="0" tint="-0.499984740745262"/>
  </sheetPr>
  <dimension ref="A1:AL91"/>
  <sheetViews>
    <sheetView topLeftCell="S1" zoomScale="80" zoomScaleNormal="80" workbookViewId="0">
      <selection activeCell="AL7" sqref="AL7"/>
    </sheetView>
  </sheetViews>
  <sheetFormatPr defaultRowHeight="14.4" x14ac:dyDescent="0.3"/>
  <cols>
    <col min="1" max="1" width="11.6640625" style="125" customWidth="1"/>
    <col min="2" max="2" width="11.21875" style="125" customWidth="1"/>
    <col min="3" max="3" width="3.77734375" style="125" customWidth="1"/>
    <col min="4" max="4" width="11.21875" style="125" customWidth="1"/>
    <col min="5" max="6" width="11.21875" style="125" bestFit="1" customWidth="1"/>
    <col min="7" max="9" width="9.6640625" style="125" bestFit="1" customWidth="1"/>
    <col min="10" max="10" width="8.77734375" style="125" bestFit="1" customWidth="1"/>
    <col min="11" max="11" width="6.44140625" style="125" customWidth="1"/>
    <col min="12" max="12" width="12.44140625" style="125" customWidth="1"/>
    <col min="13" max="14" width="11.21875" style="125" bestFit="1" customWidth="1"/>
    <col min="15" max="16" width="9.6640625" style="125" bestFit="1" customWidth="1"/>
    <col min="17" max="18" width="8.77734375" style="125" bestFit="1" customWidth="1"/>
    <col min="19" max="19" width="6.88671875" style="125" customWidth="1"/>
    <col min="20" max="20" width="11.5546875" style="125" bestFit="1" customWidth="1"/>
    <col min="21" max="22" width="11.21875" style="125" bestFit="1" customWidth="1"/>
    <col min="23" max="25" width="9.6640625" style="125" bestFit="1" customWidth="1"/>
    <col min="26" max="26" width="8.77734375" style="125" bestFit="1" customWidth="1"/>
    <col min="27" max="27" width="6.77734375" style="125" customWidth="1"/>
    <col min="28" max="28" width="8.88671875" style="125"/>
    <col min="29" max="29" width="11.21875" style="125" bestFit="1" customWidth="1"/>
    <col min="30" max="32" width="9.6640625" style="125" bestFit="1" customWidth="1"/>
    <col min="33" max="34" width="8.77734375" style="125" bestFit="1" customWidth="1"/>
    <col min="35" max="35" width="7.5546875" style="125" customWidth="1"/>
    <col min="36" max="36" width="8.88671875" style="125"/>
    <col min="37" max="37" width="9.6640625" style="125" bestFit="1" customWidth="1"/>
    <col min="38" max="38" width="10.88671875" style="125" bestFit="1" customWidth="1"/>
    <col min="39" max="16384" width="8.88671875" style="125"/>
  </cols>
  <sheetData>
    <row r="1" spans="1:38" ht="18" x14ac:dyDescent="0.35">
      <c r="A1" s="123"/>
      <c r="B1" s="127"/>
    </row>
    <row r="2" spans="1:38" x14ac:dyDescent="0.3">
      <c r="E2" s="127"/>
      <c r="F2" s="127"/>
      <c r="G2" s="127"/>
    </row>
    <row r="3" spans="1:38" ht="15.6" x14ac:dyDescent="0.3">
      <c r="A3" s="172" t="s">
        <v>1</v>
      </c>
      <c r="B3" s="172"/>
      <c r="C3" s="128"/>
      <c r="D3" s="129" t="s">
        <v>2</v>
      </c>
      <c r="E3" s="172" t="s">
        <v>3</v>
      </c>
      <c r="F3" s="172"/>
      <c r="G3" s="172"/>
      <c r="H3" s="172"/>
      <c r="I3" s="172"/>
      <c r="J3" s="172"/>
      <c r="L3" s="129" t="s">
        <v>2</v>
      </c>
      <c r="M3" s="172" t="s">
        <v>3</v>
      </c>
      <c r="N3" s="172"/>
      <c r="O3" s="172"/>
      <c r="P3" s="172"/>
      <c r="Q3" s="172"/>
      <c r="R3" s="172"/>
      <c r="T3" s="129" t="s">
        <v>2</v>
      </c>
      <c r="U3" s="172" t="s">
        <v>3</v>
      </c>
      <c r="V3" s="172"/>
      <c r="W3" s="172"/>
      <c r="X3" s="172"/>
      <c r="Y3" s="172"/>
      <c r="Z3" s="172"/>
      <c r="AB3" s="129" t="s">
        <v>2</v>
      </c>
      <c r="AC3" s="172" t="s">
        <v>3</v>
      </c>
      <c r="AD3" s="172"/>
      <c r="AE3" s="172"/>
      <c r="AF3" s="172"/>
      <c r="AG3" s="172"/>
      <c r="AH3" s="172"/>
      <c r="AI3" s="128"/>
    </row>
    <row r="4" spans="1:38" ht="16.2" thickBot="1" x14ac:dyDescent="0.35">
      <c r="A4" s="131" t="s">
        <v>4</v>
      </c>
      <c r="B4" s="131" t="s">
        <v>5</v>
      </c>
      <c r="C4" s="131"/>
      <c r="D4" s="132" t="s">
        <v>6</v>
      </c>
      <c r="E4" s="131">
        <v>1</v>
      </c>
      <c r="F4" s="131">
        <v>2</v>
      </c>
      <c r="G4" s="131">
        <v>3</v>
      </c>
      <c r="H4" s="131">
        <v>4</v>
      </c>
      <c r="I4" s="131">
        <v>5</v>
      </c>
      <c r="J4" s="131" t="s">
        <v>7</v>
      </c>
      <c r="L4" s="132" t="s">
        <v>6</v>
      </c>
      <c r="M4" s="131">
        <v>1</v>
      </c>
      <c r="N4" s="131">
        <v>2</v>
      </c>
      <c r="O4" s="131">
        <v>3</v>
      </c>
      <c r="P4" s="131">
        <v>4</v>
      </c>
      <c r="Q4" s="131">
        <v>5</v>
      </c>
      <c r="R4" s="131" t="s">
        <v>7</v>
      </c>
      <c r="T4" s="132" t="s">
        <v>6</v>
      </c>
      <c r="U4" s="131">
        <v>1</v>
      </c>
      <c r="V4" s="131">
        <v>2</v>
      </c>
      <c r="W4" s="131">
        <v>3</v>
      </c>
      <c r="X4" s="131">
        <v>4</v>
      </c>
      <c r="Y4" s="131">
        <v>5</v>
      </c>
      <c r="Z4" s="131" t="s">
        <v>7</v>
      </c>
      <c r="AB4" s="132" t="s">
        <v>6</v>
      </c>
      <c r="AC4" s="131">
        <v>1</v>
      </c>
      <c r="AD4" s="131">
        <v>2</v>
      </c>
      <c r="AE4" s="131">
        <v>3</v>
      </c>
      <c r="AF4" s="131">
        <v>4</v>
      </c>
      <c r="AG4" s="131">
        <v>5</v>
      </c>
      <c r="AH4" s="131" t="s">
        <v>7</v>
      </c>
      <c r="AI4" s="128"/>
    </row>
    <row r="5" spans="1:38" x14ac:dyDescent="0.3">
      <c r="A5" s="133">
        <v>0</v>
      </c>
      <c r="B5" s="133">
        <v>999</v>
      </c>
      <c r="C5" s="133"/>
      <c r="D5" s="134" t="s">
        <v>9</v>
      </c>
      <c r="E5" s="52">
        <f>'$2026_Pr3'!E5*'#2026_Pr3'!E5</f>
        <v>521149.82400000008</v>
      </c>
      <c r="F5" s="52">
        <f>'$2026_Pr3'!F5*'#2026_Pr3'!F5</f>
        <v>256132.60800000001</v>
      </c>
      <c r="G5" s="52">
        <f>'$2026_Pr3'!G5*'#2026_Pr3'!G5</f>
        <v>89895.456000000006</v>
      </c>
      <c r="H5" s="52">
        <f>'$2026_Pr3'!H5*'#2026_Pr3'!H5</f>
        <v>66512.160000000003</v>
      </c>
      <c r="I5" s="52">
        <f>'$2026_Pr3'!I5*'#2026_Pr3'!I5</f>
        <v>31921.920000000002</v>
      </c>
      <c r="J5" s="52">
        <f>'$2026_Pr3'!J5*'#2026_Pr3'!J5</f>
        <v>23754.576000000001</v>
      </c>
      <c r="L5" s="134" t="s">
        <v>10</v>
      </c>
      <c r="M5" s="52">
        <f>'$2026_Pr3'!M5*'#2026_Pr3'!M5</f>
        <v>573548.44799999997</v>
      </c>
      <c r="N5" s="52">
        <f>'$2026_Pr3'!N5*'#2026_Pr3'!N5</f>
        <v>278876.16000000003</v>
      </c>
      <c r="O5" s="52">
        <f>'$2026_Pr3'!O5*'#2026_Pr3'!O5</f>
        <v>96416.111999999994</v>
      </c>
      <c r="P5" s="52">
        <f>'$2026_Pr3'!P5*'#2026_Pr3'!P5</f>
        <v>71421.216</v>
      </c>
      <c r="Q5" s="52">
        <f>'$2026_Pr3'!Q5*'#2026_Pr3'!Q5</f>
        <v>33706.512000000002</v>
      </c>
      <c r="R5" s="52">
        <f>'$2026_Pr3'!R5*'#2026_Pr3'!R5</f>
        <v>24790.080000000002</v>
      </c>
      <c r="T5" s="134" t="s">
        <v>11</v>
      </c>
      <c r="U5" s="52">
        <f>'$2026_Pr3'!U5*'#2026_Pr3'!U5</f>
        <v>310175.625</v>
      </c>
      <c r="V5" s="52">
        <f>'$2026_Pr3'!V5*'#2026_Pr3'!V5</f>
        <v>147751.63636363635</v>
      </c>
      <c r="W5" s="52">
        <f>'$2026_Pr3'!W5*'#2026_Pr3'!W5</f>
        <v>50551.200000000004</v>
      </c>
      <c r="X5" s="52">
        <f>'$2026_Pr3'!X5*'#2026_Pr3'!X5</f>
        <v>36469.63636363636</v>
      </c>
      <c r="Y5" s="52">
        <f>'$2026_Pr3'!Y5*'#2026_Pr3'!Y5</f>
        <v>17187.927272727273</v>
      </c>
      <c r="Z5" s="52">
        <f>'$2026_Pr3'!Z5*'#2026_Pr3'!Z5</f>
        <v>12397.63636363636</v>
      </c>
      <c r="AB5" s="134" t="s">
        <v>12</v>
      </c>
      <c r="AC5" s="52">
        <f>'$2026_Pr3'!AC5*'#2026_Pr3'!AC5</f>
        <v>206783.75</v>
      </c>
      <c r="AD5" s="52">
        <f>'$2026_Pr3'!AD5*'#2026_Pr3'!AD5</f>
        <v>98523.636363636353</v>
      </c>
      <c r="AE5" s="52">
        <f>'$2026_Pr3'!AE5*'#2026_Pr3'!AE5</f>
        <v>33714.545454545449</v>
      </c>
      <c r="AF5" s="52">
        <f>'$2026_Pr3'!AF5*'#2026_Pr3'!AF5</f>
        <v>24327.272727272728</v>
      </c>
      <c r="AG5" s="52">
        <f>'$2026_Pr3'!AG5*'#2026_Pr3'!AG5</f>
        <v>9829.0909090909081</v>
      </c>
      <c r="AH5" s="52">
        <f>'$2026_Pr3'!AH5*'#2026_Pr3'!AH5</f>
        <v>6618.181818181818</v>
      </c>
      <c r="AK5" s="138"/>
    </row>
    <row r="6" spans="1:38" x14ac:dyDescent="0.3">
      <c r="A6" s="133">
        <v>1000</v>
      </c>
      <c r="B6" s="133">
        <v>1999</v>
      </c>
      <c r="C6" s="133"/>
      <c r="D6" s="135" t="s">
        <v>9</v>
      </c>
      <c r="E6" s="52">
        <f>'$2026_Pr3'!E6*'#2026_Pr3'!E6</f>
        <v>763802.52</v>
      </c>
      <c r="F6" s="52">
        <f>'$2026_Pr3'!F6*'#2026_Pr3'!F6</f>
        <v>375875.71200000006</v>
      </c>
      <c r="G6" s="52">
        <f>'$2026_Pr3'!G6*'#2026_Pr3'!G6</f>
        <v>131802.76800000001</v>
      </c>
      <c r="H6" s="52">
        <f>'$2026_Pr3'!H6*'#2026_Pr3'!H6</f>
        <v>97779.24</v>
      </c>
      <c r="I6" s="52">
        <f>'$2026_Pr3'!I6*'#2026_Pr3'!I6</f>
        <v>47486.712000000007</v>
      </c>
      <c r="J6" s="52">
        <f>'$2026_Pr3'!J6*'#2026_Pr3'!J6</f>
        <v>35245.08</v>
      </c>
      <c r="L6" s="135" t="s">
        <v>10</v>
      </c>
      <c r="M6" s="52">
        <f>'$2026_Pr3'!M6*'#2026_Pr3'!M6</f>
        <v>845848.87199999997</v>
      </c>
      <c r="N6" s="52">
        <f>'$2026_Pr3'!N6*'#2026_Pr3'!N6</f>
        <v>411197.49599999998</v>
      </c>
      <c r="O6" s="52">
        <f>'$2026_Pr3'!O6*'#2026_Pr3'!O6</f>
        <v>142662.91200000001</v>
      </c>
      <c r="P6" s="52">
        <f>'$2026_Pr3'!P6*'#2026_Pr3'!P6</f>
        <v>105166.07999999999</v>
      </c>
      <c r="Q6" s="52">
        <f>'$2026_Pr3'!Q6*'#2026_Pr3'!Q6</f>
        <v>50148.912000000004</v>
      </c>
      <c r="R6" s="52">
        <f>'$2026_Pr3'!R6*'#2026_Pr3'!R6</f>
        <v>36998.663999999997</v>
      </c>
      <c r="T6" s="135" t="s">
        <v>11</v>
      </c>
      <c r="U6" s="52">
        <f>'$2026_Pr3'!U6*'#2026_Pr3'!U6</f>
        <v>422704.69090909086</v>
      </c>
      <c r="V6" s="52">
        <f>'$2026_Pr3'!V6*'#2026_Pr3'!V6</f>
        <v>200536.63636363638</v>
      </c>
      <c r="W6" s="52">
        <f>'$2026_Pr3'!W6*'#2026_Pr3'!W6</f>
        <v>67896.763636363627</v>
      </c>
      <c r="X6" s="52">
        <f>'$2026_Pr3'!X6*'#2026_Pr3'!X6</f>
        <v>48674.400000000001</v>
      </c>
      <c r="Y6" s="52">
        <f>'$2026_Pr3'!Y6*'#2026_Pr3'!Y6</f>
        <v>23464.63636363636</v>
      </c>
      <c r="Z6" s="52">
        <f>'$2026_Pr3'!Z6*'#2026_Pr3'!Z6</f>
        <v>16927.363636363636</v>
      </c>
      <c r="AB6" s="135" t="s">
        <v>12</v>
      </c>
      <c r="AC6" s="52">
        <f>'$2026_Pr3'!AC6*'#2026_Pr3'!AC6</f>
        <v>281889.09090909088</v>
      </c>
      <c r="AD6" s="52">
        <f>'$2026_Pr3'!AD6*'#2026_Pr3'!AD6</f>
        <v>133704.54545454544</v>
      </c>
      <c r="AE6" s="52">
        <f>'$2026_Pr3'!AE6*'#2026_Pr3'!AE6</f>
        <v>45316.363636363632</v>
      </c>
      <c r="AF6" s="52">
        <f>'$2026_Pr3'!AF6*'#2026_Pr3'!AF6</f>
        <v>32479.999999999996</v>
      </c>
      <c r="AG6" s="52">
        <f>'$2026_Pr3'!AG6*'#2026_Pr3'!AG6</f>
        <v>13418.181818181816</v>
      </c>
      <c r="AH6" s="52">
        <f>'$2026_Pr3'!AH6*'#2026_Pr3'!AH6</f>
        <v>9785.4545454545441</v>
      </c>
      <c r="AK6" s="138"/>
    </row>
    <row r="7" spans="1:38" x14ac:dyDescent="0.3">
      <c r="A7" s="133">
        <v>2000</v>
      </c>
      <c r="B7" s="133">
        <v>2999</v>
      </c>
      <c r="C7" s="133"/>
      <c r="D7" s="135" t="s">
        <v>9</v>
      </c>
      <c r="E7" s="52">
        <f>'$2026_Pr3'!E7*'#2026_Pr3'!E7</f>
        <v>994664.01600000018</v>
      </c>
      <c r="F7" s="52">
        <f>'$2026_Pr3'!F7*'#2026_Pr3'!F7</f>
        <v>490070.016</v>
      </c>
      <c r="G7" s="52">
        <f>'$2026_Pr3'!G7*'#2026_Pr3'!G7</f>
        <v>171853.68000000002</v>
      </c>
      <c r="H7" s="52">
        <f>'$2026_Pr3'!H7*'#2026_Pr3'!H7</f>
        <v>127720.32000000001</v>
      </c>
      <c r="I7" s="52">
        <f>'$2026_Pr3'!I7*'#2026_Pr3'!I7</f>
        <v>61907.472000000002</v>
      </c>
      <c r="J7" s="52">
        <f>'$2026_Pr3'!J7*'#2026_Pr3'!J7</f>
        <v>46286.784</v>
      </c>
      <c r="L7" s="135" t="s">
        <v>10</v>
      </c>
      <c r="M7" s="52">
        <f>'$2026_Pr3'!M7*'#2026_Pr3'!M7</f>
        <v>1109085.9839999999</v>
      </c>
      <c r="N7" s="52">
        <f>'$2026_Pr3'!N7*'#2026_Pr3'!N7</f>
        <v>539596.32000000007</v>
      </c>
      <c r="O7" s="52">
        <f>'$2026_Pr3'!O7*'#2026_Pr3'!O7</f>
        <v>187379.712</v>
      </c>
      <c r="P7" s="52">
        <f>'$2026_Pr3'!P7*'#2026_Pr3'!P7</f>
        <v>137829.74399999998</v>
      </c>
      <c r="Q7" s="52">
        <f>'$2026_Pr3'!Q7*'#2026_Pr3'!Q7</f>
        <v>66081.312000000005</v>
      </c>
      <c r="R7" s="52">
        <f>'$2026_Pr3'!R7*'#2026_Pr3'!R7</f>
        <v>48840.048000000003</v>
      </c>
      <c r="T7" s="135" t="s">
        <v>11</v>
      </c>
      <c r="U7" s="52">
        <f>'$2026_Pr3'!U7*'#2026_Pr3'!U7</f>
        <v>513595.96363636362</v>
      </c>
      <c r="V7" s="52">
        <f>'$2026_Pr3'!V7*'#2026_Pr3'!V7</f>
        <v>243694.69090909086</v>
      </c>
      <c r="W7" s="52">
        <f>'$2026_Pr3'!W7*'#2026_Pr3'!W7</f>
        <v>82735.909090909074</v>
      </c>
      <c r="X7" s="52">
        <f>'$2026_Pr3'!X7*'#2026_Pr3'!X7</f>
        <v>59414.072727272716</v>
      </c>
      <c r="Y7" s="52">
        <f>'$2026_Pr3'!Y7*'#2026_Pr3'!Y7</f>
        <v>27464.890909090904</v>
      </c>
      <c r="Z7" s="52">
        <f>'$2026_Pr3'!Z7*'#2026_Pr3'!Z7</f>
        <v>20529.818181818177</v>
      </c>
      <c r="AB7" s="135" t="s">
        <v>12</v>
      </c>
      <c r="AC7" s="52">
        <f>'$2026_Pr3'!AC7*'#2026_Pr3'!AC7</f>
        <v>342378.18181818182</v>
      </c>
      <c r="AD7" s="52">
        <f>'$2026_Pr3'!AD7*'#2026_Pr3'!AD7</f>
        <v>162346.36363636362</v>
      </c>
      <c r="AE7" s="52">
        <f>'$2026_Pr3'!AE7*'#2026_Pr3'!AE7</f>
        <v>55232.727272727265</v>
      </c>
      <c r="AF7" s="52">
        <f>'$2026_Pr3'!AF7*'#2026_Pr3'!AF7</f>
        <v>39637.272727272721</v>
      </c>
      <c r="AG7" s="52">
        <f>'$2026_Pr3'!AG7*'#2026_Pr3'!AG7</f>
        <v>16276.363636363636</v>
      </c>
      <c r="AH7" s="52">
        <f>'$2026_Pr3'!AH7*'#2026_Pr3'!AH7</f>
        <v>11637.272727272726</v>
      </c>
      <c r="AK7" s="139"/>
      <c r="AL7" s="140" t="s">
        <v>153</v>
      </c>
    </row>
    <row r="8" spans="1:38" x14ac:dyDescent="0.3">
      <c r="A8" s="133">
        <v>3000</v>
      </c>
      <c r="B8" s="133">
        <v>3999</v>
      </c>
      <c r="C8" s="133"/>
      <c r="D8" s="135" t="s">
        <v>9</v>
      </c>
      <c r="E8" s="52">
        <f>'$2026_Pr3'!E8*'#2026_Pr3'!E8</f>
        <v>1214154.1440000001</v>
      </c>
      <c r="F8" s="52">
        <f>'$2026_Pr3'!F8*'#2026_Pr3'!F8</f>
        <v>598715.52</v>
      </c>
      <c r="G8" s="52">
        <f>'$2026_Pr3'!G8*'#2026_Pr3'!G8</f>
        <v>210048.19200000001</v>
      </c>
      <c r="H8" s="52">
        <f>'$2026_Pr3'!H8*'#2026_Pr3'!H8</f>
        <v>156816.432</v>
      </c>
      <c r="I8" s="52">
        <f>'$2026_Pr3'!I8*'#2026_Pr3'!I8</f>
        <v>75716.232000000004</v>
      </c>
      <c r="J8" s="52">
        <f>'$2026_Pr3'!J8*'#2026_Pr3'!J8</f>
        <v>56357.856</v>
      </c>
      <c r="L8" s="135" t="s">
        <v>10</v>
      </c>
      <c r="M8" s="52">
        <f>'$2026_Pr3'!M8*'#2026_Pr3'!M8</f>
        <v>1362077.808</v>
      </c>
      <c r="N8" s="52">
        <f>'$2026_Pr3'!N8*'#2026_Pr3'!N8</f>
        <v>662849.85600000003</v>
      </c>
      <c r="O8" s="52">
        <f>'$2026_Pr3'!O8*'#2026_Pr3'!O8</f>
        <v>229950.02399999998</v>
      </c>
      <c r="P8" s="52">
        <f>'$2026_Pr3'!P8*'#2026_Pr3'!P8</f>
        <v>169412.20799999998</v>
      </c>
      <c r="Q8" s="52">
        <f>'$2026_Pr3'!Q8*'#2026_Pr3'!Q8</f>
        <v>80846.423999999999</v>
      </c>
      <c r="R8" s="52">
        <f>'$2026_Pr3'!R8*'#2026_Pr3'!R8</f>
        <v>60314.231999999996</v>
      </c>
      <c r="T8" s="135" t="s">
        <v>11</v>
      </c>
      <c r="U8" s="52">
        <f>'$2026_Pr3'!U8*'#2026_Pr3'!U8</f>
        <v>583631.01818181819</v>
      </c>
      <c r="V8" s="52">
        <f>'$2026_Pr3'!V8*'#2026_Pr3'!V8</f>
        <v>277358.39999999997</v>
      </c>
      <c r="W8" s="52">
        <f>'$2026_Pr3'!W8*'#2026_Pr3'!W8</f>
        <v>94314.763636363627</v>
      </c>
      <c r="X8" s="52">
        <f>'$2026_Pr3'!X8*'#2026_Pr3'!X8</f>
        <v>67794.763636363641</v>
      </c>
      <c r="Y8" s="52">
        <f>'$2026_Pr3'!Y8*'#2026_Pr3'!Y8</f>
        <v>31464.218181818182</v>
      </c>
      <c r="Z8" s="52">
        <f>'$2026_Pr3'!Z8*'#2026_Pr3'!Z8</f>
        <v>23344.090909090908</v>
      </c>
      <c r="AB8" s="135" t="s">
        <v>12</v>
      </c>
      <c r="AC8" s="52">
        <f>'$2026_Pr3'!AC8*'#2026_Pr3'!AC8</f>
        <v>389421.81818181812</v>
      </c>
      <c r="AD8" s="52">
        <f>'$2026_Pr3'!AD8*'#2026_Pr3'!AD8</f>
        <v>184838.18181818179</v>
      </c>
      <c r="AE8" s="52">
        <f>'$2026_Pr3'!AE8*'#2026_Pr3'!AE8</f>
        <v>62967.272727272721</v>
      </c>
      <c r="AF8" s="52">
        <f>'$2026_Pr3'!AF8*'#2026_Pr3'!AF8</f>
        <v>45207.272727272728</v>
      </c>
      <c r="AG8" s="52">
        <f>'$2026_Pr3'!AG8*'#2026_Pr3'!AG8</f>
        <v>19752.727272727272</v>
      </c>
      <c r="AH8" s="52">
        <f>'$2026_Pr3'!AH8*'#2026_Pr3'!AH8</f>
        <v>12454.545454545452</v>
      </c>
      <c r="AK8" s="139" t="s">
        <v>89</v>
      </c>
      <c r="AL8" s="144">
        <f>SUM(E5:E20,F5:F26,G5:G32,H5:H38,I5:I43,J5:J49,M5:M20,N5:N26,O5:O32,P5:P38,Q5:Q43,R5:R49,U5:U20,V5:V26,W5:W32,X5:X38,Y5:Y43,Z5:Z49,AC5:AC20,AD5:AD26,AE5:AE32,AF5:AF38,AG5:AG43,AH5:AH49)</f>
        <v>76986120.369181857</v>
      </c>
    </row>
    <row r="9" spans="1:38" x14ac:dyDescent="0.3">
      <c r="A9" s="133">
        <v>4000</v>
      </c>
      <c r="B9" s="133">
        <v>4999</v>
      </c>
      <c r="C9" s="133"/>
      <c r="D9" s="135" t="s">
        <v>9</v>
      </c>
      <c r="E9" s="52">
        <f>'$2026_Pr3'!E9*'#2026_Pr3'!E9</f>
        <v>1421423.04</v>
      </c>
      <c r="F9" s="52">
        <f>'$2026_Pr3'!F9*'#2026_Pr3'!F9</f>
        <v>701812.22400000005</v>
      </c>
      <c r="G9" s="52">
        <f>'$2026_Pr3'!G9*'#2026_Pr3'!G9</f>
        <v>246386.30400000003</v>
      </c>
      <c r="H9" s="52">
        <f>'$2026_Pr3'!H9*'#2026_Pr3'!H9</f>
        <v>183624.48</v>
      </c>
      <c r="I9" s="52">
        <f>'$2026_Pr3'!I9*'#2026_Pr3'!I9</f>
        <v>88912.992000000013</v>
      </c>
      <c r="J9" s="52">
        <f>'$2026_Pr3'!J9*'#2026_Pr3'!J9</f>
        <v>66512.160000000003</v>
      </c>
      <c r="L9" s="135" t="s">
        <v>10</v>
      </c>
      <c r="M9" s="52">
        <f>'$2026_Pr3'!M9*'#2026_Pr3'!M9</f>
        <v>1605420.432</v>
      </c>
      <c r="N9" s="52">
        <f>'$2026_Pr3'!N9*'#2026_Pr3'!N9</f>
        <v>782160.48</v>
      </c>
      <c r="O9" s="52">
        <f>'$2026_Pr3'!O9*'#2026_Pr3'!O9</f>
        <v>271617.02400000003</v>
      </c>
      <c r="P9" s="52">
        <f>'$2026_Pr3'!P9*'#2026_Pr3'!P9</f>
        <v>199913.47199999998</v>
      </c>
      <c r="Q9" s="52">
        <f>'$2026_Pr3'!Q9*'#2026_Pr3'!Q9</f>
        <v>95769.024000000005</v>
      </c>
      <c r="R9" s="52">
        <f>'$2026_Pr3'!R9*'#2026_Pr3'!R9</f>
        <v>70753.728000000003</v>
      </c>
      <c r="T9" s="135" t="s">
        <v>11</v>
      </c>
      <c r="U9" s="52">
        <f>'$2026_Pr3'!U9*'#2026_Pr3'!U9</f>
        <v>637971.05454545445</v>
      </c>
      <c r="V9" s="52">
        <f>'$2026_Pr3'!V9*'#2026_Pr3'!V9</f>
        <v>303080.01818181819</v>
      </c>
      <c r="W9" s="52">
        <f>'$2026_Pr3'!W9*'#2026_Pr3'!W9</f>
        <v>102333.81818181818</v>
      </c>
      <c r="X9" s="52">
        <f>'$2026_Pr3'!X9*'#2026_Pr3'!X9</f>
        <v>74192.018181818174</v>
      </c>
      <c r="Y9" s="52">
        <f>'$2026_Pr3'!Y9*'#2026_Pr3'!Y9</f>
        <v>34520.509090909087</v>
      </c>
      <c r="Z9" s="52">
        <f>'$2026_Pr3'!Z9*'#2026_Pr3'!Z9</f>
        <v>25481.454545454544</v>
      </c>
      <c r="AB9" s="135" t="s">
        <v>12</v>
      </c>
      <c r="AC9" s="52">
        <f>'$2026_Pr3'!AC9*'#2026_Pr3'!AC9</f>
        <v>425342.72727272724</v>
      </c>
      <c r="AD9" s="52">
        <f>'$2026_Pr3'!AD9*'#2026_Pr3'!AD9</f>
        <v>202026.36363636362</v>
      </c>
      <c r="AE9" s="52">
        <f>'$2026_Pr3'!AE9*'#2026_Pr3'!AE9</f>
        <v>68312.727272727265</v>
      </c>
      <c r="AF9" s="52">
        <f>'$2026_Pr3'!AF9*'#2026_Pr3'!AF9</f>
        <v>49516.36363636364</v>
      </c>
      <c r="AG9" s="52">
        <f>'$2026_Pr3'!AG9*'#2026_Pr3'!AG9</f>
        <v>18539.999999999996</v>
      </c>
      <c r="AH9" s="52">
        <f>'$2026_Pr3'!AH9*'#2026_Pr3'!AH9</f>
        <v>15291.818181818182</v>
      </c>
      <c r="AK9" s="139" t="s">
        <v>90</v>
      </c>
      <c r="AL9" s="144">
        <f>SUM(E21:E24,F27:F32,G33:G39,H39:H46,I44:I53,J50:J60,M21:M24,N27:N32,O33:O39,P39:P46,Q44:Q53,R50:R60,U21:U24,V27:V32,W33:W39,X39:X46,Y44:Y53,Z50:Z60,AC21:AC24,AD27:AD32,AE33:AE39,AF39:AF46,AG44:AG53,AH50:AH60)</f>
        <v>9311880.9236363713</v>
      </c>
    </row>
    <row r="10" spans="1:38" x14ac:dyDescent="0.3">
      <c r="A10" s="133">
        <v>5000</v>
      </c>
      <c r="B10" s="133">
        <v>5999</v>
      </c>
      <c r="C10" s="133"/>
      <c r="D10" s="135" t="s">
        <v>9</v>
      </c>
      <c r="E10" s="52">
        <f>'$2026_Pr3'!E10*'#2026_Pr3'!E10</f>
        <v>712986.12000000011</v>
      </c>
      <c r="F10" s="52">
        <f>'$2026_Pr3'!F10*'#2026_Pr3'!F10</f>
        <v>218732.47200000001</v>
      </c>
      <c r="G10" s="52">
        <f>'$2026_Pr3'!G10*'#2026_Pr3'!G10</f>
        <v>100372.89600000001</v>
      </c>
      <c r="H10" s="52">
        <f>'$2026_Pr3'!H10*'#2026_Pr3'!H10</f>
        <v>62645.952000000005</v>
      </c>
      <c r="I10" s="52">
        <f>'$2026_Pr3'!I10*'#2026_Pr3'!I10</f>
        <v>33672.240000000005</v>
      </c>
      <c r="J10" s="52">
        <f>'$2026_Pr3'!J10*'#2026_Pr3'!J10</f>
        <v>27578.760000000002</v>
      </c>
      <c r="L10" s="135" t="s">
        <v>10</v>
      </c>
      <c r="M10" s="52">
        <f>'$2026_Pr3'!M10*'#2026_Pr3'!M10</f>
        <v>811275.76799999992</v>
      </c>
      <c r="N10" s="52">
        <f>'$2026_Pr3'!N10*'#2026_Pr3'!N10</f>
        <v>245243.08799999999</v>
      </c>
      <c r="O10" s="52">
        <f>'$2026_Pr3'!O10*'#2026_Pr3'!O10</f>
        <v>111468.45600000001</v>
      </c>
      <c r="P10" s="52">
        <f>'$2026_Pr3'!P10*'#2026_Pr3'!P10</f>
        <v>68430.167999999991</v>
      </c>
      <c r="Q10" s="52">
        <f>'$2026_Pr3'!Q10*'#2026_Pr3'!Q10</f>
        <v>36939.504000000001</v>
      </c>
      <c r="R10" s="52">
        <f>'$2026_Pr3'!R10*'#2026_Pr3'!R10</f>
        <v>29577.96</v>
      </c>
      <c r="T10" s="135" t="s">
        <v>11</v>
      </c>
      <c r="U10" s="52">
        <f>'$2026_Pr3'!U10*'#2026_Pr3'!U10</f>
        <v>298919.34545454546</v>
      </c>
      <c r="V10" s="52">
        <f>'$2026_Pr3'!V10*'#2026_Pr3'!V10</f>
        <v>87753.381818181806</v>
      </c>
      <c r="W10" s="52">
        <f>'$2026_Pr3'!W10*'#2026_Pr3'!W10</f>
        <v>39056.727272727265</v>
      </c>
      <c r="X10" s="52">
        <f>'$2026_Pr3'!X10*'#2026_Pr3'!X10</f>
        <v>23513.781818181818</v>
      </c>
      <c r="Y10" s="52">
        <f>'$2026_Pr3'!Y10*'#2026_Pr3'!Y10</f>
        <v>12254.836363636363</v>
      </c>
      <c r="Z10" s="52">
        <f>'$2026_Pr3'!Z10*'#2026_Pr3'!Z10</f>
        <v>9280.1454545454544</v>
      </c>
      <c r="AB10" s="135" t="s">
        <v>12</v>
      </c>
      <c r="AC10" s="52">
        <f>'$2026_Pr3'!AC10*'#2026_Pr3'!AC10</f>
        <v>199309.09090909088</v>
      </c>
      <c r="AD10" s="52">
        <f>'$2026_Pr3'!AD10*'#2026_Pr3'!AD10</f>
        <v>58463.63636363636</v>
      </c>
      <c r="AE10" s="52">
        <f>'$2026_Pr3'!AE10*'#2026_Pr3'!AE10</f>
        <v>26047.272727272724</v>
      </c>
      <c r="AF10" s="52">
        <f>'$2026_Pr3'!AF10*'#2026_Pr3'!AF10</f>
        <v>15697.272727272726</v>
      </c>
      <c r="AG10" s="52">
        <f>'$2026_Pr3'!AG10*'#2026_Pr3'!AG10</f>
        <v>8174.545454545454</v>
      </c>
      <c r="AH10" s="52">
        <f>'$2026_Pr3'!AH10*'#2026_Pr3'!AH10</f>
        <v>5669.9999999999991</v>
      </c>
      <c r="AK10" s="139" t="s">
        <v>91</v>
      </c>
      <c r="AL10" s="144">
        <f>SUM(E25:E28,F33:F36,G40:G44,H47:H53,I54:I61,J61:J69,M25:M28,N33:N36,O40:O44,P47:P53,Q54:Q61,R61:R69,U25:U28,V33:V36,W40:W44,X47:X53,Y54:Y61,Z61:Z69,AC25:AC28,AD33:AD36,AE40:AE44,AF47:AF53,AG54:AG61,AH61:AH69)</f>
        <v>3404989.000727274</v>
      </c>
    </row>
    <row r="11" spans="1:38" x14ac:dyDescent="0.3">
      <c r="A11" s="133">
        <v>6000</v>
      </c>
      <c r="B11" s="133">
        <v>6999</v>
      </c>
      <c r="C11" s="133"/>
      <c r="D11" s="135" t="s">
        <v>9</v>
      </c>
      <c r="E11" s="52">
        <f>'$2026_Pr3'!E11*'#2026_Pr3'!E11</f>
        <v>767954.73600000003</v>
      </c>
      <c r="F11" s="52">
        <f>'$2026_Pr3'!F11*'#2026_Pr3'!F11</f>
        <v>235538.40000000002</v>
      </c>
      <c r="G11" s="52">
        <f>'$2026_Pr3'!G11*'#2026_Pr3'!G11</f>
        <v>108368.06400000001</v>
      </c>
      <c r="H11" s="52">
        <f>'$2026_Pr3'!H11*'#2026_Pr3'!H11</f>
        <v>67564.800000000003</v>
      </c>
      <c r="I11" s="52">
        <f>'$2026_Pr3'!I11*'#2026_Pr3'!I11</f>
        <v>36724.896000000001</v>
      </c>
      <c r="J11" s="52">
        <f>'$2026_Pr3'!J11*'#2026_Pr3'!J11</f>
        <v>29473.920000000002</v>
      </c>
      <c r="L11" s="135" t="s">
        <v>10</v>
      </c>
      <c r="M11" s="52">
        <f>'$2026_Pr3'!M11*'#2026_Pr3'!M11</f>
        <v>879772.03199999989</v>
      </c>
      <c r="N11" s="52">
        <f>'$2026_Pr3'!N11*'#2026_Pr3'!N11</f>
        <v>266344.848</v>
      </c>
      <c r="O11" s="52">
        <f>'$2026_Pr3'!O11*'#2026_Pr3'!O11</f>
        <v>120692.928</v>
      </c>
      <c r="P11" s="52">
        <f>'$2026_Pr3'!P11*'#2026_Pr3'!P11</f>
        <v>74573.423999999999</v>
      </c>
      <c r="Q11" s="52">
        <f>'$2026_Pr3'!Q11*'#2026_Pr3'!Q11</f>
        <v>40108.031999999999</v>
      </c>
      <c r="R11" s="52">
        <f>'$2026_Pr3'!R11*'#2026_Pr3'!R11</f>
        <v>31707.312000000002</v>
      </c>
      <c r="T11" s="135" t="s">
        <v>11</v>
      </c>
      <c r="U11" s="52">
        <f>'$2026_Pr3'!U11*'#2026_Pr3'!U11</f>
        <v>300347.34545454546</v>
      </c>
      <c r="V11" s="52">
        <f>'$2026_Pr3'!V11*'#2026_Pr3'!V11</f>
        <v>88675.090909090912</v>
      </c>
      <c r="W11" s="52">
        <f>'$2026_Pr3'!W11*'#2026_Pr3'!W11</f>
        <v>38953.800000000003</v>
      </c>
      <c r="X11" s="52">
        <f>'$2026_Pr3'!X11*'#2026_Pr3'!X11</f>
        <v>23456.290909090905</v>
      </c>
      <c r="Y11" s="52">
        <f>'$2026_Pr3'!Y11*'#2026_Pr3'!Y11</f>
        <v>12551.563636363635</v>
      </c>
      <c r="Z11" s="52">
        <f>'$2026_Pr3'!Z11*'#2026_Pr3'!Z11</f>
        <v>9853.2000000000007</v>
      </c>
      <c r="AB11" s="135" t="s">
        <v>12</v>
      </c>
      <c r="AC11" s="52">
        <f>'$2026_Pr3'!AC11*'#2026_Pr3'!AC11</f>
        <v>199970.90909090906</v>
      </c>
      <c r="AD11" s="52">
        <f>'$2026_Pr3'!AD11*'#2026_Pr3'!AD11</f>
        <v>59069.090909090904</v>
      </c>
      <c r="AE11" s="52">
        <f>'$2026_Pr3'!AE11*'#2026_Pr3'!AE11</f>
        <v>25960.909090909088</v>
      </c>
      <c r="AF11" s="52">
        <f>'$2026_Pr3'!AF11*'#2026_Pr3'!AF11</f>
        <v>15670.90909090909</v>
      </c>
      <c r="AG11" s="52">
        <f>'$2026_Pr3'!AG11*'#2026_Pr3'!AG11</f>
        <v>6968.181818181818</v>
      </c>
      <c r="AH11" s="52">
        <f>'$2026_Pr3'!AH11*'#2026_Pr3'!AH11</f>
        <v>6098.181818181818</v>
      </c>
      <c r="AK11" s="139" t="s">
        <v>13</v>
      </c>
      <c r="AL11" s="145">
        <f>SUM(AL8:AL9)</f>
        <v>86298001.292818233</v>
      </c>
    </row>
    <row r="12" spans="1:38" x14ac:dyDescent="0.3">
      <c r="A12" s="133">
        <v>7000</v>
      </c>
      <c r="B12" s="133">
        <v>7999</v>
      </c>
      <c r="C12" s="133"/>
      <c r="D12" s="135" t="s">
        <v>9</v>
      </c>
      <c r="E12" s="52">
        <f>'$2026_Pr3'!E12*'#2026_Pr3'!E12</f>
        <v>640943.11199999996</v>
      </c>
      <c r="F12" s="52">
        <f>'$2026_Pr3'!F12*'#2026_Pr3'!F12</f>
        <v>196919.97600000002</v>
      </c>
      <c r="G12" s="52">
        <f>'$2026_Pr3'!G12*'#2026_Pr3'!G12</f>
        <v>90683.712</v>
      </c>
      <c r="H12" s="52">
        <f>'$2026_Pr3'!H12*'#2026_Pr3'!H12</f>
        <v>56349.696000000004</v>
      </c>
      <c r="I12" s="52">
        <f>'$2026_Pr3'!I12*'#2026_Pr3'!I12</f>
        <v>30862.344000000005</v>
      </c>
      <c r="J12" s="52">
        <f>'$2026_Pr3'!J12*'#2026_Pr3'!J12</f>
        <v>24532.632000000001</v>
      </c>
      <c r="L12" s="135" t="s">
        <v>10</v>
      </c>
      <c r="M12" s="52">
        <f>'$2026_Pr3'!M12*'#2026_Pr3'!M12</f>
        <v>739750.10400000005</v>
      </c>
      <c r="N12" s="52">
        <f>'$2026_Pr3'!N12*'#2026_Pr3'!N12</f>
        <v>224336.35199999998</v>
      </c>
      <c r="O12" s="52">
        <f>'$2026_Pr3'!O12*'#2026_Pr3'!O12</f>
        <v>101896.776</v>
      </c>
      <c r="P12" s="52">
        <f>'$2026_Pr3'!P12*'#2026_Pr3'!P12</f>
        <v>62589.240000000005</v>
      </c>
      <c r="Q12" s="52">
        <f>'$2026_Pr3'!Q12*'#2026_Pr3'!Q12</f>
        <v>33906.839999999997</v>
      </c>
      <c r="R12" s="52">
        <f>'$2026_Pr3'!R12*'#2026_Pr3'!R12</f>
        <v>26749.296000000002</v>
      </c>
      <c r="T12" s="135" t="s">
        <v>11</v>
      </c>
      <c r="U12" s="52">
        <f>'$2026_Pr3'!U12*'#2026_Pr3'!U12</f>
        <v>234295.85454545452</v>
      </c>
      <c r="V12" s="52">
        <f>'$2026_Pr3'!V12*'#2026_Pr3'!V12</f>
        <v>68959.418181818182</v>
      </c>
      <c r="W12" s="52">
        <f>'$2026_Pr3'!W12*'#2026_Pr3'!W12</f>
        <v>30487.800000000003</v>
      </c>
      <c r="X12" s="52">
        <f>'$2026_Pr3'!X12*'#2026_Pr3'!X12</f>
        <v>18205.145454545454</v>
      </c>
      <c r="Y12" s="52">
        <f>'$2026_Pr3'!Y12*'#2026_Pr3'!Y12</f>
        <v>9513.818181818182</v>
      </c>
      <c r="Z12" s="52">
        <f>'$2026_Pr3'!Z12*'#2026_Pr3'!Z12</f>
        <v>7688.9454545454537</v>
      </c>
      <c r="AB12" s="135" t="s">
        <v>12</v>
      </c>
      <c r="AC12" s="52">
        <f>'$2026_Pr3'!AC12*'#2026_Pr3'!AC12</f>
        <v>156043.63636363635</v>
      </c>
      <c r="AD12" s="52">
        <f>'$2026_Pr3'!AD12*'#2026_Pr3'!AD12</f>
        <v>45919.999999999993</v>
      </c>
      <c r="AE12" s="52">
        <f>'$2026_Pr3'!AE12*'#2026_Pr3'!AE12</f>
        <v>20312.727272727272</v>
      </c>
      <c r="AF12" s="52">
        <f>'$2026_Pr3'!AF12*'#2026_Pr3'!AF12</f>
        <v>12153.636363636362</v>
      </c>
      <c r="AG12" s="52">
        <f>'$2026_Pr3'!AG12*'#2026_Pr3'!AG12</f>
        <v>5495.454545454545</v>
      </c>
      <c r="AH12" s="52">
        <f>'$2026_Pr3'!AH12*'#2026_Pr3'!AH12</f>
        <v>4700</v>
      </c>
      <c r="AK12" s="138"/>
    </row>
    <row r="13" spans="1:38" x14ac:dyDescent="0.3">
      <c r="A13" s="133">
        <v>8000</v>
      </c>
      <c r="B13" s="133">
        <v>8999</v>
      </c>
      <c r="C13" s="133"/>
      <c r="D13" s="135" t="s">
        <v>9</v>
      </c>
      <c r="E13" s="52">
        <f>'$2026_Pr3'!E13*'#2026_Pr3'!E13</f>
        <v>762375.74400000006</v>
      </c>
      <c r="F13" s="52">
        <f>'$2026_Pr3'!F13*'#2026_Pr3'!F13</f>
        <v>234706.89600000004</v>
      </c>
      <c r="G13" s="52">
        <f>'$2026_Pr3'!G13*'#2026_Pr3'!G13</f>
        <v>108142.84800000001</v>
      </c>
      <c r="H13" s="52">
        <f>'$2026_Pr3'!H13*'#2026_Pr3'!H13</f>
        <v>67515.024000000005</v>
      </c>
      <c r="I13" s="52">
        <f>'$2026_Pr3'!I13*'#2026_Pr3'!I13</f>
        <v>36935.423999999999</v>
      </c>
      <c r="J13" s="52">
        <f>'$2026_Pr3'!J13*'#2026_Pr3'!J13</f>
        <v>29662.416000000005</v>
      </c>
      <c r="L13" s="135" t="s">
        <v>10</v>
      </c>
      <c r="M13" s="52">
        <f>'$2026_Pr3'!M13*'#2026_Pr3'!M13</f>
        <v>887247.40799999994</v>
      </c>
      <c r="N13" s="52">
        <f>'$2026_Pr3'!N13*'#2026_Pr3'!N13</f>
        <v>268728.38400000002</v>
      </c>
      <c r="O13" s="52">
        <f>'$2026_Pr3'!O13*'#2026_Pr3'!O13</f>
        <v>122145.408</v>
      </c>
      <c r="P13" s="52">
        <f>'$2026_Pr3'!P13*'#2026_Pr3'!P13</f>
        <v>75579.552000000011</v>
      </c>
      <c r="Q13" s="52">
        <f>'$2026_Pr3'!Q13*'#2026_Pr3'!Q13</f>
        <v>40621.296000000002</v>
      </c>
      <c r="R13" s="52">
        <f>'$2026_Pr3'!R13*'#2026_Pr3'!R13</f>
        <v>31961.088</v>
      </c>
      <c r="T13" s="135" t="s">
        <v>11</v>
      </c>
      <c r="U13" s="52">
        <f>'$2026_Pr3'!U13*'#2026_Pr3'!U13</f>
        <v>261055.09090909091</v>
      </c>
      <c r="V13" s="52">
        <f>'$2026_Pr3'!V13*'#2026_Pr3'!V13</f>
        <v>76729.963636363624</v>
      </c>
      <c r="W13" s="52">
        <f>'$2026_Pr3'!W13*'#2026_Pr3'!W13</f>
        <v>33993.818181818177</v>
      </c>
      <c r="X13" s="52">
        <f>'$2026_Pr3'!X13*'#2026_Pr3'!X13</f>
        <v>20563.2</v>
      </c>
      <c r="Y13" s="52">
        <f>'$2026_Pr3'!Y13*'#2026_Pr3'!Y13</f>
        <v>10958.509090909089</v>
      </c>
      <c r="Z13" s="52">
        <f>'$2026_Pr3'!Z13*'#2026_Pr3'!Z13</f>
        <v>8165.5636363636359</v>
      </c>
      <c r="AB13" s="135" t="s">
        <v>12</v>
      </c>
      <c r="AC13" s="52">
        <f>'$2026_Pr3'!AC13*'#2026_Pr3'!AC13</f>
        <v>173899.99999999997</v>
      </c>
      <c r="AD13" s="52">
        <f>'$2026_Pr3'!AD13*'#2026_Pr3'!AD13</f>
        <v>51063.63636363636</v>
      </c>
      <c r="AE13" s="52">
        <f>'$2026_Pr3'!AE13*'#2026_Pr3'!AE13</f>
        <v>22636.363636363636</v>
      </c>
      <c r="AF13" s="52">
        <f>'$2026_Pr3'!AF13*'#2026_Pr3'!AF13</f>
        <v>13745.454545454546</v>
      </c>
      <c r="AG13" s="52">
        <f>'$2026_Pr3'!AG13*'#2026_Pr3'!AG13</f>
        <v>6537.2727272727261</v>
      </c>
      <c r="AH13" s="52">
        <f>'$2026_Pr3'!AH13*'#2026_Pr3'!AH13</f>
        <v>4669.090909090909</v>
      </c>
      <c r="AI13" s="138"/>
      <c r="AK13" s="138"/>
    </row>
    <row r="14" spans="1:38" x14ac:dyDescent="0.3">
      <c r="A14" s="133">
        <v>9000</v>
      </c>
      <c r="B14" s="133">
        <v>9999</v>
      </c>
      <c r="C14" s="133"/>
      <c r="D14" s="135" t="s">
        <v>9</v>
      </c>
      <c r="E14" s="52">
        <f>'$2026_Pr3'!E14*'#2026_Pr3'!E14</f>
        <v>505312.48800000007</v>
      </c>
      <c r="F14" s="52">
        <f>'$2026_Pr3'!F14*'#2026_Pr3'!F14</f>
        <v>207709.53600000002</v>
      </c>
      <c r="G14" s="52">
        <f>'$2026_Pr3'!G14*'#2026_Pr3'!G14</f>
        <v>95863.680000000008</v>
      </c>
      <c r="H14" s="52">
        <f>'$2026_Pr3'!H14*'#2026_Pr3'!H14</f>
        <v>60035.97600000001</v>
      </c>
      <c r="I14" s="52">
        <f>'$2026_Pr3'!I14*'#2026_Pr3'!I14</f>
        <v>32577.168000000005</v>
      </c>
      <c r="J14" s="52">
        <f>'$2026_Pr3'!J14*'#2026_Pr3'!J14</f>
        <v>26256.024000000001</v>
      </c>
      <c r="L14" s="135" t="s">
        <v>10</v>
      </c>
      <c r="M14" s="52">
        <f>'$2026_Pr3'!M14*'#2026_Pr3'!M14</f>
        <v>593204.66399999999</v>
      </c>
      <c r="N14" s="52">
        <f>'$2026_Pr3'!N14*'#2026_Pr3'!N14</f>
        <v>239629.82400000002</v>
      </c>
      <c r="O14" s="52">
        <f>'$2026_Pr3'!O14*'#2026_Pr3'!O14</f>
        <v>109391.73599999999</v>
      </c>
      <c r="P14" s="52">
        <f>'$2026_Pr3'!P14*'#2026_Pr3'!P14</f>
        <v>67355.495999999999</v>
      </c>
      <c r="Q14" s="52">
        <f>'$2026_Pr3'!Q14*'#2026_Pr3'!Q14</f>
        <v>36361.367999999995</v>
      </c>
      <c r="R14" s="52">
        <f>'$2026_Pr3'!R14*'#2026_Pr3'!R14</f>
        <v>28974.935999999998</v>
      </c>
      <c r="T14" s="135" t="s">
        <v>11</v>
      </c>
      <c r="U14" s="52">
        <f>'$2026_Pr3'!U14*'#2026_Pr3'!U14</f>
        <v>161716.36363636362</v>
      </c>
      <c r="V14" s="52">
        <f>'$2026_Pr3'!V14*'#2026_Pr3'!V14</f>
        <v>63749.999999999993</v>
      </c>
      <c r="W14" s="52">
        <f>'$2026_Pr3'!W14*'#2026_Pr3'!W14</f>
        <v>28356</v>
      </c>
      <c r="X14" s="52">
        <f>'$2026_Pr3'!X14*'#2026_Pr3'!X14</f>
        <v>16646.399999999998</v>
      </c>
      <c r="Y14" s="52">
        <f>'$2026_Pr3'!Y14*'#2026_Pr3'!Y14</f>
        <v>8922.2181818181816</v>
      </c>
      <c r="Z14" s="52">
        <f>'$2026_Pr3'!Z14*'#2026_Pr3'!Z14</f>
        <v>6895.2</v>
      </c>
      <c r="AB14" s="135" t="s">
        <v>12</v>
      </c>
      <c r="AC14" s="52">
        <f>'$2026_Pr3'!AC14*'#2026_Pr3'!AC14</f>
        <v>107636.36363636362</v>
      </c>
      <c r="AD14" s="52">
        <f>'$2026_Pr3'!AD14*'#2026_Pr3'!AD14</f>
        <v>42386.363636363632</v>
      </c>
      <c r="AE14" s="52">
        <f>'$2026_Pr3'!AE14*'#2026_Pr3'!AE14</f>
        <v>18900</v>
      </c>
      <c r="AF14" s="52">
        <f>'$2026_Pr3'!AF14*'#2026_Pr3'!AF14</f>
        <v>11112.727272727272</v>
      </c>
      <c r="AG14" s="52">
        <f>'$2026_Pr3'!AG14*'#2026_Pr3'!AG14</f>
        <v>5600</v>
      </c>
      <c r="AH14" s="52">
        <f>'$2026_Pr3'!AH14*'#2026_Pr3'!AH14</f>
        <v>4243.636363636364</v>
      </c>
      <c r="AI14" s="138"/>
      <c r="AK14" s="138"/>
    </row>
    <row r="15" spans="1:38" x14ac:dyDescent="0.3">
      <c r="A15" s="133">
        <v>10000</v>
      </c>
      <c r="B15" s="133">
        <v>10999</v>
      </c>
      <c r="C15" s="133"/>
      <c r="D15" s="135" t="s">
        <v>9</v>
      </c>
      <c r="E15" s="52">
        <f>'$2026_Pr3'!E15*'#2026_Pr3'!E15</f>
        <v>791985.9360000001</v>
      </c>
      <c r="F15" s="52">
        <f>'$2026_Pr3'!F15*'#2026_Pr3'!F15</f>
        <v>305392.89600000007</v>
      </c>
      <c r="G15" s="52">
        <f>'$2026_Pr3'!G15*'#2026_Pr3'!G15</f>
        <v>119494.224</v>
      </c>
      <c r="H15" s="52">
        <f>'$2026_Pr3'!H15*'#2026_Pr3'!H15</f>
        <v>61035.167999999998</v>
      </c>
      <c r="I15" s="52">
        <f>'$2026_Pr3'!I15*'#2026_Pr3'!I15</f>
        <v>32682.432000000001</v>
      </c>
      <c r="J15" s="52">
        <f>'$2026_Pr3'!J15*'#2026_Pr3'!J15</f>
        <v>20269.439999999999</v>
      </c>
      <c r="L15" s="135" t="s">
        <v>10</v>
      </c>
      <c r="M15" s="52">
        <f>'$2026_Pr3'!M15*'#2026_Pr3'!M15</f>
        <v>1318208.8319999999</v>
      </c>
      <c r="N15" s="52">
        <f>'$2026_Pr3'!N15*'#2026_Pr3'!N15</f>
        <v>499502.97599999997</v>
      </c>
      <c r="O15" s="52">
        <f>'$2026_Pr3'!O15*'#2026_Pr3'!O15</f>
        <v>192416.06399999998</v>
      </c>
      <c r="P15" s="52">
        <f>'$2026_Pr3'!P15*'#2026_Pr3'!P15</f>
        <v>97263.936000000002</v>
      </c>
      <c r="Q15" s="52">
        <f>'$2026_Pr3'!Q15*'#2026_Pr3'!Q15</f>
        <v>50972.255999999994</v>
      </c>
      <c r="R15" s="52">
        <f>'$2026_Pr3'!R15*'#2026_Pr3'!R15</f>
        <v>31526.975999999999</v>
      </c>
      <c r="T15" s="135" t="s">
        <v>11</v>
      </c>
      <c r="U15" s="52">
        <f>'$2026_Pr3'!U15*'#2026_Pr3'!U15</f>
        <v>156835.19999999998</v>
      </c>
      <c r="V15" s="52">
        <f>'$2026_Pr3'!V15*'#2026_Pr3'!V15</f>
        <v>57605.890909090907</v>
      </c>
      <c r="W15" s="52">
        <f>'$2026_Pr3'!W15*'#2026_Pr3'!W15</f>
        <v>21583.199999999997</v>
      </c>
      <c r="X15" s="52">
        <f>'$2026_Pr3'!X15*'#2026_Pr3'!X15</f>
        <v>10424.4</v>
      </c>
      <c r="Y15" s="52">
        <f>'$2026_Pr3'!Y15*'#2026_Pr3'!Y15</f>
        <v>5253</v>
      </c>
      <c r="Z15" s="52">
        <f>'$2026_Pr3'!Z15*'#2026_Pr3'!Z15</f>
        <v>3381.7636363636366</v>
      </c>
      <c r="AB15" s="135" t="s">
        <v>12</v>
      </c>
      <c r="AC15" s="52">
        <f>'$2026_Pr3'!AC15*'#2026_Pr3'!AC15</f>
        <v>139395.45454545453</v>
      </c>
      <c r="AD15" s="52">
        <f>'$2026_Pr3'!AD15*'#2026_Pr3'!AD15</f>
        <v>51158.181818181809</v>
      </c>
      <c r="AE15" s="52">
        <f>'$2026_Pr3'!AE15*'#2026_Pr3'!AE15</f>
        <v>19076.363636363632</v>
      </c>
      <c r="AF15" s="52">
        <f>'$2026_Pr3'!AF15*'#2026_Pr3'!AF15</f>
        <v>9490.9090909090901</v>
      </c>
      <c r="AG15" s="52">
        <f>'$2026_Pr3'!AG15*'#2026_Pr3'!AG15</f>
        <v>4454.545454545454</v>
      </c>
      <c r="AH15" s="52">
        <f>'$2026_Pr3'!AH15*'#2026_Pr3'!AH15</f>
        <v>2574.5454545454545</v>
      </c>
      <c r="AI15" s="138"/>
      <c r="AK15" s="138"/>
    </row>
    <row r="16" spans="1:38" x14ac:dyDescent="0.3">
      <c r="A16" s="133">
        <v>11000</v>
      </c>
      <c r="B16" s="133">
        <v>11999</v>
      </c>
      <c r="C16" s="133"/>
      <c r="D16" s="135" t="s">
        <v>9</v>
      </c>
      <c r="E16" s="52">
        <f>'$2026_Pr3'!E16*'#2026_Pr3'!E16</f>
        <v>849638.7840000001</v>
      </c>
      <c r="F16" s="52">
        <f>'$2026_Pr3'!F16*'#2026_Pr3'!F16</f>
        <v>246021.55200000003</v>
      </c>
      <c r="G16" s="52">
        <f>'$2026_Pr3'!G16*'#2026_Pr3'!G16</f>
        <v>128870.88000000002</v>
      </c>
      <c r="H16" s="52">
        <f>'$2026_Pr3'!H16*'#2026_Pr3'!H16</f>
        <v>65906.280000000013</v>
      </c>
      <c r="I16" s="52">
        <f>'$2026_Pr3'!I16*'#2026_Pr3'!I16</f>
        <v>35265.888000000006</v>
      </c>
      <c r="J16" s="52">
        <f>'$2026_Pr3'!J16*'#2026_Pr3'!J16</f>
        <v>22011.600000000002</v>
      </c>
      <c r="L16" s="135" t="s">
        <v>10</v>
      </c>
      <c r="M16" s="52">
        <f>'$2026_Pr3'!M16*'#2026_Pr3'!M16</f>
        <v>1427420.2320000001</v>
      </c>
      <c r="N16" s="52">
        <f>'$2026_Pr3'!N16*'#2026_Pr3'!N16</f>
        <v>405931.03199999995</v>
      </c>
      <c r="O16" s="52">
        <f>'$2026_Pr3'!O16*'#2026_Pr3'!O16</f>
        <v>209141.20799999998</v>
      </c>
      <c r="P16" s="52">
        <f>'$2026_Pr3'!P16*'#2026_Pr3'!P16</f>
        <v>105504.72</v>
      </c>
      <c r="Q16" s="52">
        <f>'$2026_Pr3'!Q16*'#2026_Pr3'!Q16</f>
        <v>55266.047999999995</v>
      </c>
      <c r="R16" s="52">
        <f>'$2026_Pr3'!R16*'#2026_Pr3'!R16</f>
        <v>34573.103999999999</v>
      </c>
      <c r="T16" s="135" t="s">
        <v>11</v>
      </c>
      <c r="U16" s="52">
        <f>'$2026_Pr3'!U16*'#2026_Pr3'!U16</f>
        <v>157661.4</v>
      </c>
      <c r="V16" s="52">
        <f>'$2026_Pr3'!V16*'#2026_Pr3'!V16</f>
        <v>43552.145454545454</v>
      </c>
      <c r="W16" s="52">
        <f>'$2026_Pr3'!W16*'#2026_Pr3'!W16</f>
        <v>21753.81818181818</v>
      </c>
      <c r="X16" s="52">
        <f>'$2026_Pr3'!X16*'#2026_Pr3'!X16</f>
        <v>10779.545454545454</v>
      </c>
      <c r="Y16" s="52">
        <f>'$2026_Pr3'!Y16*'#2026_Pr3'!Y16</f>
        <v>5653.5818181818177</v>
      </c>
      <c r="Z16" s="52">
        <f>'$2026_Pr3'!Z16*'#2026_Pr3'!Z16</f>
        <v>3516.2181818181816</v>
      </c>
      <c r="AB16" s="135" t="s">
        <v>12</v>
      </c>
      <c r="AC16" s="52">
        <f>'$2026_Pr3'!AC16*'#2026_Pr3'!AC16</f>
        <v>140103.63636363635</v>
      </c>
      <c r="AD16" s="52">
        <f>'$2026_Pr3'!AD16*'#2026_Pr3'!AD16</f>
        <v>38360</v>
      </c>
      <c r="AE16" s="52">
        <f>'$2026_Pr3'!AE16*'#2026_Pr3'!AE16</f>
        <v>19349.090909090904</v>
      </c>
      <c r="AF16" s="52">
        <f>'$2026_Pr3'!AF16*'#2026_Pr3'!AF16</f>
        <v>9509.9999999999982</v>
      </c>
      <c r="AG16" s="52">
        <f>'$2026_Pr3'!AG16*'#2026_Pr3'!AG16</f>
        <v>4350</v>
      </c>
      <c r="AH16" s="52">
        <f>'$2026_Pr3'!AH16*'#2026_Pr3'!AH16</f>
        <v>2634.545454545454</v>
      </c>
      <c r="AI16" s="138"/>
      <c r="AK16" s="138"/>
    </row>
    <row r="17" spans="1:37" x14ac:dyDescent="0.3">
      <c r="A17" s="133">
        <v>12000</v>
      </c>
      <c r="B17" s="133">
        <v>12999</v>
      </c>
      <c r="C17" s="133"/>
      <c r="D17" s="135" t="s">
        <v>9</v>
      </c>
      <c r="E17" s="52">
        <f>'$2026_Pr3'!E17*'#2026_Pr3'!E17</f>
        <v>706580.92800000007</v>
      </c>
      <c r="F17" s="52">
        <f>'$2026_Pr3'!F17*'#2026_Pr3'!F17</f>
        <v>204878.016</v>
      </c>
      <c r="G17" s="52">
        <f>'$2026_Pr3'!G17*'#2026_Pr3'!G17</f>
        <v>107330.11200000001</v>
      </c>
      <c r="H17" s="52">
        <f>'$2026_Pr3'!H17*'#2026_Pr3'!H17</f>
        <v>55270.944000000003</v>
      </c>
      <c r="I17" s="52">
        <f>'$2026_Pr3'!I17*'#2026_Pr3'!I17</f>
        <v>29493.504000000001</v>
      </c>
      <c r="J17" s="52">
        <f>'$2026_Pr3'!J17*'#2026_Pr3'!J17</f>
        <v>18491.376</v>
      </c>
      <c r="L17" s="135" t="s">
        <v>10</v>
      </c>
      <c r="M17" s="52">
        <f>'$2026_Pr3'!M17*'#2026_Pr3'!M17</f>
        <v>1198590.5759999999</v>
      </c>
      <c r="N17" s="52">
        <f>'$2026_Pr3'!N17*'#2026_Pr3'!N17</f>
        <v>340898.68799999997</v>
      </c>
      <c r="O17" s="52">
        <f>'$2026_Pr3'!O17*'#2026_Pr3'!O17</f>
        <v>175770.47999999998</v>
      </c>
      <c r="P17" s="52">
        <f>'$2026_Pr3'!P17*'#2026_Pr3'!P17</f>
        <v>88849.343999999997</v>
      </c>
      <c r="Q17" s="52">
        <f>'$2026_Pr3'!Q17*'#2026_Pr3'!Q17</f>
        <v>46370.015999999996</v>
      </c>
      <c r="R17" s="52">
        <f>'$2026_Pr3'!R17*'#2026_Pr3'!R17</f>
        <v>28708.512000000002</v>
      </c>
      <c r="T17" s="135" t="s">
        <v>11</v>
      </c>
      <c r="U17" s="52">
        <f>'$2026_Pr3'!U17*'#2026_Pr3'!U17</f>
        <v>122798.72727272725</v>
      </c>
      <c r="V17" s="52">
        <f>'$2026_Pr3'!V17*'#2026_Pr3'!V17</f>
        <v>33864</v>
      </c>
      <c r="W17" s="52">
        <f>'$2026_Pr3'!W17*'#2026_Pr3'!W17</f>
        <v>17095.2</v>
      </c>
      <c r="X17" s="52">
        <f>'$2026_Pr3'!X17*'#2026_Pr3'!X17</f>
        <v>8236.9636363636364</v>
      </c>
      <c r="Y17" s="52">
        <f>'$2026_Pr3'!Y17*'#2026_Pr3'!Y17</f>
        <v>4355.3999999999996</v>
      </c>
      <c r="Z17" s="52">
        <f>'$2026_Pr3'!Z17*'#2026_Pr3'!Z17</f>
        <v>2397.9272727272728</v>
      </c>
      <c r="AB17" s="135" t="s">
        <v>12</v>
      </c>
      <c r="AC17" s="52">
        <f>'$2026_Pr3'!AC17*'#2026_Pr3'!AC17</f>
        <v>109317.27272727272</v>
      </c>
      <c r="AD17" s="52">
        <f>'$2026_Pr3'!AD17*'#2026_Pr3'!AD17</f>
        <v>30036.363636363636</v>
      </c>
      <c r="AE17" s="52">
        <f>'$2026_Pr3'!AE17*'#2026_Pr3'!AE17</f>
        <v>15027.272727272726</v>
      </c>
      <c r="AF17" s="52">
        <f>'$2026_Pr3'!AF17*'#2026_Pr3'!AF17</f>
        <v>7330.909090909091</v>
      </c>
      <c r="AG17" s="52">
        <f>'$2026_Pr3'!AG17*'#2026_Pr3'!AG17</f>
        <v>3427.272727272727</v>
      </c>
      <c r="AH17" s="52">
        <f>'$2026_Pr3'!AH17*'#2026_Pr3'!AH17</f>
        <v>2130.9090909090905</v>
      </c>
      <c r="AI17" s="138"/>
      <c r="AK17" s="138"/>
    </row>
    <row r="18" spans="1:37" x14ac:dyDescent="0.3">
      <c r="A18" s="133">
        <v>13000</v>
      </c>
      <c r="B18" s="133">
        <v>13999</v>
      </c>
      <c r="C18" s="133"/>
      <c r="D18" s="135" t="s">
        <v>9</v>
      </c>
      <c r="E18" s="52">
        <f>'$2026_Pr3'!E18*'#2026_Pr3'!E18</f>
        <v>836533.82400000002</v>
      </c>
      <c r="F18" s="52">
        <f>'$2026_Pr3'!F18*'#2026_Pr3'!F18</f>
        <v>242850.57600000003</v>
      </c>
      <c r="G18" s="52">
        <f>'$2026_Pr3'!G18*'#2026_Pr3'!G18</f>
        <v>127672.99200000001</v>
      </c>
      <c r="H18" s="52">
        <f>'$2026_Pr3'!H18*'#2026_Pr3'!H18</f>
        <v>65572.536000000007</v>
      </c>
      <c r="I18" s="52">
        <f>'$2026_Pr3'!I18*'#2026_Pr3'!I18</f>
        <v>35150.016000000003</v>
      </c>
      <c r="J18" s="52">
        <f>'$2026_Pr3'!J18*'#2026_Pr3'!J18</f>
        <v>21831.263999999999</v>
      </c>
      <c r="L18" s="135" t="s">
        <v>10</v>
      </c>
      <c r="M18" s="52">
        <f>'$2026_Pr3'!M18*'#2026_Pr3'!M18</f>
        <v>1433853.5759999999</v>
      </c>
      <c r="N18" s="52">
        <f>'$2026_Pr3'!N18*'#2026_Pr3'!N18</f>
        <v>408116.68799999997</v>
      </c>
      <c r="O18" s="52">
        <f>'$2026_Pr3'!O18*'#2026_Pr3'!O18</f>
        <v>210425.592</v>
      </c>
      <c r="P18" s="52">
        <f>'$2026_Pr3'!P18*'#2026_Pr3'!P18</f>
        <v>106442.71199999998</v>
      </c>
      <c r="Q18" s="52">
        <f>'$2026_Pr3'!Q18*'#2026_Pr3'!Q18</f>
        <v>56084.087999999996</v>
      </c>
      <c r="R18" s="52">
        <f>'$2026_Pr3'!R18*'#2026_Pr3'!R18</f>
        <v>34541.279999999999</v>
      </c>
      <c r="T18" s="135" t="s">
        <v>11</v>
      </c>
      <c r="U18" s="52">
        <f>'$2026_Pr3'!U18*'#2026_Pr3'!U18</f>
        <v>136619.72727272726</v>
      </c>
      <c r="V18" s="52">
        <f>'$2026_Pr3'!V18*'#2026_Pr3'!V18</f>
        <v>37854.981818181819</v>
      </c>
      <c r="W18" s="52">
        <f>'$2026_Pr3'!W18*'#2026_Pr3'!W18</f>
        <v>18724.418181818179</v>
      </c>
      <c r="X18" s="52">
        <f>'$2026_Pr3'!X18*'#2026_Pr3'!X18</f>
        <v>9282</v>
      </c>
      <c r="Y18" s="52">
        <f>'$2026_Pr3'!Y18*'#2026_Pr3'!Y18</f>
        <v>4689.2181818181816</v>
      </c>
      <c r="Z18" s="52">
        <f>'$2026_Pr3'!Z18*'#2026_Pr3'!Z18</f>
        <v>2907.9272727272723</v>
      </c>
      <c r="AB18" s="135" t="s">
        <v>12</v>
      </c>
      <c r="AC18" s="52">
        <f>'$2026_Pr3'!AC18*'#2026_Pr3'!AC18</f>
        <v>121458.18181818181</v>
      </c>
      <c r="AD18" s="52">
        <f>'$2026_Pr3'!AD18*'#2026_Pr3'!AD18</f>
        <v>33381.818181818184</v>
      </c>
      <c r="AE18" s="52">
        <f>'$2026_Pr3'!AE18*'#2026_Pr3'!AE18</f>
        <v>16717.272727272728</v>
      </c>
      <c r="AF18" s="52">
        <f>'$2026_Pr3'!AF18*'#2026_Pr3'!AF18</f>
        <v>8336.363636363636</v>
      </c>
      <c r="AG18" s="52">
        <f>'$2026_Pr3'!AG18*'#2026_Pr3'!AG18</f>
        <v>3839.9999999999995</v>
      </c>
      <c r="AH18" s="52">
        <f>'$2026_Pr3'!AH18*'#2026_Pr3'!AH18</f>
        <v>2184.5454545454545</v>
      </c>
      <c r="AI18" s="138"/>
      <c r="AK18" s="138"/>
    </row>
    <row r="19" spans="1:37" x14ac:dyDescent="0.3">
      <c r="A19" s="133">
        <v>14000</v>
      </c>
      <c r="B19" s="133">
        <v>14999</v>
      </c>
      <c r="C19" s="133"/>
      <c r="D19" s="135" t="s">
        <v>9</v>
      </c>
      <c r="E19" s="52">
        <f>'$2026_Pr3'!E19*'#2026_Pr3'!E19</f>
        <v>736163.37600000005</v>
      </c>
      <c r="F19" s="52">
        <f>'$2026_Pr3'!F19*'#2026_Pr3'!F19</f>
        <v>214204.89600000004</v>
      </c>
      <c r="G19" s="52">
        <f>'$2026_Pr3'!G19*'#2026_Pr3'!G19</f>
        <v>84668.97600000001</v>
      </c>
      <c r="H19" s="52">
        <f>'$2026_Pr3'!H19*'#2026_Pr3'!H19</f>
        <v>57906.624000000011</v>
      </c>
      <c r="I19" s="52">
        <f>'$2026_Pr3'!I19*'#2026_Pr3'!I19</f>
        <v>31138.560000000001</v>
      </c>
      <c r="J19" s="52">
        <f>'$2026_Pr3'!J19*'#2026_Pr3'!J19</f>
        <v>19662.336000000003</v>
      </c>
      <c r="L19" s="135" t="s">
        <v>10</v>
      </c>
      <c r="M19" s="52">
        <f>'$2026_Pr3'!M19*'#2026_Pr3'!M19</f>
        <v>1275518.976</v>
      </c>
      <c r="N19" s="52">
        <f>'$2026_Pr3'!N19*'#2026_Pr3'!N19</f>
        <v>363399.88799999998</v>
      </c>
      <c r="O19" s="52">
        <f>'$2026_Pr3'!O19*'#2026_Pr3'!O19</f>
        <v>140696.35199999998</v>
      </c>
      <c r="P19" s="52">
        <f>'$2026_Pr3'!P19*'#2026_Pr3'!P19</f>
        <v>94968.527999999991</v>
      </c>
      <c r="Q19" s="52">
        <f>'$2026_Pr3'!Q19*'#2026_Pr3'!Q19</f>
        <v>50148.095999999998</v>
      </c>
      <c r="R19" s="52">
        <f>'$2026_Pr3'!R19*'#2026_Pr3'!R19</f>
        <v>31101.84</v>
      </c>
      <c r="T19" s="135" t="s">
        <v>11</v>
      </c>
      <c r="U19" s="52">
        <f>'$2026_Pr3'!U19*'#2026_Pr3'!U19</f>
        <v>112850.01818181816</v>
      </c>
      <c r="V19" s="52">
        <f>'$2026_Pr3'!V19*'#2026_Pr3'!V19</f>
        <v>31260.218181818182</v>
      </c>
      <c r="W19" s="52">
        <f>'$2026_Pr3'!W19*'#2026_Pr3'!W19</f>
        <v>11583.490909090908</v>
      </c>
      <c r="X19" s="52">
        <f>'$2026_Pr3'!X19*'#2026_Pr3'!X19</f>
        <v>7789.0909090909081</v>
      </c>
      <c r="Y19" s="52">
        <f>'$2026_Pr3'!Y19*'#2026_Pr3'!Y19</f>
        <v>3939.0545454545454</v>
      </c>
      <c r="Z19" s="52">
        <f>'$2026_Pr3'!Z19*'#2026_Pr3'!Z19</f>
        <v>2317.2545454545452</v>
      </c>
      <c r="AB19" s="135" t="s">
        <v>12</v>
      </c>
      <c r="AC19" s="52">
        <f>'$2026_Pr3'!AC19*'#2026_Pr3'!AC19</f>
        <v>100589.99999999999</v>
      </c>
      <c r="AD19" s="52">
        <f>'$2026_Pr3'!AD19*'#2026_Pr3'!AD19</f>
        <v>27629.090909090904</v>
      </c>
      <c r="AE19" s="52">
        <f>'$2026_Pr3'!AE19*'#2026_Pr3'!AE19</f>
        <v>10512.727272727272</v>
      </c>
      <c r="AF19" s="52">
        <f>'$2026_Pr3'!AF19*'#2026_Pr3'!AF19</f>
        <v>6707.272727272727</v>
      </c>
      <c r="AG19" s="52">
        <f>'$2026_Pr3'!AG19*'#2026_Pr3'!AG19</f>
        <v>3054.545454545454</v>
      </c>
      <c r="AH19" s="52">
        <f>'$2026_Pr3'!AH19*'#2026_Pr3'!AH19</f>
        <v>1988.181818181818</v>
      </c>
      <c r="AI19" s="138"/>
      <c r="AK19" s="138"/>
    </row>
    <row r="20" spans="1:37" x14ac:dyDescent="0.3">
      <c r="A20" s="133">
        <v>15000</v>
      </c>
      <c r="B20" s="133">
        <v>15999</v>
      </c>
      <c r="C20" s="133"/>
      <c r="D20" s="135" t="s">
        <v>9</v>
      </c>
      <c r="E20" s="52">
        <f>'$2026_Pr3'!E20*'#2026_Pr3'!E20</f>
        <v>693016.56</v>
      </c>
      <c r="F20" s="52">
        <f>'$2026_Pr3'!F20*'#2026_Pr3'!F20</f>
        <v>249180.28800000003</v>
      </c>
      <c r="G20" s="52">
        <f>'$2026_Pr3'!G20*'#2026_Pr3'!G20</f>
        <v>96734.352000000014</v>
      </c>
      <c r="H20" s="52">
        <f>'$2026_Pr3'!H20*'#2026_Pr3'!H20</f>
        <v>80333.568000000014</v>
      </c>
      <c r="I20" s="52">
        <f>'$2026_Pr3'!I20*'#2026_Pr3'!I20</f>
        <v>39798.360000000008</v>
      </c>
      <c r="J20" s="52">
        <f>'$2026_Pr3'!J20*'#2026_Pr3'!J20</f>
        <v>23167.056000000004</v>
      </c>
      <c r="L20" s="135" t="s">
        <v>10</v>
      </c>
      <c r="M20" s="52">
        <f>'$2026_Pr3'!M20*'#2026_Pr3'!M20</f>
        <v>1214811.8399999999</v>
      </c>
      <c r="N20" s="52">
        <f>'$2026_Pr3'!N20*'#2026_Pr3'!N20</f>
        <v>427266.57599999994</v>
      </c>
      <c r="O20" s="52">
        <f>'$2026_Pr3'!O20*'#2026_Pr3'!O20</f>
        <v>162554.95199999999</v>
      </c>
      <c r="P20" s="52">
        <f>'$2026_Pr3'!P20*'#2026_Pr3'!P20</f>
        <v>132737.90400000001</v>
      </c>
      <c r="Q20" s="52">
        <f>'$2026_Pr3'!Q20*'#2026_Pr3'!Q20</f>
        <v>64721.447999999997</v>
      </c>
      <c r="R20" s="52">
        <f>'$2026_Pr3'!R20*'#2026_Pr3'!R20</f>
        <v>37204.296000000002</v>
      </c>
      <c r="T20" s="135" t="s">
        <v>11</v>
      </c>
      <c r="U20" s="52">
        <f>'$2026_Pr3'!U20*'#2026_Pr3'!U20</f>
        <v>99960</v>
      </c>
      <c r="V20" s="52">
        <f>'$2026_Pr3'!V20*'#2026_Pr3'!V20</f>
        <v>34247.890909090907</v>
      </c>
      <c r="W20" s="52">
        <f>'$2026_Pr3'!W20*'#2026_Pr3'!W20</f>
        <v>12599.781818181817</v>
      </c>
      <c r="X20" s="52">
        <f>'$2026_Pr3'!X20*'#2026_Pr3'!X20</f>
        <v>10057.200000000001</v>
      </c>
      <c r="Y20" s="52">
        <f>'$2026_Pr3'!Y20*'#2026_Pr3'!Y20</f>
        <v>4777.3090909090906</v>
      </c>
      <c r="Z20" s="52">
        <f>'$2026_Pr3'!Z20*'#2026_Pr3'!Z20</f>
        <v>2712.272727272727</v>
      </c>
      <c r="AB20" s="135" t="s">
        <v>12</v>
      </c>
      <c r="AC20" s="52">
        <f>'$2026_Pr3'!AC20*'#2026_Pr3'!AC20</f>
        <v>88963.636363636368</v>
      </c>
      <c r="AD20" s="52">
        <f>'$2026_Pr3'!AD20*'#2026_Pr3'!AD20</f>
        <v>30115.454545454544</v>
      </c>
      <c r="AE20" s="52">
        <f>'$2026_Pr3'!AE20*'#2026_Pr3'!AE20</f>
        <v>11140.90909090909</v>
      </c>
      <c r="AF20" s="52">
        <f>'$2026_Pr3'!AF20*'#2026_Pr3'!AF20</f>
        <v>8877.2727272727261</v>
      </c>
      <c r="AG20" s="52">
        <f>'$2026_Pr3'!AG20*'#2026_Pr3'!AG20</f>
        <v>3765.454545454545</v>
      </c>
      <c r="AH20" s="52">
        <f>'$2026_Pr3'!AH20*'#2026_Pr3'!AH20</f>
        <v>2009.090909090909</v>
      </c>
      <c r="AI20" s="138"/>
      <c r="AK20" s="138"/>
    </row>
    <row r="21" spans="1:37" x14ac:dyDescent="0.3">
      <c r="A21" s="133">
        <v>16000</v>
      </c>
      <c r="B21" s="133">
        <v>16999</v>
      </c>
      <c r="C21" s="133"/>
      <c r="D21" s="135" t="s">
        <v>9</v>
      </c>
      <c r="E21" s="52">
        <f>'$2026_Pr3'!E21*'#2026_Pr3'!E21</f>
        <v>493177.34400000004</v>
      </c>
      <c r="F21" s="52">
        <f>'$2026_Pr3'!F21*'#2026_Pr3'!F21</f>
        <v>266409.31200000003</v>
      </c>
      <c r="G21" s="52">
        <f>'$2026_Pr3'!G21*'#2026_Pr3'!G21</f>
        <v>103658.11200000001</v>
      </c>
      <c r="H21" s="52">
        <f>'$2026_Pr3'!H21*'#2026_Pr3'!H21</f>
        <v>86411.136000000013</v>
      </c>
      <c r="I21" s="52">
        <f>'$2026_Pr3'!I21*'#2026_Pr3'!I21</f>
        <v>42784.512000000002</v>
      </c>
      <c r="J21" s="52">
        <f>'$2026_Pr3'!J21*'#2026_Pr3'!J21</f>
        <v>24910.848000000002</v>
      </c>
      <c r="L21" s="135" t="s">
        <v>10</v>
      </c>
      <c r="M21" s="52">
        <f>'$2026_Pr3'!M21*'#2026_Pr3'!M21</f>
        <v>874655.71199999994</v>
      </c>
      <c r="N21" s="52">
        <f>'$2026_Pr3'!N21*'#2026_Pr3'!N21</f>
        <v>461634.04800000001</v>
      </c>
      <c r="O21" s="52">
        <f>'$2026_Pr3'!O21*'#2026_Pr3'!O21</f>
        <v>175651.34399999998</v>
      </c>
      <c r="P21" s="52">
        <f>'$2026_Pr3'!P21*'#2026_Pr3'!P21</f>
        <v>143722.07999999999</v>
      </c>
      <c r="Q21" s="52">
        <f>'$2026_Pr3'!Q21*'#2026_Pr3'!Q21</f>
        <v>69783.504000000001</v>
      </c>
      <c r="R21" s="52">
        <f>'$2026_Pr3'!R21*'#2026_Pr3'!R21</f>
        <v>40336.512000000002</v>
      </c>
      <c r="T21" s="135" t="s">
        <v>11</v>
      </c>
      <c r="U21" s="52">
        <f>'$2026_Pr3'!U21*'#2026_Pr3'!U21</f>
        <v>66986.181818181823</v>
      </c>
      <c r="V21" s="52">
        <f>'$2026_Pr3'!V21*'#2026_Pr3'!V21</f>
        <v>34355.454545454544</v>
      </c>
      <c r="W21" s="52">
        <f>'$2026_Pr3'!W21*'#2026_Pr3'!W21</f>
        <v>12551.563636363635</v>
      </c>
      <c r="X21" s="52">
        <f>'$2026_Pr3'!X21*'#2026_Pr3'!X21</f>
        <v>9949.636363636364</v>
      </c>
      <c r="Y21" s="52">
        <f>'$2026_Pr3'!Y21*'#2026_Pr3'!Y21</f>
        <v>4618.7454545454539</v>
      </c>
      <c r="Z21" s="52">
        <f>'$2026_Pr3'!Z21*'#2026_Pr3'!Z21</f>
        <v>2744.7272727272721</v>
      </c>
      <c r="AB21" s="135" t="s">
        <v>12</v>
      </c>
      <c r="AC21" s="52">
        <f>'$2026_Pr3'!AC21*'#2026_Pr3'!AC21</f>
        <v>59557.272727272721</v>
      </c>
      <c r="AD21" s="52">
        <f>'$2026_Pr3'!AD21*'#2026_Pr3'!AD21</f>
        <v>30196.363636363632</v>
      </c>
      <c r="AE21" s="52">
        <f>'$2026_Pr3'!AE21*'#2026_Pr3'!AE21</f>
        <v>11225.454545454544</v>
      </c>
      <c r="AF21" s="52">
        <f>'$2026_Pr3'!AF21*'#2026_Pr3'!AF21</f>
        <v>8954.545454545454</v>
      </c>
      <c r="AG21" s="52">
        <f>'$2026_Pr3'!AG21*'#2026_Pr3'!AG21</f>
        <v>3599.9999999999995</v>
      </c>
      <c r="AH21" s="52">
        <f>'$2026_Pr3'!AH21*'#2026_Pr3'!AH21</f>
        <v>2192.7272727272725</v>
      </c>
      <c r="AI21" s="138"/>
      <c r="AK21" s="138"/>
    </row>
    <row r="22" spans="1:37" x14ac:dyDescent="0.3">
      <c r="A22" s="133">
        <v>17000</v>
      </c>
      <c r="B22" s="133">
        <v>17999</v>
      </c>
      <c r="C22" s="133"/>
      <c r="D22" s="135" t="s">
        <v>9</v>
      </c>
      <c r="E22" s="52">
        <f>'$2026_Pr3'!E22*'#2026_Pr3'!E22</f>
        <v>407791.10400000005</v>
      </c>
      <c r="F22" s="52">
        <f>'$2026_Pr3'!F22*'#2026_Pr3'!F22</f>
        <v>147228.84000000003</v>
      </c>
      <c r="G22" s="52">
        <f>'$2026_Pr3'!G22*'#2026_Pr3'!G22</f>
        <v>86132.472000000009</v>
      </c>
      <c r="H22" s="52">
        <f>'$2026_Pr3'!H22*'#2026_Pr3'!H22</f>
        <v>71705.184000000008</v>
      </c>
      <c r="I22" s="52">
        <f>'$2026_Pr3'!I22*'#2026_Pr3'!I22</f>
        <v>35863.200000000004</v>
      </c>
      <c r="J22" s="52">
        <f>'$2026_Pr3'!J22*'#2026_Pr3'!J22</f>
        <v>20846.760000000002</v>
      </c>
      <c r="L22" s="135" t="s">
        <v>10</v>
      </c>
      <c r="M22" s="52">
        <f>'$2026_Pr3'!M22*'#2026_Pr3'!M22</f>
        <v>732446.49599999993</v>
      </c>
      <c r="N22" s="52">
        <f>'$2026_Pr3'!N22*'#2026_Pr3'!N22</f>
        <v>257920.87199999997</v>
      </c>
      <c r="O22" s="52">
        <f>'$2026_Pr3'!O22*'#2026_Pr3'!O22</f>
        <v>147316.96799999999</v>
      </c>
      <c r="P22" s="52">
        <f>'$2026_Pr3'!P22*'#2026_Pr3'!P22</f>
        <v>120557.47199999999</v>
      </c>
      <c r="Q22" s="52">
        <f>'$2026_Pr3'!Q22*'#2026_Pr3'!Q22</f>
        <v>59166.119999999995</v>
      </c>
      <c r="R22" s="52">
        <f>'$2026_Pr3'!R22*'#2026_Pr3'!R22</f>
        <v>33697.944000000003</v>
      </c>
      <c r="T22" s="135" t="s">
        <v>11</v>
      </c>
      <c r="U22" s="52">
        <f>'$2026_Pr3'!U22*'#2026_Pr3'!U22</f>
        <v>52256.454545454551</v>
      </c>
      <c r="V22" s="52">
        <f>'$2026_Pr3'!V22*'#2026_Pr3'!V22</f>
        <v>17772.109090909089</v>
      </c>
      <c r="W22" s="52">
        <f>'$2026_Pr3'!W22*'#2026_Pr3'!W22</f>
        <v>9960.7636363636357</v>
      </c>
      <c r="X22" s="52">
        <f>'$2026_Pr3'!X22*'#2026_Pr3'!X22</f>
        <v>7833.5999999999995</v>
      </c>
      <c r="Y22" s="52">
        <f>'$2026_Pr3'!Y22*'#2026_Pr3'!Y22</f>
        <v>3713.727272727273</v>
      </c>
      <c r="Z22" s="52">
        <f>'$2026_Pr3'!Z22*'#2026_Pr3'!Z22</f>
        <v>1995.4909090909091</v>
      </c>
      <c r="AB22" s="135" t="s">
        <v>12</v>
      </c>
      <c r="AC22" s="52">
        <f>'$2026_Pr3'!AC22*'#2026_Pr3'!AC22</f>
        <v>46505.454545454537</v>
      </c>
      <c r="AD22" s="52">
        <f>'$2026_Pr3'!AD22*'#2026_Pr3'!AD22</f>
        <v>15749.999999999998</v>
      </c>
      <c r="AE22" s="52">
        <f>'$2026_Pr3'!AE22*'#2026_Pr3'!AE22</f>
        <v>8738.181818181818</v>
      </c>
      <c r="AF22" s="52">
        <f>'$2026_Pr3'!AF22*'#2026_Pr3'!AF22</f>
        <v>6834.545454545454</v>
      </c>
      <c r="AG22" s="52">
        <f>'$2026_Pr3'!AG22*'#2026_Pr3'!AG22</f>
        <v>2781.8181818181815</v>
      </c>
      <c r="AH22" s="52">
        <f>'$2026_Pr3'!AH22*'#2026_Pr3'!AH22</f>
        <v>1663.6363636363635</v>
      </c>
      <c r="AI22" s="138"/>
      <c r="AK22" s="138"/>
    </row>
    <row r="23" spans="1:37" x14ac:dyDescent="0.3">
      <c r="A23" s="133">
        <v>18000</v>
      </c>
      <c r="B23" s="133">
        <v>18999</v>
      </c>
      <c r="C23" s="133"/>
      <c r="D23" s="135" t="s">
        <v>9</v>
      </c>
      <c r="E23" s="52">
        <f>'$2026_Pr3'!E23*'#2026_Pr3'!E23</f>
        <v>479763.93600000005</v>
      </c>
      <c r="F23" s="52">
        <f>'$2026_Pr3'!F23*'#2026_Pr3'!F23</f>
        <v>173775.36000000002</v>
      </c>
      <c r="G23" s="52">
        <f>'$2026_Pr3'!G23*'#2026_Pr3'!G23</f>
        <v>101826.19200000001</v>
      </c>
      <c r="H23" s="52">
        <f>'$2026_Pr3'!H23*'#2026_Pr3'!H23</f>
        <v>63638.208000000006</v>
      </c>
      <c r="I23" s="52">
        <f>'$2026_Pr3'!I23*'#2026_Pr3'!I23</f>
        <v>42508.704000000005</v>
      </c>
      <c r="J23" s="52">
        <f>'$2026_Pr3'!J23*'#2026_Pr3'!J23</f>
        <v>24711.744000000002</v>
      </c>
      <c r="L23" s="135" t="s">
        <v>10</v>
      </c>
      <c r="M23" s="52">
        <f>'$2026_Pr3'!M23*'#2026_Pr3'!M23</f>
        <v>874118.78399999999</v>
      </c>
      <c r="N23" s="52">
        <f>'$2026_Pr3'!N23*'#2026_Pr3'!N23</f>
        <v>308389.24799999996</v>
      </c>
      <c r="O23" s="52">
        <f>'$2026_Pr3'!O23*'#2026_Pr3'!O23</f>
        <v>176588.92799999999</v>
      </c>
      <c r="P23" s="52">
        <f>'$2026_Pr3'!P23*'#2026_Pr3'!P23</f>
        <v>108390.912</v>
      </c>
      <c r="Q23" s="52">
        <f>'$2026_Pr3'!Q23*'#2026_Pr3'!Q23</f>
        <v>70600.320000000007</v>
      </c>
      <c r="R23" s="52">
        <f>'$2026_Pr3'!R23*'#2026_Pr3'!R23</f>
        <v>40400.976000000002</v>
      </c>
      <c r="T23" s="135" t="s">
        <v>11</v>
      </c>
      <c r="U23" s="52">
        <f>'$2026_Pr3'!U23*'#2026_Pr3'!U23</f>
        <v>58084.363636363625</v>
      </c>
      <c r="V23" s="52">
        <f>'$2026_Pr3'!V23*'#2026_Pr3'!V23</f>
        <v>19914.109090909093</v>
      </c>
      <c r="W23" s="52">
        <f>'$2026_Pr3'!W23*'#2026_Pr3'!W23</f>
        <v>11034.545454545454</v>
      </c>
      <c r="X23" s="52">
        <f>'$2026_Pr3'!X23*'#2026_Pr3'!X23</f>
        <v>6453.818181818182</v>
      </c>
      <c r="Y23" s="52">
        <f>'$2026_Pr3'!Y23*'#2026_Pr3'!Y23</f>
        <v>4055.8909090909083</v>
      </c>
      <c r="Z23" s="52">
        <f>'$2026_Pr3'!Z23*'#2026_Pr3'!Z23</f>
        <v>2271.8181818181815</v>
      </c>
      <c r="AB23" s="135" t="s">
        <v>12</v>
      </c>
      <c r="AC23" s="52">
        <f>'$2026_Pr3'!AC23*'#2026_Pr3'!AC23</f>
        <v>51709.090909090904</v>
      </c>
      <c r="AD23" s="52">
        <f>'$2026_Pr3'!AD23*'#2026_Pr3'!AD23</f>
        <v>17490</v>
      </c>
      <c r="AE23" s="52">
        <f>'$2026_Pr3'!AE23*'#2026_Pr3'!AE23</f>
        <v>9719.9999999999982</v>
      </c>
      <c r="AF23" s="52">
        <f>'$2026_Pr3'!AF23*'#2026_Pr3'!AF23</f>
        <v>5779.0909090909081</v>
      </c>
      <c r="AG23" s="52">
        <f>'$2026_Pr3'!AG23*'#2026_Pr3'!AG23</f>
        <v>2981.8181818181811</v>
      </c>
      <c r="AH23" s="52">
        <f>'$2026_Pr3'!AH23*'#2026_Pr3'!AH23</f>
        <v>151.81818181818181</v>
      </c>
      <c r="AI23" s="138"/>
      <c r="AK23" s="138"/>
    </row>
    <row r="24" spans="1:37" x14ac:dyDescent="0.3">
      <c r="A24" s="133">
        <v>19000</v>
      </c>
      <c r="B24" s="133">
        <v>19999</v>
      </c>
      <c r="C24" s="133"/>
      <c r="D24" s="135" t="s">
        <v>9</v>
      </c>
      <c r="E24" s="52">
        <f>'$2026_Pr3'!E24*'#2026_Pr3'!E24</f>
        <v>319250.20800000004</v>
      </c>
      <c r="F24" s="52">
        <f>'$2026_Pr3'!F24*'#2026_Pr3'!F24</f>
        <v>152367.6</v>
      </c>
      <c r="G24" s="52">
        <f>'$2026_Pr3'!G24*'#2026_Pr3'!G24</f>
        <v>59486.400000000001</v>
      </c>
      <c r="H24" s="52">
        <f>'$2026_Pr3'!H24*'#2026_Pr3'!H24</f>
        <v>56256.264000000003</v>
      </c>
      <c r="I24" s="52">
        <f>'$2026_Pr3'!I24*'#2026_Pr3'!I24</f>
        <v>37205.520000000004</v>
      </c>
      <c r="J24" s="52">
        <f>'$2026_Pr3'!J24*'#2026_Pr3'!J24</f>
        <v>21876.552</v>
      </c>
      <c r="L24" s="135" t="s">
        <v>10</v>
      </c>
      <c r="M24" s="52">
        <f>'$2026_Pr3'!M24*'#2026_Pr3'!M24</f>
        <v>550671.48</v>
      </c>
      <c r="N24" s="52">
        <f>'$2026_Pr3'!N24*'#2026_Pr3'!N24</f>
        <v>274018.10399999999</v>
      </c>
      <c r="O24" s="52">
        <f>'$2026_Pr3'!O24*'#2026_Pr3'!O24</f>
        <v>104256.23999999999</v>
      </c>
      <c r="P24" s="52">
        <f>'$2026_Pr3'!P24*'#2026_Pr3'!P24</f>
        <v>96158.66399999999</v>
      </c>
      <c r="Q24" s="52">
        <f>'$2026_Pr3'!Q24*'#2026_Pr3'!Q24</f>
        <v>62749.175999999992</v>
      </c>
      <c r="R24" s="52">
        <f>'$2026_Pr3'!R24*'#2026_Pr3'!R24</f>
        <v>36014.160000000003</v>
      </c>
      <c r="T24" s="135" t="s">
        <v>11</v>
      </c>
      <c r="U24" s="52">
        <f>'$2026_Pr3'!U24*'#2026_Pr3'!U24</f>
        <v>41478.763636363634</v>
      </c>
      <c r="V24" s="52">
        <f>'$2026_Pr3'!V24*'#2026_Pr3'!V24</f>
        <v>16547.181818181816</v>
      </c>
      <c r="W24" s="52">
        <f>'$2026_Pr3'!W24*'#2026_Pr3'!W24</f>
        <v>6036.545454545454</v>
      </c>
      <c r="X24" s="52">
        <f>'$2026_Pr3'!X24*'#2026_Pr3'!X24</f>
        <v>5457.9272727272719</v>
      </c>
      <c r="Y24" s="52">
        <f>'$2026_Pr3'!Y24*'#2026_Pr3'!Y24</f>
        <v>3483.7636363636361</v>
      </c>
      <c r="Z24" s="52">
        <f>'$2026_Pr3'!Z24*'#2026_Pr3'!Z24</f>
        <v>1861.0363636363636</v>
      </c>
      <c r="AB24" s="135" t="s">
        <v>12</v>
      </c>
      <c r="AC24" s="52">
        <f>'$2026_Pr3'!AC24*'#2026_Pr3'!AC24</f>
        <v>31810.909090909092</v>
      </c>
      <c r="AD24" s="52">
        <f>'$2026_Pr3'!AD24*'#2026_Pr3'!AD24</f>
        <v>14500</v>
      </c>
      <c r="AE24" s="52">
        <f>'$2026_Pr3'!AE24*'#2026_Pr3'!AE24</f>
        <v>5345.454545454545</v>
      </c>
      <c r="AF24" s="52">
        <f>'$2026_Pr3'!AF24*'#2026_Pr3'!AF24</f>
        <v>4709.090909090909</v>
      </c>
      <c r="AG24" s="52">
        <f>'$2026_Pr3'!AG24*'#2026_Pr3'!AG24</f>
        <v>2573.6363636363635</v>
      </c>
      <c r="AH24" s="52">
        <f>'$2026_Pr3'!AH24*'#2026_Pr3'!AH24</f>
        <v>1519.9999999999998</v>
      </c>
      <c r="AI24" s="138"/>
      <c r="AK24" s="138"/>
    </row>
    <row r="25" spans="1:37" x14ac:dyDescent="0.3">
      <c r="A25" s="133">
        <v>20000</v>
      </c>
      <c r="B25" s="133">
        <v>20999</v>
      </c>
      <c r="C25" s="133"/>
      <c r="D25" s="135" t="s">
        <v>9</v>
      </c>
      <c r="E25" s="52">
        <f>'$2026_Pr3'!E25*'#2026_Pr3'!E25</f>
        <v>244214.11200000002</v>
      </c>
      <c r="F25" s="52">
        <f>'$2026_Pr3'!F25*'#2026_Pr3'!F25</f>
        <v>168104.16000000003</v>
      </c>
      <c r="G25" s="52">
        <f>'$2026_Pr3'!G25*'#2026_Pr3'!G25</f>
        <v>68648.448000000004</v>
      </c>
      <c r="H25" s="52">
        <f>'$2026_Pr3'!H25*'#2026_Pr3'!H25</f>
        <v>66140.88</v>
      </c>
      <c r="I25" s="52">
        <f>'$2026_Pr3'!I25*'#2026_Pr3'!I25</f>
        <v>49860.864000000001</v>
      </c>
      <c r="J25" s="52">
        <f>'$2026_Pr3'!J25*'#2026_Pr3'!J25</f>
        <v>25783.968000000004</v>
      </c>
      <c r="L25" s="135" t="s">
        <v>10</v>
      </c>
      <c r="M25" s="52">
        <f>'$2026_Pr3'!M25*'#2026_Pr3'!M25</f>
        <v>446941.96799999999</v>
      </c>
      <c r="N25" s="52">
        <f>'$2026_Pr3'!N25*'#2026_Pr3'!N25</f>
        <v>312789.12</v>
      </c>
      <c r="O25" s="52">
        <f>'$2026_Pr3'!O25*'#2026_Pr3'!O25</f>
        <v>124507.72799999999</v>
      </c>
      <c r="P25" s="52">
        <f>'$2026_Pr3'!P25*'#2026_Pr3'!P25</f>
        <v>116798.97600000001</v>
      </c>
      <c r="Q25" s="52">
        <f>'$2026_Pr3'!Q25*'#2026_Pr3'!Q25</f>
        <v>86615.952000000005</v>
      </c>
      <c r="R25" s="52">
        <f>'$2026_Pr3'!R25*'#2026_Pr3'!R25</f>
        <v>43368.767999999996</v>
      </c>
      <c r="T25" s="135" t="s">
        <v>11</v>
      </c>
      <c r="U25" s="52">
        <f>'$2026_Pr3'!U25*'#2026_Pr3'!U25</f>
        <v>21542.399999999998</v>
      </c>
      <c r="V25" s="52">
        <f>'$2026_Pr3'!V25*'#2026_Pr3'!V25</f>
        <v>14357.890909090907</v>
      </c>
      <c r="W25" s="52">
        <f>'$2026_Pr3'!W25*'#2026_Pr3'!W25</f>
        <v>5480.181818181818</v>
      </c>
      <c r="X25" s="52">
        <f>'$2026_Pr3'!X25*'#2026_Pr3'!X25</f>
        <v>4957.1999999999989</v>
      </c>
      <c r="Y25" s="52">
        <f>'$2026_Pr3'!Y25*'#2026_Pr3'!Y25</f>
        <v>3541.2545454545452</v>
      </c>
      <c r="Z25" s="52">
        <f>'$2026_Pr3'!Z25*'#2026_Pr3'!Z25</f>
        <v>1694.1272727272726</v>
      </c>
      <c r="AB25" s="135" t="s">
        <v>12</v>
      </c>
      <c r="AC25" s="52">
        <f>'$2026_Pr3'!AC25*'#2026_Pr3'!AC25</f>
        <v>22984.545454545452</v>
      </c>
      <c r="AD25" s="52">
        <f>'$2026_Pr3'!AD25*'#2026_Pr3'!AD25</f>
        <v>15119.999999999998</v>
      </c>
      <c r="AE25" s="52">
        <f>'$2026_Pr3'!AE25*'#2026_Pr3'!AE25</f>
        <v>5847.272727272727</v>
      </c>
      <c r="AF25" s="52">
        <f>'$2026_Pr3'!AF25*'#2026_Pr3'!AF25</f>
        <v>5277.272727272727</v>
      </c>
      <c r="AG25" s="52">
        <f>'$2026_Pr3'!AG25*'#2026_Pr3'!AG25</f>
        <v>3214.545454545454</v>
      </c>
      <c r="AH25" s="52">
        <f>'$2026_Pr3'!AH25*'#2026_Pr3'!AH25</f>
        <v>1630.9090909090908</v>
      </c>
      <c r="AI25" s="138"/>
      <c r="AK25" s="138"/>
    </row>
    <row r="26" spans="1:37" x14ac:dyDescent="0.3">
      <c r="A26" s="133">
        <v>21000</v>
      </c>
      <c r="B26" s="133">
        <v>21999</v>
      </c>
      <c r="C26" s="133"/>
      <c r="D26" s="135" t="s">
        <v>9</v>
      </c>
      <c r="E26" s="52">
        <f>'$2026_Pr3'!E26*'#2026_Pr3'!E26</f>
        <v>142211.66400000002</v>
      </c>
      <c r="F26" s="52">
        <f>'$2026_Pr3'!F26*'#2026_Pr3'!F26</f>
        <v>178615.872</v>
      </c>
      <c r="G26" s="52">
        <f>'$2026_Pr3'!G26*'#2026_Pr3'!G26</f>
        <v>73136.448000000019</v>
      </c>
      <c r="H26" s="52">
        <f>'$2026_Pr3'!H26*'#2026_Pr3'!H26</f>
        <v>70788.816000000006</v>
      </c>
      <c r="I26" s="52">
        <f>'$2026_Pr3'!I26*'#2026_Pr3'!I26</f>
        <v>40046.832000000009</v>
      </c>
      <c r="J26" s="52">
        <f>'$2026_Pr3'!J26*'#2026_Pr3'!J26</f>
        <v>27735.024000000001</v>
      </c>
      <c r="L26" s="135" t="s">
        <v>10</v>
      </c>
      <c r="M26" s="52">
        <f>'$2026_Pr3'!M26*'#2026_Pr3'!M26</f>
        <v>265051.48799999995</v>
      </c>
      <c r="N26" s="52">
        <f>'$2026_Pr3'!N26*'#2026_Pr3'!N26</f>
        <v>337002.696</v>
      </c>
      <c r="O26" s="52">
        <f>'$2026_Pr3'!O26*'#2026_Pr3'!O26</f>
        <v>134628.16800000001</v>
      </c>
      <c r="P26" s="52">
        <f>'$2026_Pr3'!P26*'#2026_Pr3'!P26</f>
        <v>126467.35199999998</v>
      </c>
      <c r="Q26" s="52">
        <f>'$2026_Pr3'!Q26*'#2026_Pr3'!Q26</f>
        <v>70105.823999999993</v>
      </c>
      <c r="R26" s="52">
        <f>'$2026_Pr3'!R26*'#2026_Pr3'!R26</f>
        <v>47432.447999999997</v>
      </c>
      <c r="T26" s="135" t="s">
        <v>11</v>
      </c>
      <c r="U26" s="52">
        <f>'$2026_Pr3'!U26*'#2026_Pr3'!U26</f>
        <v>11845.90909090909</v>
      </c>
      <c r="V26" s="52">
        <f>'$2026_Pr3'!V26*'#2026_Pr3'!V26</f>
        <v>14359.745454545453</v>
      </c>
      <c r="W26" s="52">
        <f>'$2026_Pr3'!W26*'#2026_Pr3'!W26</f>
        <v>5477.4000000000005</v>
      </c>
      <c r="X26" s="52">
        <f>'$2026_Pr3'!X26*'#2026_Pr3'!X26</f>
        <v>5007.272727272727</v>
      </c>
      <c r="Y26" s="52">
        <f>'$2026_Pr3'!Y26*'#2026_Pr3'!Y26</f>
        <v>2715.0545454545454</v>
      </c>
      <c r="Z26" s="52">
        <f>'$2026_Pr3'!Z26*'#2026_Pr3'!Z26</f>
        <v>1715.454545454545</v>
      </c>
      <c r="AB26" s="135" t="s">
        <v>12</v>
      </c>
      <c r="AC26" s="52">
        <f>'$2026_Pr3'!AC26*'#2026_Pr3'!AC26</f>
        <v>12765.454545454544</v>
      </c>
      <c r="AD26" s="52">
        <f>'$2026_Pr3'!AD26*'#2026_Pr3'!AD26</f>
        <v>15163.636363636362</v>
      </c>
      <c r="AE26" s="52">
        <f>'$2026_Pr3'!AE26*'#2026_Pr3'!AE26</f>
        <v>5878.181818181818</v>
      </c>
      <c r="AF26" s="52">
        <f>'$2026_Pr3'!AF26*'#2026_Pr3'!AF26</f>
        <v>5367.272727272727</v>
      </c>
      <c r="AG26" s="52">
        <f>'$2026_Pr3'!AG26*'#2026_Pr3'!AG26</f>
        <v>2367.272727272727</v>
      </c>
      <c r="AH26" s="52">
        <f>'$2026_Pr3'!AH26*'#2026_Pr3'!AH26</f>
        <v>1718.181818181818</v>
      </c>
      <c r="AI26" s="138"/>
      <c r="AK26" s="138"/>
    </row>
    <row r="27" spans="1:37" x14ac:dyDescent="0.3">
      <c r="A27" s="133">
        <v>22000</v>
      </c>
      <c r="B27" s="133">
        <v>22999</v>
      </c>
      <c r="C27" s="133"/>
      <c r="D27" s="135" t="s">
        <v>9</v>
      </c>
      <c r="E27" s="52">
        <f>'$2026_Pr3'!E27*'#2026_Pr3'!E27</f>
        <v>117536.64000000001</v>
      </c>
      <c r="F27" s="52">
        <f>'$2026_Pr3'!F27*'#2026_Pr3'!F27</f>
        <v>146873.47200000001</v>
      </c>
      <c r="G27" s="52">
        <f>'$2026_Pr3'!G27*'#2026_Pr3'!G27</f>
        <v>60570.864000000001</v>
      </c>
      <c r="H27" s="52">
        <f>'$2026_Pr3'!H27*'#2026_Pr3'!H27</f>
        <v>58595.328000000009</v>
      </c>
      <c r="I27" s="52">
        <f>'$2026_Pr3'!I27*'#2026_Pr3'!I27</f>
        <v>33224.256000000001</v>
      </c>
      <c r="J27" s="52">
        <f>'$2026_Pr3'!J27*'#2026_Pr3'!J27</f>
        <v>22962.240000000005</v>
      </c>
      <c r="L27" s="135" t="s">
        <v>10</v>
      </c>
      <c r="M27" s="52">
        <f>'$2026_Pr3'!M27*'#2026_Pr3'!M27</f>
        <v>223022.592</v>
      </c>
      <c r="N27" s="52">
        <f>'$2026_Pr3'!N27*'#2026_Pr3'!N27</f>
        <v>282003.88799999998</v>
      </c>
      <c r="O27" s="52">
        <f>'$2026_Pr3'!O27*'#2026_Pr3'!O27</f>
        <v>112435.00799999999</v>
      </c>
      <c r="P27" s="52">
        <f>'$2026_Pr3'!P27*'#2026_Pr3'!P27</f>
        <v>105898.03199999999</v>
      </c>
      <c r="Q27" s="52">
        <f>'$2026_Pr3'!Q27*'#2026_Pr3'!Q27</f>
        <v>58862.975999999995</v>
      </c>
      <c r="R27" s="52">
        <f>'$2026_Pr3'!R27*'#2026_Pr3'!R27</f>
        <v>39678.815999999999</v>
      </c>
      <c r="T27" s="135" t="s">
        <v>11</v>
      </c>
      <c r="U27" s="52">
        <f>'$2026_Pr3'!U27*'#2026_Pr3'!U27</f>
        <v>9288.4909090909096</v>
      </c>
      <c r="V27" s="52">
        <f>'$2026_Pr3'!V27*'#2026_Pr3'!V27</f>
        <v>11266.363636363634</v>
      </c>
      <c r="W27" s="52">
        <f>'$2026_Pr3'!W27*'#2026_Pr3'!W27</f>
        <v>4232.0727272727272</v>
      </c>
      <c r="X27" s="52">
        <f>'$2026_Pr3'!X27*'#2026_Pr3'!X27</f>
        <v>3801.8181818181811</v>
      </c>
      <c r="Y27" s="52">
        <f>'$2026_Pr3'!Y27*'#2026_Pr3'!Y27</f>
        <v>2167.9636363636364</v>
      </c>
      <c r="Z27" s="52">
        <f>'$2026_Pr3'!Z27*'#2026_Pr3'!Z27</f>
        <v>1402.0363636363636</v>
      </c>
      <c r="AB27" s="135" t="s">
        <v>12</v>
      </c>
      <c r="AC27" s="52">
        <f>'$2026_Pr3'!AC27*'#2026_Pr3'!AC27</f>
        <v>10014.545454545454</v>
      </c>
      <c r="AD27" s="52">
        <f>'$2026_Pr3'!AD27*'#2026_Pr3'!AD27</f>
        <v>11791.81818181818</v>
      </c>
      <c r="AE27" s="52">
        <f>'$2026_Pr3'!AE27*'#2026_Pr3'!AE27</f>
        <v>4540.909090909091</v>
      </c>
      <c r="AF27" s="52">
        <f>'$2026_Pr3'!AF27*'#2026_Pr3'!AF27</f>
        <v>4174.545454545454</v>
      </c>
      <c r="AG27" s="52">
        <f>'$2026_Pr3'!AG27*'#2026_Pr3'!AG27</f>
        <v>1951.8181818181818</v>
      </c>
      <c r="AH27" s="52">
        <f>'$2026_Pr3'!AH27*'#2026_Pr3'!AH27</f>
        <v>1254.5454545454545</v>
      </c>
      <c r="AI27" s="138"/>
      <c r="AK27" s="138"/>
    </row>
    <row r="28" spans="1:37" x14ac:dyDescent="0.3">
      <c r="A28" s="133">
        <v>23000</v>
      </c>
      <c r="B28" s="133">
        <v>23999</v>
      </c>
      <c r="C28" s="133"/>
      <c r="D28" s="135" t="s">
        <v>9</v>
      </c>
      <c r="E28" s="52">
        <f>'$2026_Pr3'!E28*'#2026_Pr3'!E28</f>
        <v>135758.32800000004</v>
      </c>
      <c r="F28" s="52">
        <f>'$2026_Pr3'!F28*'#2026_Pr3'!F28</f>
        <v>172213.12800000003</v>
      </c>
      <c r="G28" s="52">
        <f>'$2026_Pr3'!G28*'#2026_Pr3'!G28</f>
        <v>71087.064000000013</v>
      </c>
      <c r="H28" s="52">
        <f>'$2026_Pr3'!H28*'#2026_Pr3'!H28</f>
        <v>68980.968000000008</v>
      </c>
      <c r="I28" s="52">
        <f>'$2026_Pr3'!I28*'#2026_Pr3'!I28</f>
        <v>39261.024000000005</v>
      </c>
      <c r="J28" s="52">
        <f>'$2026_Pr3'!J28*'#2026_Pr3'!J28</f>
        <v>20341.248000000003</v>
      </c>
      <c r="L28" s="135" t="s">
        <v>10</v>
      </c>
      <c r="M28" s="52">
        <f>'$2026_Pr3'!M28*'#2026_Pr3'!M28</f>
        <v>262411.728</v>
      </c>
      <c r="N28" s="52">
        <f>'$2026_Pr3'!N28*'#2026_Pr3'!N28</f>
        <v>335627.32799999998</v>
      </c>
      <c r="O28" s="52">
        <f>'$2026_Pr3'!O28*'#2026_Pr3'!O28</f>
        <v>134058.6</v>
      </c>
      <c r="P28" s="52">
        <f>'$2026_Pr3'!P28*'#2026_Pr3'!P28</f>
        <v>126403.296</v>
      </c>
      <c r="Q28" s="52">
        <f>'$2026_Pr3'!Q28*'#2026_Pr3'!Q28</f>
        <v>70259.64</v>
      </c>
      <c r="R28" s="52">
        <f>'$2026_Pr3'!R28*'#2026_Pr3'!R28</f>
        <v>35526.6</v>
      </c>
      <c r="T28" s="135" t="s">
        <v>11</v>
      </c>
      <c r="U28" s="52">
        <f>'$2026_Pr3'!U28*'#2026_Pr3'!U28</f>
        <v>10353</v>
      </c>
      <c r="V28" s="52">
        <f>'$2026_Pr3'!V28*'#2026_Pr3'!V28</f>
        <v>12404.127272727274</v>
      </c>
      <c r="W28" s="52">
        <f>'$2026_Pr3'!W28*'#2026_Pr3'!W28</f>
        <v>4803.272727272727</v>
      </c>
      <c r="X28" s="52">
        <f>'$2026_Pr3'!X28*'#2026_Pr3'!X28</f>
        <v>4283.0727272727272</v>
      </c>
      <c r="Y28" s="52">
        <f>'$2026_Pr3'!Y28*'#2026_Pr3'!Y28</f>
        <v>2396.0727272727268</v>
      </c>
      <c r="Z28" s="52">
        <f>'$2026_Pr3'!Z28*'#2026_Pr3'!Z28</f>
        <v>1134.9818181818182</v>
      </c>
      <c r="AB28" s="135" t="s">
        <v>12</v>
      </c>
      <c r="AC28" s="52">
        <f>'$2026_Pr3'!AC28*'#2026_Pr3'!AC28</f>
        <v>11181.818181818182</v>
      </c>
      <c r="AD28" s="52">
        <f>'$2026_Pr3'!AD28*'#2026_Pr3'!AD28</f>
        <v>13272.727272727272</v>
      </c>
      <c r="AE28" s="52">
        <f>'$2026_Pr3'!AE28*'#2026_Pr3'!AE28</f>
        <v>5050</v>
      </c>
      <c r="AF28" s="52">
        <f>'$2026_Pr3'!AF28*'#2026_Pr3'!AF28</f>
        <v>4636.363636363636</v>
      </c>
      <c r="AG28" s="52">
        <f>'$2026_Pr3'!AG28*'#2026_Pr3'!AG28</f>
        <v>2153.6363636363635</v>
      </c>
      <c r="AH28" s="52">
        <f>'$2026_Pr3'!AH28*'#2026_Pr3'!AH28</f>
        <v>1050</v>
      </c>
      <c r="AI28" s="138"/>
      <c r="AK28" s="138"/>
    </row>
    <row r="29" spans="1:37" x14ac:dyDescent="0.3">
      <c r="A29" s="133">
        <v>24000</v>
      </c>
      <c r="B29" s="133">
        <v>24999</v>
      </c>
      <c r="C29" s="133"/>
      <c r="D29" s="135" t="s">
        <v>9</v>
      </c>
      <c r="E29" s="52"/>
      <c r="F29" s="52">
        <f>'$2026_Pr3'!F29*'#2026_Pr3'!F29</f>
        <v>149633.18400000001</v>
      </c>
      <c r="G29" s="52">
        <f>'$2026_Pr3'!G29*'#2026_Pr3'!G29</f>
        <v>62100.864000000009</v>
      </c>
      <c r="H29" s="52">
        <f>'$2026_Pr3'!H29*'#2026_Pr3'!H29</f>
        <v>60304.032000000007</v>
      </c>
      <c r="I29" s="52">
        <f>'$2026_Pr3'!I29*'#2026_Pr3'!I29</f>
        <v>34467.840000000004</v>
      </c>
      <c r="J29" s="52">
        <f>'$2026_Pr3'!J29*'#2026_Pr3'!J29</f>
        <v>17842.656000000003</v>
      </c>
      <c r="L29" s="135" t="s">
        <v>10</v>
      </c>
      <c r="M29" s="52"/>
      <c r="N29" s="52">
        <f>'$2026_Pr3'!N29*'#2026_Pr3'!N29</f>
        <v>297108.864</v>
      </c>
      <c r="O29" s="52">
        <f>'$2026_Pr3'!O29*'#2026_Pr3'!O29</f>
        <v>119077.24799999999</v>
      </c>
      <c r="P29" s="52">
        <f>'$2026_Pr3'!P29*'#2026_Pr3'!P29</f>
        <v>112435.00799999999</v>
      </c>
      <c r="Q29" s="52">
        <f>'$2026_Pr3'!Q29*'#2026_Pr3'!Q29</f>
        <v>62475.407999999996</v>
      </c>
      <c r="R29" s="52">
        <f>'$2026_Pr3'!R29*'#2026_Pr3'!R29</f>
        <v>31980.671999999995</v>
      </c>
      <c r="T29" s="135" t="s">
        <v>11</v>
      </c>
      <c r="U29" s="52"/>
      <c r="V29" s="52">
        <f>'$2026_Pr3'!V29*'#2026_Pr3'!V29</f>
        <v>10313.127272727272</v>
      </c>
      <c r="W29" s="52">
        <f>'$2026_Pr3'!W29*'#2026_Pr3'!W29</f>
        <v>3880.6363636363635</v>
      </c>
      <c r="X29" s="52">
        <f>'$2026_Pr3'!X29*'#2026_Pr3'!X29</f>
        <v>3531.0545454545454</v>
      </c>
      <c r="Y29" s="52">
        <f>'$2026_Pr3'!Y29*'#2026_Pr3'!Y29</f>
        <v>1919.4545454545453</v>
      </c>
      <c r="Z29" s="52">
        <f>'$2026_Pr3'!Z29*'#2026_Pr3'!Z29</f>
        <v>902.23636363636365</v>
      </c>
      <c r="AB29" s="135" t="s">
        <v>12</v>
      </c>
      <c r="AC29" s="52"/>
      <c r="AD29" s="52">
        <f>'$2026_Pr3'!AD29*'#2026_Pr3'!AD29</f>
        <v>12000</v>
      </c>
      <c r="AE29" s="52">
        <f>'$2026_Pr3'!AE29*'#2026_Pr3'!AE29</f>
        <v>4545.454545454545</v>
      </c>
      <c r="AF29" s="52">
        <f>'$2026_Pr3'!AF29*'#2026_Pr3'!AF29</f>
        <v>4090.909090909091</v>
      </c>
      <c r="AG29" s="52">
        <f>'$2026_Pr3'!AG29*'#2026_Pr3'!AG29</f>
        <v>1818.181818181818</v>
      </c>
      <c r="AH29" s="52">
        <f>'$2026_Pr3'!AH29*'#2026_Pr3'!AH29</f>
        <v>909.09090909090901</v>
      </c>
      <c r="AI29" s="138"/>
      <c r="AK29" s="138"/>
    </row>
    <row r="30" spans="1:37" x14ac:dyDescent="0.3">
      <c r="A30" s="133">
        <v>25000</v>
      </c>
      <c r="B30" s="133">
        <v>25999</v>
      </c>
      <c r="C30" s="133"/>
      <c r="D30" s="135" t="s">
        <v>9</v>
      </c>
      <c r="E30" s="52"/>
      <c r="F30" s="52">
        <f>'$2026_Pr3'!F30*'#2026_Pr3'!F30</f>
        <v>156478.20000000001</v>
      </c>
      <c r="G30" s="52">
        <f>'$2026_Pr3'!G30*'#2026_Pr3'!G30</f>
        <v>58113.072000000007</v>
      </c>
      <c r="H30" s="52">
        <f>'$2026_Pr3'!H30*'#2026_Pr3'!H30</f>
        <v>34388.688000000002</v>
      </c>
      <c r="I30" s="52">
        <f>'$2026_Pr3'!I30*'#2026_Pr3'!I30</f>
        <v>31581.648000000005</v>
      </c>
      <c r="J30" s="52">
        <f>'$2026_Pr3'!J30*'#2026_Pr3'!J30</f>
        <v>19333.080000000002</v>
      </c>
      <c r="L30" s="135" t="s">
        <v>10</v>
      </c>
      <c r="M30" s="52"/>
      <c r="N30" s="52">
        <f>'$2026_Pr3'!N30*'#2026_Pr3'!N30</f>
        <v>316678.17599999998</v>
      </c>
      <c r="O30" s="52">
        <f>'$2026_Pr3'!O30*'#2026_Pr3'!O30</f>
        <v>113313.432</v>
      </c>
      <c r="P30" s="52">
        <f>'$2026_Pr3'!P30*'#2026_Pr3'!P30</f>
        <v>64760.616000000002</v>
      </c>
      <c r="Q30" s="52">
        <f>'$2026_Pr3'!Q30*'#2026_Pr3'!Q30</f>
        <v>58006.991999999998</v>
      </c>
      <c r="R30" s="52">
        <f>'$2026_Pr3'!R30*'#2026_Pr3'!R30</f>
        <v>34903.175999999999</v>
      </c>
      <c r="T30" s="135" t="s">
        <v>11</v>
      </c>
      <c r="U30" s="52"/>
      <c r="V30" s="52">
        <f>'$2026_Pr3'!V30*'#2026_Pr3'!V30</f>
        <v>10294.581818181819</v>
      </c>
      <c r="W30" s="52">
        <f>'$2026_Pr3'!W30*'#2026_Pr3'!W30</f>
        <v>3535.6909090909089</v>
      </c>
      <c r="X30" s="52">
        <f>'$2026_Pr3'!X30*'#2026_Pr3'!X30</f>
        <v>1954.6909090909089</v>
      </c>
      <c r="Y30" s="52">
        <f>'$2026_Pr3'!Y30*'#2026_Pr3'!Y30</f>
        <v>1635.7090909090909</v>
      </c>
      <c r="Z30" s="52">
        <f>'$2026_Pr3'!Z30*'#2026_Pr3'!Z30</f>
        <v>934.69090909090903</v>
      </c>
      <c r="AB30" s="135" t="s">
        <v>12</v>
      </c>
      <c r="AC30" s="52"/>
      <c r="AD30" s="52">
        <f>'$2026_Pr3'!AD30*'#2026_Pr3'!AD30</f>
        <v>13181.818181818182</v>
      </c>
      <c r="AE30" s="52">
        <f>'$2026_Pr3'!AE30*'#2026_Pr3'!AE30</f>
        <v>4454.545454545454</v>
      </c>
      <c r="AF30" s="52">
        <f>'$2026_Pr3'!AF30*'#2026_Pr3'!AF30</f>
        <v>2454.5454545454545</v>
      </c>
      <c r="AG30" s="52">
        <f>'$2026_Pr3'!AG30*'#2026_Pr3'!AG30</f>
        <v>1818.181818181818</v>
      </c>
      <c r="AH30" s="52">
        <f>'$2026_Pr3'!AH30*'#2026_Pr3'!AH30</f>
        <v>1000</v>
      </c>
      <c r="AI30" s="138"/>
      <c r="AK30" s="138"/>
    </row>
    <row r="31" spans="1:37" x14ac:dyDescent="0.3">
      <c r="A31" s="133">
        <v>26000</v>
      </c>
      <c r="B31" s="133">
        <v>26999</v>
      </c>
      <c r="C31" s="133"/>
      <c r="D31" s="135" t="s">
        <v>9</v>
      </c>
      <c r="E31" s="52"/>
      <c r="F31" s="52">
        <f>'$2026_Pr3'!F31*'#2026_Pr3'!F31</f>
        <v>121939.77600000001</v>
      </c>
      <c r="G31" s="52">
        <f>'$2026_Pr3'!G31*'#2026_Pr3'!G31</f>
        <v>61480.704000000005</v>
      </c>
      <c r="H31" s="52">
        <f>'$2026_Pr3'!H31*'#2026_Pr3'!H31</f>
        <v>36471.936000000009</v>
      </c>
      <c r="I31" s="52">
        <f>'$2026_Pr3'!I31*'#2026_Pr3'!I31</f>
        <v>33620.832000000002</v>
      </c>
      <c r="J31" s="52">
        <f>'$2026_Pr3'!J31*'#2026_Pr3'!J31</f>
        <v>20680.704000000002</v>
      </c>
      <c r="L31" s="135" t="s">
        <v>10</v>
      </c>
      <c r="M31" s="52"/>
      <c r="N31" s="52">
        <f>'$2026_Pr3'!N31*'#2026_Pr3'!N31</f>
        <v>240389.52000000002</v>
      </c>
      <c r="O31" s="52">
        <f>'$2026_Pr3'!O31*'#2026_Pr3'!O31</f>
        <v>122204.15999999999</v>
      </c>
      <c r="P31" s="52">
        <f>'$2026_Pr3'!P31*'#2026_Pr3'!P31</f>
        <v>69595.823999999993</v>
      </c>
      <c r="Q31" s="52">
        <f>'$2026_Pr3'!Q31*'#2026_Pr3'!Q31</f>
        <v>62557.824000000001</v>
      </c>
      <c r="R31" s="52">
        <f>'$2026_Pr3'!R31*'#2026_Pr3'!R31</f>
        <v>37662.479999999996</v>
      </c>
      <c r="T31" s="135" t="s">
        <v>11</v>
      </c>
      <c r="U31" s="52"/>
      <c r="V31" s="52">
        <f>'$2026_Pr3'!V31*'#2026_Pr3'!V31</f>
        <v>7410.7636363636357</v>
      </c>
      <c r="W31" s="52">
        <f>'$2026_Pr3'!W31*'#2026_Pr3'!W31</f>
        <v>3531.0545454545454</v>
      </c>
      <c r="X31" s="52">
        <f>'$2026_Pr3'!X31*'#2026_Pr3'!X31</f>
        <v>1886.072727272727</v>
      </c>
      <c r="Y31" s="52">
        <f>'$2026_Pr3'!Y31*'#2026_Pr3'!Y31</f>
        <v>1706.181818181818</v>
      </c>
      <c r="Z31" s="52">
        <f>'$2026_Pr3'!Z31*'#2026_Pr3'!Z31</f>
        <v>959.72727272727263</v>
      </c>
      <c r="AB31" s="135" t="s">
        <v>12</v>
      </c>
      <c r="AC31" s="52"/>
      <c r="AD31" s="52">
        <f>'$2026_Pr3'!AD31*'#2026_Pr3'!AD31</f>
        <v>10545.454545454546</v>
      </c>
      <c r="AE31" s="52">
        <f>'$2026_Pr3'!AE31*'#2026_Pr3'!AE31</f>
        <v>4909.090909090909</v>
      </c>
      <c r="AF31" s="52">
        <f>'$2026_Pr3'!AF31*'#2026_Pr3'!AF31</f>
        <v>2727.272727272727</v>
      </c>
      <c r="AG31" s="52">
        <f>'$2026_Pr3'!AG31*'#2026_Pr3'!AG31</f>
        <v>1818.181818181818</v>
      </c>
      <c r="AH31" s="52">
        <f>'$2026_Pr3'!AH31*'#2026_Pr3'!AH31</f>
        <v>1090.909090909091</v>
      </c>
      <c r="AI31" s="138"/>
      <c r="AK31" s="138"/>
    </row>
    <row r="32" spans="1:37" x14ac:dyDescent="0.3">
      <c r="A32" s="133">
        <v>27000</v>
      </c>
      <c r="B32" s="133">
        <v>27999</v>
      </c>
      <c r="C32" s="133"/>
      <c r="D32" s="135" t="s">
        <v>9</v>
      </c>
      <c r="E32" s="52"/>
      <c r="F32" s="52">
        <f>'$2026_Pr3'!F32*'#2026_Pr3'!F32</f>
        <v>99084.024000000005</v>
      </c>
      <c r="G32" s="52">
        <f>'$2026_Pr3'!G32*'#2026_Pr3'!G32</f>
        <v>50288.856000000007</v>
      </c>
      <c r="H32" s="52">
        <f>'$2026_Pr3'!H32*'#2026_Pr3'!H32</f>
        <v>30001.464</v>
      </c>
      <c r="I32" s="52">
        <f>'$2026_Pr3'!I32*'#2026_Pr3'!I32</f>
        <v>27716.256000000001</v>
      </c>
      <c r="J32" s="52">
        <f>'$2026_Pr3'!J32*'#2026_Pr3'!J32</f>
        <v>17175.984</v>
      </c>
      <c r="L32" s="135" t="s">
        <v>10</v>
      </c>
      <c r="M32" s="52"/>
      <c r="N32" s="52">
        <f>'$2026_Pr3'!N32*'#2026_Pr3'!N32</f>
        <v>199882.87199999997</v>
      </c>
      <c r="O32" s="52">
        <f>'$2026_Pr3'!O32*'#2026_Pr3'!O32</f>
        <v>101842.512</v>
      </c>
      <c r="P32" s="52">
        <f>'$2026_Pr3'!P32*'#2026_Pr3'!P32</f>
        <v>58421.111999999994</v>
      </c>
      <c r="Q32" s="52">
        <f>'$2026_Pr3'!Q32*'#2026_Pr3'!Q32</f>
        <v>52385.975999999995</v>
      </c>
      <c r="R32" s="52">
        <f>'$2026_Pr3'!R32*'#2026_Pr3'!R32</f>
        <v>31167.935999999998</v>
      </c>
      <c r="T32" s="135" t="s">
        <v>11</v>
      </c>
      <c r="U32" s="52"/>
      <c r="V32" s="52">
        <f>'$2026_Pr3'!V32*'#2026_Pr3'!V32</f>
        <v>5806.5818181818177</v>
      </c>
      <c r="W32" s="52">
        <f>'$2026_Pr3'!W32*'#2026_Pr3'!W32</f>
        <v>2742.8727272727274</v>
      </c>
      <c r="X32" s="52">
        <f>'$2026_Pr3'!X32*'#2026_Pr3'!X32</f>
        <v>1528.1454545454544</v>
      </c>
      <c r="Y32" s="52">
        <f>'$2026_Pr3'!Y32*'#2026_Pr3'!Y32</f>
        <v>1363.0909090909092</v>
      </c>
      <c r="Z32" s="52">
        <f>'$2026_Pr3'!Z32*'#2026_Pr3'!Z32</f>
        <v>778.90909090909088</v>
      </c>
      <c r="AB32" s="135" t="s">
        <v>12</v>
      </c>
      <c r="AC32" s="52"/>
      <c r="AD32" s="52">
        <f>'$2026_Pr3'!AD32*'#2026_Pr3'!AD32</f>
        <v>9000</v>
      </c>
      <c r="AE32" s="52">
        <f>'$2026_Pr3'!AE32*'#2026_Pr3'!AE32</f>
        <v>4272.727272727273</v>
      </c>
      <c r="AF32" s="52">
        <f>'$2026_Pr3'!AF32*'#2026_Pr3'!AF32</f>
        <v>2272.7272727272725</v>
      </c>
      <c r="AG32" s="52">
        <f>'$2026_Pr3'!AG32*'#2026_Pr3'!AG32</f>
        <v>1636.3636363636363</v>
      </c>
      <c r="AH32" s="52">
        <f>'$2026_Pr3'!AH32*'#2026_Pr3'!AH32</f>
        <v>909.09090909090901</v>
      </c>
      <c r="AI32" s="138"/>
      <c r="AK32" s="138"/>
    </row>
    <row r="33" spans="1:37" x14ac:dyDescent="0.3">
      <c r="A33" s="133">
        <v>28000</v>
      </c>
      <c r="B33" s="133">
        <v>28999</v>
      </c>
      <c r="C33" s="133"/>
      <c r="D33" s="135" t="s">
        <v>9</v>
      </c>
      <c r="E33" s="52"/>
      <c r="F33" s="52">
        <f>'$2026_Pr3'!F33*'#2026_Pr3'!F33</f>
        <v>115955.23200000002</v>
      </c>
      <c r="G33" s="52">
        <f>'$2026_Pr3'!G33*'#2026_Pr3'!G33</f>
        <v>58605.120000000003</v>
      </c>
      <c r="H33" s="52">
        <f>'$2026_Pr3'!H33*'#2026_Pr3'!H33</f>
        <v>35034.959999999999</v>
      </c>
      <c r="I33" s="52">
        <f>'$2026_Pr3'!I33*'#2026_Pr3'!I33</f>
        <v>32529.024000000005</v>
      </c>
      <c r="J33" s="52">
        <f>'$2026_Pr3'!J33*'#2026_Pr3'!J33</f>
        <v>20012.400000000001</v>
      </c>
      <c r="L33" s="135" t="s">
        <v>10</v>
      </c>
      <c r="M33" s="52"/>
      <c r="N33" s="52">
        <f>'$2026_Pr3'!N33*'#2026_Pr3'!N33</f>
        <v>239784.864</v>
      </c>
      <c r="O33" s="52">
        <f>'$2026_Pr3'!O33*'#2026_Pr3'!O33</f>
        <v>121098.47999999998</v>
      </c>
      <c r="P33" s="52">
        <f>'$2026_Pr3'!P33*'#2026_Pr3'!P33</f>
        <v>69503.615999999995</v>
      </c>
      <c r="Q33" s="52">
        <f>'$2026_Pr3'!Q33*'#2026_Pr3'!Q33</f>
        <v>62354.639999999992</v>
      </c>
      <c r="R33" s="52">
        <f>'$2026_Pr3'!R33*'#2026_Pr3'!R33</f>
        <v>37196.544000000002</v>
      </c>
      <c r="T33" s="135" t="s">
        <v>11</v>
      </c>
      <c r="U33" s="52"/>
      <c r="V33" s="52">
        <f>'$2026_Pr3'!V33*'#2026_Pr3'!V33</f>
        <v>7047.272727272727</v>
      </c>
      <c r="W33" s="52">
        <f>'$2026_Pr3'!W33*'#2026_Pr3'!W33</f>
        <v>3338.181818181818</v>
      </c>
      <c r="X33" s="52">
        <f>'$2026_Pr3'!X33*'#2026_Pr3'!X33</f>
        <v>1761.8181818181818</v>
      </c>
      <c r="Y33" s="52">
        <f>'$2026_Pr3'!Y33*'#2026_Pr3'!Y33</f>
        <v>1576.3636363636363</v>
      </c>
      <c r="Z33" s="52">
        <f>'$2026_Pr3'!Z33*'#2026_Pr3'!Z33</f>
        <v>834.5454545454545</v>
      </c>
      <c r="AB33" s="135" t="s">
        <v>12</v>
      </c>
      <c r="AC33" s="52"/>
      <c r="AD33" s="52">
        <f>'$2026_Pr3'!AD33*'#2026_Pr3'!AD33</f>
        <v>11090.90909090909</v>
      </c>
      <c r="AE33" s="52">
        <f>'$2026_Pr3'!AE33*'#2026_Pr3'!AE33</f>
        <v>5181.818181818182</v>
      </c>
      <c r="AF33" s="52">
        <f>'$2026_Pr3'!AF33*'#2026_Pr3'!AF33</f>
        <v>2818.181818181818</v>
      </c>
      <c r="AG33" s="52">
        <f>'$2026_Pr3'!AG33*'#2026_Pr3'!AG33</f>
        <v>2000</v>
      </c>
      <c r="AH33" s="52">
        <f>'$2026_Pr3'!AH33*'#2026_Pr3'!AH33</f>
        <v>1090.909090909091</v>
      </c>
      <c r="AI33" s="138"/>
      <c r="AK33" s="138"/>
    </row>
    <row r="34" spans="1:37" x14ac:dyDescent="0.3">
      <c r="A34" s="133">
        <v>29000</v>
      </c>
      <c r="B34" s="133">
        <v>29999</v>
      </c>
      <c r="C34" s="133"/>
      <c r="D34" s="135" t="s">
        <v>9</v>
      </c>
      <c r="E34" s="52"/>
      <c r="F34" s="52">
        <f>'$2026_Pr3'!F34*'#2026_Pr3'!F34</f>
        <v>55835.208000000006</v>
      </c>
      <c r="G34" s="52">
        <f>'$2026_Pr3'!G34*'#2026_Pr3'!G34</f>
        <v>50616.888000000006</v>
      </c>
      <c r="H34" s="52">
        <f>'$2026_Pr3'!H34*'#2026_Pr3'!H34</f>
        <v>30432.312000000002</v>
      </c>
      <c r="I34" s="52">
        <f>'$2026_Pr3'!I34*'#2026_Pr3'!I34</f>
        <v>28347.840000000004</v>
      </c>
      <c r="J34" s="52">
        <f>'$2026_Pr3'!J34*'#2026_Pr3'!J34</f>
        <v>17450.976000000002</v>
      </c>
      <c r="L34" s="135" t="s">
        <v>10</v>
      </c>
      <c r="M34" s="52"/>
      <c r="N34" s="52">
        <f>'$2026_Pr3'!N34*'#2026_Pr3'!N34</f>
        <v>118457.90399999999</v>
      </c>
      <c r="O34" s="52">
        <f>'$2026_Pr3'!O34*'#2026_Pr3'!O34</f>
        <v>107142.84</v>
      </c>
      <c r="P34" s="52">
        <f>'$2026_Pr3'!P34*'#2026_Pr3'!P34</f>
        <v>61328.52</v>
      </c>
      <c r="Q34" s="52">
        <f>'$2026_Pr3'!Q34*'#2026_Pr3'!Q34</f>
        <v>55284.407999999996</v>
      </c>
      <c r="R34" s="52">
        <f>'$2026_Pr3'!R34*'#2026_Pr3'!R34</f>
        <v>32999.039999999994</v>
      </c>
      <c r="T34" s="135" t="s">
        <v>11</v>
      </c>
      <c r="U34" s="52"/>
      <c r="V34" s="52">
        <f>'$2026_Pr3'!V34*'#2026_Pr3'!V34</f>
        <v>3616.3636363636365</v>
      </c>
      <c r="W34" s="52">
        <f>'$2026_Pr3'!W34*'#2026_Pr3'!W34</f>
        <v>2967.272727272727</v>
      </c>
      <c r="X34" s="52">
        <f>'$2026_Pr3'!X34*'#2026_Pr3'!X34</f>
        <v>1669.090909090909</v>
      </c>
      <c r="Y34" s="52">
        <f>'$2026_Pr3'!Y34*'#2026_Pr3'!Y34</f>
        <v>1390.909090909091</v>
      </c>
      <c r="Z34" s="52">
        <f>'$2026_Pr3'!Z34*'#2026_Pr3'!Z34</f>
        <v>834.5454545454545</v>
      </c>
      <c r="AB34" s="135" t="s">
        <v>12</v>
      </c>
      <c r="AC34" s="52"/>
      <c r="AD34" s="52">
        <f>'$2026_Pr3'!AD34*'#2026_Pr3'!AD34</f>
        <v>5636.363636363636</v>
      </c>
      <c r="AE34" s="52">
        <f>'$2026_Pr3'!AE34*'#2026_Pr3'!AE34</f>
        <v>4727.272727272727</v>
      </c>
      <c r="AF34" s="52">
        <f>'$2026_Pr3'!AF34*'#2026_Pr3'!AF34</f>
        <v>2545.4545454545455</v>
      </c>
      <c r="AG34" s="52">
        <f>'$2026_Pr3'!AG34*'#2026_Pr3'!AG34</f>
        <v>1818.181818181818</v>
      </c>
      <c r="AH34" s="52">
        <f>'$2026_Pr3'!AH34*'#2026_Pr3'!AH34</f>
        <v>1090.909090909091</v>
      </c>
      <c r="AI34" s="138"/>
      <c r="AK34" s="138"/>
    </row>
    <row r="35" spans="1:37" x14ac:dyDescent="0.3">
      <c r="A35" s="133">
        <v>30000</v>
      </c>
      <c r="B35" s="133">
        <v>30999</v>
      </c>
      <c r="C35" s="133"/>
      <c r="D35" s="135" t="s">
        <v>9</v>
      </c>
      <c r="E35" s="52"/>
      <c r="F35" s="52">
        <f>'$2026_Pr3'!F35*'#2026_Pr3'!F35</f>
        <v>54724.224000000002</v>
      </c>
      <c r="G35" s="52">
        <f>'$2026_Pr3'!G35*'#2026_Pr3'!G35</f>
        <v>50938.8</v>
      </c>
      <c r="H35" s="52">
        <f>'$2026_Pr3'!H35*'#2026_Pr3'!H35</f>
        <v>31256.064000000002</v>
      </c>
      <c r="I35" s="52">
        <f>'$2026_Pr3'!I35*'#2026_Pr3'!I35</f>
        <v>31644.480000000007</v>
      </c>
      <c r="J35" s="52">
        <f>'$2026_Pr3'!J35*'#2026_Pr3'!J35</f>
        <v>23164.608</v>
      </c>
      <c r="L35" s="135" t="s">
        <v>10</v>
      </c>
      <c r="M35" s="52"/>
      <c r="N35" s="52">
        <f>'$2026_Pr3'!N35*'#2026_Pr3'!N35</f>
        <v>119616.62399999998</v>
      </c>
      <c r="O35" s="52">
        <f>'$2026_Pr3'!O35*'#2026_Pr3'!O35</f>
        <v>110171.42399999998</v>
      </c>
      <c r="P35" s="52">
        <f>'$2026_Pr3'!P35*'#2026_Pr3'!P35</f>
        <v>64344.863999999994</v>
      </c>
      <c r="Q35" s="52">
        <f>'$2026_Pr3'!Q35*'#2026_Pr3'!Q35</f>
        <v>63011.519999999997</v>
      </c>
      <c r="R35" s="52">
        <f>'$2026_Pr3'!R35*'#2026_Pr3'!R35</f>
        <v>44653.967999999993</v>
      </c>
      <c r="T35" s="135" t="s">
        <v>11</v>
      </c>
      <c r="U35" s="52"/>
      <c r="V35" s="52">
        <f>'$2026_Pr3'!V35*'#2026_Pr3'!V35</f>
        <v>3801.8181818181815</v>
      </c>
      <c r="W35" s="52">
        <f>'$2026_Pr3'!W35*'#2026_Pr3'!W35</f>
        <v>3152.7272727272725</v>
      </c>
      <c r="X35" s="52">
        <f>'$2026_Pr3'!X35*'#2026_Pr3'!X35</f>
        <v>1761.8181818181818</v>
      </c>
      <c r="Y35" s="52">
        <f>'$2026_Pr3'!Y35*'#2026_Pr3'!Y35</f>
        <v>1669.090909090909</v>
      </c>
      <c r="Z35" s="52">
        <f>'$2026_Pr3'!Z35*'#2026_Pr3'!Z35</f>
        <v>1112.7272727272727</v>
      </c>
      <c r="AB35" s="135" t="s">
        <v>12</v>
      </c>
      <c r="AC35" s="52"/>
      <c r="AD35" s="52">
        <f>'$2026_Pr3'!AD35*'#2026_Pr3'!AD35</f>
        <v>5909.090909090909</v>
      </c>
      <c r="AE35" s="52">
        <f>'$2026_Pr3'!AE35*'#2026_Pr3'!AE35</f>
        <v>5000</v>
      </c>
      <c r="AF35" s="52">
        <f>'$2026_Pr3'!AF35*'#2026_Pr3'!AF35</f>
        <v>2727.272727272727</v>
      </c>
      <c r="AG35" s="52">
        <f>'$2026_Pr3'!AG35*'#2026_Pr3'!AG35</f>
        <v>2000</v>
      </c>
      <c r="AH35" s="52">
        <f>'$2026_Pr3'!AH35*'#2026_Pr3'!AH35</f>
        <v>1454.5454545454545</v>
      </c>
      <c r="AI35" s="138"/>
      <c r="AK35" s="138"/>
    </row>
    <row r="36" spans="1:37" x14ac:dyDescent="0.3">
      <c r="A36" s="133">
        <v>31000</v>
      </c>
      <c r="B36" s="133">
        <v>31999</v>
      </c>
      <c r="C36" s="133"/>
      <c r="D36" s="135" t="s">
        <v>9</v>
      </c>
      <c r="E36" s="52"/>
      <c r="F36" s="52">
        <f>'$2026_Pr3'!F36*'#2026_Pr3'!F36</f>
        <v>57213.840000000011</v>
      </c>
      <c r="G36" s="52">
        <f>'$2026_Pr3'!G36*'#2026_Pr3'!G36</f>
        <v>26604.864000000001</v>
      </c>
      <c r="H36" s="52">
        <f>'$2026_Pr3'!H36*'#2026_Pr3'!H36</f>
        <v>32832.576000000008</v>
      </c>
      <c r="I36" s="52">
        <f>'$2026_Pr3'!I36*'#2026_Pr3'!I36</f>
        <v>22230.696000000004</v>
      </c>
      <c r="J36" s="52">
        <f>'$2026_Pr3'!J36*'#2026_Pr3'!J36</f>
        <v>24568.128000000001</v>
      </c>
      <c r="L36" s="135" t="s">
        <v>10</v>
      </c>
      <c r="M36" s="52"/>
      <c r="N36" s="52">
        <f>'$2026_Pr3'!N36*'#2026_Pr3'!N36</f>
        <v>128852.51999999999</v>
      </c>
      <c r="O36" s="52">
        <f>'$2026_Pr3'!O36*'#2026_Pr3'!O36</f>
        <v>59228.951999999997</v>
      </c>
      <c r="P36" s="52">
        <f>'$2026_Pr3'!P36*'#2026_Pr3'!P36</f>
        <v>69203.73599999999</v>
      </c>
      <c r="Q36" s="52">
        <f>'$2026_Pr3'!Q36*'#2026_Pr3'!Q36</f>
        <v>44974.248</v>
      </c>
      <c r="R36" s="52">
        <f>'$2026_Pr3'!R36*'#2026_Pr3'!R36</f>
        <v>48226.824000000001</v>
      </c>
      <c r="T36" s="135" t="s">
        <v>11</v>
      </c>
      <c r="U36" s="52"/>
      <c r="V36" s="52">
        <f>'$2026_Pr3'!V36*'#2026_Pr3'!V36</f>
        <v>4172.7272727272721</v>
      </c>
      <c r="W36" s="52">
        <f>'$2026_Pr3'!W36*'#2026_Pr3'!W36</f>
        <v>1761.8181818181818</v>
      </c>
      <c r="X36" s="52">
        <f>'$2026_Pr3'!X36*'#2026_Pr3'!X36</f>
        <v>1947.2727272727275</v>
      </c>
      <c r="Y36" s="52">
        <f>'$2026_Pr3'!Y36*'#2026_Pr3'!Y36</f>
        <v>1205.4545454545455</v>
      </c>
      <c r="Z36" s="52">
        <f>'$2026_Pr3'!Z36*'#2026_Pr3'!Z36</f>
        <v>1205.4545454545455</v>
      </c>
      <c r="AB36" s="135" t="s">
        <v>12</v>
      </c>
      <c r="AC36" s="52"/>
      <c r="AD36" s="52">
        <f>'$2026_Pr3'!AD36*'#2026_Pr3'!AD36</f>
        <v>6545.454545454545</v>
      </c>
      <c r="AE36" s="52">
        <f>'$2026_Pr3'!AE36*'#2026_Pr3'!AE36</f>
        <v>2727.272727272727</v>
      </c>
      <c r="AF36" s="52">
        <f>'$2026_Pr3'!AF36*'#2026_Pr3'!AF36</f>
        <v>3090.909090909091</v>
      </c>
      <c r="AG36" s="52">
        <f>'$2026_Pr3'!AG36*'#2026_Pr3'!AG36</f>
        <v>1545.4545454545455</v>
      </c>
      <c r="AH36" s="52">
        <f>'$2026_Pr3'!AH36*'#2026_Pr3'!AH36</f>
        <v>1545.4545454545455</v>
      </c>
      <c r="AI36" s="138"/>
      <c r="AK36" s="138"/>
    </row>
    <row r="37" spans="1:37" x14ac:dyDescent="0.3">
      <c r="A37" s="133">
        <v>32000</v>
      </c>
      <c r="B37" s="133">
        <v>32999</v>
      </c>
      <c r="C37" s="133"/>
      <c r="D37" s="135" t="s">
        <v>9</v>
      </c>
      <c r="E37" s="52"/>
      <c r="F37" s="52">
        <f>'$2026_Pr3'!F37*'#2026_Pr3'!F37</f>
        <v>0</v>
      </c>
      <c r="G37" s="52">
        <f>'$2026_Pr3'!G37*'#2026_Pr3'!G37</f>
        <v>21428.160000000003</v>
      </c>
      <c r="H37" s="52">
        <f>'$2026_Pr3'!H37*'#2026_Pr3'!H37</f>
        <v>26673.408000000003</v>
      </c>
      <c r="I37" s="52">
        <f>'$2026_Pr3'!I37*'#2026_Pr3'!I37</f>
        <v>18095.616000000002</v>
      </c>
      <c r="J37" s="52">
        <f>'$2026_Pr3'!J37*'#2026_Pr3'!J37</f>
        <v>20342.88</v>
      </c>
      <c r="L37" s="135" t="s">
        <v>10</v>
      </c>
      <c r="M37" s="52"/>
      <c r="N37" s="52">
        <f>'$2026_Pr3'!N37*'#2026_Pr3'!N37</f>
        <v>0</v>
      </c>
      <c r="O37" s="52">
        <f>'$2026_Pr3'!O37*'#2026_Pr3'!O37</f>
        <v>49065.263999999996</v>
      </c>
      <c r="P37" s="52">
        <f>'$2026_Pr3'!P37*'#2026_Pr3'!P37</f>
        <v>57643.871999999996</v>
      </c>
      <c r="Q37" s="52">
        <f>'$2026_Pr3'!Q37*'#2026_Pr3'!Q37</f>
        <v>37594.752</v>
      </c>
      <c r="R37" s="52">
        <f>'$2026_Pr3'!R37*'#2026_Pr3'!R37</f>
        <v>40098.239999999998</v>
      </c>
      <c r="T37" s="135" t="s">
        <v>11</v>
      </c>
      <c r="U37" s="52"/>
      <c r="V37" s="52">
        <f>'$2026_Pr3'!V37*'#2026_Pr3'!V37</f>
        <v>0</v>
      </c>
      <c r="W37" s="52">
        <f>'$2026_Pr3'!W37*'#2026_Pr3'!W37</f>
        <v>1483.6363636363635</v>
      </c>
      <c r="X37" s="52">
        <f>'$2026_Pr3'!X37*'#2026_Pr3'!X37</f>
        <v>1669.090909090909</v>
      </c>
      <c r="Y37" s="52">
        <f>'$2026_Pr3'!Y37*'#2026_Pr3'!Y37</f>
        <v>1020</v>
      </c>
      <c r="Z37" s="52">
        <f>'$2026_Pr3'!Z37*'#2026_Pr3'!Z37</f>
        <v>1020</v>
      </c>
      <c r="AB37" s="135" t="s">
        <v>12</v>
      </c>
      <c r="AC37" s="52"/>
      <c r="AD37" s="52">
        <f>'$2026_Pr3'!AD37*'#2026_Pr3'!AD37</f>
        <v>0</v>
      </c>
      <c r="AE37" s="52">
        <f>'$2026_Pr3'!AE37*'#2026_Pr3'!AE37</f>
        <v>2363.6363636363635</v>
      </c>
      <c r="AF37" s="52">
        <f>'$2026_Pr3'!AF37*'#2026_Pr3'!AF37</f>
        <v>2636.3636363636365</v>
      </c>
      <c r="AG37" s="52">
        <f>'$2026_Pr3'!AG37*'#2026_Pr3'!AG37</f>
        <v>1272.7272727272727</v>
      </c>
      <c r="AH37" s="52">
        <f>'$2026_Pr3'!AH37*'#2026_Pr3'!AH37</f>
        <v>1363.6363636363635</v>
      </c>
      <c r="AI37" s="138"/>
      <c r="AK37" s="138"/>
    </row>
    <row r="38" spans="1:37" x14ac:dyDescent="0.3">
      <c r="A38" s="133">
        <v>33000</v>
      </c>
      <c r="B38" s="133">
        <v>33999</v>
      </c>
      <c r="C38" s="133"/>
      <c r="D38" s="135" t="s">
        <v>9</v>
      </c>
      <c r="E38" s="52"/>
      <c r="F38" s="52">
        <f>'$2026_Pr3'!F38*'#2026_Pr3'!F38</f>
        <v>0</v>
      </c>
      <c r="G38" s="52">
        <f>'$2026_Pr3'!G38*'#2026_Pr3'!G38</f>
        <v>19947.528000000006</v>
      </c>
      <c r="H38" s="52">
        <f>'$2026_Pr3'!H38*'#2026_Pr3'!H38</f>
        <v>30630.600000000006</v>
      </c>
      <c r="I38" s="52">
        <f>'$2026_Pr3'!I38*'#2026_Pr3'!I38</f>
        <v>21106.656000000003</v>
      </c>
      <c r="J38" s="52">
        <f>'$2026_Pr3'!J38*'#2026_Pr3'!J38</f>
        <v>15755.736000000003</v>
      </c>
      <c r="L38" s="135" t="s">
        <v>10</v>
      </c>
      <c r="M38" s="52"/>
      <c r="N38" s="52">
        <f>'$2026_Pr3'!N38*'#2026_Pr3'!N38</f>
        <v>0</v>
      </c>
      <c r="O38" s="52">
        <f>'$2026_Pr3'!O38*'#2026_Pr3'!O38</f>
        <v>45020.759999999995</v>
      </c>
      <c r="P38" s="52">
        <f>'$2026_Pr3'!P38*'#2026_Pr3'!P38</f>
        <v>68162.928</v>
      </c>
      <c r="Q38" s="52">
        <f>'$2026_Pr3'!Q38*'#2026_Pr3'!Q38</f>
        <v>44613.575999999994</v>
      </c>
      <c r="R38" s="52">
        <f>'$2026_Pr3'!R38*'#2026_Pr3'!R38</f>
        <v>31965.167999999998</v>
      </c>
      <c r="T38" s="135" t="s">
        <v>11</v>
      </c>
      <c r="U38" s="52"/>
      <c r="V38" s="52">
        <f>'$2026_Pr3'!V38*'#2026_Pr3'!V38</f>
        <v>0</v>
      </c>
      <c r="W38" s="52">
        <f>'$2026_Pr3'!W38*'#2026_Pr3'!W38</f>
        <v>1483.6363636363635</v>
      </c>
      <c r="X38" s="52">
        <f>'$2026_Pr3'!X38*'#2026_Pr3'!X38</f>
        <v>2040</v>
      </c>
      <c r="Y38" s="52">
        <f>'$2026_Pr3'!Y38*'#2026_Pr3'!Y38</f>
        <v>1298.1818181818182</v>
      </c>
      <c r="Z38" s="52">
        <f>'$2026_Pr3'!Z38*'#2026_Pr3'!Z38</f>
        <v>834.5454545454545</v>
      </c>
      <c r="AB38" s="135" t="s">
        <v>12</v>
      </c>
      <c r="AC38" s="52"/>
      <c r="AD38" s="52">
        <f>'$2026_Pr3'!AD38*'#2026_Pr3'!AD38</f>
        <v>0</v>
      </c>
      <c r="AE38" s="52">
        <f>'$2026_Pr3'!AE38*'#2026_Pr3'!AE38</f>
        <v>2272.7272727272725</v>
      </c>
      <c r="AF38" s="52">
        <f>'$2026_Pr3'!AF38*'#2026_Pr3'!AF38</f>
        <v>3181.8181818181815</v>
      </c>
      <c r="AG38" s="52">
        <f>'$2026_Pr3'!AG38*'#2026_Pr3'!AG38</f>
        <v>1545.4545454545455</v>
      </c>
      <c r="AH38" s="52">
        <f>'$2026_Pr3'!AH38*'#2026_Pr3'!AH38</f>
        <v>1090.909090909091</v>
      </c>
      <c r="AI38" s="138"/>
      <c r="AK38" s="138"/>
    </row>
    <row r="39" spans="1:37" x14ac:dyDescent="0.3">
      <c r="A39" s="133">
        <v>34000</v>
      </c>
      <c r="B39" s="133">
        <v>34999</v>
      </c>
      <c r="C39" s="133"/>
      <c r="D39" s="135" t="s">
        <v>9</v>
      </c>
      <c r="E39" s="52"/>
      <c r="F39" s="52">
        <f>'$2026_Pr3'!F39*'#2026_Pr3'!F39</f>
        <v>0</v>
      </c>
      <c r="G39" s="52">
        <f>'$2026_Pr3'!G39*'#2026_Pr3'!G39</f>
        <v>16609.680000000004</v>
      </c>
      <c r="H39" s="52">
        <f>'$2026_Pr3'!H39*'#2026_Pr3'!H39</f>
        <v>13186.560000000001</v>
      </c>
      <c r="I39" s="52">
        <f>'$2026_Pr3'!I39*'#2026_Pr3'!I39</f>
        <v>18152.736000000004</v>
      </c>
      <c r="J39" s="52">
        <f>'$2026_Pr3'!J39*'#2026_Pr3'!J39</f>
        <v>13571.712000000003</v>
      </c>
      <c r="L39" s="135" t="s">
        <v>10</v>
      </c>
      <c r="M39" s="52"/>
      <c r="N39" s="52">
        <f>'$2026_Pr3'!N39*'#2026_Pr3'!N39</f>
        <v>0</v>
      </c>
      <c r="O39" s="52">
        <f>'$2026_Pr3'!O39*'#2026_Pr3'!O39</f>
        <v>38737.152000000002</v>
      </c>
      <c r="P39" s="52">
        <f>'$2026_Pr3'!P39*'#2026_Pr3'!P39</f>
        <v>30144.671999999995</v>
      </c>
      <c r="Q39" s="52">
        <f>'$2026_Pr3'!Q39*'#2026_Pr3'!Q39</f>
        <v>39566.207999999999</v>
      </c>
      <c r="R39" s="52">
        <f>'$2026_Pr3'!R39*'#2026_Pr3'!R39</f>
        <v>28196.063999999998</v>
      </c>
      <c r="T39" s="135" t="s">
        <v>11</v>
      </c>
      <c r="U39" s="52"/>
      <c r="V39" s="52">
        <f>'$2026_Pr3'!V39*'#2026_Pr3'!V39</f>
        <v>0</v>
      </c>
      <c r="W39" s="52">
        <f>'$2026_Pr3'!W39*'#2026_Pr3'!W39</f>
        <v>1298.1818181818182</v>
      </c>
      <c r="X39" s="52">
        <f>'$2026_Pr3'!X39*'#2026_Pr3'!X39</f>
        <v>927.27272727272714</v>
      </c>
      <c r="Y39" s="52">
        <f>'$2026_Pr3'!Y39*'#2026_Pr3'!Y39</f>
        <v>1112.7272727272727</v>
      </c>
      <c r="Z39" s="52">
        <f>'$2026_Pr3'!Z39*'#2026_Pr3'!Z39</f>
        <v>741.81818181818176</v>
      </c>
      <c r="AB39" s="135" t="s">
        <v>12</v>
      </c>
      <c r="AC39" s="52"/>
      <c r="AD39" s="52">
        <f>'$2026_Pr3'!AD39*'#2026_Pr3'!AD39</f>
        <v>0</v>
      </c>
      <c r="AE39" s="52">
        <f>'$2026_Pr3'!AE39*'#2026_Pr3'!AE39</f>
        <v>2000</v>
      </c>
      <c r="AF39" s="52">
        <f>'$2026_Pr3'!AF39*'#2026_Pr3'!AF39</f>
        <v>1454.5454545454545</v>
      </c>
      <c r="AG39" s="52">
        <f>'$2026_Pr3'!AG39*'#2026_Pr3'!AG39</f>
        <v>1363.6363636363635</v>
      </c>
      <c r="AH39" s="52">
        <f>'$2026_Pr3'!AH39*'#2026_Pr3'!AH39</f>
        <v>1000</v>
      </c>
      <c r="AI39" s="138"/>
      <c r="AK39" s="138"/>
    </row>
    <row r="40" spans="1:37" x14ac:dyDescent="0.3">
      <c r="A40" s="133">
        <v>35000</v>
      </c>
      <c r="B40" s="133">
        <v>35999</v>
      </c>
      <c r="D40" s="135" t="s">
        <v>9</v>
      </c>
      <c r="E40" s="52"/>
      <c r="F40" s="52">
        <f>'$2026_Pr3'!F40*'#2026_Pr3'!F40</f>
        <v>0</v>
      </c>
      <c r="G40" s="52">
        <f>'$2026_Pr3'!G40*'#2026_Pr3'!G40</f>
        <v>13994.400000000001</v>
      </c>
      <c r="H40" s="52">
        <f>'$2026_Pr3'!H40*'#2026_Pr3'!H40</f>
        <v>14198.4</v>
      </c>
      <c r="I40" s="52">
        <f>'$2026_Pr3'!I40*'#2026_Pr3'!I40</f>
        <v>17992.800000000003</v>
      </c>
      <c r="J40" s="52">
        <f>'$2026_Pr3'!J40*'#2026_Pr3'!J40</f>
        <v>13260</v>
      </c>
      <c r="L40" s="135" t="s">
        <v>10</v>
      </c>
      <c r="M40" s="52"/>
      <c r="N40" s="52">
        <f>'$2026_Pr3'!N40*'#2026_Pr3'!N40</f>
        <v>0</v>
      </c>
      <c r="O40" s="52">
        <f>'$2026_Pr3'!O40*'#2026_Pr3'!O40</f>
        <v>31619.592000000001</v>
      </c>
      <c r="P40" s="52">
        <f>'$2026_Pr3'!P40*'#2026_Pr3'!P40</f>
        <v>31669.775999999998</v>
      </c>
      <c r="Q40" s="52">
        <f>'$2026_Pr3'!Q40*'#2026_Pr3'!Q40</f>
        <v>38052.119999999995</v>
      </c>
      <c r="R40" s="52">
        <f>'$2026_Pr3'!R40*'#2026_Pr3'!R40</f>
        <v>26697.887999999995</v>
      </c>
      <c r="T40" s="135" t="s">
        <v>11</v>
      </c>
      <c r="U40" s="52"/>
      <c r="V40" s="52">
        <f>'$2026_Pr3'!V40*'#2026_Pr3'!V40</f>
        <v>0</v>
      </c>
      <c r="W40" s="52">
        <f>'$2026_Pr3'!W40*'#2026_Pr3'!W40</f>
        <v>1112.7272727272727</v>
      </c>
      <c r="X40" s="52">
        <f>'$2026_Pr3'!X40*'#2026_Pr3'!X40</f>
        <v>1020</v>
      </c>
      <c r="Y40" s="52">
        <f>'$2026_Pr3'!Y40*'#2026_Pr3'!Y40</f>
        <v>1112.7272727272727</v>
      </c>
      <c r="Z40" s="52">
        <f>'$2026_Pr3'!Z40*'#2026_Pr3'!Z40</f>
        <v>741.81818181818176</v>
      </c>
      <c r="AB40" s="135" t="s">
        <v>12</v>
      </c>
      <c r="AC40" s="52"/>
      <c r="AD40" s="52">
        <f>'$2026_Pr3'!AD40*'#2026_Pr3'!AD40</f>
        <v>0</v>
      </c>
      <c r="AE40" s="52">
        <f>'$2026_Pr3'!AE40*'#2026_Pr3'!AE40</f>
        <v>1727.2727272727273</v>
      </c>
      <c r="AF40" s="52">
        <f>'$2026_Pr3'!AF40*'#2026_Pr3'!AF40</f>
        <v>1545.4545454545455</v>
      </c>
      <c r="AG40" s="52">
        <f>'$2026_Pr3'!AG40*'#2026_Pr3'!AG40</f>
        <v>1363.6363636363635</v>
      </c>
      <c r="AH40" s="52">
        <f>'$2026_Pr3'!AH40*'#2026_Pr3'!AH40</f>
        <v>909.09090909090901</v>
      </c>
      <c r="AI40" s="138"/>
      <c r="AK40" s="138"/>
    </row>
    <row r="41" spans="1:37" x14ac:dyDescent="0.3">
      <c r="A41" s="133">
        <v>36000</v>
      </c>
      <c r="B41" s="133">
        <v>36999</v>
      </c>
      <c r="D41" s="135" t="s">
        <v>9</v>
      </c>
      <c r="E41" s="52"/>
      <c r="F41" s="52">
        <f>'$2026_Pr3'!F41*'#2026_Pr3'!F41</f>
        <v>0</v>
      </c>
      <c r="G41" s="52">
        <f>'$2026_Pr3'!G41*'#2026_Pr3'!G41</f>
        <v>15422.4</v>
      </c>
      <c r="H41" s="52">
        <f>'$2026_Pr3'!H41*'#2026_Pr3'!H41</f>
        <v>15667.2</v>
      </c>
      <c r="I41" s="52">
        <f>'$2026_Pr3'!I41*'#2026_Pr3'!I41</f>
        <v>19828.8</v>
      </c>
      <c r="J41" s="52">
        <f>'$2026_Pr3'!J41*'#2026_Pr3'!J41</f>
        <v>14688</v>
      </c>
      <c r="L41" s="135" t="s">
        <v>10</v>
      </c>
      <c r="M41" s="52"/>
      <c r="N41" s="52">
        <f>'$2026_Pr3'!N41*'#2026_Pr3'!N41</f>
        <v>0</v>
      </c>
      <c r="O41" s="52">
        <f>'$2026_Pr3'!O41*'#2026_Pr3'!O41</f>
        <v>33866.447999999997</v>
      </c>
      <c r="P41" s="52">
        <f>'$2026_Pr3'!P41*'#2026_Pr3'!P41</f>
        <v>33932.544000000002</v>
      </c>
      <c r="Q41" s="52">
        <f>'$2026_Pr3'!Q41*'#2026_Pr3'!Q41</f>
        <v>40727.375999999997</v>
      </c>
      <c r="R41" s="52">
        <f>'$2026_Pr3'!R41*'#2026_Pr3'!R41</f>
        <v>28651.392</v>
      </c>
      <c r="T41" s="135" t="s">
        <v>11</v>
      </c>
      <c r="U41" s="52"/>
      <c r="V41" s="52">
        <f>'$2026_Pr3'!V41*'#2026_Pr3'!V41</f>
        <v>0</v>
      </c>
      <c r="W41" s="52">
        <f>'$2026_Pr3'!W41*'#2026_Pr3'!W41</f>
        <v>1205.4545454545455</v>
      </c>
      <c r="X41" s="52">
        <f>'$2026_Pr3'!X41*'#2026_Pr3'!X41</f>
        <v>1112.7272727272727</v>
      </c>
      <c r="Y41" s="52">
        <f>'$2026_Pr3'!Y41*'#2026_Pr3'!Y41</f>
        <v>1298.1818181818182</v>
      </c>
      <c r="Z41" s="52">
        <f>'$2026_Pr3'!Z41*'#2026_Pr3'!Z41</f>
        <v>834.5454545454545</v>
      </c>
      <c r="AB41" s="135" t="s">
        <v>12</v>
      </c>
      <c r="AC41" s="52"/>
      <c r="AD41" s="52">
        <f>'$2026_Pr3'!AD41*'#2026_Pr3'!AD41</f>
        <v>0</v>
      </c>
      <c r="AE41" s="52">
        <f>'$2026_Pr3'!AE41*'#2026_Pr3'!AE41</f>
        <v>1909.090909090909</v>
      </c>
      <c r="AF41" s="52">
        <f>'$2026_Pr3'!AF41*'#2026_Pr3'!AF41</f>
        <v>1727.2727272727273</v>
      </c>
      <c r="AG41" s="52">
        <f>'$2026_Pr3'!AG41*'#2026_Pr3'!AG41</f>
        <v>1545.4545454545455</v>
      </c>
      <c r="AH41" s="52">
        <f>'$2026_Pr3'!AH41*'#2026_Pr3'!AH41</f>
        <v>1181.8181818181818</v>
      </c>
      <c r="AI41" s="138"/>
      <c r="AK41" s="138"/>
    </row>
    <row r="42" spans="1:37" x14ac:dyDescent="0.3">
      <c r="A42" s="133">
        <v>37000</v>
      </c>
      <c r="B42" s="133">
        <v>37999</v>
      </c>
      <c r="D42" s="135" t="s">
        <v>9</v>
      </c>
      <c r="E42" s="52"/>
      <c r="F42" s="52">
        <f>'$2026_Pr3'!F42*'#2026_Pr3'!F42</f>
        <v>0</v>
      </c>
      <c r="G42" s="52">
        <f>'$2026_Pr3'!G42*'#2026_Pr3'!G42</f>
        <v>12852</v>
      </c>
      <c r="H42" s="52">
        <f>'$2026_Pr3'!H42*'#2026_Pr3'!H42</f>
        <v>13382.4</v>
      </c>
      <c r="I42" s="52">
        <f>'$2026_Pr3'!I42*'#2026_Pr3'!I42</f>
        <v>17074.8</v>
      </c>
      <c r="J42" s="52">
        <f>'$2026_Pr3'!J42*'#2026_Pr3'!J42</f>
        <v>12444</v>
      </c>
      <c r="L42" s="135" t="s">
        <v>10</v>
      </c>
      <c r="M42" s="52"/>
      <c r="N42" s="52">
        <f>'$2026_Pr3'!N42*'#2026_Pr3'!N42</f>
        <v>0</v>
      </c>
      <c r="O42" s="52">
        <f>'$2026_Pr3'!O42*'#2026_Pr3'!O42</f>
        <v>27238.487999999998</v>
      </c>
      <c r="P42" s="52">
        <f>'$2026_Pr3'!P42*'#2026_Pr3'!P42</f>
        <v>28138.535999999996</v>
      </c>
      <c r="Q42" s="52">
        <f>'$2026_Pr3'!Q42*'#2026_Pr3'!Q42</f>
        <v>33843.192000000003</v>
      </c>
      <c r="R42" s="52">
        <f>'$2026_Pr3'!R42*'#2026_Pr3'!R42</f>
        <v>23823.935999999998</v>
      </c>
      <c r="T42" s="135" t="s">
        <v>11</v>
      </c>
      <c r="U42" s="52"/>
      <c r="V42" s="52">
        <f>'$2026_Pr3'!V42*'#2026_Pr3'!V42</f>
        <v>0</v>
      </c>
      <c r="W42" s="52">
        <f>'$2026_Pr3'!W42*'#2026_Pr3'!W42</f>
        <v>1020</v>
      </c>
      <c r="X42" s="52">
        <f>'$2026_Pr3'!X42*'#2026_Pr3'!X42</f>
        <v>927.27272727272714</v>
      </c>
      <c r="Y42" s="52">
        <f>'$2026_Pr3'!Y42*'#2026_Pr3'!Y42</f>
        <v>1112.7272727272727</v>
      </c>
      <c r="Z42" s="52">
        <f>'$2026_Pr3'!Z42*'#2026_Pr3'!Z42</f>
        <v>741.81818181818176</v>
      </c>
      <c r="AB42" s="135" t="s">
        <v>12</v>
      </c>
      <c r="AC42" s="52"/>
      <c r="AD42" s="52">
        <f>'$2026_Pr3'!AD42*'#2026_Pr3'!AD42</f>
        <v>0</v>
      </c>
      <c r="AE42" s="52">
        <f>'$2026_Pr3'!AE42*'#2026_Pr3'!AE42</f>
        <v>1636.3636363636363</v>
      </c>
      <c r="AF42" s="52">
        <f>'$2026_Pr3'!AF42*'#2026_Pr3'!AF42</f>
        <v>1454.5454545454545</v>
      </c>
      <c r="AG42" s="52">
        <f>'$2026_Pr3'!AG42*'#2026_Pr3'!AG42</f>
        <v>1272.7272727272727</v>
      </c>
      <c r="AH42" s="52">
        <f>'$2026_Pr3'!AH42*'#2026_Pr3'!AH42</f>
        <v>818.18181818181813</v>
      </c>
      <c r="AI42" s="138"/>
      <c r="AK42" s="138"/>
    </row>
    <row r="43" spans="1:37" x14ac:dyDescent="0.3">
      <c r="A43" s="133">
        <v>38000</v>
      </c>
      <c r="B43" s="133">
        <v>38999</v>
      </c>
      <c r="D43" s="135" t="s">
        <v>9</v>
      </c>
      <c r="E43" s="52"/>
      <c r="F43" s="52">
        <f>'$2026_Pr3'!F43*'#2026_Pr3'!F43</f>
        <v>0</v>
      </c>
      <c r="G43" s="52">
        <f>'$2026_Pr3'!G43*'#2026_Pr3'!G43</f>
        <v>15422.4</v>
      </c>
      <c r="H43" s="52">
        <f>'$2026_Pr3'!H43*'#2026_Pr3'!H43</f>
        <v>16320</v>
      </c>
      <c r="I43" s="52">
        <f>'$2026_Pr3'!I43*'#2026_Pr3'!I43</f>
        <v>10465.200000000001</v>
      </c>
      <c r="J43" s="52">
        <f>'$2026_Pr3'!J43*'#2026_Pr3'!J43</f>
        <v>15300</v>
      </c>
      <c r="L43" s="135" t="s">
        <v>10</v>
      </c>
      <c r="M43" s="52"/>
      <c r="N43" s="52">
        <f>'$2026_Pr3'!N43*'#2026_Pr3'!N43</f>
        <v>0</v>
      </c>
      <c r="O43" s="52">
        <f>'$2026_Pr3'!O43*'#2026_Pr3'!O43</f>
        <v>31398.047999999999</v>
      </c>
      <c r="P43" s="52">
        <f>'$2026_Pr3'!P43*'#2026_Pr3'!P43</f>
        <v>33026.784</v>
      </c>
      <c r="Q43" s="52">
        <f>'$2026_Pr3'!Q43*'#2026_Pr3'!Q43</f>
        <v>20119.295999999998</v>
      </c>
      <c r="R43" s="52">
        <f>'$2026_Pr3'!R43*'#2026_Pr3'!R43</f>
        <v>28220.543999999998</v>
      </c>
      <c r="T43" s="135" t="s">
        <v>11</v>
      </c>
      <c r="U43" s="52"/>
      <c r="V43" s="52">
        <f>'$2026_Pr3'!V43*'#2026_Pr3'!V43</f>
        <v>0</v>
      </c>
      <c r="W43" s="52">
        <f>'$2026_Pr3'!W43*'#2026_Pr3'!W43</f>
        <v>1205.4545454545455</v>
      </c>
      <c r="X43" s="52">
        <f>'$2026_Pr3'!X43*'#2026_Pr3'!X43</f>
        <v>1205.4545454545455</v>
      </c>
      <c r="Y43" s="52">
        <f>'$2026_Pr3'!Y43*'#2026_Pr3'!Y43</f>
        <v>649.09090909090912</v>
      </c>
      <c r="Z43" s="52">
        <f>'$2026_Pr3'!Z43*'#2026_Pr3'!Z43</f>
        <v>834.5454545454545</v>
      </c>
      <c r="AB43" s="135" t="s">
        <v>12</v>
      </c>
      <c r="AC43" s="52"/>
      <c r="AD43" s="52">
        <f>'$2026_Pr3'!AD43*'#2026_Pr3'!AD43</f>
        <v>0</v>
      </c>
      <c r="AE43" s="52">
        <f>'$2026_Pr3'!AE43*'#2026_Pr3'!AE43</f>
        <v>1909.090909090909</v>
      </c>
      <c r="AF43" s="52">
        <f>'$2026_Pr3'!AF43*'#2026_Pr3'!AF43</f>
        <v>1818.181818181818</v>
      </c>
      <c r="AG43" s="52">
        <f>'$2026_Pr3'!AG43*'#2026_Pr3'!AG43</f>
        <v>818.18181818181813</v>
      </c>
      <c r="AH43" s="52">
        <f>'$2026_Pr3'!AH43*'#2026_Pr3'!AH43</f>
        <v>1090.909090909091</v>
      </c>
      <c r="AI43" s="138"/>
      <c r="AK43" s="138"/>
    </row>
    <row r="44" spans="1:37" x14ac:dyDescent="0.3">
      <c r="A44" s="133">
        <v>39000</v>
      </c>
      <c r="B44" s="133">
        <v>39999</v>
      </c>
      <c r="D44" s="135" t="s">
        <v>9</v>
      </c>
      <c r="E44" s="52"/>
      <c r="F44" s="52">
        <f>'$2026_Pr3'!F44*'#2026_Pr3'!F44</f>
        <v>0</v>
      </c>
      <c r="G44" s="52">
        <f>'$2026_Pr3'!G44*'#2026_Pr3'!G44</f>
        <v>14708.4</v>
      </c>
      <c r="H44" s="52">
        <f>'$2026_Pr3'!H44*'#2026_Pr3'!H44</f>
        <v>11587.2</v>
      </c>
      <c r="I44" s="52">
        <f>'$2026_Pr3'!I44*'#2026_Pr3'!I44</f>
        <v>9547.2000000000007</v>
      </c>
      <c r="J44" s="52">
        <f>'$2026_Pr3'!J44*'#2026_Pr3'!J44</f>
        <v>13872</v>
      </c>
      <c r="L44" s="135" t="s">
        <v>10</v>
      </c>
      <c r="M44" s="52"/>
      <c r="N44" s="52">
        <f>'$2026_Pr3'!N44*'#2026_Pr3'!N44</f>
        <v>0</v>
      </c>
      <c r="O44" s="52">
        <f>'$2026_Pr3'!O44*'#2026_Pr3'!O44</f>
        <v>28668.119999999995</v>
      </c>
      <c r="P44" s="52">
        <f>'$2026_Pr3'!P44*'#2026_Pr3'!P44</f>
        <v>21575.039999999997</v>
      </c>
      <c r="Q44" s="52">
        <f>'$2026_Pr3'!Q44*'#2026_Pr3'!Q44</f>
        <v>17695.367999999999</v>
      </c>
      <c r="R44" s="52">
        <f>'$2026_Pr3'!R44*'#2026_Pr3'!R44</f>
        <v>24839.039999999997</v>
      </c>
      <c r="T44" s="135" t="s">
        <v>11</v>
      </c>
      <c r="U44" s="52"/>
      <c r="V44" s="52">
        <f>'$2026_Pr3'!V44*'#2026_Pr3'!V44</f>
        <v>0</v>
      </c>
      <c r="W44" s="52">
        <f>'$2026_Pr3'!W44*'#2026_Pr3'!W44</f>
        <v>1205.4545454545455</v>
      </c>
      <c r="X44" s="52">
        <f>'$2026_Pr3'!X44*'#2026_Pr3'!X44</f>
        <v>834.5454545454545</v>
      </c>
      <c r="Y44" s="52">
        <f>'$2026_Pr3'!Y44*'#2026_Pr3'!Y44</f>
        <v>556.36363636363637</v>
      </c>
      <c r="Z44" s="52">
        <f>'$2026_Pr3'!Z44*'#2026_Pr3'!Z44</f>
        <v>834.5454545454545</v>
      </c>
      <c r="AB44" s="135" t="s">
        <v>12</v>
      </c>
      <c r="AC44" s="52"/>
      <c r="AD44" s="52">
        <f>'$2026_Pr3'!AD44*'#2026_Pr3'!AD44</f>
        <v>0</v>
      </c>
      <c r="AE44" s="52">
        <f>'$2026_Pr3'!AE44*'#2026_Pr3'!AE44</f>
        <v>1818.181818181818</v>
      </c>
      <c r="AF44" s="52">
        <f>'$2026_Pr3'!AF44*'#2026_Pr3'!AF44</f>
        <v>1272.7272727272727</v>
      </c>
      <c r="AG44" s="52">
        <f>'$2026_Pr3'!AG44*'#2026_Pr3'!AG44</f>
        <v>727.27272727272725</v>
      </c>
      <c r="AH44" s="52">
        <f>'$2026_Pr3'!AH44*'#2026_Pr3'!AH44</f>
        <v>1000</v>
      </c>
      <c r="AI44" s="138"/>
      <c r="AK44" s="138"/>
    </row>
    <row r="45" spans="1:37" x14ac:dyDescent="0.3">
      <c r="A45" s="133">
        <v>40000</v>
      </c>
      <c r="B45" s="133">
        <v>40999</v>
      </c>
      <c r="D45" s="135" t="s">
        <v>9</v>
      </c>
      <c r="E45" s="52"/>
      <c r="F45" s="52">
        <f>'$2026_Pr3'!F45*'#2026_Pr3'!F45</f>
        <v>0</v>
      </c>
      <c r="G45" s="52">
        <f>'$2026_Pr3'!G45*'#2026_Pr3'!G45</f>
        <v>0</v>
      </c>
      <c r="H45" s="52">
        <f>'$2026_Pr3'!H45*'#2026_Pr3'!H45</f>
        <v>12566.400000000001</v>
      </c>
      <c r="I45" s="52">
        <f>'$2026_Pr3'!I45*'#2026_Pr3'!I45</f>
        <v>9180</v>
      </c>
      <c r="J45" s="52">
        <f>'$2026_Pr3'!J45*'#2026_Pr3'!J45</f>
        <v>9384</v>
      </c>
      <c r="L45" s="135" t="s">
        <v>10</v>
      </c>
      <c r="M45" s="52"/>
      <c r="N45" s="52">
        <f>'$2026_Pr3'!N45*'#2026_Pr3'!N45</f>
        <v>0</v>
      </c>
      <c r="O45" s="52">
        <f>'$2026_Pr3'!O45*'#2026_Pr3'!O45</f>
        <v>0</v>
      </c>
      <c r="P45" s="52">
        <f>'$2026_Pr3'!P45*'#2026_Pr3'!P45</f>
        <v>22315.967999999997</v>
      </c>
      <c r="Q45" s="52">
        <f>'$2026_Pr3'!Q45*'#2026_Pr3'!Q45</f>
        <v>16513.392</v>
      </c>
      <c r="R45" s="52">
        <f>'$2026_Pr3'!R45*'#2026_Pr3'!R45</f>
        <v>16215.551999999998</v>
      </c>
      <c r="T45" s="135" t="s">
        <v>11</v>
      </c>
      <c r="U45" s="52"/>
      <c r="V45" s="52">
        <f>'$2026_Pr3'!V45*'#2026_Pr3'!V45</f>
        <v>0</v>
      </c>
      <c r="W45" s="52">
        <f>'$2026_Pr3'!W45*'#2026_Pr3'!W45</f>
        <v>0</v>
      </c>
      <c r="X45" s="52">
        <f>'$2026_Pr3'!X45*'#2026_Pr3'!X45</f>
        <v>834.5454545454545</v>
      </c>
      <c r="Y45" s="52">
        <f>'$2026_Pr3'!Y45*'#2026_Pr3'!Y45</f>
        <v>556.36363636363637</v>
      </c>
      <c r="Z45" s="52">
        <f>'$2026_Pr3'!Z45*'#2026_Pr3'!Z45</f>
        <v>556.36363636363637</v>
      </c>
      <c r="AB45" s="135" t="s">
        <v>12</v>
      </c>
      <c r="AC45" s="52"/>
      <c r="AD45" s="52">
        <f>'$2026_Pr3'!AD45*'#2026_Pr3'!AD45</f>
        <v>0</v>
      </c>
      <c r="AE45" s="52">
        <f>'$2026_Pr3'!AE45*'#2026_Pr3'!AE45</f>
        <v>0</v>
      </c>
      <c r="AF45" s="52">
        <f>'$2026_Pr3'!AF45*'#2026_Pr3'!AF45</f>
        <v>1363.6363636363635</v>
      </c>
      <c r="AG45" s="52">
        <f>'$2026_Pr3'!AG45*'#2026_Pr3'!AG45</f>
        <v>636.36363636363637</v>
      </c>
      <c r="AH45" s="52">
        <f>'$2026_Pr3'!AH45*'#2026_Pr3'!AH45</f>
        <v>636.36363636363637</v>
      </c>
      <c r="AI45" s="138"/>
      <c r="AK45" s="138"/>
    </row>
    <row r="46" spans="1:37" x14ac:dyDescent="0.3">
      <c r="A46" s="133">
        <v>41000</v>
      </c>
      <c r="B46" s="133">
        <v>41999</v>
      </c>
      <c r="D46" s="135" t="s">
        <v>9</v>
      </c>
      <c r="E46" s="52"/>
      <c r="F46" s="52">
        <f>'$2026_Pr3'!F46*'#2026_Pr3'!F46</f>
        <v>0</v>
      </c>
      <c r="G46" s="52">
        <f>'$2026_Pr3'!G46*'#2026_Pr3'!G46</f>
        <v>0</v>
      </c>
      <c r="H46" s="52">
        <f>'$2026_Pr3'!H46*'#2026_Pr3'!H46</f>
        <v>14035.2</v>
      </c>
      <c r="I46" s="52">
        <f>'$2026_Pr3'!I46*'#2026_Pr3'!I46</f>
        <v>10098</v>
      </c>
      <c r="J46" s="52">
        <f>'$2026_Pr3'!J46*'#2026_Pr3'!J46</f>
        <v>10404</v>
      </c>
      <c r="L46" s="135" t="s">
        <v>10</v>
      </c>
      <c r="M46" s="52"/>
      <c r="N46" s="52">
        <f>'$2026_Pr3'!N46*'#2026_Pr3'!N46</f>
        <v>0</v>
      </c>
      <c r="O46" s="52">
        <f>'$2026_Pr3'!O46*'#2026_Pr3'!O46</f>
        <v>0</v>
      </c>
      <c r="P46" s="52">
        <f>'$2026_Pr3'!P46*'#2026_Pr3'!P46</f>
        <v>24180.935999999998</v>
      </c>
      <c r="Q46" s="52">
        <f>'$2026_Pr3'!Q46*'#2026_Pr3'!Q46</f>
        <v>17529.719999999998</v>
      </c>
      <c r="R46" s="52">
        <f>'$2026_Pr3'!R46*'#2026_Pr3'!R46</f>
        <v>17405.28</v>
      </c>
      <c r="T46" s="135" t="s">
        <v>11</v>
      </c>
      <c r="U46" s="52"/>
      <c r="V46" s="52">
        <f>'$2026_Pr3'!V46*'#2026_Pr3'!V46</f>
        <v>0</v>
      </c>
      <c r="W46" s="52">
        <f>'$2026_Pr3'!W46*'#2026_Pr3'!W46</f>
        <v>0</v>
      </c>
      <c r="X46" s="52">
        <f>'$2026_Pr3'!X46*'#2026_Pr3'!X46</f>
        <v>1020</v>
      </c>
      <c r="Y46" s="52">
        <f>'$2026_Pr3'!Y46*'#2026_Pr3'!Y46</f>
        <v>649.09090909090912</v>
      </c>
      <c r="Z46" s="52">
        <f>'$2026_Pr3'!Z46*'#2026_Pr3'!Z46</f>
        <v>556.36363636363637</v>
      </c>
      <c r="AB46" s="135" t="s">
        <v>12</v>
      </c>
      <c r="AC46" s="52"/>
      <c r="AD46" s="52">
        <f>'$2026_Pr3'!AD46*'#2026_Pr3'!AD46</f>
        <v>0</v>
      </c>
      <c r="AE46" s="52">
        <f>'$2026_Pr3'!AE46*'#2026_Pr3'!AE46</f>
        <v>0</v>
      </c>
      <c r="AF46" s="52">
        <f>'$2026_Pr3'!AF46*'#2026_Pr3'!AF46</f>
        <v>1545.4545454545455</v>
      </c>
      <c r="AG46" s="52">
        <f>'$2026_Pr3'!AG46*'#2026_Pr3'!AG46</f>
        <v>727.27272727272725</v>
      </c>
      <c r="AH46" s="52">
        <f>'$2026_Pr3'!AH46*'#2026_Pr3'!AH46</f>
        <v>727.27272727272725</v>
      </c>
      <c r="AI46" s="138"/>
      <c r="AK46" s="138"/>
    </row>
    <row r="47" spans="1:37" x14ac:dyDescent="0.3">
      <c r="A47" s="133">
        <v>42000</v>
      </c>
      <c r="B47" s="133">
        <v>42999</v>
      </c>
      <c r="D47" s="135" t="s">
        <v>9</v>
      </c>
      <c r="E47" s="52"/>
      <c r="F47" s="52">
        <f>'$2026_Pr3'!F47*'#2026_Pr3'!F47</f>
        <v>0</v>
      </c>
      <c r="G47" s="52">
        <f>'$2026_Pr3'!G47*'#2026_Pr3'!G47</f>
        <v>0</v>
      </c>
      <c r="H47" s="52">
        <f>'$2026_Pr3'!H47*'#2026_Pr3'!H47</f>
        <v>11260.8</v>
      </c>
      <c r="I47" s="52">
        <f>'$2026_Pr3'!I47*'#2026_Pr3'!I47</f>
        <v>8629.1999999999989</v>
      </c>
      <c r="J47" s="52">
        <f>'$2026_Pr3'!J47*'#2026_Pr3'!J47</f>
        <v>4488</v>
      </c>
      <c r="L47" s="135" t="s">
        <v>10</v>
      </c>
      <c r="M47" s="52"/>
      <c r="N47" s="52">
        <f>'$2026_Pr3'!N47*'#2026_Pr3'!N47</f>
        <v>0</v>
      </c>
      <c r="O47" s="52">
        <f>'$2026_Pr3'!O47*'#2026_Pr3'!O47</f>
        <v>0</v>
      </c>
      <c r="P47" s="52">
        <f>'$2026_Pr3'!P47*'#2026_Pr3'!P47</f>
        <v>18648.863999999998</v>
      </c>
      <c r="Q47" s="52">
        <f>'$2026_Pr3'!Q47*'#2026_Pr3'!Q47</f>
        <v>14271.839999999998</v>
      </c>
      <c r="R47" s="52">
        <f>'$2026_Pr3'!R47*'#2026_Pr3'!R47</f>
        <v>6997.2</v>
      </c>
      <c r="T47" s="135" t="s">
        <v>11</v>
      </c>
      <c r="U47" s="52"/>
      <c r="V47" s="52">
        <f>'$2026_Pr3'!V47*'#2026_Pr3'!V47</f>
        <v>0</v>
      </c>
      <c r="W47" s="52">
        <f>'$2026_Pr3'!W47*'#2026_Pr3'!W47</f>
        <v>0</v>
      </c>
      <c r="X47" s="52">
        <f>'$2026_Pr3'!X47*'#2026_Pr3'!X47</f>
        <v>741.81818181818176</v>
      </c>
      <c r="Y47" s="52">
        <f>'$2026_Pr3'!Y47*'#2026_Pr3'!Y47</f>
        <v>556.36363636363637</v>
      </c>
      <c r="Z47" s="52">
        <f>'$2026_Pr3'!Z47*'#2026_Pr3'!Z47</f>
        <v>278.18181818181819</v>
      </c>
      <c r="AB47" s="135" t="s">
        <v>12</v>
      </c>
      <c r="AC47" s="52"/>
      <c r="AD47" s="52">
        <f>'$2026_Pr3'!AD47*'#2026_Pr3'!AD47</f>
        <v>0</v>
      </c>
      <c r="AE47" s="52">
        <f>'$2026_Pr3'!AE47*'#2026_Pr3'!AE47</f>
        <v>0</v>
      </c>
      <c r="AF47" s="52">
        <f>'$2026_Pr3'!AF47*'#2026_Pr3'!AF47</f>
        <v>1272.7272727272727</v>
      </c>
      <c r="AG47" s="52">
        <f>'$2026_Pr3'!AG47*'#2026_Pr3'!AG47</f>
        <v>636.36363636363637</v>
      </c>
      <c r="AH47" s="52">
        <f>'$2026_Pr3'!AH47*'#2026_Pr3'!AH47</f>
        <v>272.72727272727275</v>
      </c>
      <c r="AI47" s="138"/>
      <c r="AK47" s="138"/>
    </row>
    <row r="48" spans="1:37" x14ac:dyDescent="0.3">
      <c r="A48" s="133">
        <v>43000</v>
      </c>
      <c r="B48" s="133">
        <v>43999</v>
      </c>
      <c r="D48" s="135" t="s">
        <v>9</v>
      </c>
      <c r="E48" s="52"/>
      <c r="F48" s="52">
        <f>'$2026_Pr3'!F48*'#2026_Pr3'!F48</f>
        <v>0</v>
      </c>
      <c r="G48" s="52">
        <f>'$2026_Pr3'!G48*'#2026_Pr3'!G48</f>
        <v>0</v>
      </c>
      <c r="H48" s="52">
        <f>'$2026_Pr3'!H48*'#2026_Pr3'!H48</f>
        <v>15177.6</v>
      </c>
      <c r="I48" s="52">
        <f>'$2026_Pr3'!I48*'#2026_Pr3'!I48</f>
        <v>10648.800000000001</v>
      </c>
      <c r="J48" s="52">
        <f>'$2026_Pr3'!J48*'#2026_Pr3'!J48</f>
        <v>5508</v>
      </c>
      <c r="L48" s="135" t="s">
        <v>10</v>
      </c>
      <c r="M48" s="52"/>
      <c r="N48" s="52">
        <f>'$2026_Pr3'!N48*'#2026_Pr3'!N48</f>
        <v>0</v>
      </c>
      <c r="O48" s="52">
        <f>'$2026_Pr3'!O48*'#2026_Pr3'!O48</f>
        <v>0</v>
      </c>
      <c r="P48" s="52">
        <f>'$2026_Pr3'!P48*'#2026_Pr3'!P48</f>
        <v>24033.239999999998</v>
      </c>
      <c r="Q48" s="52">
        <f>'$2026_Pr3'!Q48*'#2026_Pr3'!Q48</f>
        <v>16951.583999999999</v>
      </c>
      <c r="R48" s="52">
        <f>'$2026_Pr3'!R48*'#2026_Pr3'!R48</f>
        <v>8360.3279999999995</v>
      </c>
      <c r="T48" s="135" t="s">
        <v>11</v>
      </c>
      <c r="U48" s="52"/>
      <c r="V48" s="52">
        <f>'$2026_Pr3'!V48*'#2026_Pr3'!V48</f>
        <v>0</v>
      </c>
      <c r="W48" s="52">
        <f>'$2026_Pr3'!W48*'#2026_Pr3'!W48</f>
        <v>0</v>
      </c>
      <c r="X48" s="52">
        <f>'$2026_Pr3'!X48*'#2026_Pr3'!X48</f>
        <v>1020</v>
      </c>
      <c r="Y48" s="52">
        <f>'$2026_Pr3'!Y48*'#2026_Pr3'!Y48</f>
        <v>649.09090909090912</v>
      </c>
      <c r="Z48" s="52">
        <f>'$2026_Pr3'!Z48*'#2026_Pr3'!Z48</f>
        <v>278.18181818181819</v>
      </c>
      <c r="AB48" s="135" t="s">
        <v>12</v>
      </c>
      <c r="AC48" s="52"/>
      <c r="AD48" s="52">
        <f>'$2026_Pr3'!AD48*'#2026_Pr3'!AD48</f>
        <v>0</v>
      </c>
      <c r="AE48" s="52">
        <f>'$2026_Pr3'!AE48*'#2026_Pr3'!AE48</f>
        <v>0</v>
      </c>
      <c r="AF48" s="52">
        <f>'$2026_Pr3'!AF48*'#2026_Pr3'!AF48</f>
        <v>1636.3636363636363</v>
      </c>
      <c r="AG48" s="52">
        <f>'$2026_Pr3'!AG48*'#2026_Pr3'!AG48</f>
        <v>727.27272727272725</v>
      </c>
      <c r="AH48" s="52">
        <f>'$2026_Pr3'!AH48*'#2026_Pr3'!AH48</f>
        <v>363.63636363636363</v>
      </c>
      <c r="AI48" s="138"/>
      <c r="AK48" s="138"/>
    </row>
    <row r="49" spans="1:37" x14ac:dyDescent="0.3">
      <c r="A49" s="133">
        <v>44000</v>
      </c>
      <c r="B49" s="133">
        <v>44999</v>
      </c>
      <c r="D49" s="135" t="s">
        <v>9</v>
      </c>
      <c r="E49" s="52"/>
      <c r="F49" s="52">
        <f>'$2026_Pr3'!F49*'#2026_Pr3'!F49</f>
        <v>0</v>
      </c>
      <c r="G49" s="52">
        <f>'$2026_Pr3'!G49*'#2026_Pr3'!G49</f>
        <v>0</v>
      </c>
      <c r="H49" s="52">
        <f>'$2026_Pr3'!H49*'#2026_Pr3'!H49</f>
        <v>14198.4</v>
      </c>
      <c r="I49" s="52">
        <f>'$2026_Pr3'!I49*'#2026_Pr3'!I49</f>
        <v>9547.2000000000007</v>
      </c>
      <c r="J49" s="52">
        <f>'$2026_Pr3'!J49*'#2026_Pr3'!J49</f>
        <v>4896</v>
      </c>
      <c r="L49" s="135" t="s">
        <v>10</v>
      </c>
      <c r="M49" s="52"/>
      <c r="N49" s="52">
        <f>'$2026_Pr3'!N49*'#2026_Pr3'!N49</f>
        <v>0</v>
      </c>
      <c r="O49" s="52">
        <f>'$2026_Pr3'!O49*'#2026_Pr3'!O49</f>
        <v>0</v>
      </c>
      <c r="P49" s="52">
        <f>'$2026_Pr3'!P49*'#2026_Pr3'!P49</f>
        <v>21431.423999999999</v>
      </c>
      <c r="Q49" s="52">
        <f>'$2026_Pr3'!Q49*'#2026_Pr3'!Q49</f>
        <v>14823.455999999998</v>
      </c>
      <c r="R49" s="52">
        <f>'$2026_Pr3'!R49*'#2026_Pr3'!R49</f>
        <v>7525.152</v>
      </c>
      <c r="T49" s="135" t="s">
        <v>11</v>
      </c>
      <c r="U49" s="52"/>
      <c r="V49" s="52">
        <f>'$2026_Pr3'!V49*'#2026_Pr3'!V49</f>
        <v>0</v>
      </c>
      <c r="W49" s="52">
        <f>'$2026_Pr3'!W49*'#2026_Pr3'!W49</f>
        <v>0</v>
      </c>
      <c r="X49" s="52">
        <f>'$2026_Pr3'!X49*'#2026_Pr3'!X49</f>
        <v>1020</v>
      </c>
      <c r="Y49" s="52">
        <f>'$2026_Pr3'!Y49*'#2026_Pr3'!Y49</f>
        <v>649.09090909090912</v>
      </c>
      <c r="Z49" s="52">
        <f>'$2026_Pr3'!Z49*'#2026_Pr3'!Z49</f>
        <v>278.18181818181819</v>
      </c>
      <c r="AB49" s="135" t="s">
        <v>12</v>
      </c>
      <c r="AC49" s="52"/>
      <c r="AD49" s="52">
        <f>'$2026_Pr3'!AD49*'#2026_Pr3'!AD49</f>
        <v>0</v>
      </c>
      <c r="AE49" s="52">
        <f>'$2026_Pr3'!AE49*'#2026_Pr3'!AE49</f>
        <v>0</v>
      </c>
      <c r="AF49" s="52">
        <f>'$2026_Pr3'!AF49*'#2026_Pr3'!AF49</f>
        <v>1545.4545454545455</v>
      </c>
      <c r="AG49" s="52">
        <f>'$2026_Pr3'!AG49*'#2026_Pr3'!AG49</f>
        <v>727.27272727272725</v>
      </c>
      <c r="AH49" s="52">
        <f>'$2026_Pr3'!AH49*'#2026_Pr3'!AH49</f>
        <v>363.63636363636363</v>
      </c>
      <c r="AI49" s="138"/>
      <c r="AK49" s="138"/>
    </row>
    <row r="50" spans="1:37" x14ac:dyDescent="0.3">
      <c r="A50" s="133">
        <v>45000</v>
      </c>
      <c r="B50" s="133">
        <v>45999</v>
      </c>
      <c r="D50" s="135" t="s">
        <v>9</v>
      </c>
      <c r="E50" s="52"/>
      <c r="F50" s="52">
        <f>'$2026_Pr3'!F50*'#2026_Pr3'!F50</f>
        <v>0</v>
      </c>
      <c r="G50" s="52">
        <f>'$2026_Pr3'!G50*'#2026_Pr3'!G50</f>
        <v>0</v>
      </c>
      <c r="H50" s="52">
        <f>'$2026_Pr3'!H50*'#2026_Pr3'!H50</f>
        <v>5059.2</v>
      </c>
      <c r="I50" s="52">
        <f>'$2026_Pr3'!I50*'#2026_Pr3'!I50</f>
        <v>9730.8000000000011</v>
      </c>
      <c r="J50" s="52">
        <f>'$2026_Pr3'!J50*'#2026_Pr3'!J50</f>
        <v>5712</v>
      </c>
      <c r="L50" s="135" t="s">
        <v>10</v>
      </c>
      <c r="M50" s="52"/>
      <c r="N50" s="52">
        <f>'$2026_Pr3'!N50*'#2026_Pr3'!N50</f>
        <v>0</v>
      </c>
      <c r="O50" s="52">
        <f>'$2026_Pr3'!O50*'#2026_Pr3'!O50</f>
        <v>0</v>
      </c>
      <c r="P50" s="52">
        <f>'$2026_Pr3'!P50*'#2026_Pr3'!P50</f>
        <v>7297.08</v>
      </c>
      <c r="Q50" s="52">
        <f>'$2026_Pr3'!Q50*'#2026_Pr3'!Q50</f>
        <v>14419.944</v>
      </c>
      <c r="R50" s="52">
        <f>'$2026_Pr3'!R50*'#2026_Pr3'!R50</f>
        <v>8226.5040000000008</v>
      </c>
      <c r="T50" s="135" t="s">
        <v>11</v>
      </c>
      <c r="U50" s="52"/>
      <c r="V50" s="52">
        <f>'$2026_Pr3'!V50*'#2026_Pr3'!V50</f>
        <v>0</v>
      </c>
      <c r="W50" s="52">
        <f>'$2026_Pr3'!W50*'#2026_Pr3'!W50</f>
        <v>0</v>
      </c>
      <c r="X50" s="52">
        <f>'$2026_Pr3'!X50*'#2026_Pr3'!X50</f>
        <v>370.90909090909088</v>
      </c>
      <c r="Y50" s="52">
        <f>'$2026_Pr3'!Y50*'#2026_Pr3'!Y50</f>
        <v>649.09090909090912</v>
      </c>
      <c r="Z50" s="52">
        <f>'$2026_Pr3'!Z50*'#2026_Pr3'!Z50</f>
        <v>370.90909090909088</v>
      </c>
      <c r="AB50" s="135" t="s">
        <v>12</v>
      </c>
      <c r="AC50" s="52"/>
      <c r="AD50" s="52">
        <f>'$2026_Pr3'!AD50*'#2026_Pr3'!AD50</f>
        <v>0</v>
      </c>
      <c r="AE50" s="52">
        <f>'$2026_Pr3'!AE50*'#2026_Pr3'!AE50</f>
        <v>0</v>
      </c>
      <c r="AF50" s="52">
        <f>'$2026_Pr3'!AF50*'#2026_Pr3'!AF50</f>
        <v>545.4545454545455</v>
      </c>
      <c r="AG50" s="52">
        <f>'$2026_Pr3'!AG50*'#2026_Pr3'!AG50</f>
        <v>636.36363636363637</v>
      </c>
      <c r="AH50" s="52">
        <f>'$2026_Pr3'!AH50*'#2026_Pr3'!AH50</f>
        <v>363.63636363636363</v>
      </c>
      <c r="AI50" s="138"/>
      <c r="AK50" s="138"/>
    </row>
    <row r="51" spans="1:37" x14ac:dyDescent="0.3">
      <c r="A51" s="133">
        <v>46000</v>
      </c>
      <c r="B51" s="133">
        <v>46999</v>
      </c>
      <c r="D51" s="135" t="s">
        <v>9</v>
      </c>
      <c r="E51" s="52"/>
      <c r="F51" s="52">
        <f>'$2026_Pr3'!F51*'#2026_Pr3'!F51</f>
        <v>0</v>
      </c>
      <c r="G51" s="52">
        <f>'$2026_Pr3'!G51*'#2026_Pr3'!G51</f>
        <v>0</v>
      </c>
      <c r="H51" s="52">
        <f>'$2026_Pr3'!H51*'#2026_Pr3'!H51</f>
        <v>5222.3999999999996</v>
      </c>
      <c r="I51" s="52">
        <f>'$2026_Pr3'!I51*'#2026_Pr3'!I51</f>
        <v>8445.6</v>
      </c>
      <c r="J51" s="52">
        <f>'$2026_Pr3'!J51*'#2026_Pr3'!J51</f>
        <v>6324</v>
      </c>
      <c r="L51" s="135" t="s">
        <v>10</v>
      </c>
      <c r="M51" s="52"/>
      <c r="N51" s="52">
        <f>'$2026_Pr3'!N51*'#2026_Pr3'!N51</f>
        <v>0</v>
      </c>
      <c r="O51" s="52">
        <f>'$2026_Pr3'!O51*'#2026_Pr3'!O51</f>
        <v>0</v>
      </c>
      <c r="P51" s="52">
        <f>'$2026_Pr3'!P51*'#2026_Pr3'!P51</f>
        <v>7138.3679999999986</v>
      </c>
      <c r="Q51" s="52">
        <f>'$2026_Pr3'!Q51*'#2026_Pr3'!Q51</f>
        <v>11371.775999999998</v>
      </c>
      <c r="R51" s="52">
        <f>'$2026_Pr3'!R51*'#2026_Pr3'!R51</f>
        <v>8607.1679999999997</v>
      </c>
      <c r="T51" s="135" t="s">
        <v>11</v>
      </c>
      <c r="U51" s="52"/>
      <c r="V51" s="52">
        <f>'$2026_Pr3'!V51*'#2026_Pr3'!V51</f>
        <v>0</v>
      </c>
      <c r="W51" s="52">
        <f>'$2026_Pr3'!W51*'#2026_Pr3'!W51</f>
        <v>0</v>
      </c>
      <c r="X51" s="52">
        <f>'$2026_Pr3'!X51*'#2026_Pr3'!X51</f>
        <v>370.90909090909088</v>
      </c>
      <c r="Y51" s="52">
        <f>'$2026_Pr3'!Y51*'#2026_Pr3'!Y51</f>
        <v>556.36363636363637</v>
      </c>
      <c r="Z51" s="52">
        <f>'$2026_Pr3'!Z51*'#2026_Pr3'!Z51</f>
        <v>370.90909090909088</v>
      </c>
      <c r="AB51" s="135" t="s">
        <v>12</v>
      </c>
      <c r="AC51" s="52"/>
      <c r="AD51" s="52">
        <f>'$2026_Pr3'!AD51*'#2026_Pr3'!AD51</f>
        <v>0</v>
      </c>
      <c r="AE51" s="52">
        <f>'$2026_Pr3'!AE51*'#2026_Pr3'!AE51</f>
        <v>0</v>
      </c>
      <c r="AF51" s="52">
        <f>'$2026_Pr3'!AF51*'#2026_Pr3'!AF51</f>
        <v>545.4545454545455</v>
      </c>
      <c r="AG51" s="52">
        <f>'$2026_Pr3'!AG51*'#2026_Pr3'!AG51</f>
        <v>818.18181818181813</v>
      </c>
      <c r="AH51" s="52">
        <f>'$2026_Pr3'!AH51*'#2026_Pr3'!AH51</f>
        <v>454.5454545454545</v>
      </c>
      <c r="AI51" s="138"/>
      <c r="AK51" s="138"/>
    </row>
    <row r="52" spans="1:37" x14ac:dyDescent="0.3">
      <c r="A52" s="133">
        <v>47000</v>
      </c>
      <c r="B52" s="133">
        <v>47999</v>
      </c>
      <c r="D52" s="135" t="s">
        <v>9</v>
      </c>
      <c r="E52" s="52"/>
      <c r="F52" s="52">
        <f>'$2026_Pr3'!F52*'#2026_Pr3'!F52</f>
        <v>0</v>
      </c>
      <c r="G52" s="52">
        <f>'$2026_Pr3'!G52*'#2026_Pr3'!G52</f>
        <v>0</v>
      </c>
      <c r="H52" s="52">
        <f>'$2026_Pr3'!H52*'#2026_Pr3'!H52</f>
        <v>4732.8</v>
      </c>
      <c r="I52" s="52">
        <f>'$2026_Pr3'!I52*'#2026_Pr3'!I52</f>
        <v>2937.6</v>
      </c>
      <c r="J52" s="52">
        <f>'$2026_Pr3'!J52*'#2026_Pr3'!J52</f>
        <v>5304</v>
      </c>
      <c r="L52" s="135" t="s">
        <v>10</v>
      </c>
      <c r="M52" s="52"/>
      <c r="N52" s="52">
        <f>'$2026_Pr3'!N52*'#2026_Pr3'!N52</f>
        <v>0</v>
      </c>
      <c r="O52" s="52">
        <f>'$2026_Pr3'!O52*'#2026_Pr3'!O52</f>
        <v>0</v>
      </c>
      <c r="P52" s="52">
        <f>'$2026_Pr3'!P52*'#2026_Pr3'!P52</f>
        <v>6018.8159999999998</v>
      </c>
      <c r="Q52" s="52">
        <f>'$2026_Pr3'!Q52*'#2026_Pr3'!Q52</f>
        <v>3752.7839999999997</v>
      </c>
      <c r="R52" s="52">
        <f>'$2026_Pr3'!R52*'#2026_Pr3'!R52</f>
        <v>7095.5279999999993</v>
      </c>
      <c r="T52" s="135" t="s">
        <v>11</v>
      </c>
      <c r="U52" s="52"/>
      <c r="V52" s="52">
        <f>'$2026_Pr3'!V52*'#2026_Pr3'!V52</f>
        <v>0</v>
      </c>
      <c r="W52" s="52">
        <f>'$2026_Pr3'!W52*'#2026_Pr3'!W52</f>
        <v>0</v>
      </c>
      <c r="X52" s="52">
        <f>'$2026_Pr3'!X52*'#2026_Pr3'!X52</f>
        <v>370.90909090909088</v>
      </c>
      <c r="Y52" s="52">
        <f>'$2026_Pr3'!Y52*'#2026_Pr3'!Y52</f>
        <v>185.45454545454544</v>
      </c>
      <c r="Z52" s="52">
        <f>'$2026_Pr3'!Z52*'#2026_Pr3'!Z52</f>
        <v>278.18181818181819</v>
      </c>
      <c r="AB52" s="135" t="s">
        <v>12</v>
      </c>
      <c r="AC52" s="52"/>
      <c r="AD52" s="52">
        <f>'$2026_Pr3'!AD52*'#2026_Pr3'!AD52</f>
        <v>0</v>
      </c>
      <c r="AE52" s="52">
        <f>'$2026_Pr3'!AE52*'#2026_Pr3'!AE52</f>
        <v>0</v>
      </c>
      <c r="AF52" s="52">
        <f>'$2026_Pr3'!AF52*'#2026_Pr3'!AF52</f>
        <v>545.4545454545455</v>
      </c>
      <c r="AG52" s="52">
        <f>'$2026_Pr3'!AG52*'#2026_Pr3'!AG52</f>
        <v>272.72727272727275</v>
      </c>
      <c r="AH52" s="52">
        <f>'$2026_Pr3'!AH52*'#2026_Pr3'!AH52</f>
        <v>363.63636363636363</v>
      </c>
      <c r="AI52" s="138"/>
      <c r="AK52" s="138"/>
    </row>
    <row r="53" spans="1:37" x14ac:dyDescent="0.3">
      <c r="A53" s="133">
        <v>48000</v>
      </c>
      <c r="B53" s="133">
        <v>48999</v>
      </c>
      <c r="D53" s="135" t="s">
        <v>9</v>
      </c>
      <c r="E53" s="52"/>
      <c r="F53" s="52">
        <f>'$2026_Pr3'!F53*'#2026_Pr3'!F53</f>
        <v>0</v>
      </c>
      <c r="G53" s="52">
        <f>'$2026_Pr3'!G53*'#2026_Pr3'!G53</f>
        <v>0</v>
      </c>
      <c r="H53" s="52">
        <f>'$2026_Pr3'!H53*'#2026_Pr3'!H53</f>
        <v>5548.8</v>
      </c>
      <c r="I53" s="52">
        <f>'$2026_Pr3'!I53*'#2026_Pr3'!I53</f>
        <v>3488.3999999999996</v>
      </c>
      <c r="J53" s="52">
        <f>'$2026_Pr3'!J53*'#2026_Pr3'!J53</f>
        <v>6528</v>
      </c>
      <c r="L53" s="135" t="s">
        <v>10</v>
      </c>
      <c r="M53" s="52"/>
      <c r="N53" s="52">
        <f>'$2026_Pr3'!N53*'#2026_Pr3'!N53</f>
        <v>0</v>
      </c>
      <c r="O53" s="52">
        <f>'$2026_Pr3'!O53*'#2026_Pr3'!O53</f>
        <v>0</v>
      </c>
      <c r="P53" s="52">
        <f>'$2026_Pr3'!P53*'#2026_Pr3'!P53</f>
        <v>6937.6319999999996</v>
      </c>
      <c r="Q53" s="52">
        <f>'$2026_Pr3'!Q53*'#2026_Pr3'!Q53</f>
        <v>4164.0479999999998</v>
      </c>
      <c r="R53" s="52">
        <f>'$2026_Pr3'!R53*'#2026_Pr3'!R53</f>
        <v>8310.1439999999984</v>
      </c>
      <c r="T53" s="135" t="s">
        <v>11</v>
      </c>
      <c r="U53" s="52"/>
      <c r="V53" s="52">
        <f>'$2026_Pr3'!V53*'#2026_Pr3'!V53</f>
        <v>0</v>
      </c>
      <c r="W53" s="52">
        <f>'$2026_Pr3'!W53*'#2026_Pr3'!W53</f>
        <v>0</v>
      </c>
      <c r="X53" s="52">
        <f>'$2026_Pr3'!X53*'#2026_Pr3'!X53</f>
        <v>370.90909090909088</v>
      </c>
      <c r="Y53" s="52">
        <f>'$2026_Pr3'!Y53*'#2026_Pr3'!Y53</f>
        <v>185.45454545454544</v>
      </c>
      <c r="Z53" s="52">
        <f>'$2026_Pr3'!Z53*'#2026_Pr3'!Z53</f>
        <v>370.90909090909088</v>
      </c>
      <c r="AB53" s="135" t="s">
        <v>12</v>
      </c>
      <c r="AC53" s="52"/>
      <c r="AD53" s="52">
        <f>'$2026_Pr3'!AD53*'#2026_Pr3'!AD53</f>
        <v>0</v>
      </c>
      <c r="AE53" s="52">
        <f>'$2026_Pr3'!AE53*'#2026_Pr3'!AE53</f>
        <v>0</v>
      </c>
      <c r="AF53" s="52">
        <f>'$2026_Pr3'!AF53*'#2026_Pr3'!AF53</f>
        <v>636.36363636363637</v>
      </c>
      <c r="AG53" s="52">
        <f>'$2026_Pr3'!AG53*'#2026_Pr3'!AG53</f>
        <v>363.63636363636363</v>
      </c>
      <c r="AH53" s="52">
        <f>'$2026_Pr3'!AH53*'#2026_Pr3'!AH53</f>
        <v>454.5454545454545</v>
      </c>
      <c r="AI53" s="138"/>
      <c r="AK53" s="138"/>
    </row>
    <row r="54" spans="1:37" x14ac:dyDescent="0.3">
      <c r="A54" s="133">
        <v>49000</v>
      </c>
      <c r="B54" s="133">
        <v>49999</v>
      </c>
      <c r="D54" s="135" t="s">
        <v>9</v>
      </c>
      <c r="E54" s="52"/>
      <c r="F54" s="52">
        <f>'$2026_Pr3'!F54*'#2026_Pr3'!F54</f>
        <v>0</v>
      </c>
      <c r="G54" s="52">
        <f>'$2026_Pr3'!G54*'#2026_Pr3'!G54</f>
        <v>0</v>
      </c>
      <c r="H54" s="52">
        <f>'$2026_Pr3'!H54*'#2026_Pr3'!H54</f>
        <v>0</v>
      </c>
      <c r="I54" s="52">
        <f>'$2026_Pr3'!I54*'#2026_Pr3'!I54</f>
        <v>3121.2</v>
      </c>
      <c r="J54" s="52">
        <f>'$2026_Pr3'!J54*'#2026_Pr3'!J54</f>
        <v>6120</v>
      </c>
      <c r="L54" s="135" t="s">
        <v>10</v>
      </c>
      <c r="M54" s="52"/>
      <c r="N54" s="52">
        <f>'$2026_Pr3'!N54*'#2026_Pr3'!N54</f>
        <v>0</v>
      </c>
      <c r="O54" s="52">
        <f>'$2026_Pr3'!O54*'#2026_Pr3'!O54</f>
        <v>0</v>
      </c>
      <c r="P54" s="52">
        <f>'$2026_Pr3'!P54*'#2026_Pr3'!P54</f>
        <v>0</v>
      </c>
      <c r="Q54" s="52">
        <f>'$2026_Pr3'!Q54*'#2026_Pr3'!Q54</f>
        <v>3573.6719999999996</v>
      </c>
      <c r="R54" s="52">
        <f>'$2026_Pr3'!R54*'#2026_Pr3'!R54</f>
        <v>7297.08</v>
      </c>
      <c r="T54" s="135" t="s">
        <v>11</v>
      </c>
      <c r="U54" s="52"/>
      <c r="V54" s="52">
        <f>'$2026_Pr3'!V54*'#2026_Pr3'!V54</f>
        <v>0</v>
      </c>
      <c r="W54" s="52">
        <f>'$2026_Pr3'!W54*'#2026_Pr3'!W54</f>
        <v>0</v>
      </c>
      <c r="X54" s="52">
        <f>'$2026_Pr3'!X54*'#2026_Pr3'!X54</f>
        <v>0</v>
      </c>
      <c r="Y54" s="52">
        <f>'$2026_Pr3'!Y54*'#2026_Pr3'!Y54</f>
        <v>185.45454545454544</v>
      </c>
      <c r="Z54" s="52">
        <f>'$2026_Pr3'!Z54*'#2026_Pr3'!Z54</f>
        <v>370.90909090909088</v>
      </c>
      <c r="AB54" s="135" t="s">
        <v>12</v>
      </c>
      <c r="AC54" s="52"/>
      <c r="AD54" s="52">
        <f>'$2026_Pr3'!AD54*'#2026_Pr3'!AD54</f>
        <v>0</v>
      </c>
      <c r="AE54" s="52">
        <f>'$2026_Pr3'!AE54*'#2026_Pr3'!AE54</f>
        <v>0</v>
      </c>
      <c r="AF54" s="52">
        <f>'$2026_Pr3'!AF54*'#2026_Pr3'!AF54</f>
        <v>0</v>
      </c>
      <c r="AG54" s="52">
        <f>'$2026_Pr3'!AG54*'#2026_Pr3'!AG54</f>
        <v>272.72727272727275</v>
      </c>
      <c r="AH54" s="52">
        <f>'$2026_Pr3'!AH54*'#2026_Pr3'!AH54</f>
        <v>454.5454545454545</v>
      </c>
      <c r="AI54" s="138"/>
      <c r="AK54" s="138"/>
    </row>
    <row r="55" spans="1:37" x14ac:dyDescent="0.3">
      <c r="A55" s="133">
        <v>50000</v>
      </c>
      <c r="B55" s="133">
        <v>50999</v>
      </c>
      <c r="D55" s="135" t="s">
        <v>9</v>
      </c>
      <c r="E55" s="52"/>
      <c r="F55" s="52">
        <f>'$2026_Pr3'!F55*'#2026_Pr3'!F55</f>
        <v>0</v>
      </c>
      <c r="G55" s="52">
        <f>'$2026_Pr3'!G55*'#2026_Pr3'!G55</f>
        <v>0</v>
      </c>
      <c r="H55" s="52">
        <f>'$2026_Pr3'!H55*'#2026_Pr3'!H55</f>
        <v>0</v>
      </c>
      <c r="I55" s="52">
        <f>'$2026_Pr3'!I55*'#2026_Pr3'!I55</f>
        <v>3121.2</v>
      </c>
      <c r="J55" s="52">
        <f>'$2026_Pr3'!J55*'#2026_Pr3'!J55</f>
        <v>6732.0000000000009</v>
      </c>
      <c r="L55" s="135" t="s">
        <v>10</v>
      </c>
      <c r="M55" s="52"/>
      <c r="N55" s="52">
        <f>'$2026_Pr3'!N55*'#2026_Pr3'!N55</f>
        <v>0</v>
      </c>
      <c r="O55" s="52">
        <f>'$2026_Pr3'!O55*'#2026_Pr3'!O55</f>
        <v>0</v>
      </c>
      <c r="P55" s="52">
        <f>'$2026_Pr3'!P55*'#2026_Pr3'!P55</f>
        <v>0</v>
      </c>
      <c r="Q55" s="52">
        <f>'$2026_Pr3'!Q55*'#2026_Pr3'!Q55</f>
        <v>3488.3999999999996</v>
      </c>
      <c r="R55" s="52">
        <f>'$2026_Pr3'!R55*'#2026_Pr3'!R55</f>
        <v>7956</v>
      </c>
      <c r="T55" s="135" t="s">
        <v>11</v>
      </c>
      <c r="U55" s="52"/>
      <c r="V55" s="52">
        <f>'$2026_Pr3'!V55*'#2026_Pr3'!V55</f>
        <v>0</v>
      </c>
      <c r="W55" s="52">
        <f>'$2026_Pr3'!W55*'#2026_Pr3'!W55</f>
        <v>0</v>
      </c>
      <c r="X55" s="52">
        <f>'$2026_Pr3'!X55*'#2026_Pr3'!X55</f>
        <v>0</v>
      </c>
      <c r="Y55" s="52">
        <f>'$2026_Pr3'!Y55*'#2026_Pr3'!Y55</f>
        <v>185.45454545454544</v>
      </c>
      <c r="Z55" s="52">
        <f>'$2026_Pr3'!Z55*'#2026_Pr3'!Z55</f>
        <v>370.90909090909088</v>
      </c>
      <c r="AB55" s="135" t="s">
        <v>12</v>
      </c>
      <c r="AC55" s="52"/>
      <c r="AD55" s="52">
        <f>'$2026_Pr3'!AD55*'#2026_Pr3'!AD55</f>
        <v>0</v>
      </c>
      <c r="AE55" s="52">
        <f>'$2026_Pr3'!AE55*'#2026_Pr3'!AE55</f>
        <v>0</v>
      </c>
      <c r="AF55" s="52">
        <f>'$2026_Pr3'!AF55*'#2026_Pr3'!AF55</f>
        <v>0</v>
      </c>
      <c r="AG55" s="52">
        <f>'$2026_Pr3'!AG55*'#2026_Pr3'!AG55</f>
        <v>272.72727272727275</v>
      </c>
      <c r="AH55" s="52">
        <f>'$2026_Pr3'!AH55*'#2026_Pr3'!AH55</f>
        <v>454.5454545454545</v>
      </c>
      <c r="AI55" s="138"/>
      <c r="AK55" s="138"/>
    </row>
    <row r="56" spans="1:37" x14ac:dyDescent="0.3">
      <c r="A56" s="133">
        <v>51000</v>
      </c>
      <c r="B56" s="133">
        <v>51999</v>
      </c>
      <c r="D56" s="135" t="s">
        <v>9</v>
      </c>
      <c r="E56" s="52"/>
      <c r="F56" s="52">
        <f>'$2026_Pr3'!F56*'#2026_Pr3'!F56</f>
        <v>0</v>
      </c>
      <c r="G56" s="52">
        <f>'$2026_Pr3'!G56*'#2026_Pr3'!G56</f>
        <v>0</v>
      </c>
      <c r="H56" s="52">
        <f>'$2026_Pr3'!H56*'#2026_Pr3'!H56</f>
        <v>0</v>
      </c>
      <c r="I56" s="52">
        <f>'$2026_Pr3'!I56*'#2026_Pr3'!I56</f>
        <v>3855.6000000000004</v>
      </c>
      <c r="J56" s="52">
        <f>'$2026_Pr3'!J56*'#2026_Pr3'!J56</f>
        <v>7344</v>
      </c>
      <c r="L56" s="135" t="s">
        <v>10</v>
      </c>
      <c r="M56" s="52"/>
      <c r="N56" s="52">
        <f>'$2026_Pr3'!N56*'#2026_Pr3'!N56</f>
        <v>0</v>
      </c>
      <c r="O56" s="52">
        <f>'$2026_Pr3'!O56*'#2026_Pr3'!O56</f>
        <v>0</v>
      </c>
      <c r="P56" s="52">
        <f>'$2026_Pr3'!P56*'#2026_Pr3'!P56</f>
        <v>0</v>
      </c>
      <c r="Q56" s="52">
        <f>'$2026_Pr3'!Q56*'#2026_Pr3'!Q56</f>
        <v>4222.8</v>
      </c>
      <c r="R56" s="52">
        <f>'$2026_Pr3'!R56*'#2026_Pr3'!R56</f>
        <v>8772</v>
      </c>
      <c r="T56" s="135" t="s">
        <v>11</v>
      </c>
      <c r="U56" s="52"/>
      <c r="V56" s="52">
        <f>'$2026_Pr3'!V56*'#2026_Pr3'!V56</f>
        <v>0</v>
      </c>
      <c r="W56" s="52">
        <f>'$2026_Pr3'!W56*'#2026_Pr3'!W56</f>
        <v>0</v>
      </c>
      <c r="X56" s="52">
        <f>'$2026_Pr3'!X56*'#2026_Pr3'!X56</f>
        <v>0</v>
      </c>
      <c r="Y56" s="52">
        <f>'$2026_Pr3'!Y56*'#2026_Pr3'!Y56</f>
        <v>278.18181818181819</v>
      </c>
      <c r="Z56" s="52">
        <f>'$2026_Pr3'!Z56*'#2026_Pr3'!Z56</f>
        <v>463.63636363636357</v>
      </c>
      <c r="AB56" s="135" t="s">
        <v>12</v>
      </c>
      <c r="AC56" s="52"/>
      <c r="AD56" s="52">
        <f>'$2026_Pr3'!AD56*'#2026_Pr3'!AD56</f>
        <v>0</v>
      </c>
      <c r="AE56" s="52">
        <f>'$2026_Pr3'!AE56*'#2026_Pr3'!AE56</f>
        <v>0</v>
      </c>
      <c r="AF56" s="52">
        <f>'$2026_Pr3'!AF56*'#2026_Pr3'!AF56</f>
        <v>0</v>
      </c>
      <c r="AG56" s="52">
        <f>'$2026_Pr3'!AG56*'#2026_Pr3'!AG56</f>
        <v>363.63636363636363</v>
      </c>
      <c r="AH56" s="52">
        <f>'$2026_Pr3'!AH56*'#2026_Pr3'!AH56</f>
        <v>545.4545454545455</v>
      </c>
      <c r="AI56" s="138"/>
      <c r="AK56" s="138"/>
    </row>
    <row r="57" spans="1:37" x14ac:dyDescent="0.3">
      <c r="A57" s="133">
        <v>52000</v>
      </c>
      <c r="B57" s="133">
        <v>52999</v>
      </c>
      <c r="D57" s="135" t="s">
        <v>9</v>
      </c>
      <c r="E57" s="52"/>
      <c r="F57" s="52">
        <f>'$2026_Pr3'!F57*'#2026_Pr3'!F57</f>
        <v>0</v>
      </c>
      <c r="G57" s="52">
        <f>'$2026_Pr3'!G57*'#2026_Pr3'!G57</f>
        <v>0</v>
      </c>
      <c r="H57" s="52">
        <f>'$2026_Pr3'!H57*'#2026_Pr3'!H57</f>
        <v>0</v>
      </c>
      <c r="I57" s="52">
        <f>'$2026_Pr3'!I57*'#2026_Pr3'!I57</f>
        <v>3304.7999999999997</v>
      </c>
      <c r="J57" s="52">
        <f>'$2026_Pr3'!J57*'#2026_Pr3'!J57</f>
        <v>2448</v>
      </c>
      <c r="L57" s="135" t="s">
        <v>10</v>
      </c>
      <c r="M57" s="52"/>
      <c r="N57" s="52">
        <f>'$2026_Pr3'!N57*'#2026_Pr3'!N57</f>
        <v>0</v>
      </c>
      <c r="O57" s="52">
        <f>'$2026_Pr3'!O57*'#2026_Pr3'!O57</f>
        <v>0</v>
      </c>
      <c r="P57" s="52">
        <f>'$2026_Pr3'!P57*'#2026_Pr3'!P57</f>
        <v>0</v>
      </c>
      <c r="Q57" s="52">
        <f>'$2026_Pr3'!Q57*'#2026_Pr3'!Q57</f>
        <v>3671.9999999999995</v>
      </c>
      <c r="R57" s="52">
        <f>'$2026_Pr3'!R57*'#2026_Pr3'!R57</f>
        <v>3060</v>
      </c>
      <c r="T57" s="135" t="s">
        <v>11</v>
      </c>
      <c r="U57" s="52"/>
      <c r="V57" s="52">
        <f>'$2026_Pr3'!V57*'#2026_Pr3'!V57</f>
        <v>0</v>
      </c>
      <c r="W57" s="52">
        <f>'$2026_Pr3'!W57*'#2026_Pr3'!W57</f>
        <v>0</v>
      </c>
      <c r="X57" s="52">
        <f>'$2026_Pr3'!X57*'#2026_Pr3'!X57</f>
        <v>0</v>
      </c>
      <c r="Y57" s="52">
        <f>'$2026_Pr3'!Y57*'#2026_Pr3'!Y57</f>
        <v>185.45454545454544</v>
      </c>
      <c r="Z57" s="52">
        <f>'$2026_Pr3'!Z57*'#2026_Pr3'!Z57</f>
        <v>185.45454545454544</v>
      </c>
      <c r="AB57" s="135" t="s">
        <v>12</v>
      </c>
      <c r="AC57" s="52"/>
      <c r="AD57" s="52">
        <f>'$2026_Pr3'!AD57*'#2026_Pr3'!AD57</f>
        <v>0</v>
      </c>
      <c r="AE57" s="52">
        <f>'$2026_Pr3'!AE57*'#2026_Pr3'!AE57</f>
        <v>0</v>
      </c>
      <c r="AF57" s="52">
        <f>'$2026_Pr3'!AF57*'#2026_Pr3'!AF57</f>
        <v>0</v>
      </c>
      <c r="AG57" s="52">
        <f>'$2026_Pr3'!AG57*'#2026_Pr3'!AG57</f>
        <v>272.72727272727275</v>
      </c>
      <c r="AH57" s="52">
        <f>'$2026_Pr3'!AH57*'#2026_Pr3'!AH57</f>
        <v>181.81818181818181</v>
      </c>
      <c r="AI57" s="138"/>
      <c r="AK57" s="138"/>
    </row>
    <row r="58" spans="1:37" x14ac:dyDescent="0.3">
      <c r="A58" s="133">
        <v>53000</v>
      </c>
      <c r="B58" s="133">
        <v>53999</v>
      </c>
      <c r="D58" s="135" t="s">
        <v>9</v>
      </c>
      <c r="E58" s="52"/>
      <c r="F58" s="52">
        <f>'$2026_Pr3'!F58*'#2026_Pr3'!F58</f>
        <v>0</v>
      </c>
      <c r="G58" s="52">
        <f>'$2026_Pr3'!G58*'#2026_Pr3'!G58</f>
        <v>0</v>
      </c>
      <c r="H58" s="52">
        <f>'$2026_Pr3'!H58*'#2026_Pr3'!H58</f>
        <v>0</v>
      </c>
      <c r="I58" s="52">
        <f>'$2026_Pr3'!I58*'#2026_Pr3'!I58</f>
        <v>3855.6000000000004</v>
      </c>
      <c r="J58" s="52">
        <f>'$2026_Pr3'!J58*'#2026_Pr3'!J58</f>
        <v>3060</v>
      </c>
      <c r="L58" s="135" t="s">
        <v>10</v>
      </c>
      <c r="M58" s="52"/>
      <c r="N58" s="52">
        <f>'$2026_Pr3'!N58*'#2026_Pr3'!N58</f>
        <v>0</v>
      </c>
      <c r="O58" s="52">
        <f>'$2026_Pr3'!O58*'#2026_Pr3'!O58</f>
        <v>0</v>
      </c>
      <c r="P58" s="52">
        <f>'$2026_Pr3'!P58*'#2026_Pr3'!P58</f>
        <v>0</v>
      </c>
      <c r="Q58" s="52">
        <f>'$2026_Pr3'!Q58*'#2026_Pr3'!Q58</f>
        <v>4406.3999999999996</v>
      </c>
      <c r="R58" s="52">
        <f>'$2026_Pr3'!R58*'#2026_Pr3'!R58</f>
        <v>3672</v>
      </c>
      <c r="T58" s="135" t="s">
        <v>11</v>
      </c>
      <c r="U58" s="52"/>
      <c r="V58" s="52">
        <f>'$2026_Pr3'!V58*'#2026_Pr3'!V58</f>
        <v>0</v>
      </c>
      <c r="W58" s="52">
        <f>'$2026_Pr3'!W58*'#2026_Pr3'!W58</f>
        <v>0</v>
      </c>
      <c r="X58" s="52">
        <f>'$2026_Pr3'!X58*'#2026_Pr3'!X58</f>
        <v>0</v>
      </c>
      <c r="Y58" s="52">
        <f>'$2026_Pr3'!Y58*'#2026_Pr3'!Y58</f>
        <v>278.18181818181819</v>
      </c>
      <c r="Z58" s="52">
        <f>'$2026_Pr3'!Z58*'#2026_Pr3'!Z58</f>
        <v>185.45454545454544</v>
      </c>
      <c r="AB58" s="135" t="s">
        <v>12</v>
      </c>
      <c r="AC58" s="52"/>
      <c r="AD58" s="52">
        <f>'$2026_Pr3'!AD58*'#2026_Pr3'!AD58</f>
        <v>0</v>
      </c>
      <c r="AE58" s="52">
        <f>'$2026_Pr3'!AE58*'#2026_Pr3'!AE58</f>
        <v>0</v>
      </c>
      <c r="AF58" s="52">
        <f>'$2026_Pr3'!AF58*'#2026_Pr3'!AF58</f>
        <v>0</v>
      </c>
      <c r="AG58" s="52">
        <f>'$2026_Pr3'!AG58*'#2026_Pr3'!AG58</f>
        <v>363.63636363636363</v>
      </c>
      <c r="AH58" s="52">
        <f>'$2026_Pr3'!AH58*'#2026_Pr3'!AH58</f>
        <v>181.81818181818181</v>
      </c>
      <c r="AI58" s="138"/>
      <c r="AK58" s="138"/>
    </row>
    <row r="59" spans="1:37" x14ac:dyDescent="0.3">
      <c r="A59" s="133">
        <v>54000</v>
      </c>
      <c r="B59" s="133">
        <v>54999</v>
      </c>
      <c r="D59" s="135" t="s">
        <v>9</v>
      </c>
      <c r="E59" s="52"/>
      <c r="F59" s="52">
        <f>'$2026_Pr3'!F59*'#2026_Pr3'!F59</f>
        <v>0</v>
      </c>
      <c r="G59" s="52">
        <f>'$2026_Pr3'!G59*'#2026_Pr3'!G59</f>
        <v>0</v>
      </c>
      <c r="H59" s="52">
        <f>'$2026_Pr3'!H59*'#2026_Pr3'!H59</f>
        <v>0</v>
      </c>
      <c r="I59" s="52">
        <f>'$2026_Pr3'!I59*'#2026_Pr3'!I59</f>
        <v>3671.9999999999995</v>
      </c>
      <c r="J59" s="52">
        <f>'$2026_Pr3'!J59*'#2026_Pr3'!J59</f>
        <v>2856</v>
      </c>
      <c r="L59" s="135" t="s">
        <v>10</v>
      </c>
      <c r="M59" s="52"/>
      <c r="N59" s="52">
        <f>'$2026_Pr3'!N59*'#2026_Pr3'!N59</f>
        <v>0</v>
      </c>
      <c r="O59" s="52">
        <f>'$2026_Pr3'!O59*'#2026_Pr3'!O59</f>
        <v>0</v>
      </c>
      <c r="P59" s="52">
        <f>'$2026_Pr3'!P59*'#2026_Pr3'!P59</f>
        <v>0</v>
      </c>
      <c r="Q59" s="52">
        <f>'$2026_Pr3'!Q59*'#2026_Pr3'!Q59</f>
        <v>4039.2000000000003</v>
      </c>
      <c r="R59" s="52">
        <f>'$2026_Pr3'!R59*'#2026_Pr3'!R59</f>
        <v>3264</v>
      </c>
      <c r="T59" s="135" t="s">
        <v>11</v>
      </c>
      <c r="U59" s="52"/>
      <c r="V59" s="52">
        <f>'$2026_Pr3'!V59*'#2026_Pr3'!V59</f>
        <v>0</v>
      </c>
      <c r="W59" s="52">
        <f>'$2026_Pr3'!W59*'#2026_Pr3'!W59</f>
        <v>0</v>
      </c>
      <c r="X59" s="52">
        <f>'$2026_Pr3'!X59*'#2026_Pr3'!X59</f>
        <v>0</v>
      </c>
      <c r="Y59" s="52">
        <f>'$2026_Pr3'!Y59*'#2026_Pr3'!Y59</f>
        <v>185.45454545454544</v>
      </c>
      <c r="Z59" s="52">
        <f>'$2026_Pr3'!Z59*'#2026_Pr3'!Z59</f>
        <v>185.45454545454544</v>
      </c>
      <c r="AB59" s="135" t="s">
        <v>12</v>
      </c>
      <c r="AC59" s="52"/>
      <c r="AD59" s="52">
        <f>'$2026_Pr3'!AD59*'#2026_Pr3'!AD59</f>
        <v>0</v>
      </c>
      <c r="AE59" s="52">
        <f>'$2026_Pr3'!AE59*'#2026_Pr3'!AE59</f>
        <v>0</v>
      </c>
      <c r="AF59" s="52">
        <f>'$2026_Pr3'!AF59*'#2026_Pr3'!AF59</f>
        <v>0</v>
      </c>
      <c r="AG59" s="52">
        <f>'$2026_Pr3'!AG59*'#2026_Pr3'!AG59</f>
        <v>363.63636363636363</v>
      </c>
      <c r="AH59" s="52">
        <f>'$2026_Pr3'!AH59*'#2026_Pr3'!AH59</f>
        <v>181.81818181818181</v>
      </c>
      <c r="AI59" s="138"/>
      <c r="AK59" s="138"/>
    </row>
    <row r="60" spans="1:37" x14ac:dyDescent="0.3">
      <c r="A60" s="133">
        <v>55000</v>
      </c>
      <c r="B60" s="133">
        <v>55999</v>
      </c>
      <c r="D60" s="135" t="s">
        <v>9</v>
      </c>
      <c r="E60" s="52"/>
      <c r="F60" s="52">
        <f>'$2026_Pr3'!F60*'#2026_Pr3'!F60</f>
        <v>0</v>
      </c>
      <c r="G60" s="52">
        <f>'$2026_Pr3'!G60*'#2026_Pr3'!G60</f>
        <v>0</v>
      </c>
      <c r="H60" s="52">
        <f>'$2026_Pr3'!H60*'#2026_Pr3'!H60</f>
        <v>0</v>
      </c>
      <c r="I60" s="52">
        <f>'$2026_Pr3'!I60*'#2026_Pr3'!I60</f>
        <v>3304.7999999999997</v>
      </c>
      <c r="J60" s="52">
        <f>'$2026_Pr3'!J60*'#2026_Pr3'!J60</f>
        <v>2039.9999999999998</v>
      </c>
      <c r="L60" s="135" t="s">
        <v>10</v>
      </c>
      <c r="M60" s="52"/>
      <c r="N60" s="52">
        <f>'$2026_Pr3'!N60*'#2026_Pr3'!N60</f>
        <v>0</v>
      </c>
      <c r="O60" s="52">
        <f>'$2026_Pr3'!O60*'#2026_Pr3'!O60</f>
        <v>0</v>
      </c>
      <c r="P60" s="52">
        <f>'$2026_Pr3'!P60*'#2026_Pr3'!P60</f>
        <v>0</v>
      </c>
      <c r="Q60" s="52">
        <f>'$2026_Pr3'!Q60*'#2026_Pr3'!Q60</f>
        <v>3671.9999999999995</v>
      </c>
      <c r="R60" s="52">
        <f>'$2026_Pr3'!R60*'#2026_Pr3'!R60</f>
        <v>2448</v>
      </c>
      <c r="T60" s="135" t="s">
        <v>11</v>
      </c>
      <c r="U60" s="52"/>
      <c r="V60" s="52">
        <f>'$2026_Pr3'!V60*'#2026_Pr3'!V60</f>
        <v>0</v>
      </c>
      <c r="W60" s="52">
        <f>'$2026_Pr3'!W60*'#2026_Pr3'!W60</f>
        <v>0</v>
      </c>
      <c r="X60" s="52">
        <f>'$2026_Pr3'!X60*'#2026_Pr3'!X60</f>
        <v>0</v>
      </c>
      <c r="Y60" s="52">
        <f>'$2026_Pr3'!Y60*'#2026_Pr3'!Y60</f>
        <v>185.45454545454544</v>
      </c>
      <c r="Z60" s="52">
        <f>'$2026_Pr3'!Z60*'#2026_Pr3'!Z60</f>
        <v>92.72727272727272</v>
      </c>
      <c r="AB60" s="135" t="s">
        <v>12</v>
      </c>
      <c r="AC60" s="52"/>
      <c r="AD60" s="52">
        <f>'$2026_Pr3'!AD60*'#2026_Pr3'!AD60</f>
        <v>0</v>
      </c>
      <c r="AE60" s="52">
        <f>'$2026_Pr3'!AE60*'#2026_Pr3'!AE60</f>
        <v>0</v>
      </c>
      <c r="AF60" s="52">
        <f>'$2026_Pr3'!AF60*'#2026_Pr3'!AF60</f>
        <v>0</v>
      </c>
      <c r="AG60" s="52">
        <f>'$2026_Pr3'!AG60*'#2026_Pr3'!AG60</f>
        <v>272.72727272727275</v>
      </c>
      <c r="AH60" s="52">
        <f>'$2026_Pr3'!AH60*'#2026_Pr3'!AH60</f>
        <v>181.81818181818181</v>
      </c>
      <c r="AI60" s="138"/>
      <c r="AK60" s="138"/>
    </row>
    <row r="61" spans="1:37" x14ac:dyDescent="0.3">
      <c r="A61" s="133">
        <v>56000</v>
      </c>
      <c r="B61" s="133">
        <v>56999</v>
      </c>
      <c r="D61" s="135" t="s">
        <v>9</v>
      </c>
      <c r="E61" s="52"/>
      <c r="F61" s="52">
        <f>'$2026_Pr3'!F61*'#2026_Pr3'!F61</f>
        <v>0</v>
      </c>
      <c r="G61" s="52">
        <f>'$2026_Pr3'!G61*'#2026_Pr3'!G61</f>
        <v>0</v>
      </c>
      <c r="H61" s="52">
        <f>'$2026_Pr3'!H61*'#2026_Pr3'!H61</f>
        <v>0</v>
      </c>
      <c r="I61" s="52">
        <f>'$2026_Pr3'!I61*'#2026_Pr3'!I61</f>
        <v>3488.3999999999996</v>
      </c>
      <c r="J61" s="52">
        <f>'$2026_Pr3'!J61*'#2026_Pr3'!J61</f>
        <v>2244</v>
      </c>
      <c r="L61" s="135" t="s">
        <v>10</v>
      </c>
      <c r="M61" s="52"/>
      <c r="N61" s="52">
        <f>'$2026_Pr3'!N61*'#2026_Pr3'!N61</f>
        <v>0</v>
      </c>
      <c r="O61" s="52">
        <f>'$2026_Pr3'!O61*'#2026_Pr3'!O61</f>
        <v>0</v>
      </c>
      <c r="P61" s="52">
        <f>'$2026_Pr3'!P61*'#2026_Pr3'!P61</f>
        <v>0</v>
      </c>
      <c r="Q61" s="52">
        <f>'$2026_Pr3'!Q61*'#2026_Pr3'!Q61</f>
        <v>4039.2000000000003</v>
      </c>
      <c r="R61" s="52">
        <f>'$2026_Pr3'!R61*'#2026_Pr3'!R61</f>
        <v>2652</v>
      </c>
      <c r="T61" s="135" t="s">
        <v>11</v>
      </c>
      <c r="U61" s="52"/>
      <c r="V61" s="52">
        <f>'$2026_Pr3'!V61*'#2026_Pr3'!V61</f>
        <v>0</v>
      </c>
      <c r="W61" s="52">
        <f>'$2026_Pr3'!W61*'#2026_Pr3'!W61</f>
        <v>0</v>
      </c>
      <c r="X61" s="52">
        <f>'$2026_Pr3'!X61*'#2026_Pr3'!X61</f>
        <v>0</v>
      </c>
      <c r="Y61" s="52">
        <f>'$2026_Pr3'!Y61*'#2026_Pr3'!Y61</f>
        <v>185.45454545454544</v>
      </c>
      <c r="Z61" s="52">
        <f>'$2026_Pr3'!Z61*'#2026_Pr3'!Z61</f>
        <v>92.72727272727272</v>
      </c>
      <c r="AB61" s="135" t="s">
        <v>12</v>
      </c>
      <c r="AC61" s="52"/>
      <c r="AD61" s="52">
        <f>'$2026_Pr3'!AD61*'#2026_Pr3'!AD61</f>
        <v>0</v>
      </c>
      <c r="AE61" s="52">
        <f>'$2026_Pr3'!AE61*'#2026_Pr3'!AE61</f>
        <v>0</v>
      </c>
      <c r="AF61" s="52">
        <f>'$2026_Pr3'!AF61*'#2026_Pr3'!AF61</f>
        <v>0</v>
      </c>
      <c r="AG61" s="52">
        <f>'$2026_Pr3'!AG61*'#2026_Pr3'!AG61</f>
        <v>363.63636363636363</v>
      </c>
      <c r="AH61" s="52">
        <f>'$2026_Pr3'!AH61*'#2026_Pr3'!AH61</f>
        <v>181.81818181818181</v>
      </c>
      <c r="AI61" s="138"/>
      <c r="AK61" s="138"/>
    </row>
    <row r="62" spans="1:37" x14ac:dyDescent="0.3">
      <c r="A62" s="133">
        <v>57000</v>
      </c>
      <c r="B62" s="133">
        <v>57999</v>
      </c>
      <c r="D62" s="135" t="s">
        <v>9</v>
      </c>
      <c r="E62" s="52"/>
      <c r="F62" s="52">
        <f>'$2026_Pr3'!F62*'#2026_Pr3'!F62</f>
        <v>0</v>
      </c>
      <c r="G62" s="52">
        <f>'$2026_Pr3'!G62*'#2026_Pr3'!G62</f>
        <v>0</v>
      </c>
      <c r="H62" s="52">
        <f>'$2026_Pr3'!H62*'#2026_Pr3'!H62</f>
        <v>0</v>
      </c>
      <c r="I62" s="52">
        <f>'$2026_Pr3'!I62*'#2026_Pr3'!I62</f>
        <v>0</v>
      </c>
      <c r="J62" s="52">
        <f>'$2026_Pr3'!J62*'#2026_Pr3'!J62</f>
        <v>2039.9999999999998</v>
      </c>
      <c r="L62" s="135" t="s">
        <v>10</v>
      </c>
      <c r="M62" s="52"/>
      <c r="N62" s="52">
        <f>'$2026_Pr3'!N62*'#2026_Pr3'!N62</f>
        <v>0</v>
      </c>
      <c r="O62" s="52">
        <f>'$2026_Pr3'!O62*'#2026_Pr3'!O62</f>
        <v>0</v>
      </c>
      <c r="P62" s="52">
        <f>'$2026_Pr3'!P62*'#2026_Pr3'!P62</f>
        <v>0</v>
      </c>
      <c r="Q62" s="52">
        <f>'$2026_Pr3'!Q62*'#2026_Pr3'!Q62</f>
        <v>0</v>
      </c>
      <c r="R62" s="52">
        <f>'$2026_Pr3'!R62*'#2026_Pr3'!R62</f>
        <v>2244</v>
      </c>
      <c r="T62" s="135" t="s">
        <v>11</v>
      </c>
      <c r="U62" s="52"/>
      <c r="V62" s="52">
        <f>'$2026_Pr3'!V62*'#2026_Pr3'!V62</f>
        <v>0</v>
      </c>
      <c r="W62" s="52">
        <f>'$2026_Pr3'!W62*'#2026_Pr3'!W62</f>
        <v>0</v>
      </c>
      <c r="X62" s="52">
        <f>'$2026_Pr3'!X62*'#2026_Pr3'!X62</f>
        <v>0</v>
      </c>
      <c r="Y62" s="52">
        <f>'$2026_Pr3'!Y62*'#2026_Pr3'!Y62</f>
        <v>0</v>
      </c>
      <c r="Z62" s="52">
        <f>'$2026_Pr3'!Z62*'#2026_Pr3'!Z62</f>
        <v>92.72727272727272</v>
      </c>
      <c r="AB62" s="135" t="s">
        <v>12</v>
      </c>
      <c r="AC62" s="52"/>
      <c r="AD62" s="52">
        <f>'$2026_Pr3'!AD62*'#2026_Pr3'!AD62</f>
        <v>0</v>
      </c>
      <c r="AE62" s="52">
        <f>'$2026_Pr3'!AE62*'#2026_Pr3'!AE62</f>
        <v>0</v>
      </c>
      <c r="AF62" s="52">
        <f>'$2026_Pr3'!AF62*'#2026_Pr3'!AF62</f>
        <v>0</v>
      </c>
      <c r="AG62" s="52">
        <f>'$2026_Pr3'!AG62*'#2026_Pr3'!AG62</f>
        <v>0</v>
      </c>
      <c r="AH62" s="52">
        <f>'$2026_Pr3'!AH62*'#2026_Pr3'!AH62</f>
        <v>181.81818181818181</v>
      </c>
      <c r="AI62" s="138"/>
      <c r="AK62" s="138"/>
    </row>
    <row r="63" spans="1:37" x14ac:dyDescent="0.3">
      <c r="A63" s="133">
        <v>58000</v>
      </c>
      <c r="B63" s="133">
        <v>58999</v>
      </c>
      <c r="D63" s="135" t="s">
        <v>9</v>
      </c>
      <c r="E63" s="52"/>
      <c r="F63" s="52">
        <f>'$2026_Pr3'!F63*'#2026_Pr3'!F63</f>
        <v>0</v>
      </c>
      <c r="G63" s="52">
        <f>'$2026_Pr3'!G63*'#2026_Pr3'!G63</f>
        <v>0</v>
      </c>
      <c r="H63" s="52">
        <f>'$2026_Pr3'!H63*'#2026_Pr3'!H63</f>
        <v>0</v>
      </c>
      <c r="I63" s="52">
        <f>'$2026_Pr3'!I63*'#2026_Pr3'!I63</f>
        <v>0</v>
      </c>
      <c r="J63" s="52">
        <f>'$2026_Pr3'!J63*'#2026_Pr3'!J63</f>
        <v>2448</v>
      </c>
      <c r="L63" s="135" t="s">
        <v>10</v>
      </c>
      <c r="M63" s="52"/>
      <c r="N63" s="52">
        <f>'$2026_Pr3'!N63*'#2026_Pr3'!N63</f>
        <v>0</v>
      </c>
      <c r="O63" s="52">
        <f>'$2026_Pr3'!O63*'#2026_Pr3'!O63</f>
        <v>0</v>
      </c>
      <c r="P63" s="52">
        <f>'$2026_Pr3'!P63*'#2026_Pr3'!P63</f>
        <v>0</v>
      </c>
      <c r="Q63" s="52">
        <f>'$2026_Pr3'!Q63*'#2026_Pr3'!Q63</f>
        <v>0</v>
      </c>
      <c r="R63" s="52">
        <f>'$2026_Pr3'!R63*'#2026_Pr3'!R63</f>
        <v>2856</v>
      </c>
      <c r="T63" s="135" t="s">
        <v>11</v>
      </c>
      <c r="U63" s="52"/>
      <c r="V63" s="52">
        <f>'$2026_Pr3'!V63*'#2026_Pr3'!V63</f>
        <v>0</v>
      </c>
      <c r="W63" s="52">
        <f>'$2026_Pr3'!W63*'#2026_Pr3'!W63</f>
        <v>0</v>
      </c>
      <c r="X63" s="52">
        <f>'$2026_Pr3'!X63*'#2026_Pr3'!X63</f>
        <v>0</v>
      </c>
      <c r="Y63" s="52">
        <f>'$2026_Pr3'!Y63*'#2026_Pr3'!Y63</f>
        <v>0</v>
      </c>
      <c r="Z63" s="52">
        <f>'$2026_Pr3'!Z63*'#2026_Pr3'!Z63</f>
        <v>92.72727272727272</v>
      </c>
      <c r="AB63" s="135" t="s">
        <v>12</v>
      </c>
      <c r="AC63" s="52"/>
      <c r="AD63" s="52">
        <f>'$2026_Pr3'!AD63*'#2026_Pr3'!AD63</f>
        <v>0</v>
      </c>
      <c r="AE63" s="52">
        <f>'$2026_Pr3'!AE63*'#2026_Pr3'!AE63</f>
        <v>0</v>
      </c>
      <c r="AF63" s="52">
        <f>'$2026_Pr3'!AF63*'#2026_Pr3'!AF63</f>
        <v>0</v>
      </c>
      <c r="AG63" s="52">
        <f>'$2026_Pr3'!AG63*'#2026_Pr3'!AG63</f>
        <v>0</v>
      </c>
      <c r="AH63" s="52">
        <f>'$2026_Pr3'!AH63*'#2026_Pr3'!AH63</f>
        <v>181.81818181818181</v>
      </c>
      <c r="AI63" s="138"/>
      <c r="AK63" s="138"/>
    </row>
    <row r="64" spans="1:37" x14ac:dyDescent="0.3">
      <c r="A64" s="133">
        <v>59000</v>
      </c>
      <c r="B64" s="133">
        <v>59999</v>
      </c>
      <c r="D64" s="135" t="s">
        <v>9</v>
      </c>
      <c r="E64" s="52"/>
      <c r="F64" s="52">
        <f>'$2026_Pr3'!F64*'#2026_Pr3'!F64</f>
        <v>0</v>
      </c>
      <c r="G64" s="52">
        <f>'$2026_Pr3'!G64*'#2026_Pr3'!G64</f>
        <v>0</v>
      </c>
      <c r="H64" s="52">
        <f>'$2026_Pr3'!H64*'#2026_Pr3'!H64</f>
        <v>0</v>
      </c>
      <c r="I64" s="52">
        <f>'$2026_Pr3'!I64*'#2026_Pr3'!I64</f>
        <v>0</v>
      </c>
      <c r="J64" s="52">
        <f>'$2026_Pr3'!J64*'#2026_Pr3'!J64</f>
        <v>2244</v>
      </c>
      <c r="L64" s="135" t="s">
        <v>10</v>
      </c>
      <c r="M64" s="52"/>
      <c r="N64" s="52">
        <f>'$2026_Pr3'!N64*'#2026_Pr3'!N64</f>
        <v>0</v>
      </c>
      <c r="O64" s="52">
        <f>'$2026_Pr3'!O64*'#2026_Pr3'!O64</f>
        <v>0</v>
      </c>
      <c r="P64" s="52">
        <f>'$2026_Pr3'!P64*'#2026_Pr3'!P64</f>
        <v>0</v>
      </c>
      <c r="Q64" s="52">
        <f>'$2026_Pr3'!Q64*'#2026_Pr3'!Q64</f>
        <v>0</v>
      </c>
      <c r="R64" s="52">
        <f>'$2026_Pr3'!R64*'#2026_Pr3'!R64</f>
        <v>2652</v>
      </c>
      <c r="T64" s="135" t="s">
        <v>11</v>
      </c>
      <c r="U64" s="52"/>
      <c r="V64" s="52">
        <f>'$2026_Pr3'!V64*'#2026_Pr3'!V64</f>
        <v>0</v>
      </c>
      <c r="W64" s="52">
        <f>'$2026_Pr3'!W64*'#2026_Pr3'!W64</f>
        <v>0</v>
      </c>
      <c r="X64" s="52">
        <f>'$2026_Pr3'!X64*'#2026_Pr3'!X64</f>
        <v>0</v>
      </c>
      <c r="Y64" s="52">
        <f>'$2026_Pr3'!Y64*'#2026_Pr3'!Y64</f>
        <v>0</v>
      </c>
      <c r="Z64" s="52">
        <f>'$2026_Pr3'!Z64*'#2026_Pr3'!Z64</f>
        <v>92.72727272727272</v>
      </c>
      <c r="AB64" s="135" t="s">
        <v>12</v>
      </c>
      <c r="AC64" s="52"/>
      <c r="AD64" s="52">
        <f>'$2026_Pr3'!AD64*'#2026_Pr3'!AD64</f>
        <v>0</v>
      </c>
      <c r="AE64" s="52">
        <f>'$2026_Pr3'!AE64*'#2026_Pr3'!AE64</f>
        <v>0</v>
      </c>
      <c r="AF64" s="52">
        <f>'$2026_Pr3'!AF64*'#2026_Pr3'!AF64</f>
        <v>0</v>
      </c>
      <c r="AG64" s="52">
        <f>'$2026_Pr3'!AG64*'#2026_Pr3'!AG64</f>
        <v>0</v>
      </c>
      <c r="AH64" s="52">
        <f>'$2026_Pr3'!AH64*'#2026_Pr3'!AH64</f>
        <v>181.81818181818181</v>
      </c>
      <c r="AI64" s="138"/>
      <c r="AK64" s="138"/>
    </row>
    <row r="65" spans="1:37" x14ac:dyDescent="0.3">
      <c r="A65" s="133">
        <v>60000</v>
      </c>
      <c r="B65" s="133">
        <v>60999</v>
      </c>
      <c r="D65" s="135" t="s">
        <v>9</v>
      </c>
      <c r="E65" s="52"/>
      <c r="F65" s="52">
        <f>'$2026_Pr3'!F65*'#2026_Pr3'!F65</f>
        <v>0</v>
      </c>
      <c r="G65" s="52">
        <f>'$2026_Pr3'!G65*'#2026_Pr3'!G65</f>
        <v>0</v>
      </c>
      <c r="H65" s="52">
        <f>'$2026_Pr3'!H65*'#2026_Pr3'!H65</f>
        <v>0</v>
      </c>
      <c r="I65" s="52">
        <f>'$2026_Pr3'!I65*'#2026_Pr3'!I65</f>
        <v>0</v>
      </c>
      <c r="J65" s="52">
        <f>'$2026_Pr3'!J65*'#2026_Pr3'!J65</f>
        <v>2652</v>
      </c>
      <c r="L65" s="135" t="s">
        <v>10</v>
      </c>
      <c r="M65" s="52"/>
      <c r="N65" s="52">
        <f>'$2026_Pr3'!N65*'#2026_Pr3'!N65</f>
        <v>0</v>
      </c>
      <c r="O65" s="52">
        <f>'$2026_Pr3'!O65*'#2026_Pr3'!O65</f>
        <v>0</v>
      </c>
      <c r="P65" s="52">
        <f>'$2026_Pr3'!P65*'#2026_Pr3'!P65</f>
        <v>0</v>
      </c>
      <c r="Q65" s="52">
        <f>'$2026_Pr3'!Q65*'#2026_Pr3'!Q65</f>
        <v>0</v>
      </c>
      <c r="R65" s="52">
        <f>'$2026_Pr3'!R65*'#2026_Pr3'!R65</f>
        <v>3264</v>
      </c>
      <c r="T65" s="135" t="s">
        <v>11</v>
      </c>
      <c r="U65" s="52"/>
      <c r="V65" s="52">
        <f>'$2026_Pr3'!V65*'#2026_Pr3'!V65</f>
        <v>0</v>
      </c>
      <c r="W65" s="52">
        <f>'$2026_Pr3'!W65*'#2026_Pr3'!W65</f>
        <v>0</v>
      </c>
      <c r="X65" s="52">
        <f>'$2026_Pr3'!X65*'#2026_Pr3'!X65</f>
        <v>0</v>
      </c>
      <c r="Y65" s="52">
        <f>'$2026_Pr3'!Y65*'#2026_Pr3'!Y65</f>
        <v>0</v>
      </c>
      <c r="Z65" s="52">
        <f>'$2026_Pr3'!Z65*'#2026_Pr3'!Z65</f>
        <v>185.45454545454544</v>
      </c>
      <c r="AB65" s="135" t="s">
        <v>12</v>
      </c>
      <c r="AC65" s="52"/>
      <c r="AD65" s="52">
        <f>'$2026_Pr3'!AD65*'#2026_Pr3'!AD65</f>
        <v>0</v>
      </c>
      <c r="AE65" s="52">
        <f>'$2026_Pr3'!AE65*'#2026_Pr3'!AE65</f>
        <v>0</v>
      </c>
      <c r="AF65" s="52">
        <f>'$2026_Pr3'!AF65*'#2026_Pr3'!AF65</f>
        <v>0</v>
      </c>
      <c r="AG65" s="52">
        <f>'$2026_Pr3'!AG65*'#2026_Pr3'!AG65</f>
        <v>0</v>
      </c>
      <c r="AH65" s="52">
        <f>'$2026_Pr3'!AH65*'#2026_Pr3'!AH65</f>
        <v>181.81818181818181</v>
      </c>
      <c r="AI65" s="138"/>
      <c r="AK65" s="138"/>
    </row>
    <row r="66" spans="1:37" x14ac:dyDescent="0.3">
      <c r="A66" s="133">
        <v>61000</v>
      </c>
      <c r="B66" s="133">
        <v>61999</v>
      </c>
      <c r="D66" s="135" t="s">
        <v>9</v>
      </c>
      <c r="E66" s="52"/>
      <c r="F66" s="52">
        <f>'$2026_Pr3'!F66*'#2026_Pr3'!F66</f>
        <v>0</v>
      </c>
      <c r="G66" s="52">
        <f>'$2026_Pr3'!G66*'#2026_Pr3'!G66</f>
        <v>0</v>
      </c>
      <c r="H66" s="52">
        <f>'$2026_Pr3'!H66*'#2026_Pr3'!H66</f>
        <v>0</v>
      </c>
      <c r="I66" s="52">
        <f>'$2026_Pr3'!I66*'#2026_Pr3'!I66</f>
        <v>0</v>
      </c>
      <c r="J66" s="52">
        <f>'$2026_Pr3'!J66*'#2026_Pr3'!J66</f>
        <v>2856</v>
      </c>
      <c r="L66" s="135" t="s">
        <v>10</v>
      </c>
      <c r="M66" s="52"/>
      <c r="N66" s="52">
        <f>'$2026_Pr3'!N66*'#2026_Pr3'!N66</f>
        <v>0</v>
      </c>
      <c r="O66" s="52">
        <f>'$2026_Pr3'!O66*'#2026_Pr3'!O66</f>
        <v>0</v>
      </c>
      <c r="P66" s="52">
        <f>'$2026_Pr3'!P66*'#2026_Pr3'!P66</f>
        <v>0</v>
      </c>
      <c r="Q66" s="52">
        <f>'$2026_Pr3'!Q66*'#2026_Pr3'!Q66</f>
        <v>0</v>
      </c>
      <c r="R66" s="52">
        <f>'$2026_Pr3'!R66*'#2026_Pr3'!R66</f>
        <v>3468</v>
      </c>
      <c r="T66" s="135" t="s">
        <v>11</v>
      </c>
      <c r="U66" s="52"/>
      <c r="V66" s="52">
        <f>'$2026_Pr3'!V66*'#2026_Pr3'!V66</f>
        <v>0</v>
      </c>
      <c r="W66" s="52">
        <f>'$2026_Pr3'!W66*'#2026_Pr3'!W66</f>
        <v>0</v>
      </c>
      <c r="X66" s="52">
        <f>'$2026_Pr3'!X66*'#2026_Pr3'!X66</f>
        <v>0</v>
      </c>
      <c r="Y66" s="52">
        <f>'$2026_Pr3'!Y66*'#2026_Pr3'!Y66</f>
        <v>0</v>
      </c>
      <c r="Z66" s="52">
        <f>'$2026_Pr3'!Z66*'#2026_Pr3'!Z66</f>
        <v>185.45454545454544</v>
      </c>
      <c r="AB66" s="135" t="s">
        <v>12</v>
      </c>
      <c r="AC66" s="52"/>
      <c r="AD66" s="52">
        <f>'$2026_Pr3'!AD66*'#2026_Pr3'!AD66</f>
        <v>0</v>
      </c>
      <c r="AE66" s="52">
        <f>'$2026_Pr3'!AE66*'#2026_Pr3'!AE66</f>
        <v>0</v>
      </c>
      <c r="AF66" s="52">
        <f>'$2026_Pr3'!AF66*'#2026_Pr3'!AF66</f>
        <v>0</v>
      </c>
      <c r="AG66" s="52">
        <f>'$2026_Pr3'!AG66*'#2026_Pr3'!AG66</f>
        <v>0</v>
      </c>
      <c r="AH66" s="52">
        <f>'$2026_Pr3'!AH66*'#2026_Pr3'!AH66</f>
        <v>181.81818181818181</v>
      </c>
      <c r="AI66" s="138"/>
      <c r="AK66" s="138"/>
    </row>
    <row r="67" spans="1:37" x14ac:dyDescent="0.3">
      <c r="A67" s="133">
        <v>62000</v>
      </c>
      <c r="B67" s="133">
        <v>62999</v>
      </c>
      <c r="D67" s="135" t="s">
        <v>9</v>
      </c>
      <c r="E67" s="52"/>
      <c r="F67" s="52">
        <f>'$2026_Pr3'!F67*'#2026_Pr3'!F67</f>
        <v>0</v>
      </c>
      <c r="G67" s="52">
        <f>'$2026_Pr3'!G67*'#2026_Pr3'!G67</f>
        <v>0</v>
      </c>
      <c r="H67" s="52">
        <f>'$2026_Pr3'!H67*'#2026_Pr3'!H67</f>
        <v>0</v>
      </c>
      <c r="I67" s="52">
        <f>'$2026_Pr3'!I67*'#2026_Pr3'!I67</f>
        <v>0</v>
      </c>
      <c r="J67" s="52">
        <f>'$2026_Pr3'!J67*'#2026_Pr3'!J67</f>
        <v>2448</v>
      </c>
      <c r="L67" s="135" t="s">
        <v>10</v>
      </c>
      <c r="M67" s="52"/>
      <c r="N67" s="52">
        <f>'$2026_Pr3'!N67*'#2026_Pr3'!N67</f>
        <v>0</v>
      </c>
      <c r="O67" s="52">
        <f>'$2026_Pr3'!O67*'#2026_Pr3'!O67</f>
        <v>0</v>
      </c>
      <c r="P67" s="52">
        <f>'$2026_Pr3'!P67*'#2026_Pr3'!P67</f>
        <v>0</v>
      </c>
      <c r="Q67" s="52">
        <f>'$2026_Pr3'!Q67*'#2026_Pr3'!Q67</f>
        <v>0</v>
      </c>
      <c r="R67" s="52">
        <f>'$2026_Pr3'!R67*'#2026_Pr3'!R67</f>
        <v>3060</v>
      </c>
      <c r="T67" s="135" t="s">
        <v>11</v>
      </c>
      <c r="U67" s="52"/>
      <c r="V67" s="52">
        <f>'$2026_Pr3'!V67*'#2026_Pr3'!V67</f>
        <v>0</v>
      </c>
      <c r="W67" s="52">
        <f>'$2026_Pr3'!W67*'#2026_Pr3'!W67</f>
        <v>0</v>
      </c>
      <c r="X67" s="52">
        <f>'$2026_Pr3'!X67*'#2026_Pr3'!X67</f>
        <v>0</v>
      </c>
      <c r="Y67" s="52">
        <f>'$2026_Pr3'!Y67*'#2026_Pr3'!Y67</f>
        <v>0</v>
      </c>
      <c r="Z67" s="52">
        <f>'$2026_Pr3'!Z67*'#2026_Pr3'!Z67</f>
        <v>185.45454545454544</v>
      </c>
      <c r="AB67" s="135" t="s">
        <v>12</v>
      </c>
      <c r="AC67" s="52"/>
      <c r="AD67" s="52">
        <f>'$2026_Pr3'!AD67*'#2026_Pr3'!AD67</f>
        <v>0</v>
      </c>
      <c r="AE67" s="52">
        <f>'$2026_Pr3'!AE67*'#2026_Pr3'!AE67</f>
        <v>0</v>
      </c>
      <c r="AF67" s="52">
        <f>'$2026_Pr3'!AF67*'#2026_Pr3'!AF67</f>
        <v>0</v>
      </c>
      <c r="AG67" s="52">
        <f>'$2026_Pr3'!AG67*'#2026_Pr3'!AG67</f>
        <v>0</v>
      </c>
      <c r="AH67" s="52">
        <f>'$2026_Pr3'!AH67*'#2026_Pr3'!AH67</f>
        <v>181.81818181818181</v>
      </c>
      <c r="AI67" s="138"/>
      <c r="AK67" s="138"/>
    </row>
    <row r="68" spans="1:37" x14ac:dyDescent="0.3">
      <c r="A68" s="133">
        <v>63000</v>
      </c>
      <c r="B68" s="133">
        <v>63999</v>
      </c>
      <c r="D68" s="135" t="s">
        <v>9</v>
      </c>
      <c r="E68" s="52"/>
      <c r="F68" s="52">
        <f>'$2026_Pr3'!F68*'#2026_Pr3'!F68</f>
        <v>0</v>
      </c>
      <c r="G68" s="52">
        <f>'$2026_Pr3'!G68*'#2026_Pr3'!G68</f>
        <v>0</v>
      </c>
      <c r="H68" s="52">
        <f>'$2026_Pr3'!H68*'#2026_Pr3'!H68</f>
        <v>0</v>
      </c>
      <c r="I68" s="52">
        <f>'$2026_Pr3'!I68*'#2026_Pr3'!I68</f>
        <v>0</v>
      </c>
      <c r="J68" s="52">
        <f>'$2026_Pr3'!J68*'#2026_Pr3'!J68</f>
        <v>3060</v>
      </c>
      <c r="L68" s="135" t="s">
        <v>10</v>
      </c>
      <c r="M68" s="52"/>
      <c r="N68" s="52">
        <f>'$2026_Pr3'!N68*'#2026_Pr3'!N68</f>
        <v>0</v>
      </c>
      <c r="O68" s="52">
        <f>'$2026_Pr3'!O68*'#2026_Pr3'!O68</f>
        <v>0</v>
      </c>
      <c r="P68" s="52">
        <f>'$2026_Pr3'!P68*'#2026_Pr3'!P68</f>
        <v>0</v>
      </c>
      <c r="Q68" s="52">
        <f>'$2026_Pr3'!Q68*'#2026_Pr3'!Q68</f>
        <v>0</v>
      </c>
      <c r="R68" s="52">
        <f>'$2026_Pr3'!R68*'#2026_Pr3'!R68</f>
        <v>3672</v>
      </c>
      <c r="T68" s="135" t="s">
        <v>11</v>
      </c>
      <c r="U68" s="52"/>
      <c r="V68" s="52">
        <f>'$2026_Pr3'!V68*'#2026_Pr3'!V68</f>
        <v>0</v>
      </c>
      <c r="W68" s="52">
        <f>'$2026_Pr3'!W68*'#2026_Pr3'!W68</f>
        <v>0</v>
      </c>
      <c r="X68" s="52">
        <f>'$2026_Pr3'!X68*'#2026_Pr3'!X68</f>
        <v>0</v>
      </c>
      <c r="Y68" s="52">
        <f>'$2026_Pr3'!Y68*'#2026_Pr3'!Y68</f>
        <v>0</v>
      </c>
      <c r="Z68" s="52">
        <f>'$2026_Pr3'!Z68*'#2026_Pr3'!Z68</f>
        <v>185.45454545454544</v>
      </c>
      <c r="AB68" s="135" t="s">
        <v>12</v>
      </c>
      <c r="AC68" s="52"/>
      <c r="AD68" s="52">
        <f>'$2026_Pr3'!AD68*'#2026_Pr3'!AD68</f>
        <v>0</v>
      </c>
      <c r="AE68" s="52">
        <f>'$2026_Pr3'!AE68*'#2026_Pr3'!AE68</f>
        <v>0</v>
      </c>
      <c r="AF68" s="52">
        <f>'$2026_Pr3'!AF68*'#2026_Pr3'!AF68</f>
        <v>0</v>
      </c>
      <c r="AG68" s="52">
        <f>'$2026_Pr3'!AG68*'#2026_Pr3'!AG68</f>
        <v>0</v>
      </c>
      <c r="AH68" s="52">
        <f>'$2026_Pr3'!AH68*'#2026_Pr3'!AH68</f>
        <v>181.81818181818181</v>
      </c>
      <c r="AI68" s="138"/>
      <c r="AK68" s="138"/>
    </row>
    <row r="69" spans="1:37" x14ac:dyDescent="0.3">
      <c r="A69" s="133">
        <v>64000</v>
      </c>
      <c r="B69" s="133">
        <v>64999</v>
      </c>
      <c r="D69" s="135" t="s">
        <v>9</v>
      </c>
      <c r="E69" s="52"/>
      <c r="F69" s="52">
        <f>'$2026_Pr3'!F69*'#2026_Pr3'!F69</f>
        <v>0</v>
      </c>
      <c r="G69" s="52">
        <f>'$2026_Pr3'!G69*'#2026_Pr3'!G69</f>
        <v>0</v>
      </c>
      <c r="H69" s="52">
        <f>'$2026_Pr3'!H69*'#2026_Pr3'!H69</f>
        <v>0</v>
      </c>
      <c r="I69" s="52">
        <f>'$2026_Pr3'!I69*'#2026_Pr3'!I69</f>
        <v>0</v>
      </c>
      <c r="J69" s="52">
        <f>'$2026_Pr3'!J69*'#2026_Pr3'!J69</f>
        <v>2856</v>
      </c>
      <c r="L69" s="135" t="s">
        <v>10</v>
      </c>
      <c r="M69" s="52"/>
      <c r="N69" s="52">
        <f>'$2026_Pr3'!N69*'#2026_Pr3'!N69</f>
        <v>0</v>
      </c>
      <c r="O69" s="52">
        <f>'$2026_Pr3'!O69*'#2026_Pr3'!O69</f>
        <v>0</v>
      </c>
      <c r="P69" s="52">
        <f>'$2026_Pr3'!P69*'#2026_Pr3'!P69</f>
        <v>0</v>
      </c>
      <c r="Q69" s="52">
        <f>'$2026_Pr3'!Q69*'#2026_Pr3'!Q69</f>
        <v>0</v>
      </c>
      <c r="R69" s="52">
        <f>'$2026_Pr3'!R69*'#2026_Pr3'!R69</f>
        <v>3264</v>
      </c>
      <c r="T69" s="135" t="s">
        <v>11</v>
      </c>
      <c r="U69" s="52"/>
      <c r="V69" s="52">
        <f>'$2026_Pr3'!V69*'#2026_Pr3'!V69</f>
        <v>0</v>
      </c>
      <c r="W69" s="52">
        <f>'$2026_Pr3'!W69*'#2026_Pr3'!W69</f>
        <v>0</v>
      </c>
      <c r="X69" s="52">
        <f>'$2026_Pr3'!X69*'#2026_Pr3'!X69</f>
        <v>0</v>
      </c>
      <c r="Y69" s="52">
        <f>'$2026_Pr3'!Y69*'#2026_Pr3'!Y69</f>
        <v>0</v>
      </c>
      <c r="Z69" s="52">
        <f>'$2026_Pr3'!Z69*'#2026_Pr3'!Z69</f>
        <v>185.45454545454544</v>
      </c>
      <c r="AB69" s="135" t="s">
        <v>12</v>
      </c>
      <c r="AC69" s="52"/>
      <c r="AD69" s="52">
        <f>'$2026_Pr3'!AD69*'#2026_Pr3'!AD69</f>
        <v>0</v>
      </c>
      <c r="AE69" s="52">
        <f>'$2026_Pr3'!AE69*'#2026_Pr3'!AE69</f>
        <v>0</v>
      </c>
      <c r="AF69" s="52">
        <f>'$2026_Pr3'!AF69*'#2026_Pr3'!AF69</f>
        <v>0</v>
      </c>
      <c r="AG69" s="52">
        <f>'$2026_Pr3'!AG69*'#2026_Pr3'!AG69</f>
        <v>0</v>
      </c>
      <c r="AH69" s="52">
        <f>'$2026_Pr3'!AH69*'#2026_Pr3'!AH69</f>
        <v>181.81818181818181</v>
      </c>
      <c r="AI69" s="138"/>
      <c r="AK69" s="138"/>
    </row>
    <row r="70" spans="1:37" x14ac:dyDescent="0.3">
      <c r="D70" s="136"/>
    </row>
    <row r="71" spans="1:37" ht="15.6" x14ac:dyDescent="0.3">
      <c r="B71" s="142" t="s">
        <v>13</v>
      </c>
      <c r="D71" s="136"/>
      <c r="E71" s="143"/>
      <c r="F71" s="143"/>
      <c r="G71" s="143"/>
      <c r="H71" s="143"/>
      <c r="I71" s="143"/>
      <c r="J71" s="143"/>
      <c r="M71" s="143"/>
      <c r="N71" s="143"/>
      <c r="O71" s="143"/>
      <c r="P71" s="143"/>
      <c r="Q71" s="143"/>
      <c r="R71" s="143"/>
      <c r="U71" s="143"/>
      <c r="V71" s="143"/>
      <c r="W71" s="143"/>
      <c r="X71" s="143"/>
      <c r="Y71" s="143"/>
      <c r="Z71" s="143"/>
      <c r="AC71" s="143"/>
      <c r="AD71" s="143"/>
      <c r="AE71" s="143"/>
      <c r="AF71" s="143"/>
      <c r="AG71" s="143"/>
      <c r="AH71" s="143"/>
      <c r="AI71" s="138"/>
    </row>
    <row r="72" spans="1:37" x14ac:dyDescent="0.3">
      <c r="D72" s="136"/>
    </row>
    <row r="73" spans="1:37" x14ac:dyDescent="0.3">
      <c r="D73" s="136"/>
    </row>
    <row r="74" spans="1:37" x14ac:dyDescent="0.3">
      <c r="D74" s="136"/>
    </row>
    <row r="75" spans="1:37" x14ac:dyDescent="0.3">
      <c r="D75" s="136"/>
    </row>
    <row r="76" spans="1:37" x14ac:dyDescent="0.3">
      <c r="D76" s="136"/>
    </row>
    <row r="77" spans="1:37" x14ac:dyDescent="0.3">
      <c r="D77" s="136"/>
    </row>
    <row r="78" spans="1:37" x14ac:dyDescent="0.3">
      <c r="D78" s="136"/>
    </row>
    <row r="79" spans="1:37" x14ac:dyDescent="0.3">
      <c r="D79" s="136"/>
    </row>
    <row r="80" spans="1:37" x14ac:dyDescent="0.3">
      <c r="D80" s="136"/>
    </row>
    <row r="81" spans="4:4" x14ac:dyDescent="0.3">
      <c r="D81" s="136"/>
    </row>
    <row r="82" spans="4:4" x14ac:dyDescent="0.3">
      <c r="D82" s="136"/>
    </row>
    <row r="83" spans="4:4" x14ac:dyDescent="0.3">
      <c r="D83" s="136"/>
    </row>
    <row r="84" spans="4:4" x14ac:dyDescent="0.3">
      <c r="D84" s="136"/>
    </row>
    <row r="85" spans="4:4" x14ac:dyDescent="0.3">
      <c r="D85" s="136"/>
    </row>
    <row r="86" spans="4:4" x14ac:dyDescent="0.3">
      <c r="D86" s="136"/>
    </row>
    <row r="87" spans="4:4" x14ac:dyDescent="0.3">
      <c r="D87" s="136"/>
    </row>
    <row r="88" spans="4:4" x14ac:dyDescent="0.3">
      <c r="D88" s="136"/>
    </row>
    <row r="89" spans="4:4" x14ac:dyDescent="0.3">
      <c r="D89" s="136"/>
    </row>
    <row r="90" spans="4:4" x14ac:dyDescent="0.3">
      <c r="D90" s="136"/>
    </row>
    <row r="91" spans="4:4" x14ac:dyDescent="0.3">
      <c r="D91" s="136"/>
    </row>
  </sheetData>
  <mergeCells count="5">
    <mergeCell ref="A3:B3"/>
    <mergeCell ref="E3:J3"/>
    <mergeCell ref="M3:R3"/>
    <mergeCell ref="U3:Z3"/>
    <mergeCell ref="AC3:AH3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6245-2822-487D-8584-325B57E4DFA4}">
  <sheetPr>
    <tabColor theme="0" tint="-0.499984740745262"/>
  </sheetPr>
  <dimension ref="A1:R79"/>
  <sheetViews>
    <sheetView showGridLines="0" workbookViewId="0"/>
  </sheetViews>
  <sheetFormatPr defaultRowHeight="14.4" x14ac:dyDescent="0.3"/>
  <cols>
    <col min="1" max="1" width="12.88671875" style="64" bestFit="1" customWidth="1"/>
    <col min="2" max="2" width="7.5546875" style="64" bestFit="1" customWidth="1"/>
    <col min="3" max="3" width="12.5546875" style="64" customWidth="1"/>
    <col min="4" max="4" width="29.6640625" style="65" customWidth="1"/>
    <col min="5" max="5" width="17.77734375" style="66" bestFit="1" customWidth="1"/>
    <col min="6" max="6" width="10.77734375" style="63" bestFit="1" customWidth="1"/>
    <col min="7" max="7" width="8.88671875" style="63"/>
    <col min="8" max="8" width="8.88671875" style="63" hidden="1" customWidth="1"/>
    <col min="9" max="9" width="8.88671875" style="63" customWidth="1"/>
    <col min="10" max="10" width="12.5546875" style="63" bestFit="1" customWidth="1"/>
    <col min="11" max="11" width="22" style="63" bestFit="1" customWidth="1"/>
    <col min="12" max="16384" width="8.88671875" style="63"/>
  </cols>
  <sheetData>
    <row r="1" spans="1:18" s="64" customFormat="1" ht="15" thickBot="1" x14ac:dyDescent="0.35">
      <c r="A1" s="75"/>
      <c r="B1" s="75" t="s">
        <v>102</v>
      </c>
      <c r="C1" s="75" t="s">
        <v>104</v>
      </c>
      <c r="D1" s="149" t="s">
        <v>164</v>
      </c>
      <c r="E1" s="76" t="s">
        <v>163</v>
      </c>
      <c r="F1" s="75" t="s">
        <v>101</v>
      </c>
      <c r="J1" s="184"/>
      <c r="K1" s="185"/>
      <c r="L1" s="183" t="s">
        <v>107</v>
      </c>
      <c r="M1" s="183"/>
      <c r="N1" s="183"/>
      <c r="O1" s="183"/>
      <c r="P1" s="183"/>
      <c r="Q1" s="183"/>
    </row>
    <row r="2" spans="1:18" x14ac:dyDescent="0.3">
      <c r="A2" s="188" t="s">
        <v>98</v>
      </c>
      <c r="B2" s="174">
        <v>1</v>
      </c>
      <c r="C2" s="77" t="s">
        <v>36</v>
      </c>
      <c r="D2" s="78">
        <f>Energy_HH!D46</f>
        <v>452</v>
      </c>
      <c r="E2" s="79">
        <f>AVERAGE('$2026_Pr3'!E5:E20)</f>
        <v>366.60000000000008</v>
      </c>
      <c r="F2" s="80">
        <f>E2/D2</f>
        <v>0.8110619469026551</v>
      </c>
      <c r="J2" s="186"/>
      <c r="K2" s="187"/>
      <c r="L2" s="67">
        <v>1</v>
      </c>
      <c r="M2" s="67">
        <v>2</v>
      </c>
      <c r="N2" s="67">
        <v>3</v>
      </c>
      <c r="O2" s="67">
        <v>4</v>
      </c>
      <c r="P2" s="67">
        <v>5</v>
      </c>
      <c r="Q2" s="67" t="s">
        <v>7</v>
      </c>
    </row>
    <row r="3" spans="1:18" x14ac:dyDescent="0.3">
      <c r="A3" s="189"/>
      <c r="B3" s="175"/>
      <c r="C3" s="82" t="s">
        <v>103</v>
      </c>
      <c r="D3" s="83">
        <f>Energy_HH!E46</f>
        <v>643</v>
      </c>
      <c r="E3" s="84">
        <f>AVERAGE('$2026_Pr3'!M5:M20)</f>
        <v>519.39999999999986</v>
      </c>
      <c r="F3" s="85">
        <f>E3/D3</f>
        <v>0.80777604976671824</v>
      </c>
      <c r="J3" s="183" t="s">
        <v>98</v>
      </c>
      <c r="K3" s="67" t="s">
        <v>105</v>
      </c>
      <c r="L3" s="68">
        <f>AVERAGE(F2:F3)</f>
        <v>0.80941899833468667</v>
      </c>
      <c r="M3" s="68">
        <f>AVERAGE(F6:F7)</f>
        <v>0.67683719686882138</v>
      </c>
      <c r="N3" s="68">
        <f>AVERAGE(F10:F11)</f>
        <v>0.67973171304449931</v>
      </c>
      <c r="O3" s="68">
        <f>AVERAGE(F14:F15)</f>
        <v>0.60219750585387677</v>
      </c>
      <c r="P3" s="68">
        <f>AVERAGE(F18:F19)</f>
        <v>0.64507232738361564</v>
      </c>
      <c r="Q3" s="68">
        <f>AVERAGE(F22:F23)</f>
        <v>0.62598158598158637</v>
      </c>
    </row>
    <row r="4" spans="1:18" x14ac:dyDescent="0.3">
      <c r="A4" s="189"/>
      <c r="B4" s="175"/>
      <c r="C4" s="86" t="s">
        <v>11</v>
      </c>
      <c r="D4" s="87">
        <f>Energy_HH!F46</f>
        <v>1156</v>
      </c>
      <c r="E4" s="88">
        <f>AVERAGE('$2026_Pr3'!U5:U20)</f>
        <v>625.44744318181813</v>
      </c>
      <c r="F4" s="89">
        <f t="shared" ref="F4:F24" si="0">E4/D4</f>
        <v>0.54104450102233403</v>
      </c>
      <c r="J4" s="183"/>
      <c r="K4" s="67" t="s">
        <v>106</v>
      </c>
      <c r="L4" s="68">
        <f>AVERAGE(F4:F5)</f>
        <v>0.39933321562872659</v>
      </c>
      <c r="M4" s="68">
        <f>AVERAGE(F8:F9)</f>
        <v>0.33330120708307676</v>
      </c>
      <c r="N4" s="68">
        <f>AVERAGE(F12:F13)</f>
        <v>0.24892973686558734</v>
      </c>
      <c r="O4" s="68">
        <f>AVERAGE(F16:F17)</f>
        <v>0.22896947651854926</v>
      </c>
      <c r="P4" s="68">
        <f>AVERAGE(F20:F21)</f>
        <v>0.21827205978779873</v>
      </c>
      <c r="Q4" s="68">
        <f>AVERAGE(F24:F25)</f>
        <v>0.18580720785446689</v>
      </c>
    </row>
    <row r="5" spans="1:18" x14ac:dyDescent="0.3">
      <c r="A5" s="189"/>
      <c r="B5" s="175"/>
      <c r="C5" s="81" t="s">
        <v>12</v>
      </c>
      <c r="D5" s="90">
        <f>Energy_HH!G46</f>
        <v>1651</v>
      </c>
      <c r="E5" s="91">
        <f>AVERAGE('$2026_Pr3'!AC5:AC20)</f>
        <v>425.33380681818176</v>
      </c>
      <c r="F5" s="92">
        <f t="shared" si="0"/>
        <v>0.2576219302351192</v>
      </c>
      <c r="J5" s="183" t="s">
        <v>99</v>
      </c>
      <c r="K5" s="67" t="s">
        <v>105</v>
      </c>
      <c r="L5" s="68">
        <f>AVERAGE(F26:F27)</f>
        <v>0.62103903164095287</v>
      </c>
      <c r="M5" s="68">
        <f>AVERAGE(F30:F31)</f>
        <v>0.45105238469918896</v>
      </c>
      <c r="N5" s="68">
        <f>AVERAGE(F34:F35)</f>
        <v>0.38810240481603642</v>
      </c>
      <c r="O5" s="68">
        <f>AVERAGE(F38:F39)</f>
        <v>0.31702425741271806</v>
      </c>
      <c r="P5" s="68">
        <f>AVERAGE(F42:F43)</f>
        <v>0.3329731105660203</v>
      </c>
      <c r="Q5" s="68">
        <f>AVERAGE(F46:F47)</f>
        <v>0.32836487836487838</v>
      </c>
    </row>
    <row r="6" spans="1:18" x14ac:dyDescent="0.3">
      <c r="A6" s="189"/>
      <c r="B6" s="175">
        <v>2</v>
      </c>
      <c r="C6" s="93" t="s">
        <v>36</v>
      </c>
      <c r="D6" s="94">
        <f>Energy_HH!D47</f>
        <v>528</v>
      </c>
      <c r="E6" s="95">
        <f>AVERAGE('$2026_Pr3'!F5:F26)</f>
        <v>356.60000000000019</v>
      </c>
      <c r="F6" s="96">
        <f t="shared" si="0"/>
        <v>0.67537878787878824</v>
      </c>
      <c r="J6" s="183"/>
      <c r="K6" s="67" t="s">
        <v>106</v>
      </c>
      <c r="L6" s="68">
        <f>AVERAGE(F28:F29)</f>
        <v>0.14204753846268162</v>
      </c>
      <c r="M6" s="68">
        <f>AVERAGE(F32:F33)</f>
        <v>7.9868657548544345E-2</v>
      </c>
      <c r="N6" s="68">
        <f>AVERAGE(F36:F37)</f>
        <v>6.0869239495708369E-2</v>
      </c>
      <c r="O6" s="68">
        <f>AVERAGE(F40:F41)</f>
        <v>6.3588299138154572E-2</v>
      </c>
      <c r="P6" s="68">
        <f>AVERAGE(F44:F45)</f>
        <v>6.5874221752640461E-2</v>
      </c>
      <c r="Q6" s="68">
        <f>AVERAGE(F48:F49)</f>
        <v>6.1860223379313309E-2</v>
      </c>
    </row>
    <row r="7" spans="1:18" x14ac:dyDescent="0.3">
      <c r="A7" s="189"/>
      <c r="B7" s="175"/>
      <c r="C7" s="82" t="s">
        <v>103</v>
      </c>
      <c r="D7" s="83">
        <f>Energy_HH!E47</f>
        <v>751</v>
      </c>
      <c r="E7" s="84">
        <f>AVERAGE('$2026_Pr3'!N5:N26)</f>
        <v>509.39999999999981</v>
      </c>
      <c r="F7" s="85">
        <f t="shared" si="0"/>
        <v>0.67829560585885462</v>
      </c>
      <c r="J7"/>
      <c r="K7"/>
      <c r="L7" s="69"/>
      <c r="M7" s="69"/>
      <c r="N7" s="69"/>
      <c r="O7" s="69"/>
      <c r="P7" s="69"/>
      <c r="Q7" s="69"/>
    </row>
    <row r="8" spans="1:18" x14ac:dyDescent="0.3">
      <c r="A8" s="189"/>
      <c r="B8" s="175"/>
      <c r="C8" s="86" t="s">
        <v>11</v>
      </c>
      <c r="D8" s="87">
        <f>Energy_HH!F47</f>
        <v>1149</v>
      </c>
      <c r="E8" s="88">
        <f>AVERAGE('$2026_Pr3'!V5:V26)</f>
        <v>516.23966942148763</v>
      </c>
      <c r="F8" s="89">
        <f t="shared" si="0"/>
        <v>0.44929475145473247</v>
      </c>
      <c r="J8"/>
      <c r="K8"/>
      <c r="L8" s="69"/>
      <c r="M8" s="69"/>
      <c r="N8" s="69"/>
      <c r="O8" s="69"/>
      <c r="P8" s="69"/>
      <c r="Q8" s="69"/>
    </row>
    <row r="9" spans="1:18" x14ac:dyDescent="0.3">
      <c r="A9" s="189"/>
      <c r="B9" s="175"/>
      <c r="C9" s="81" t="s">
        <v>12</v>
      </c>
      <c r="D9" s="90">
        <f>Energy_HH!G47</f>
        <v>1611</v>
      </c>
      <c r="E9" s="91">
        <f>AVERAGE('$2026_Pr3'!AD5:AD26)</f>
        <v>350.08264462809922</v>
      </c>
      <c r="F9" s="92">
        <f t="shared" si="0"/>
        <v>0.21730766271142099</v>
      </c>
      <c r="J9"/>
      <c r="K9"/>
    </row>
    <row r="10" spans="1:18" x14ac:dyDescent="0.3">
      <c r="A10" s="189"/>
      <c r="B10" s="175">
        <v>3</v>
      </c>
      <c r="C10" s="93" t="s">
        <v>36</v>
      </c>
      <c r="D10" s="94">
        <f>Energy_HH!D48</f>
        <v>501</v>
      </c>
      <c r="E10" s="95">
        <f>AVERAGE('$2026_Pr3'!G5:G32)</f>
        <v>346.60000000000025</v>
      </c>
      <c r="F10" s="96">
        <f t="shared" si="0"/>
        <v>0.69181636726546958</v>
      </c>
      <c r="J10"/>
      <c r="K10"/>
      <c r="L10"/>
      <c r="M10"/>
      <c r="N10"/>
      <c r="O10"/>
      <c r="P10"/>
      <c r="Q10"/>
      <c r="R10"/>
    </row>
    <row r="11" spans="1:18" x14ac:dyDescent="0.3">
      <c r="A11" s="189"/>
      <c r="B11" s="175"/>
      <c r="C11" s="82" t="s">
        <v>103</v>
      </c>
      <c r="D11" s="83">
        <f>Energy_HH!E48</f>
        <v>748</v>
      </c>
      <c r="E11" s="84">
        <f>AVERAGE('$2026_Pr3'!O5:O32)</f>
        <v>499.39999999999975</v>
      </c>
      <c r="F11" s="85">
        <f t="shared" si="0"/>
        <v>0.66764705882352904</v>
      </c>
      <c r="J11"/>
      <c r="K11"/>
      <c r="L11"/>
      <c r="M11"/>
      <c r="N11"/>
      <c r="O11"/>
      <c r="P11"/>
      <c r="Q11"/>
      <c r="R11"/>
    </row>
    <row r="12" spans="1:18" x14ac:dyDescent="0.3">
      <c r="A12" s="189"/>
      <c r="B12" s="175"/>
      <c r="C12" s="86" t="s">
        <v>11</v>
      </c>
      <c r="D12" s="87">
        <f>Energy_HH!F48</f>
        <v>1392</v>
      </c>
      <c r="E12" s="88">
        <f>AVERAGE('$2026_Pr3'!W5:W32)</f>
        <v>435.06493506493496</v>
      </c>
      <c r="F12" s="89">
        <f t="shared" si="0"/>
        <v>0.31254664875354521</v>
      </c>
      <c r="J12"/>
      <c r="K12"/>
      <c r="L12"/>
      <c r="M12"/>
      <c r="N12"/>
      <c r="O12"/>
      <c r="P12"/>
      <c r="Q12"/>
      <c r="R12"/>
    </row>
    <row r="13" spans="1:18" x14ac:dyDescent="0.3">
      <c r="A13" s="189"/>
      <c r="B13" s="175"/>
      <c r="C13" s="81" t="s">
        <v>12</v>
      </c>
      <c r="D13" s="90">
        <f>Energy_HH!G47</f>
        <v>1611</v>
      </c>
      <c r="E13" s="91">
        <f>AVERAGE('$2026_Pr3'!AE5:AE32)</f>
        <v>298.53896103896102</v>
      </c>
      <c r="F13" s="92">
        <f t="shared" si="0"/>
        <v>0.18531282497762944</v>
      </c>
      <c r="J13"/>
      <c r="K13"/>
      <c r="L13"/>
      <c r="M13"/>
      <c r="N13"/>
      <c r="O13"/>
      <c r="P13"/>
      <c r="Q13"/>
      <c r="R13"/>
    </row>
    <row r="14" spans="1:18" x14ac:dyDescent="0.3">
      <c r="A14" s="189"/>
      <c r="B14" s="175">
        <v>4</v>
      </c>
      <c r="C14" s="93" t="s">
        <v>36</v>
      </c>
      <c r="D14" s="94">
        <f>Energy_HH!D49</f>
        <v>597</v>
      </c>
      <c r="E14" s="95">
        <f>AVERAGE('$2026_Pr3'!H5:H38)</f>
        <v>336.60000000000025</v>
      </c>
      <c r="F14" s="96">
        <f t="shared" si="0"/>
        <v>0.5638190954773874</v>
      </c>
      <c r="J14"/>
      <c r="K14"/>
      <c r="L14"/>
      <c r="M14"/>
      <c r="N14"/>
      <c r="O14"/>
      <c r="P14"/>
      <c r="Q14"/>
      <c r="R14"/>
    </row>
    <row r="15" spans="1:18" x14ac:dyDescent="0.3">
      <c r="A15" s="189"/>
      <c r="B15" s="175"/>
      <c r="C15" s="82" t="s">
        <v>103</v>
      </c>
      <c r="D15" s="83">
        <f>Energy_HH!E49</f>
        <v>764</v>
      </c>
      <c r="E15" s="84">
        <f>AVERAGE('$2026_Pr3'!P5:P38)</f>
        <v>489.39999999999975</v>
      </c>
      <c r="F15" s="85">
        <f t="shared" si="0"/>
        <v>0.64057591623036614</v>
      </c>
      <c r="J15"/>
      <c r="K15"/>
      <c r="L15"/>
      <c r="M15"/>
      <c r="N15"/>
      <c r="O15"/>
      <c r="P15"/>
      <c r="Q15"/>
      <c r="R15"/>
    </row>
    <row r="16" spans="1:18" x14ac:dyDescent="0.3">
      <c r="A16" s="189"/>
      <c r="B16" s="175"/>
      <c r="C16" s="86" t="s">
        <v>11</v>
      </c>
      <c r="D16" s="87">
        <f>Energy_HH!F49</f>
        <v>1285</v>
      </c>
      <c r="E16" s="88">
        <f>AVERAGE('$2026_Pr3'!X5:X38)</f>
        <v>377.67379679144369</v>
      </c>
      <c r="F16" s="89">
        <f t="shared" si="0"/>
        <v>0.2939095694875048</v>
      </c>
      <c r="J16"/>
      <c r="K16"/>
      <c r="L16"/>
      <c r="M16"/>
      <c r="N16"/>
      <c r="O16"/>
      <c r="P16"/>
      <c r="Q16"/>
      <c r="R16"/>
    </row>
    <row r="17" spans="1:6" x14ac:dyDescent="0.3">
      <c r="A17" s="189"/>
      <c r="B17" s="175"/>
      <c r="C17" s="81" t="s">
        <v>12</v>
      </c>
      <c r="D17" s="90">
        <f>Energy_HH!G47</f>
        <v>1611</v>
      </c>
      <c r="E17" s="91">
        <f>AVERAGE('$2026_Pr3'!AF5:AF38)</f>
        <v>264.25133689839555</v>
      </c>
      <c r="F17" s="92">
        <f t="shared" si="0"/>
        <v>0.16402938354959376</v>
      </c>
    </row>
    <row r="18" spans="1:6" x14ac:dyDescent="0.3">
      <c r="A18" s="189"/>
      <c r="B18" s="175">
        <v>5</v>
      </c>
      <c r="C18" s="93" t="s">
        <v>36</v>
      </c>
      <c r="D18" s="94">
        <f>Energy_HH!D50</f>
        <v>527</v>
      </c>
      <c r="E18" s="95">
        <f>AVERAGE('$2026_Pr3'!I5:I43)</f>
        <v>334.00000000000023</v>
      </c>
      <c r="F18" s="96">
        <f t="shared" si="0"/>
        <v>0.63377609108159438</v>
      </c>
    </row>
    <row r="19" spans="1:6" x14ac:dyDescent="0.3">
      <c r="A19" s="189"/>
      <c r="B19" s="175"/>
      <c r="C19" s="82" t="s">
        <v>103</v>
      </c>
      <c r="D19" s="83">
        <f>Energy_HH!E50</f>
        <v>738</v>
      </c>
      <c r="E19" s="84">
        <f>AVERAGE('$2026_Pr3'!Q5:Q43)</f>
        <v>484.40000000000003</v>
      </c>
      <c r="F19" s="85">
        <f t="shared" si="0"/>
        <v>0.6563685636856369</v>
      </c>
    </row>
    <row r="20" spans="1:6" x14ac:dyDescent="0.3">
      <c r="A20" s="189"/>
      <c r="B20" s="175"/>
      <c r="C20" s="86" t="s">
        <v>11</v>
      </c>
      <c r="D20" s="87">
        <f>Energy_HH!F50</f>
        <v>1207</v>
      </c>
      <c r="E20" s="88">
        <f>AVERAGE('$2026_Pr3'!Y5:Y43)</f>
        <v>344.2657342657339</v>
      </c>
      <c r="F20" s="89">
        <f t="shared" si="0"/>
        <v>0.28522430345131228</v>
      </c>
    </row>
    <row r="21" spans="1:6" x14ac:dyDescent="0.3">
      <c r="A21" s="189"/>
      <c r="B21" s="175"/>
      <c r="C21" s="81" t="s">
        <v>12</v>
      </c>
      <c r="D21" s="90">
        <f>Energy_HH!G47</f>
        <v>1611</v>
      </c>
      <c r="E21" s="91">
        <f>AVERAGE('$2026_Pr3'!AG5:AG43)</f>
        <v>243.7762237762235</v>
      </c>
      <c r="F21" s="92">
        <f t="shared" si="0"/>
        <v>0.15131981612428522</v>
      </c>
    </row>
    <row r="22" spans="1:6" x14ac:dyDescent="0.3">
      <c r="A22" s="189"/>
      <c r="B22" s="175" t="s">
        <v>7</v>
      </c>
      <c r="C22" s="93" t="s">
        <v>36</v>
      </c>
      <c r="D22" s="94">
        <f>Energy_HH!D51</f>
        <v>518</v>
      </c>
      <c r="E22" s="95">
        <f>AVERAGE('$2026_Pr3'!J5:J49)</f>
        <v>333.46666666666687</v>
      </c>
      <c r="F22" s="96">
        <f t="shared" si="0"/>
        <v>0.64375804375804413</v>
      </c>
    </row>
    <row r="23" spans="1:6" x14ac:dyDescent="0.3">
      <c r="A23" s="189"/>
      <c r="B23" s="175"/>
      <c r="C23" s="82" t="s">
        <v>103</v>
      </c>
      <c r="D23" s="83">
        <f>Energy_HH!E51</f>
        <v>780</v>
      </c>
      <c r="E23" s="84">
        <f>AVERAGE('$2026_Pr3'!R5:R49)</f>
        <v>474.40000000000032</v>
      </c>
      <c r="F23" s="85">
        <f t="shared" si="0"/>
        <v>0.60820512820512862</v>
      </c>
    </row>
    <row r="24" spans="1:6" x14ac:dyDescent="0.3">
      <c r="A24" s="189"/>
      <c r="B24" s="175"/>
      <c r="C24" s="86" t="s">
        <v>11</v>
      </c>
      <c r="D24" s="87">
        <f>Energy_HH!F51</f>
        <v>1351</v>
      </c>
      <c r="E24" s="88">
        <f>AVERAGE('$2026_Pr3'!Z5:Z49)</f>
        <v>313.05050505050468</v>
      </c>
      <c r="F24" s="89">
        <f t="shared" si="0"/>
        <v>0.23171762031865631</v>
      </c>
    </row>
    <row r="25" spans="1:6" ht="15" thickBot="1" x14ac:dyDescent="0.35">
      <c r="A25" s="190"/>
      <c r="B25" s="176"/>
      <c r="C25" s="97" t="s">
        <v>12</v>
      </c>
      <c r="D25" s="98">
        <f>Energy_HH!G47</f>
        <v>1611</v>
      </c>
      <c r="E25" s="99">
        <f>AVERAGE('$2026_Pr3'!AH5:AH49)</f>
        <v>225.37373737373701</v>
      </c>
      <c r="F25" s="100">
        <f>E25/D25</f>
        <v>0.13989679539027747</v>
      </c>
    </row>
    <row r="26" spans="1:6" x14ac:dyDescent="0.3">
      <c r="A26" s="177" t="s">
        <v>99</v>
      </c>
      <c r="B26" s="180">
        <v>1</v>
      </c>
      <c r="C26" s="77" t="s">
        <v>36</v>
      </c>
      <c r="D26" s="78">
        <f>D2</f>
        <v>452</v>
      </c>
      <c r="E26" s="79">
        <f>AVERAGE('$2026_Pr3'!E21:E24)</f>
        <v>266.60000000000002</v>
      </c>
      <c r="F26" s="80">
        <f>E26/D26</f>
        <v>0.58982300884955752</v>
      </c>
    </row>
    <row r="27" spans="1:6" x14ac:dyDescent="0.3">
      <c r="A27" s="178"/>
      <c r="B27" s="181"/>
      <c r="C27" s="82" t="s">
        <v>103</v>
      </c>
      <c r="D27" s="83">
        <f t="shared" ref="D27:D49" si="1">D3</f>
        <v>643</v>
      </c>
      <c r="E27" s="84">
        <f>AVERAGE('$2026_Pr3'!M21:M24)</f>
        <v>419.4</v>
      </c>
      <c r="F27" s="85">
        <f>E27/D27</f>
        <v>0.65225505443234832</v>
      </c>
    </row>
    <row r="28" spans="1:6" x14ac:dyDescent="0.3">
      <c r="A28" s="178"/>
      <c r="B28" s="181"/>
      <c r="C28" s="86" t="s">
        <v>11</v>
      </c>
      <c r="D28" s="87">
        <f t="shared" si="1"/>
        <v>1156</v>
      </c>
      <c r="E28" s="88">
        <f>AVERAGE('$2026_Pr3'!U21:U24)</f>
        <v>222.27272727272725</v>
      </c>
      <c r="F28" s="89">
        <f t="shared" ref="F28:F48" si="2">E28/D28</f>
        <v>0.19227744573765332</v>
      </c>
    </row>
    <row r="29" spans="1:6" x14ac:dyDescent="0.3">
      <c r="A29" s="178"/>
      <c r="B29" s="181"/>
      <c r="C29" s="101" t="s">
        <v>12</v>
      </c>
      <c r="D29" s="102">
        <f t="shared" si="1"/>
        <v>1651</v>
      </c>
      <c r="E29" s="103">
        <f>AVERAGE('$2026_Pr3'!AC21:AC24)</f>
        <v>151.59090909090907</v>
      </c>
      <c r="F29" s="92">
        <f t="shared" si="2"/>
        <v>9.1817631187709914E-2</v>
      </c>
    </row>
    <row r="30" spans="1:6" x14ac:dyDescent="0.3">
      <c r="A30" s="178"/>
      <c r="B30" s="181">
        <v>2</v>
      </c>
      <c r="C30" s="93" t="s">
        <v>36</v>
      </c>
      <c r="D30" s="94">
        <f t="shared" si="1"/>
        <v>528</v>
      </c>
      <c r="E30" s="95">
        <f>AVERAGE('$2026_Pr3'!F27:F32)</f>
        <v>216.6</v>
      </c>
      <c r="F30" s="96">
        <f t="shared" si="2"/>
        <v>0.41022727272727272</v>
      </c>
    </row>
    <row r="31" spans="1:6" x14ac:dyDescent="0.3">
      <c r="A31" s="178"/>
      <c r="B31" s="181"/>
      <c r="C31" s="82" t="s">
        <v>103</v>
      </c>
      <c r="D31" s="83">
        <f t="shared" si="1"/>
        <v>751</v>
      </c>
      <c r="E31" s="84">
        <f>AVERAGE('$2026_Pr3'!N27:N32)</f>
        <v>369.40000000000003</v>
      </c>
      <c r="F31" s="85">
        <f t="shared" si="2"/>
        <v>0.49187749667110525</v>
      </c>
    </row>
    <row r="32" spans="1:6" x14ac:dyDescent="0.3">
      <c r="A32" s="178"/>
      <c r="B32" s="181"/>
      <c r="C32" s="86" t="s">
        <v>11</v>
      </c>
      <c r="D32" s="87">
        <f t="shared" si="1"/>
        <v>1149</v>
      </c>
      <c r="E32" s="88">
        <f>AVERAGE('$2026_Pr3'!V27:V32)</f>
        <v>117.72727272727271</v>
      </c>
      <c r="F32" s="89">
        <f t="shared" si="2"/>
        <v>0.10246063770867947</v>
      </c>
    </row>
    <row r="33" spans="1:6" x14ac:dyDescent="0.3">
      <c r="A33" s="178"/>
      <c r="B33" s="181"/>
      <c r="C33" s="101" t="s">
        <v>12</v>
      </c>
      <c r="D33" s="102">
        <f t="shared" si="1"/>
        <v>1611</v>
      </c>
      <c r="E33" s="103">
        <f>AVERAGE('$2026_Pr3'!AD27:AD32)</f>
        <v>92.272727272727252</v>
      </c>
      <c r="F33" s="92">
        <f t="shared" si="2"/>
        <v>5.727667738840922E-2</v>
      </c>
    </row>
    <row r="34" spans="1:6" x14ac:dyDescent="0.3">
      <c r="A34" s="178"/>
      <c r="B34" s="181">
        <v>3</v>
      </c>
      <c r="C34" s="93" t="s">
        <v>36</v>
      </c>
      <c r="D34" s="94">
        <f t="shared" si="1"/>
        <v>501</v>
      </c>
      <c r="E34" s="95">
        <f>AVERAGE('$2026_Pr3'!G33:G39)</f>
        <v>171.60000000000005</v>
      </c>
      <c r="F34" s="96">
        <f t="shared" si="2"/>
        <v>0.34251497005988035</v>
      </c>
    </row>
    <row r="35" spans="1:6" x14ac:dyDescent="0.3">
      <c r="A35" s="178"/>
      <c r="B35" s="181"/>
      <c r="C35" s="82" t="s">
        <v>103</v>
      </c>
      <c r="D35" s="83">
        <f t="shared" si="1"/>
        <v>748</v>
      </c>
      <c r="E35" s="84">
        <f>AVERAGE('$2026_Pr3'!O33:O39)</f>
        <v>324.40000000000003</v>
      </c>
      <c r="F35" s="85">
        <f t="shared" si="2"/>
        <v>0.43368983957219254</v>
      </c>
    </row>
    <row r="36" spans="1:6" x14ac:dyDescent="0.3">
      <c r="A36" s="178"/>
      <c r="B36" s="181"/>
      <c r="C36" s="86" t="s">
        <v>11</v>
      </c>
      <c r="D36" s="87">
        <f t="shared" si="1"/>
        <v>1392</v>
      </c>
      <c r="E36" s="88">
        <f>AVERAGE('$2026_Pr3'!W33:W39)</f>
        <v>90.909090909090892</v>
      </c>
      <c r="F36" s="89">
        <f t="shared" si="2"/>
        <v>6.5308254963427362E-2</v>
      </c>
    </row>
    <row r="37" spans="1:6" x14ac:dyDescent="0.3">
      <c r="A37" s="178"/>
      <c r="B37" s="181"/>
      <c r="C37" s="101" t="s">
        <v>12</v>
      </c>
      <c r="D37" s="102">
        <f t="shared" si="1"/>
        <v>1611</v>
      </c>
      <c r="E37" s="103">
        <f>AVERAGE('$2026_Pr3'!AE33:AE39)</f>
        <v>90.909090909090892</v>
      </c>
      <c r="F37" s="92">
        <f t="shared" si="2"/>
        <v>5.6430224027989383E-2</v>
      </c>
    </row>
    <row r="38" spans="1:6" x14ac:dyDescent="0.3">
      <c r="A38" s="178"/>
      <c r="B38" s="181">
        <v>4</v>
      </c>
      <c r="C38" s="93" t="s">
        <v>36</v>
      </c>
      <c r="D38" s="94">
        <f t="shared" si="1"/>
        <v>597</v>
      </c>
      <c r="E38" s="95">
        <f>AVERAGE('$2026_Pr3'!H39:H46)</f>
        <v>160.19999999999999</v>
      </c>
      <c r="F38" s="96">
        <f t="shared" si="2"/>
        <v>0.26834170854271355</v>
      </c>
    </row>
    <row r="39" spans="1:6" x14ac:dyDescent="0.3">
      <c r="A39" s="178"/>
      <c r="B39" s="181"/>
      <c r="C39" s="82" t="s">
        <v>103</v>
      </c>
      <c r="D39" s="83">
        <f t="shared" si="1"/>
        <v>764</v>
      </c>
      <c r="E39" s="84">
        <f>AVERAGE('$2026_Pr3'!P39:P46)</f>
        <v>279.40000000000003</v>
      </c>
      <c r="F39" s="85">
        <f t="shared" si="2"/>
        <v>0.36570680628272256</v>
      </c>
    </row>
    <row r="40" spans="1:6" x14ac:dyDescent="0.3">
      <c r="A40" s="178"/>
      <c r="B40" s="181"/>
      <c r="C40" s="86" t="s">
        <v>11</v>
      </c>
      <c r="D40" s="87">
        <f t="shared" si="1"/>
        <v>1285</v>
      </c>
      <c r="E40" s="88">
        <f>AVERAGE('$2026_Pr3'!X39:X46)</f>
        <v>90.909090909090892</v>
      </c>
      <c r="F40" s="89">
        <f t="shared" si="2"/>
        <v>7.0746374248319754E-2</v>
      </c>
    </row>
    <row r="41" spans="1:6" x14ac:dyDescent="0.3">
      <c r="A41" s="178"/>
      <c r="B41" s="181"/>
      <c r="C41" s="101" t="s">
        <v>12</v>
      </c>
      <c r="D41" s="102">
        <f t="shared" si="1"/>
        <v>1611</v>
      </c>
      <c r="E41" s="103">
        <f>AVERAGE('$2026_Pr3'!AF39:AF46)</f>
        <v>90.909090909090892</v>
      </c>
      <c r="F41" s="92">
        <f t="shared" si="2"/>
        <v>5.6430224027989383E-2</v>
      </c>
    </row>
    <row r="42" spans="1:6" x14ac:dyDescent="0.3">
      <c r="A42" s="178"/>
      <c r="B42" s="181">
        <v>5</v>
      </c>
      <c r="C42" s="93" t="s">
        <v>36</v>
      </c>
      <c r="D42" s="94">
        <f t="shared" si="1"/>
        <v>527</v>
      </c>
      <c r="E42" s="95">
        <f>AVERAGE('$2026_Pr3'!I44:I53)</f>
        <v>180</v>
      </c>
      <c r="F42" s="96">
        <f t="shared" si="2"/>
        <v>0.34155597722960152</v>
      </c>
    </row>
    <row r="43" spans="1:6" x14ac:dyDescent="0.3">
      <c r="A43" s="178"/>
      <c r="B43" s="181"/>
      <c r="C43" s="82" t="s">
        <v>103</v>
      </c>
      <c r="D43" s="83">
        <f t="shared" si="1"/>
        <v>738</v>
      </c>
      <c r="E43" s="84">
        <f>AVERAGE('$2026_Pr3'!Q44:Q53)</f>
        <v>239.40000000000003</v>
      </c>
      <c r="F43" s="85">
        <f t="shared" si="2"/>
        <v>0.32439024390243909</v>
      </c>
    </row>
    <row r="44" spans="1:6" x14ac:dyDescent="0.3">
      <c r="A44" s="178"/>
      <c r="B44" s="181"/>
      <c r="C44" s="86" t="s">
        <v>11</v>
      </c>
      <c r="D44" s="87">
        <f t="shared" si="1"/>
        <v>1207</v>
      </c>
      <c r="E44" s="88">
        <f>AVERAGE('$2026_Pr3'!Y44:Y53)</f>
        <v>90.909090909090892</v>
      </c>
      <c r="F44" s="89">
        <f t="shared" si="2"/>
        <v>7.5318219477291545E-2</v>
      </c>
    </row>
    <row r="45" spans="1:6" x14ac:dyDescent="0.3">
      <c r="A45" s="178"/>
      <c r="B45" s="181"/>
      <c r="C45" s="101" t="s">
        <v>12</v>
      </c>
      <c r="D45" s="102">
        <f t="shared" si="1"/>
        <v>1611</v>
      </c>
      <c r="E45" s="103">
        <f>AVERAGE('$2026_Pr3'!AG44:AG53)</f>
        <v>90.909090909090892</v>
      </c>
      <c r="F45" s="92">
        <f t="shared" si="2"/>
        <v>5.6430224027989383E-2</v>
      </c>
    </row>
    <row r="46" spans="1:6" x14ac:dyDescent="0.3">
      <c r="A46" s="178"/>
      <c r="B46" s="181" t="s">
        <v>7</v>
      </c>
      <c r="C46" s="93" t="s">
        <v>36</v>
      </c>
      <c r="D46" s="94">
        <f t="shared" si="1"/>
        <v>518</v>
      </c>
      <c r="E46" s="95">
        <f>AVERAGE('$2026_Pr3'!J50:J60)</f>
        <v>200</v>
      </c>
      <c r="F46" s="96">
        <f t="shared" si="2"/>
        <v>0.38610038610038611</v>
      </c>
    </row>
    <row r="47" spans="1:6" x14ac:dyDescent="0.3">
      <c r="A47" s="178"/>
      <c r="B47" s="181"/>
      <c r="C47" s="82" t="s">
        <v>103</v>
      </c>
      <c r="D47" s="83">
        <f t="shared" si="1"/>
        <v>780</v>
      </c>
      <c r="E47" s="84">
        <f>AVERAGE('$2026_Pr3'!R50:R60)</f>
        <v>211.09090909090909</v>
      </c>
      <c r="F47" s="85">
        <f t="shared" si="2"/>
        <v>0.27062937062937065</v>
      </c>
    </row>
    <row r="48" spans="1:6" x14ac:dyDescent="0.3">
      <c r="A48" s="178"/>
      <c r="B48" s="181"/>
      <c r="C48" s="86" t="s">
        <v>11</v>
      </c>
      <c r="D48" s="87">
        <f t="shared" si="1"/>
        <v>1351</v>
      </c>
      <c r="E48" s="88">
        <f>AVERAGE('$2026_Pr3'!Z50:Z60)</f>
        <v>90.909090909090892</v>
      </c>
      <c r="F48" s="89">
        <f t="shared" si="2"/>
        <v>6.7290222730637228E-2</v>
      </c>
    </row>
    <row r="49" spans="1:7" ht="15" thickBot="1" x14ac:dyDescent="0.35">
      <c r="A49" s="179"/>
      <c r="B49" s="182"/>
      <c r="C49" s="104" t="s">
        <v>12</v>
      </c>
      <c r="D49" s="105">
        <f t="shared" si="1"/>
        <v>1611</v>
      </c>
      <c r="E49" s="106">
        <f>AVERAGE('$2026_Pr3'!AH50:AH60)</f>
        <v>90.909090909090892</v>
      </c>
      <c r="F49" s="100">
        <f>E49/D49</f>
        <v>5.6430224027989383E-2</v>
      </c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 s="173" t="s">
        <v>100</v>
      </c>
      <c r="B74" s="64">
        <v>1</v>
      </c>
    </row>
    <row r="75" spans="1:7" x14ac:dyDescent="0.3">
      <c r="A75" s="173"/>
      <c r="B75" s="64">
        <v>2</v>
      </c>
    </row>
    <row r="76" spans="1:7" x14ac:dyDescent="0.3">
      <c r="A76" s="173"/>
      <c r="B76" s="64">
        <v>3</v>
      </c>
    </row>
    <row r="77" spans="1:7" x14ac:dyDescent="0.3">
      <c r="A77" s="173"/>
      <c r="B77" s="64">
        <v>4</v>
      </c>
    </row>
    <row r="78" spans="1:7" x14ac:dyDescent="0.3">
      <c r="A78" s="173"/>
      <c r="B78" s="64">
        <v>5</v>
      </c>
    </row>
    <row r="79" spans="1:7" x14ac:dyDescent="0.3">
      <c r="A79" s="173"/>
      <c r="B79" s="64" t="s">
        <v>7</v>
      </c>
    </row>
  </sheetData>
  <autoFilter ref="A1:F79" xr:uid="{1E436245-2822-487D-8584-325B57E4DFA4}"/>
  <mergeCells count="19">
    <mergeCell ref="J3:J4"/>
    <mergeCell ref="J5:J6"/>
    <mergeCell ref="L1:Q1"/>
    <mergeCell ref="J1:K2"/>
    <mergeCell ref="A2:A25"/>
    <mergeCell ref="A74:A79"/>
    <mergeCell ref="B2:B5"/>
    <mergeCell ref="B6:B9"/>
    <mergeCell ref="B10:B13"/>
    <mergeCell ref="B14:B17"/>
    <mergeCell ref="B18:B21"/>
    <mergeCell ref="B22:B25"/>
    <mergeCell ref="A26:A49"/>
    <mergeCell ref="B26:B29"/>
    <mergeCell ref="B30:B33"/>
    <mergeCell ref="B34:B37"/>
    <mergeCell ref="B38:B41"/>
    <mergeCell ref="B42:B45"/>
    <mergeCell ref="B46:B4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78D3-8F42-4D88-B3B7-857657AAF78D}">
  <dimension ref="A1:M62"/>
  <sheetViews>
    <sheetView topLeftCell="A26" workbookViewId="0">
      <selection activeCell="A34" sqref="A34"/>
    </sheetView>
  </sheetViews>
  <sheetFormatPr defaultRowHeight="14.4" x14ac:dyDescent="0.3"/>
  <cols>
    <col min="1" max="1" width="10" customWidth="1"/>
    <col min="2" max="2" width="12.109375" customWidth="1"/>
    <col min="3" max="3" width="16.44140625" customWidth="1"/>
    <col min="4" max="4" width="11.33203125" bestFit="1" customWidth="1"/>
    <col min="5" max="5" width="11.5546875" bestFit="1" customWidth="1"/>
    <col min="7" max="7" width="9.88671875" customWidth="1"/>
    <col min="8" max="8" width="9.109375" bestFit="1" customWidth="1"/>
  </cols>
  <sheetData>
    <row r="1" spans="1:7" ht="18" x14ac:dyDescent="0.35">
      <c r="A1" s="1" t="s">
        <v>35</v>
      </c>
    </row>
    <row r="3" spans="1:7" ht="16.2" thickBot="1" x14ac:dyDescent="0.35">
      <c r="D3" s="2" t="s">
        <v>36</v>
      </c>
      <c r="E3" s="2" t="s">
        <v>10</v>
      </c>
      <c r="F3" s="2" t="s">
        <v>37</v>
      </c>
      <c r="G3" s="2" t="s">
        <v>11</v>
      </c>
    </row>
    <row r="4" spans="1:7" ht="15.6" x14ac:dyDescent="0.3">
      <c r="A4" s="4" t="s">
        <v>38</v>
      </c>
      <c r="C4" s="28"/>
    </row>
    <row r="5" spans="1:7" ht="15.6" x14ac:dyDescent="0.3">
      <c r="B5" s="4" t="s">
        <v>16</v>
      </c>
      <c r="C5" s="28"/>
    </row>
    <row r="6" spans="1:7" x14ac:dyDescent="0.3">
      <c r="C6" s="29" t="s">
        <v>30</v>
      </c>
      <c r="D6" s="30">
        <v>0.36199999999999999</v>
      </c>
      <c r="E6" s="30">
        <v>0.53300000000000003</v>
      </c>
      <c r="F6" s="30">
        <v>4.3999999999999997E-2</v>
      </c>
      <c r="G6" s="30">
        <v>4.2000000000000003E-2</v>
      </c>
    </row>
    <row r="7" spans="1:7" x14ac:dyDescent="0.3">
      <c r="C7" s="29" t="s">
        <v>39</v>
      </c>
      <c r="D7" s="31">
        <v>0.51200000000000001</v>
      </c>
      <c r="E7" s="31">
        <v>0.42</v>
      </c>
      <c r="F7" s="31">
        <v>3.2000000000000001E-2</v>
      </c>
      <c r="G7" s="31">
        <v>0.02</v>
      </c>
    </row>
    <row r="8" spans="1:7" x14ac:dyDescent="0.3">
      <c r="C8" s="29" t="s">
        <v>40</v>
      </c>
      <c r="D8" s="31">
        <v>0.499</v>
      </c>
      <c r="E8" s="31">
        <v>0.38700000000000001</v>
      </c>
      <c r="F8" s="31">
        <v>4.3999999999999997E-2</v>
      </c>
      <c r="G8" s="31">
        <v>4.1000000000000002E-2</v>
      </c>
    </row>
    <row r="9" spans="1:7" x14ac:dyDescent="0.3">
      <c r="C9" s="32" t="s">
        <v>41</v>
      </c>
      <c r="D9" s="31">
        <v>0.45300000000000001</v>
      </c>
      <c r="E9" s="31">
        <v>0.436</v>
      </c>
      <c r="F9" s="31">
        <v>4.8000000000000001E-2</v>
      </c>
      <c r="G9" s="31">
        <v>3.5999999999999997E-2</v>
      </c>
    </row>
    <row r="10" spans="1:7" x14ac:dyDescent="0.3">
      <c r="C10" s="32" t="s">
        <v>42</v>
      </c>
      <c r="D10" s="31">
        <v>0.41299999999999998</v>
      </c>
      <c r="E10" s="31">
        <v>0.48099999999999998</v>
      </c>
      <c r="F10" s="31">
        <v>4.5999999999999999E-2</v>
      </c>
      <c r="G10" s="31">
        <v>0.04</v>
      </c>
    </row>
    <row r="11" spans="1:7" x14ac:dyDescent="0.3">
      <c r="C11" s="32" t="s">
        <v>43</v>
      </c>
      <c r="D11" s="31">
        <v>0.376</v>
      </c>
      <c r="E11" s="31">
        <v>0.52600000000000002</v>
      </c>
      <c r="F11" s="31">
        <v>0.04</v>
      </c>
      <c r="G11" s="31">
        <v>3.6999999999999998E-2</v>
      </c>
    </row>
    <row r="12" spans="1:7" x14ac:dyDescent="0.3">
      <c r="C12" s="32" t="s">
        <v>44</v>
      </c>
      <c r="D12" s="31">
        <v>0.34200000000000003</v>
      </c>
      <c r="E12" s="31">
        <v>0.54700000000000004</v>
      </c>
      <c r="F12" s="31">
        <v>4.7E-2</v>
      </c>
      <c r="G12" s="31">
        <v>4.3999999999999997E-2</v>
      </c>
    </row>
    <row r="13" spans="1:7" x14ac:dyDescent="0.3">
      <c r="C13" s="28"/>
      <c r="D13" s="33"/>
      <c r="E13" s="33"/>
      <c r="F13" s="33"/>
      <c r="G13" s="33"/>
    </row>
    <row r="14" spans="1:7" ht="15.6" x14ac:dyDescent="0.3">
      <c r="B14" s="4" t="s">
        <v>3</v>
      </c>
      <c r="C14" s="28"/>
      <c r="D14" s="33"/>
      <c r="E14" s="33"/>
      <c r="F14" s="33"/>
      <c r="G14" s="33"/>
    </row>
    <row r="15" spans="1:7" x14ac:dyDescent="0.3">
      <c r="C15" s="34" t="s">
        <v>45</v>
      </c>
      <c r="D15" s="33">
        <v>0.40799999999999997</v>
      </c>
      <c r="E15" s="33">
        <v>0.498</v>
      </c>
      <c r="F15" s="33">
        <v>4.3999999999999997E-2</v>
      </c>
      <c r="G15" s="33">
        <v>4.2000000000000003E-2</v>
      </c>
    </row>
    <row r="16" spans="1:7" x14ac:dyDescent="0.3">
      <c r="C16" s="34" t="s">
        <v>46</v>
      </c>
      <c r="D16" s="33">
        <v>0.35299999999999998</v>
      </c>
      <c r="E16" s="33">
        <v>0.52600000000000002</v>
      </c>
      <c r="F16" s="33">
        <v>4.3999999999999997E-2</v>
      </c>
      <c r="G16" s="33">
        <v>4.2000000000000003E-2</v>
      </c>
    </row>
    <row r="17" spans="2:7" x14ac:dyDescent="0.3">
      <c r="C17" s="34" t="s">
        <v>47</v>
      </c>
      <c r="D17" s="33">
        <v>0.33700000000000002</v>
      </c>
      <c r="E17" s="33">
        <v>0.55600000000000005</v>
      </c>
      <c r="F17" s="33">
        <v>4.3999999999999997E-2</v>
      </c>
      <c r="G17" s="33">
        <v>4.2000000000000003E-2</v>
      </c>
    </row>
    <row r="18" spans="2:7" x14ac:dyDescent="0.3">
      <c r="C18" s="34" t="s">
        <v>48</v>
      </c>
      <c r="D18" s="33">
        <v>0.32800000000000001</v>
      </c>
      <c r="E18" s="33">
        <v>0.58099999999999996</v>
      </c>
      <c r="F18" s="33">
        <v>4.3999999999999997E-2</v>
      </c>
      <c r="G18" s="33">
        <v>4.2000000000000003E-2</v>
      </c>
    </row>
    <row r="19" spans="2:7" x14ac:dyDescent="0.3">
      <c r="C19" s="29" t="s">
        <v>49</v>
      </c>
      <c r="D19" s="33">
        <v>0.34699999999999998</v>
      </c>
      <c r="E19" s="33">
        <v>0.56499999999999995</v>
      </c>
      <c r="F19" s="33">
        <v>4.3999999999999997E-2</v>
      </c>
      <c r="G19" s="33">
        <v>4.2000000000000003E-2</v>
      </c>
    </row>
    <row r="20" spans="2:7" x14ac:dyDescent="0.3">
      <c r="C20" s="28"/>
      <c r="D20" s="33"/>
      <c r="E20" s="33"/>
      <c r="F20" s="33"/>
      <c r="G20" s="33"/>
    </row>
    <row r="21" spans="2:7" ht="15.6" x14ac:dyDescent="0.3">
      <c r="B21" s="4" t="s">
        <v>50</v>
      </c>
      <c r="C21" s="28"/>
      <c r="D21" s="33"/>
      <c r="E21" s="33"/>
      <c r="F21" s="33"/>
      <c r="G21" s="33"/>
    </row>
    <row r="22" spans="2:7" x14ac:dyDescent="0.3">
      <c r="C22" s="29" t="s">
        <v>51</v>
      </c>
      <c r="D22" s="33">
        <v>0.27100000000000002</v>
      </c>
      <c r="E22" s="33">
        <v>0.59699999999999998</v>
      </c>
      <c r="F22" s="33">
        <v>5.7000000000000002E-2</v>
      </c>
      <c r="G22" s="33">
        <v>4.9000000000000002E-2</v>
      </c>
    </row>
    <row r="23" spans="2:7" x14ac:dyDescent="0.3">
      <c r="C23" s="29" t="s">
        <v>52</v>
      </c>
      <c r="D23" s="33">
        <v>0.312</v>
      </c>
      <c r="E23" s="33">
        <v>0.65500000000000003</v>
      </c>
      <c r="F23" s="33">
        <v>0.01</v>
      </c>
      <c r="G23" s="33">
        <v>2.3E-2</v>
      </c>
    </row>
    <row r="24" spans="2:7" x14ac:dyDescent="0.3">
      <c r="C24" s="29" t="s">
        <v>53</v>
      </c>
      <c r="D24" s="33">
        <v>0.44800000000000001</v>
      </c>
      <c r="E24" s="33">
        <v>0.51300000000000001</v>
      </c>
      <c r="F24" s="33">
        <v>0</v>
      </c>
      <c r="G24" s="33">
        <v>3.9E-2</v>
      </c>
    </row>
    <row r="25" spans="2:7" x14ac:dyDescent="0.3">
      <c r="C25" s="29" t="s">
        <v>54</v>
      </c>
      <c r="D25" s="33">
        <v>0.60399999999999998</v>
      </c>
      <c r="E25" s="33">
        <v>0.36299999999999999</v>
      </c>
      <c r="F25" s="33">
        <v>8.0000000000000002E-3</v>
      </c>
      <c r="G25" s="33">
        <v>2.5000000000000001E-2</v>
      </c>
    </row>
    <row r="26" spans="2:7" x14ac:dyDescent="0.3">
      <c r="C26" s="29" t="s">
        <v>55</v>
      </c>
      <c r="D26" s="33">
        <v>0.58499999999999996</v>
      </c>
      <c r="E26" s="33">
        <v>0.24199999999999999</v>
      </c>
      <c r="F26" s="33">
        <v>0.104</v>
      </c>
      <c r="G26" s="33">
        <v>3.5000000000000003E-2</v>
      </c>
    </row>
    <row r="27" spans="2:7" x14ac:dyDescent="0.3">
      <c r="C27" s="28"/>
      <c r="D27" s="33"/>
      <c r="E27" s="33"/>
      <c r="F27" s="33"/>
      <c r="G27" s="33"/>
    </row>
    <row r="28" spans="2:7" ht="15.6" x14ac:dyDescent="0.3">
      <c r="B28" s="4" t="s">
        <v>56</v>
      </c>
      <c r="C28" s="28"/>
      <c r="D28" s="33"/>
      <c r="E28" s="33"/>
      <c r="F28" s="33"/>
      <c r="G28" s="33"/>
    </row>
    <row r="29" spans="2:7" x14ac:dyDescent="0.3">
      <c r="C29" s="29" t="s">
        <v>57</v>
      </c>
      <c r="D29" s="33">
        <v>0.28899999999999998</v>
      </c>
      <c r="E29" s="33">
        <v>0.58199999999999996</v>
      </c>
      <c r="F29" s="33">
        <v>5.7000000000000002E-2</v>
      </c>
      <c r="G29" s="33">
        <v>4.8000000000000001E-2</v>
      </c>
    </row>
    <row r="30" spans="2:7" x14ac:dyDescent="0.3">
      <c r="C30" s="29" t="s">
        <v>58</v>
      </c>
      <c r="D30" s="33">
        <v>0.51800000000000002</v>
      </c>
      <c r="E30" s="33">
        <v>0.42799999999999999</v>
      </c>
      <c r="F30" s="33">
        <v>1.7999999999999999E-2</v>
      </c>
      <c r="G30" s="33">
        <v>0.03</v>
      </c>
    </row>
    <row r="34" spans="1:13" ht="15.6" x14ac:dyDescent="0.3">
      <c r="A34" s="4" t="s">
        <v>59</v>
      </c>
    </row>
    <row r="35" spans="1:13" x14ac:dyDescent="0.3">
      <c r="A35" t="s">
        <v>60</v>
      </c>
    </row>
    <row r="36" spans="1:13" ht="15.6" x14ac:dyDescent="0.3">
      <c r="B36" s="4" t="s">
        <v>16</v>
      </c>
      <c r="C36" s="28"/>
    </row>
    <row r="37" spans="1:13" x14ac:dyDescent="0.3">
      <c r="C37" s="29" t="s">
        <v>30</v>
      </c>
      <c r="D37" s="5">
        <v>509</v>
      </c>
      <c r="E37" s="5">
        <v>724</v>
      </c>
      <c r="F37" s="5">
        <v>1206</v>
      </c>
      <c r="G37" s="5">
        <v>1443</v>
      </c>
    </row>
    <row r="38" spans="1:13" x14ac:dyDescent="0.3">
      <c r="C38" s="29" t="s">
        <v>39</v>
      </c>
      <c r="D38" s="5">
        <v>504</v>
      </c>
      <c r="E38" s="5">
        <v>621</v>
      </c>
      <c r="F38" s="5"/>
      <c r="G38" s="5"/>
    </row>
    <row r="39" spans="1:13" x14ac:dyDescent="0.3">
      <c r="C39" s="29" t="s">
        <v>40</v>
      </c>
      <c r="D39" s="5">
        <v>371</v>
      </c>
      <c r="E39" s="5">
        <v>633</v>
      </c>
      <c r="F39" s="5"/>
      <c r="G39" s="5"/>
    </row>
    <row r="40" spans="1:13" x14ac:dyDescent="0.3">
      <c r="C40" s="32" t="s">
        <v>41</v>
      </c>
      <c r="D40" s="5">
        <v>471</v>
      </c>
      <c r="E40" s="5">
        <v>617</v>
      </c>
      <c r="F40" s="5">
        <v>1118</v>
      </c>
      <c r="G40" s="5"/>
    </row>
    <row r="41" spans="1:13" x14ac:dyDescent="0.3">
      <c r="C41" s="32" t="s">
        <v>42</v>
      </c>
      <c r="D41" s="5">
        <v>522</v>
      </c>
      <c r="E41" s="5">
        <v>687</v>
      </c>
      <c r="F41" s="5">
        <v>1229</v>
      </c>
      <c r="G41" s="5">
        <v>1790</v>
      </c>
    </row>
    <row r="42" spans="1:13" x14ac:dyDescent="0.3">
      <c r="C42" s="32" t="s">
        <v>43</v>
      </c>
      <c r="D42" s="5">
        <v>486</v>
      </c>
      <c r="E42" s="5">
        <v>689</v>
      </c>
      <c r="F42" s="5">
        <v>1170</v>
      </c>
      <c r="G42" s="5"/>
    </row>
    <row r="43" spans="1:13" x14ac:dyDescent="0.3">
      <c r="C43" s="32" t="s">
        <v>44</v>
      </c>
      <c r="D43" s="5">
        <v>473</v>
      </c>
      <c r="E43" s="5">
        <v>714</v>
      </c>
      <c r="F43" s="5">
        <v>1180</v>
      </c>
      <c r="G43" s="5">
        <v>1710</v>
      </c>
    </row>
    <row r="44" spans="1:13" x14ac:dyDescent="0.3">
      <c r="C44" s="28"/>
      <c r="F44" s="3"/>
    </row>
    <row r="45" spans="1:13" ht="16.2" thickBot="1" x14ac:dyDescent="0.35">
      <c r="B45" s="4" t="s">
        <v>3</v>
      </c>
      <c r="C45" s="28"/>
      <c r="D45" s="2" t="s">
        <v>36</v>
      </c>
      <c r="E45" s="2" t="s">
        <v>10</v>
      </c>
      <c r="F45" s="2" t="s">
        <v>37</v>
      </c>
      <c r="G45" s="2" t="s">
        <v>11</v>
      </c>
    </row>
    <row r="46" spans="1:13" x14ac:dyDescent="0.3">
      <c r="C46" s="34" t="s">
        <v>45</v>
      </c>
      <c r="D46" s="5">
        <v>452</v>
      </c>
      <c r="E46" s="5">
        <v>643</v>
      </c>
      <c r="F46" s="5">
        <v>1156</v>
      </c>
      <c r="G46" s="5">
        <v>1651</v>
      </c>
      <c r="J46">
        <f>D47/D46</f>
        <v>1.168141592920354</v>
      </c>
      <c r="K46">
        <f>E47/E46</f>
        <v>1.1679626749611198</v>
      </c>
      <c r="L46">
        <f>F47/F46</f>
        <v>0.99394463667820065</v>
      </c>
      <c r="M46">
        <f>G47/G46</f>
        <v>0.9757722592368262</v>
      </c>
    </row>
    <row r="47" spans="1:13" x14ac:dyDescent="0.3">
      <c r="C47" s="34" t="s">
        <v>46</v>
      </c>
      <c r="D47" s="5">
        <v>528</v>
      </c>
      <c r="E47" s="5">
        <v>751</v>
      </c>
      <c r="F47" s="5">
        <v>1149</v>
      </c>
      <c r="G47" s="5">
        <v>1611</v>
      </c>
      <c r="J47">
        <f t="shared" ref="J47:L50" si="0">D48/D47</f>
        <v>0.94886363636363635</v>
      </c>
      <c r="K47">
        <f t="shared" si="0"/>
        <v>0.99600532623169102</v>
      </c>
      <c r="L47">
        <f t="shared" si="0"/>
        <v>1.2114882506527416</v>
      </c>
    </row>
    <row r="48" spans="1:13" x14ac:dyDescent="0.3">
      <c r="C48" s="34" t="s">
        <v>47</v>
      </c>
      <c r="D48" s="5">
        <v>501</v>
      </c>
      <c r="E48" s="5">
        <v>748</v>
      </c>
      <c r="F48" s="5">
        <v>1392</v>
      </c>
      <c r="G48" s="5"/>
      <c r="H48" s="5"/>
      <c r="J48">
        <f t="shared" si="0"/>
        <v>1.1916167664670658</v>
      </c>
      <c r="K48">
        <f t="shared" si="0"/>
        <v>1.0213903743315509</v>
      </c>
      <c r="L48">
        <f t="shared" si="0"/>
        <v>0.92313218390804597</v>
      </c>
    </row>
    <row r="49" spans="2:12" x14ac:dyDescent="0.3">
      <c r="C49" s="34" t="s">
        <v>48</v>
      </c>
      <c r="D49" s="5">
        <v>597</v>
      </c>
      <c r="E49" s="5">
        <v>764</v>
      </c>
      <c r="F49" s="5">
        <v>1285</v>
      </c>
      <c r="G49" s="5"/>
      <c r="H49" s="5"/>
      <c r="J49">
        <f t="shared" si="0"/>
        <v>0.88274706867671693</v>
      </c>
      <c r="K49">
        <f t="shared" si="0"/>
        <v>0.96596858638743455</v>
      </c>
      <c r="L49">
        <f t="shared" si="0"/>
        <v>0.93929961089494163</v>
      </c>
    </row>
    <row r="50" spans="2:12" x14ac:dyDescent="0.3">
      <c r="C50" s="34" t="s">
        <v>61</v>
      </c>
      <c r="D50" s="5">
        <v>527</v>
      </c>
      <c r="E50" s="5">
        <v>738</v>
      </c>
      <c r="F50" s="5">
        <v>1207</v>
      </c>
      <c r="G50" s="5"/>
      <c r="H50" s="5"/>
      <c r="J50">
        <f t="shared" si="0"/>
        <v>0.98292220113851991</v>
      </c>
      <c r="K50">
        <f t="shared" si="0"/>
        <v>1.056910569105691</v>
      </c>
      <c r="L50">
        <f t="shared" si="0"/>
        <v>1.1193040596520298</v>
      </c>
    </row>
    <row r="51" spans="2:12" x14ac:dyDescent="0.3">
      <c r="C51" s="34" t="s">
        <v>7</v>
      </c>
      <c r="D51" s="5">
        <v>518</v>
      </c>
      <c r="E51" s="5">
        <v>780</v>
      </c>
      <c r="F51" s="5">
        <v>1351</v>
      </c>
      <c r="G51" s="5"/>
      <c r="H51" s="5"/>
    </row>
    <row r="52" spans="2:12" x14ac:dyDescent="0.3">
      <c r="C52" s="28"/>
    </row>
    <row r="53" spans="2:12" ht="15.6" x14ac:dyDescent="0.3">
      <c r="B53" s="4" t="s">
        <v>50</v>
      </c>
      <c r="C53" s="28"/>
    </row>
    <row r="54" spans="2:12" x14ac:dyDescent="0.3">
      <c r="C54" s="29" t="s">
        <v>51</v>
      </c>
      <c r="D54" s="5">
        <v>564</v>
      </c>
      <c r="E54" s="5">
        <v>798</v>
      </c>
      <c r="F54" s="5">
        <v>1268</v>
      </c>
      <c r="G54" s="5">
        <v>1627</v>
      </c>
    </row>
    <row r="55" spans="2:12" x14ac:dyDescent="0.3">
      <c r="C55" s="29" t="s">
        <v>52</v>
      </c>
      <c r="D55" s="5">
        <v>493</v>
      </c>
      <c r="E55" s="5">
        <v>629</v>
      </c>
      <c r="F55" s="5">
        <v>783</v>
      </c>
      <c r="G55" s="5"/>
    </row>
    <row r="56" spans="2:12" x14ac:dyDescent="0.3">
      <c r="C56" s="29" t="s">
        <v>53</v>
      </c>
      <c r="D56" s="5">
        <v>459</v>
      </c>
      <c r="E56" s="5">
        <v>660</v>
      </c>
      <c r="F56" s="5"/>
      <c r="G56" s="5"/>
    </row>
    <row r="57" spans="2:12" x14ac:dyDescent="0.3">
      <c r="C57" s="29" t="s">
        <v>54</v>
      </c>
      <c r="D57" s="5">
        <v>355</v>
      </c>
      <c r="E57" s="5">
        <v>328</v>
      </c>
      <c r="F57" s="5">
        <v>205</v>
      </c>
      <c r="G57" s="5"/>
    </row>
    <row r="58" spans="2:12" x14ac:dyDescent="0.3">
      <c r="C58" s="29" t="s">
        <v>55</v>
      </c>
      <c r="D58" s="5">
        <v>548</v>
      </c>
      <c r="E58" s="5">
        <v>632</v>
      </c>
      <c r="F58" s="5">
        <v>981</v>
      </c>
      <c r="G58" s="5"/>
    </row>
    <row r="59" spans="2:12" x14ac:dyDescent="0.3">
      <c r="C59" s="28"/>
    </row>
    <row r="60" spans="2:12" ht="15.6" x14ac:dyDescent="0.3">
      <c r="B60" s="4" t="s">
        <v>56</v>
      </c>
      <c r="C60" s="28"/>
    </row>
    <row r="61" spans="2:12" x14ac:dyDescent="0.3">
      <c r="C61" s="29" t="s">
        <v>57</v>
      </c>
      <c r="D61" s="5">
        <v>566</v>
      </c>
      <c r="E61" s="5">
        <v>780</v>
      </c>
      <c r="F61" s="5">
        <v>1243</v>
      </c>
      <c r="G61" s="5">
        <v>1526</v>
      </c>
    </row>
    <row r="62" spans="2:12" x14ac:dyDescent="0.3">
      <c r="C62" s="29" t="s">
        <v>58</v>
      </c>
      <c r="D62" s="5">
        <v>402</v>
      </c>
      <c r="E62" s="5">
        <v>531</v>
      </c>
      <c r="F62" s="5">
        <v>905</v>
      </c>
      <c r="G62" s="5">
        <v>1106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0519-0CDB-4D3B-8329-C90666A17D03}">
  <dimension ref="A1:AP30"/>
  <sheetViews>
    <sheetView zoomScale="80" zoomScaleNormal="80" workbookViewId="0">
      <selection activeCell="A17" sqref="A17:XFD18"/>
    </sheetView>
  </sheetViews>
  <sheetFormatPr defaultRowHeight="14.4" x14ac:dyDescent="0.3"/>
  <cols>
    <col min="3" max="3" width="9.88671875" bestFit="1" customWidth="1"/>
    <col min="4" max="4" width="12.21875" bestFit="1" customWidth="1"/>
  </cols>
  <sheetData>
    <row r="1" spans="1:42" s="7" customFormat="1" ht="18" x14ac:dyDescent="0.35">
      <c r="A1" s="6"/>
      <c r="T1" s="7">
        <f>MIN(E3:J3,M3:R3)</f>
        <v>1.0083</v>
      </c>
    </row>
    <row r="2" spans="1:42" s="7" customFormat="1" x14ac:dyDescent="0.3">
      <c r="E2" s="27">
        <f>Energy_HH!D46</f>
        <v>452</v>
      </c>
      <c r="F2" s="27">
        <f>Energy_HH!D47</f>
        <v>528</v>
      </c>
      <c r="G2" s="27">
        <f>Energy_HH!D48</f>
        <v>501</v>
      </c>
      <c r="H2" s="27">
        <f>Energy_HH!D49</f>
        <v>597</v>
      </c>
      <c r="I2" s="27">
        <f>Energy_HH!D50</f>
        <v>527</v>
      </c>
      <c r="J2" s="27">
        <f>Energy_HH!D51</f>
        <v>518</v>
      </c>
      <c r="M2" s="27">
        <f>Energy_HH!E46</f>
        <v>643</v>
      </c>
      <c r="N2" s="27">
        <f>Energy_HH!E47</f>
        <v>751</v>
      </c>
      <c r="O2" s="27">
        <f>Energy_HH!E48</f>
        <v>748</v>
      </c>
      <c r="P2" s="27">
        <f>Energy_HH!E49</f>
        <v>764</v>
      </c>
      <c r="Q2" s="27">
        <f>Energy_HH!E50</f>
        <v>738</v>
      </c>
      <c r="R2" s="27">
        <f>Energy_HH!E51</f>
        <v>780</v>
      </c>
      <c r="U2" s="27"/>
      <c r="V2" s="27"/>
      <c r="W2" s="27"/>
      <c r="X2" s="27"/>
      <c r="Y2" s="27"/>
      <c r="Z2" s="27"/>
      <c r="AC2" s="27"/>
      <c r="AD2" s="27"/>
      <c r="AE2" s="27"/>
      <c r="AF2" s="27"/>
      <c r="AG2" s="27"/>
      <c r="AH2" s="27"/>
    </row>
    <row r="3" spans="1:42" s="7" customFormat="1" ht="15.6" x14ac:dyDescent="0.3">
      <c r="A3" s="171" t="s">
        <v>1</v>
      </c>
      <c r="B3" s="171"/>
      <c r="C3" s="9"/>
      <c r="D3" s="10" t="s">
        <v>2</v>
      </c>
      <c r="E3" s="7">
        <v>1.05</v>
      </c>
      <c r="F3" s="54">
        <v>1.0349999999999999</v>
      </c>
      <c r="G3" s="54">
        <v>1.03</v>
      </c>
      <c r="H3" s="54">
        <v>1.0172000000000001</v>
      </c>
      <c r="I3" s="54">
        <v>1.0185</v>
      </c>
      <c r="J3" s="54">
        <v>1.0165999999999999</v>
      </c>
      <c r="L3" s="10" t="s">
        <v>2</v>
      </c>
      <c r="M3" s="7">
        <v>1.034</v>
      </c>
      <c r="N3" s="54">
        <v>1.0169999999999999</v>
      </c>
      <c r="O3" s="54">
        <v>1.014</v>
      </c>
      <c r="P3" s="54">
        <v>1.0100001999999999</v>
      </c>
      <c r="Q3" s="54">
        <v>1.0108999999999999</v>
      </c>
      <c r="R3" s="54">
        <v>1.0083</v>
      </c>
      <c r="T3" s="10" t="s">
        <v>2</v>
      </c>
      <c r="V3" s="54"/>
      <c r="W3" s="54"/>
      <c r="X3" s="54"/>
      <c r="Y3" s="54"/>
      <c r="Z3" s="54"/>
      <c r="AB3" s="10" t="s">
        <v>2</v>
      </c>
      <c r="AD3" s="54"/>
      <c r="AE3" s="54"/>
      <c r="AF3" s="54"/>
      <c r="AG3" s="54"/>
      <c r="AH3" s="54"/>
      <c r="AI3" s="9"/>
      <c r="AJ3" s="10" t="s">
        <v>2</v>
      </c>
      <c r="AK3" s="171" t="s">
        <v>3</v>
      </c>
      <c r="AL3" s="171"/>
      <c r="AM3" s="171"/>
      <c r="AN3" s="171"/>
      <c r="AO3" s="171"/>
      <c r="AP3" s="171"/>
    </row>
    <row r="4" spans="1:42" ht="15.6" x14ac:dyDescent="0.3">
      <c r="A4" s="56"/>
      <c r="B4" s="56"/>
      <c r="C4" s="56"/>
      <c r="D4" s="56"/>
      <c r="F4" s="57"/>
      <c r="G4" s="57"/>
      <c r="H4" s="57"/>
      <c r="I4" s="57"/>
      <c r="J4" s="57"/>
      <c r="L4" s="56"/>
      <c r="N4" s="57"/>
      <c r="O4" s="57"/>
      <c r="P4" s="57"/>
      <c r="Q4" s="57"/>
      <c r="R4" s="57"/>
      <c r="T4" s="56"/>
      <c r="V4" s="57"/>
      <c r="W4" s="57"/>
      <c r="X4" s="57"/>
      <c r="Y4" s="57"/>
      <c r="Z4" s="57"/>
      <c r="AB4" s="56"/>
      <c r="AD4" s="57"/>
      <c r="AE4" s="57"/>
      <c r="AF4" s="57"/>
      <c r="AG4" s="57"/>
      <c r="AH4" s="57"/>
      <c r="AI4" s="56"/>
      <c r="AJ4" s="56"/>
      <c r="AK4" s="56"/>
      <c r="AL4" s="56"/>
      <c r="AM4" s="56"/>
      <c r="AN4" s="56"/>
      <c r="AO4" s="56"/>
      <c r="AP4" s="56"/>
    </row>
    <row r="5" spans="1:42" ht="15.6" x14ac:dyDescent="0.3">
      <c r="A5" s="56"/>
      <c r="B5" s="56"/>
      <c r="C5" s="56"/>
      <c r="D5" s="56"/>
      <c r="F5" s="57"/>
      <c r="G5" s="57"/>
      <c r="H5" s="57"/>
      <c r="I5" s="57"/>
      <c r="J5" s="57"/>
      <c r="L5" s="56"/>
      <c r="N5" s="57"/>
      <c r="O5" s="57"/>
      <c r="P5" s="57"/>
      <c r="Q5" s="57"/>
      <c r="R5" s="57"/>
      <c r="T5" s="56"/>
      <c r="V5" s="57"/>
      <c r="W5" s="57"/>
      <c r="X5" s="57"/>
      <c r="Y5" s="57"/>
      <c r="Z5" s="57"/>
      <c r="AB5" s="56"/>
      <c r="AD5" s="57"/>
      <c r="AE5" s="57"/>
      <c r="AF5" s="57"/>
      <c r="AG5" s="57"/>
      <c r="AH5" s="57"/>
      <c r="AI5" s="56"/>
      <c r="AJ5" s="56"/>
      <c r="AK5" s="56"/>
      <c r="AL5" s="56"/>
      <c r="AM5" s="56"/>
      <c r="AN5" s="56"/>
      <c r="AO5" s="56"/>
      <c r="AP5" s="56"/>
    </row>
    <row r="6" spans="1:42" x14ac:dyDescent="0.3">
      <c r="A6" s="55">
        <v>2</v>
      </c>
    </row>
    <row r="7" spans="1:42" s="7" customFormat="1" ht="18" x14ac:dyDescent="0.35">
      <c r="A7" s="6"/>
    </row>
    <row r="8" spans="1:42" s="7" customFormat="1" x14ac:dyDescent="0.3">
      <c r="E8" s="27">
        <v>452</v>
      </c>
      <c r="F8" s="27">
        <v>528</v>
      </c>
      <c r="G8" s="27">
        <v>501</v>
      </c>
      <c r="H8" s="27">
        <v>597</v>
      </c>
      <c r="I8" s="27">
        <v>527</v>
      </c>
      <c r="J8" s="27">
        <v>518</v>
      </c>
      <c r="M8" s="27">
        <v>643</v>
      </c>
      <c r="N8" s="27">
        <v>751</v>
      </c>
      <c r="O8" s="27">
        <v>748</v>
      </c>
      <c r="P8" s="27">
        <v>764</v>
      </c>
      <c r="Q8" s="27">
        <v>738</v>
      </c>
      <c r="R8" s="27">
        <v>780</v>
      </c>
      <c r="U8" s="27">
        <v>1651</v>
      </c>
      <c r="V8" s="27">
        <v>1611</v>
      </c>
      <c r="W8" s="27">
        <v>1611</v>
      </c>
      <c r="X8" s="27">
        <v>1611</v>
      </c>
      <c r="Y8" s="27">
        <v>1611</v>
      </c>
      <c r="Z8" s="27">
        <v>1611</v>
      </c>
      <c r="AC8" s="27">
        <v>1156</v>
      </c>
      <c r="AD8" s="27">
        <v>1149</v>
      </c>
      <c r="AE8" s="27">
        <v>1392</v>
      </c>
      <c r="AF8" s="27">
        <v>1285</v>
      </c>
      <c r="AG8" s="27">
        <v>1207</v>
      </c>
      <c r="AH8" s="27">
        <v>1207</v>
      </c>
    </row>
    <row r="9" spans="1:42" s="7" customFormat="1" ht="15.6" x14ac:dyDescent="0.3">
      <c r="A9" s="171" t="s">
        <v>1</v>
      </c>
      <c r="B9" s="171"/>
      <c r="C9" s="9"/>
      <c r="D9" s="10" t="s">
        <v>2</v>
      </c>
      <c r="E9" s="7">
        <v>1.05</v>
      </c>
      <c r="F9" s="54">
        <v>1.0349999999999999</v>
      </c>
      <c r="G9" s="54">
        <v>1.03</v>
      </c>
      <c r="H9" s="54">
        <v>1.0172000000000001</v>
      </c>
      <c r="I9" s="54">
        <v>1.0185</v>
      </c>
      <c r="J9" s="54">
        <v>1.0165999999999999</v>
      </c>
      <c r="L9" s="10" t="s">
        <v>2</v>
      </c>
      <c r="M9" s="7">
        <v>1.034</v>
      </c>
      <c r="N9" s="54">
        <v>1.0169999999999999</v>
      </c>
      <c r="O9" s="54">
        <v>1.014</v>
      </c>
      <c r="P9" s="54">
        <v>1.0089999999999999</v>
      </c>
      <c r="Q9" s="54">
        <v>1.0108999999999999</v>
      </c>
      <c r="R9" s="54">
        <v>1.0083</v>
      </c>
      <c r="T9" s="10" t="s">
        <v>2</v>
      </c>
      <c r="U9" s="7">
        <v>1.0000100000000001</v>
      </c>
      <c r="V9" s="54">
        <v>1.0349999999999999</v>
      </c>
      <c r="W9" s="54">
        <v>1.03</v>
      </c>
      <c r="X9" s="54">
        <v>1.0172000000000001</v>
      </c>
      <c r="Y9" s="54">
        <v>1.0185</v>
      </c>
      <c r="Z9" s="54">
        <v>1.0165999999999999</v>
      </c>
      <c r="AB9" s="10" t="s">
        <v>2</v>
      </c>
      <c r="AC9" s="7">
        <v>1.05</v>
      </c>
      <c r="AD9" s="54">
        <v>1.0349999999999999</v>
      </c>
      <c r="AE9" s="54">
        <v>1.03</v>
      </c>
      <c r="AF9" s="54">
        <v>1.0172000000000001</v>
      </c>
      <c r="AG9" s="54">
        <v>1.0185</v>
      </c>
      <c r="AH9" s="54">
        <v>1.0165999999999999</v>
      </c>
      <c r="AI9" s="9"/>
      <c r="AJ9" s="10" t="s">
        <v>2</v>
      </c>
      <c r="AK9" s="171" t="s">
        <v>3</v>
      </c>
      <c r="AL9" s="171"/>
      <c r="AM9" s="171"/>
      <c r="AN9" s="171"/>
      <c r="AO9" s="171"/>
      <c r="AP9" s="171"/>
    </row>
    <row r="12" spans="1:42" x14ac:dyDescent="0.3">
      <c r="B12" t="s">
        <v>86</v>
      </c>
      <c r="C12" t="s">
        <v>89</v>
      </c>
      <c r="D12" s="58">
        <v>103556684.76041698</v>
      </c>
    </row>
    <row r="13" spans="1:42" x14ac:dyDescent="0.3">
      <c r="B13" t="s">
        <v>87</v>
      </c>
      <c r="C13" t="s">
        <v>90</v>
      </c>
      <c r="D13" s="58">
        <v>4770853</v>
      </c>
    </row>
    <row r="14" spans="1:42" x14ac:dyDescent="0.3">
      <c r="B14" t="s">
        <v>88</v>
      </c>
      <c r="C14" t="s">
        <v>91</v>
      </c>
      <c r="D14" s="58">
        <v>1531171</v>
      </c>
    </row>
    <row r="16" spans="1:42" x14ac:dyDescent="0.3">
      <c r="A16" s="55">
        <v>3</v>
      </c>
      <c r="B16" s="55" t="s">
        <v>92</v>
      </c>
    </row>
    <row r="17" spans="1:42" s="7" customFormat="1" x14ac:dyDescent="0.3">
      <c r="E17" s="27">
        <f>Energy_HH!D61</f>
        <v>566</v>
      </c>
      <c r="F17" s="27">
        <f>Energy_HH!D62</f>
        <v>402</v>
      </c>
      <c r="G17" s="27">
        <f>Energy_HH!D63</f>
        <v>0</v>
      </c>
      <c r="H17" s="27">
        <f>Energy_HH!D64</f>
        <v>0</v>
      </c>
      <c r="I17" s="27">
        <f>Energy_HH!D65</f>
        <v>0</v>
      </c>
      <c r="J17" s="27">
        <f>Energy_HH!D66</f>
        <v>0</v>
      </c>
      <c r="M17" s="27">
        <f>Energy_HH!E61</f>
        <v>780</v>
      </c>
      <c r="N17" s="27">
        <f>Energy_HH!E62</f>
        <v>531</v>
      </c>
      <c r="O17" s="27">
        <f>Energy_HH!E63</f>
        <v>0</v>
      </c>
      <c r="P17" s="27">
        <f>Energy_HH!E64</f>
        <v>0</v>
      </c>
      <c r="Q17" s="27">
        <f>Energy_HH!E65</f>
        <v>0</v>
      </c>
      <c r="R17" s="27">
        <f>Energy_HH!E66</f>
        <v>0</v>
      </c>
      <c r="U17" s="27"/>
      <c r="V17" s="27"/>
      <c r="W17" s="27"/>
      <c r="X17" s="27"/>
      <c r="Y17" s="27"/>
      <c r="Z17" s="27"/>
      <c r="AC17" s="27"/>
      <c r="AD17" s="27"/>
      <c r="AE17" s="27"/>
      <c r="AF17" s="27"/>
      <c r="AG17" s="27"/>
      <c r="AH17" s="27"/>
    </row>
    <row r="18" spans="1:42" s="7" customFormat="1" ht="15.6" x14ac:dyDescent="0.3">
      <c r="A18" s="171" t="s">
        <v>1</v>
      </c>
      <c r="B18" s="171"/>
      <c r="C18" s="9"/>
      <c r="D18" s="10" t="s">
        <v>2</v>
      </c>
      <c r="E18" s="7">
        <v>1.0489999999999999</v>
      </c>
      <c r="F18" s="7">
        <v>1.0269999999999999</v>
      </c>
      <c r="G18" s="7">
        <v>1.024</v>
      </c>
      <c r="H18" s="7">
        <v>1.0135000000000001</v>
      </c>
      <c r="I18" s="7">
        <v>1.0154000000000001</v>
      </c>
      <c r="J18" s="7">
        <v>1.0145</v>
      </c>
      <c r="L18" s="10" t="s">
        <v>2</v>
      </c>
      <c r="M18" s="7">
        <v>1.026</v>
      </c>
      <c r="N18" s="7">
        <v>1.01</v>
      </c>
      <c r="O18" s="7">
        <v>1.01</v>
      </c>
      <c r="P18" s="7">
        <v>1.008</v>
      </c>
      <c r="Q18" s="7">
        <v>1.008</v>
      </c>
      <c r="R18" s="7">
        <v>1.006</v>
      </c>
      <c r="T18" s="10" t="s">
        <v>2</v>
      </c>
      <c r="V18" s="54"/>
      <c r="W18" s="54"/>
      <c r="X18" s="54"/>
      <c r="Y18" s="54"/>
      <c r="Z18" s="54"/>
      <c r="AB18" s="10" t="s">
        <v>2</v>
      </c>
      <c r="AD18" s="54"/>
      <c r="AE18" s="54"/>
      <c r="AF18" s="54"/>
      <c r="AG18" s="54"/>
      <c r="AH18" s="54"/>
      <c r="AI18" s="9"/>
      <c r="AJ18" s="10" t="s">
        <v>2</v>
      </c>
      <c r="AK18" s="171" t="s">
        <v>3</v>
      </c>
      <c r="AL18" s="171"/>
      <c r="AM18" s="171"/>
      <c r="AN18" s="171"/>
      <c r="AO18" s="171"/>
      <c r="AP18" s="171"/>
    </row>
    <row r="20" spans="1:42" x14ac:dyDescent="0.3">
      <c r="B20" t="s">
        <v>86</v>
      </c>
      <c r="C20" t="s">
        <v>89</v>
      </c>
      <c r="D20" s="58">
        <v>120693365.00958407</v>
      </c>
    </row>
    <row r="21" spans="1:42" x14ac:dyDescent="0.3">
      <c r="B21" t="s">
        <v>87</v>
      </c>
      <c r="C21" t="s">
        <v>90</v>
      </c>
      <c r="D21" s="58">
        <v>4770853</v>
      </c>
    </row>
    <row r="22" spans="1:42" x14ac:dyDescent="0.3">
      <c r="B22" t="s">
        <v>88</v>
      </c>
      <c r="C22" t="s">
        <v>91</v>
      </c>
      <c r="D22" s="58">
        <v>1531171</v>
      </c>
    </row>
    <row r="24" spans="1:42" x14ac:dyDescent="0.3">
      <c r="A24" s="55">
        <v>4</v>
      </c>
    </row>
    <row r="25" spans="1:42" s="7" customFormat="1" x14ac:dyDescent="0.3">
      <c r="E25" s="27">
        <v>452</v>
      </c>
      <c r="F25" s="27">
        <v>528</v>
      </c>
      <c r="G25" s="27">
        <v>501</v>
      </c>
      <c r="H25" s="27">
        <v>597</v>
      </c>
      <c r="I25" s="27">
        <v>527</v>
      </c>
      <c r="J25" s="27">
        <v>518</v>
      </c>
      <c r="M25" s="27">
        <v>643</v>
      </c>
      <c r="N25" s="27">
        <v>751</v>
      </c>
      <c r="O25" s="27">
        <v>748</v>
      </c>
      <c r="P25" s="27">
        <v>764</v>
      </c>
      <c r="Q25" s="27">
        <v>738</v>
      </c>
      <c r="R25" s="27">
        <v>780</v>
      </c>
      <c r="U25" s="27"/>
      <c r="V25" s="27"/>
      <c r="W25" s="27"/>
      <c r="X25" s="27"/>
      <c r="Y25" s="27"/>
      <c r="Z25" s="27"/>
      <c r="AC25" s="27"/>
      <c r="AD25" s="27"/>
      <c r="AE25" s="27"/>
      <c r="AF25" s="27"/>
      <c r="AG25" s="27"/>
      <c r="AH25" s="27"/>
    </row>
    <row r="26" spans="1:42" s="7" customFormat="1" ht="15.6" x14ac:dyDescent="0.3">
      <c r="A26" s="171" t="s">
        <v>1</v>
      </c>
      <c r="B26" s="171"/>
      <c r="C26" s="9"/>
      <c r="D26" s="10" t="s">
        <v>2</v>
      </c>
      <c r="E26" s="7">
        <v>1.0009999999999999</v>
      </c>
      <c r="F26" s="7">
        <v>1.0009999999999999</v>
      </c>
      <c r="G26" s="7">
        <v>1.0009999999999999</v>
      </c>
      <c r="H26" s="7">
        <v>1.0009999999999999</v>
      </c>
      <c r="I26" s="7">
        <v>1.0009999999999999</v>
      </c>
      <c r="J26" s="7">
        <v>1.0009999999999999</v>
      </c>
      <c r="L26" s="10" t="s">
        <v>2</v>
      </c>
      <c r="M26" s="7">
        <v>1.0009999999999999</v>
      </c>
      <c r="N26" s="7">
        <v>1.0009999999999999</v>
      </c>
      <c r="O26" s="7">
        <v>1.0009999999999999</v>
      </c>
      <c r="P26" s="7">
        <v>1.0009999999999999</v>
      </c>
      <c r="Q26" s="7">
        <v>1.0009999999999999</v>
      </c>
      <c r="R26" s="7">
        <v>1.0009999999999999</v>
      </c>
      <c r="T26" s="10" t="s">
        <v>2</v>
      </c>
      <c r="V26" s="54"/>
      <c r="W26" s="54"/>
      <c r="X26" s="54"/>
      <c r="Y26" s="54"/>
      <c r="Z26" s="54"/>
      <c r="AB26" s="10" t="s">
        <v>2</v>
      </c>
      <c r="AD26" s="54"/>
      <c r="AE26" s="54"/>
      <c r="AF26" s="54"/>
      <c r="AG26" s="54"/>
      <c r="AH26" s="54"/>
      <c r="AI26" s="9"/>
      <c r="AJ26" s="10" t="s">
        <v>2</v>
      </c>
      <c r="AK26" s="171" t="s">
        <v>3</v>
      </c>
      <c r="AL26" s="171"/>
      <c r="AM26" s="171"/>
      <c r="AN26" s="171"/>
      <c r="AO26" s="171"/>
      <c r="AP26" s="171"/>
    </row>
    <row r="28" spans="1:42" x14ac:dyDescent="0.3">
      <c r="B28" t="s">
        <v>86</v>
      </c>
      <c r="C28" t="s">
        <v>89</v>
      </c>
      <c r="D28" s="58">
        <v>99712890.449618265</v>
      </c>
    </row>
    <row r="29" spans="1:42" x14ac:dyDescent="0.3">
      <c r="B29" t="s">
        <v>87</v>
      </c>
      <c r="C29" t="s">
        <v>90</v>
      </c>
      <c r="D29" s="58">
        <v>4770853</v>
      </c>
    </row>
    <row r="30" spans="1:42" x14ac:dyDescent="0.3">
      <c r="B30" t="s">
        <v>88</v>
      </c>
      <c r="C30" t="s">
        <v>91</v>
      </c>
      <c r="D30" s="58">
        <v>1531171</v>
      </c>
    </row>
  </sheetData>
  <mergeCells count="8">
    <mergeCell ref="A18:B18"/>
    <mergeCell ref="AK18:AP18"/>
    <mergeCell ref="A26:B26"/>
    <mergeCell ref="AK26:AP26"/>
    <mergeCell ref="A3:B3"/>
    <mergeCell ref="AK3:AP3"/>
    <mergeCell ref="A9:B9"/>
    <mergeCell ref="AK9:AP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7BCD9-A0C6-40EE-B884-AEA3357ADC81}">
  <sheetPr>
    <tabColor theme="8" tint="0.39997558519241921"/>
  </sheetPr>
  <dimension ref="A1:AR75"/>
  <sheetViews>
    <sheetView zoomScale="80" zoomScaleNormal="80" workbookViewId="0">
      <selection activeCell="N16" sqref="N16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43" width="7.5546875" style="7" customWidth="1"/>
    <col min="44" max="44" width="8.77734375" style="7" bestFit="1" customWidth="1"/>
    <col min="45" max="16384" width="8.88671875" style="7"/>
  </cols>
  <sheetData>
    <row r="1" spans="1:44" ht="18" x14ac:dyDescent="0.35">
      <c r="A1" s="6" t="s">
        <v>85</v>
      </c>
    </row>
    <row r="2" spans="1:44" x14ac:dyDescent="0.3">
      <c r="E2" s="27">
        <f>Energy_HH!D46</f>
        <v>452</v>
      </c>
      <c r="F2" s="27">
        <f>Energy_HH!D47</f>
        <v>528</v>
      </c>
      <c r="G2" s="27">
        <f>Energy_HH!D48</f>
        <v>501</v>
      </c>
      <c r="H2" s="27">
        <f>Energy_HH!D49</f>
        <v>597</v>
      </c>
      <c r="I2" s="27">
        <f>Energy_HH!D50</f>
        <v>527</v>
      </c>
      <c r="J2" s="27">
        <f>Energy_HH!D51</f>
        <v>518</v>
      </c>
      <c r="M2" s="27">
        <f>Energy_HH!E46</f>
        <v>643</v>
      </c>
      <c r="N2" s="27">
        <f>Energy_HH!E47</f>
        <v>751</v>
      </c>
      <c r="O2" s="27">
        <f>Energy_HH!E48</f>
        <v>748</v>
      </c>
      <c r="P2" s="27">
        <f>Energy_HH!E49</f>
        <v>764</v>
      </c>
      <c r="Q2" s="27">
        <f>Energy_HH!E50</f>
        <v>738</v>
      </c>
      <c r="R2" s="27">
        <f>Energy_HH!E51</f>
        <v>780</v>
      </c>
      <c r="U2" s="27">
        <f>Energy_HH!G46</f>
        <v>1651</v>
      </c>
      <c r="V2" s="27">
        <f>Energy_HH!G47</f>
        <v>1611</v>
      </c>
      <c r="W2" s="27">
        <f>V2</f>
        <v>1611</v>
      </c>
      <c r="X2" s="27">
        <f t="shared" ref="X2:Z2" si="0">W2</f>
        <v>1611</v>
      </c>
      <c r="Y2" s="27">
        <f t="shared" si="0"/>
        <v>1611</v>
      </c>
      <c r="Z2" s="27">
        <f t="shared" si="0"/>
        <v>1611</v>
      </c>
      <c r="AC2" s="27">
        <f>Energy_HH!F46</f>
        <v>1156</v>
      </c>
      <c r="AD2" s="27">
        <f>Energy_HH!F47</f>
        <v>1149</v>
      </c>
      <c r="AE2" s="27">
        <f>Energy_HH!F48</f>
        <v>1392</v>
      </c>
      <c r="AF2" s="27">
        <f>Energy_HH!F49</f>
        <v>1285</v>
      </c>
      <c r="AG2" s="27">
        <f>Energy_HH!F50</f>
        <v>1207</v>
      </c>
      <c r="AH2" s="27">
        <f>Energy_HH!F50</f>
        <v>1207</v>
      </c>
    </row>
    <row r="3" spans="1:44" ht="15.6" x14ac:dyDescent="0.3">
      <c r="A3" s="171" t="s">
        <v>1</v>
      </c>
      <c r="B3" s="171"/>
      <c r="C3" s="9"/>
      <c r="D3" s="10" t="s">
        <v>2</v>
      </c>
      <c r="E3" s="7">
        <v>1.05</v>
      </c>
      <c r="F3" s="54">
        <v>1.0349999999999999</v>
      </c>
      <c r="G3" s="54">
        <v>1.03</v>
      </c>
      <c r="H3" s="54">
        <v>1.0172000000000001</v>
      </c>
      <c r="I3" s="54">
        <v>1.0185</v>
      </c>
      <c r="J3" s="54">
        <v>1.0165999999999999</v>
      </c>
      <c r="L3" s="10" t="s">
        <v>2</v>
      </c>
      <c r="M3" s="171" t="s">
        <v>3</v>
      </c>
      <c r="N3" s="171"/>
      <c r="O3" s="171"/>
      <c r="P3" s="171"/>
      <c r="Q3" s="171"/>
      <c r="R3" s="171"/>
      <c r="T3" s="10" t="s">
        <v>2</v>
      </c>
      <c r="U3" s="171" t="s">
        <v>3</v>
      </c>
      <c r="V3" s="171"/>
      <c r="W3" s="171"/>
      <c r="X3" s="171"/>
      <c r="Y3" s="171"/>
      <c r="Z3" s="171"/>
      <c r="AB3" s="10" t="s">
        <v>2</v>
      </c>
      <c r="AC3" s="171" t="s">
        <v>3</v>
      </c>
      <c r="AD3" s="171"/>
      <c r="AE3" s="171"/>
      <c r="AF3" s="171"/>
      <c r="AG3" s="171"/>
      <c r="AH3" s="171"/>
      <c r="AI3" s="9"/>
      <c r="AJ3" s="10" t="s">
        <v>2</v>
      </c>
      <c r="AK3" s="171" t="s">
        <v>3</v>
      </c>
      <c r="AL3" s="171"/>
      <c r="AM3" s="171"/>
      <c r="AN3" s="171"/>
      <c r="AO3" s="171"/>
      <c r="AP3" s="171"/>
    </row>
    <row r="4" spans="1:44" ht="16.2" thickBot="1" x14ac:dyDescent="0.35">
      <c r="A4" s="11" t="s">
        <v>4</v>
      </c>
      <c r="B4" s="11" t="s">
        <v>5</v>
      </c>
      <c r="C4" s="11"/>
      <c r="D4" s="12" t="s">
        <v>6</v>
      </c>
      <c r="E4" s="50">
        <v>1</v>
      </c>
      <c r="F4" s="49">
        <v>2</v>
      </c>
      <c r="G4" s="48">
        <v>3</v>
      </c>
      <c r="H4" s="47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  <c r="AI4" s="9"/>
      <c r="AJ4" s="12" t="s">
        <v>6</v>
      </c>
      <c r="AK4" s="11">
        <v>1</v>
      </c>
      <c r="AL4" s="11">
        <v>2</v>
      </c>
      <c r="AM4" s="11">
        <v>3</v>
      </c>
      <c r="AN4" s="11">
        <v>4</v>
      </c>
      <c r="AO4" s="11">
        <v>5</v>
      </c>
      <c r="AP4" s="11" t="s">
        <v>7</v>
      </c>
      <c r="AR4" s="11" t="s">
        <v>8</v>
      </c>
    </row>
    <row r="5" spans="1:44" x14ac:dyDescent="0.3">
      <c r="A5" s="13">
        <v>0</v>
      </c>
      <c r="B5" s="13">
        <v>999</v>
      </c>
      <c r="C5" s="13"/>
      <c r="D5" s="14" t="s">
        <v>9</v>
      </c>
      <c r="E5" s="45">
        <f t="shared" ref="E5:E19" si="1">$E$3*E6</f>
        <v>939.67553709393837</v>
      </c>
      <c r="F5" s="45">
        <f t="shared" ref="F5:F24" si="2">$F$3*F6</f>
        <v>1087.3798181068134</v>
      </c>
      <c r="G5" s="45">
        <f t="shared" ref="G5:G30" si="3">G6*$G$3</f>
        <v>1112.8657917906492</v>
      </c>
      <c r="H5" s="45">
        <f t="shared" ref="H5:H8" si="4">H6*$H$3</f>
        <v>1048.0546537698169</v>
      </c>
      <c r="I5" s="45">
        <f t="shared" ref="I5:I41" si="5">I6*$I$3</f>
        <v>1057.620553030632</v>
      </c>
      <c r="J5" s="45">
        <f t="shared" ref="J5:J28" si="6">J6*$J$3</f>
        <v>1068.8934009832715</v>
      </c>
      <c r="L5" s="14" t="s">
        <v>10</v>
      </c>
      <c r="M5" s="45">
        <f t="shared" ref="M5:M19" si="7">$E$3*M6</f>
        <v>1336.7508193615097</v>
      </c>
      <c r="N5" s="45">
        <f t="shared" ref="N5:N24" si="8">$F$3*N6</f>
        <v>1546.6330367390478</v>
      </c>
      <c r="O5" s="45">
        <f t="shared" ref="O5:O30" si="9">O6*$G$3</f>
        <v>1661.5241761664781</v>
      </c>
      <c r="P5" s="45">
        <f t="shared" ref="P5:P36" si="10">P6*$H$3</f>
        <v>1341.2290711560136</v>
      </c>
      <c r="Q5" s="45">
        <f t="shared" ref="Q5:Q41" si="11">Q6*$I$3</f>
        <v>1481.0701482668057</v>
      </c>
      <c r="R5" s="45">
        <f t="shared" ref="R5:R47" si="12">R6*$J$3</f>
        <v>1609.5306037972052</v>
      </c>
      <c r="T5" s="14" t="s">
        <v>11</v>
      </c>
      <c r="U5" s="45">
        <f t="shared" ref="U5:U19" si="13">$E$3*U6</f>
        <v>3432.3104242081695</v>
      </c>
      <c r="V5" s="45">
        <f t="shared" ref="V5:V24" si="14">$F$3*V6</f>
        <v>3317.7441041099955</v>
      </c>
      <c r="W5" s="45">
        <f t="shared" ref="W5:W30" si="15">W6*$G$3</f>
        <v>3578.4965879735241</v>
      </c>
      <c r="X5" s="45">
        <f t="shared" ref="X5:X36" si="16">X6*$H$3</f>
        <v>2828.1675832884016</v>
      </c>
      <c r="Y5" s="45">
        <f t="shared" ref="Y5:Y41" si="17">Y6*$I$3</f>
        <v>3233.0677626799757</v>
      </c>
      <c r="Z5" s="45">
        <f t="shared" ref="Z5:Z47" si="18">Z6*$J$3</f>
        <v>3324.2997470734572</v>
      </c>
      <c r="AB5" s="14" t="s">
        <v>12</v>
      </c>
      <c r="AC5" s="45">
        <f t="shared" ref="AC5:AC19" si="19">$E$3*AC6</f>
        <v>2403.2409753995421</v>
      </c>
      <c r="AD5" s="45">
        <f t="shared" ref="AD5:AD24" si="20">$F$3*AD6</f>
        <v>2366.2867632665329</v>
      </c>
      <c r="AE5" s="45">
        <f t="shared" ref="AE5:AE30" si="21">AE6*$G$3</f>
        <v>3092.0342957536595</v>
      </c>
      <c r="AF5" s="45">
        <f t="shared" ref="AF5:AF36" si="22">AF6*$H$3</f>
        <v>2255.8630319836088</v>
      </c>
      <c r="AG5" s="45">
        <f t="shared" ref="AG5:AG41" si="23">AG6*$I$3</f>
        <v>2422.2922343604801</v>
      </c>
      <c r="AH5" s="45">
        <f t="shared" ref="AH5:AH47" si="24">AH6*$J$3</f>
        <v>2490.6454343374708</v>
      </c>
      <c r="AI5" s="15"/>
      <c r="AJ5" s="14" t="s">
        <v>13</v>
      </c>
      <c r="AK5" s="15"/>
      <c r="AL5" s="15"/>
      <c r="AM5" s="15"/>
      <c r="AN5" s="15"/>
      <c r="AO5" s="15"/>
      <c r="AP5" s="15"/>
      <c r="AQ5" s="15"/>
      <c r="AR5" s="15"/>
    </row>
    <row r="6" spans="1:44" x14ac:dyDescent="0.3">
      <c r="A6" s="13">
        <v>1000</v>
      </c>
      <c r="B6" s="13">
        <v>1999</v>
      </c>
      <c r="C6" s="13"/>
      <c r="D6" s="16" t="s">
        <v>9</v>
      </c>
      <c r="E6" s="45">
        <f t="shared" si="1"/>
        <v>894.92908294660799</v>
      </c>
      <c r="F6" s="45">
        <f t="shared" si="2"/>
        <v>1050.6085199099648</v>
      </c>
      <c r="G6" s="45">
        <f t="shared" si="3"/>
        <v>1080.4522250394652</v>
      </c>
      <c r="H6" s="45">
        <f t="shared" si="4"/>
        <v>1030.3329274182233</v>
      </c>
      <c r="I6" s="45">
        <f t="shared" si="5"/>
        <v>1038.4099686113225</v>
      </c>
      <c r="J6" s="45">
        <f t="shared" si="6"/>
        <v>1051.4395051970014</v>
      </c>
      <c r="L6" s="16" t="s">
        <v>10</v>
      </c>
      <c r="M6" s="45">
        <f t="shared" si="7"/>
        <v>1273.0960184395331</v>
      </c>
      <c r="N6" s="45">
        <f t="shared" si="8"/>
        <v>1494.3314364628482</v>
      </c>
      <c r="O6" s="45">
        <f t="shared" si="9"/>
        <v>1613.1302681227942</v>
      </c>
      <c r="P6" s="45">
        <f t="shared" si="10"/>
        <v>1318.5500109673746</v>
      </c>
      <c r="Q6" s="45">
        <f t="shared" si="11"/>
        <v>1454.1680395354008</v>
      </c>
      <c r="R6" s="45">
        <f t="shared" si="12"/>
        <v>1583.2486757792694</v>
      </c>
      <c r="T6" s="16" t="s">
        <v>11</v>
      </c>
      <c r="U6" s="45">
        <f t="shared" si="13"/>
        <v>3268.8670706744469</v>
      </c>
      <c r="V6" s="45">
        <f t="shared" si="14"/>
        <v>3205.549859043474</v>
      </c>
      <c r="W6" s="45">
        <f t="shared" si="15"/>
        <v>3474.26853201313</v>
      </c>
      <c r="X6" s="45">
        <f t="shared" si="16"/>
        <v>2780.3456383094781</v>
      </c>
      <c r="Y6" s="45">
        <f t="shared" si="17"/>
        <v>3174.3424277662994</v>
      </c>
      <c r="Z6" s="45">
        <f t="shared" si="18"/>
        <v>3270.0174572825667</v>
      </c>
      <c r="AB6" s="16" t="s">
        <v>12</v>
      </c>
      <c r="AC6" s="45">
        <f t="shared" si="19"/>
        <v>2288.8009289519446</v>
      </c>
      <c r="AD6" s="45">
        <f t="shared" si="20"/>
        <v>2286.2674041222544</v>
      </c>
      <c r="AE6" s="45">
        <f t="shared" si="21"/>
        <v>3001.9750444210285</v>
      </c>
      <c r="AF6" s="45">
        <f t="shared" si="22"/>
        <v>2217.7182776087384</v>
      </c>
      <c r="AG6" s="45">
        <f t="shared" si="23"/>
        <v>2378.2937990775454</v>
      </c>
      <c r="AH6" s="45">
        <f t="shared" si="24"/>
        <v>2449.9758354686905</v>
      </c>
      <c r="AI6" s="15"/>
      <c r="AJ6" s="16" t="s">
        <v>13</v>
      </c>
      <c r="AK6" s="15"/>
      <c r="AL6" s="15"/>
      <c r="AM6" s="15"/>
      <c r="AN6" s="15"/>
      <c r="AO6" s="15"/>
      <c r="AP6" s="15"/>
      <c r="AQ6" s="15"/>
      <c r="AR6" s="15"/>
    </row>
    <row r="7" spans="1:44" x14ac:dyDescent="0.3">
      <c r="A7" s="13">
        <v>2000</v>
      </c>
      <c r="B7" s="13">
        <v>2999</v>
      </c>
      <c r="C7" s="13"/>
      <c r="D7" s="16" t="s">
        <v>9</v>
      </c>
      <c r="E7" s="45">
        <f t="shared" si="1"/>
        <v>852.31341233010278</v>
      </c>
      <c r="F7" s="45">
        <f t="shared" si="2"/>
        <v>1015.0806955651834</v>
      </c>
      <c r="G7" s="45">
        <f t="shared" si="3"/>
        <v>1048.9827427567623</v>
      </c>
      <c r="H7" s="45">
        <f t="shared" si="4"/>
        <v>1012.9108606156343</v>
      </c>
      <c r="I7" s="45">
        <f t="shared" si="5"/>
        <v>1019.5483246061094</v>
      </c>
      <c r="J7" s="45">
        <f t="shared" si="6"/>
        <v>1034.2706130208553</v>
      </c>
      <c r="L7" s="16" t="s">
        <v>10</v>
      </c>
      <c r="M7" s="45">
        <f t="shared" si="7"/>
        <v>1212.472398513841</v>
      </c>
      <c r="N7" s="45">
        <f t="shared" si="8"/>
        <v>1443.7984893360854</v>
      </c>
      <c r="O7" s="45">
        <f t="shared" si="9"/>
        <v>1566.1458913813535</v>
      </c>
      <c r="P7" s="45">
        <f t="shared" si="10"/>
        <v>1296.2544346906946</v>
      </c>
      <c r="Q7" s="45">
        <f t="shared" si="11"/>
        <v>1427.7545798089354</v>
      </c>
      <c r="R7" s="45">
        <f t="shared" si="12"/>
        <v>1557.3959037765783</v>
      </c>
      <c r="T7" s="16" t="s">
        <v>11</v>
      </c>
      <c r="U7" s="45">
        <f t="shared" si="13"/>
        <v>3113.2067339756636</v>
      </c>
      <c r="V7" s="45">
        <f t="shared" si="14"/>
        <v>3097.1496222642263</v>
      </c>
      <c r="W7" s="45">
        <f t="shared" si="15"/>
        <v>3373.0762446729418</v>
      </c>
      <c r="X7" s="45">
        <f t="shared" si="16"/>
        <v>2733.3323223648031</v>
      </c>
      <c r="Y7" s="45">
        <f t="shared" si="17"/>
        <v>3116.6837778756008</v>
      </c>
      <c r="Z7" s="45">
        <f t="shared" si="18"/>
        <v>3216.6215397231622</v>
      </c>
      <c r="AB7" s="16" t="s">
        <v>12</v>
      </c>
      <c r="AC7" s="45">
        <f t="shared" si="19"/>
        <v>2179.8104085256614</v>
      </c>
      <c r="AD7" s="45">
        <f t="shared" si="20"/>
        <v>2208.9540136446903</v>
      </c>
      <c r="AE7" s="45">
        <f t="shared" si="21"/>
        <v>2914.5388780786684</v>
      </c>
      <c r="AF7" s="45">
        <f t="shared" si="22"/>
        <v>2180.2185190805526</v>
      </c>
      <c r="AG7" s="45">
        <f t="shared" si="23"/>
        <v>2335.0945499043155</v>
      </c>
      <c r="AH7" s="45">
        <f t="shared" si="24"/>
        <v>2409.9703280235008</v>
      </c>
      <c r="AI7" s="15"/>
      <c r="AJ7" s="16" t="s">
        <v>13</v>
      </c>
      <c r="AK7" s="15"/>
      <c r="AL7" s="15"/>
      <c r="AM7" s="15"/>
      <c r="AN7" s="15"/>
      <c r="AO7" s="15"/>
      <c r="AP7" s="15"/>
      <c r="AQ7" s="15"/>
      <c r="AR7" s="15"/>
    </row>
    <row r="8" spans="1:44" x14ac:dyDescent="0.3">
      <c r="A8" s="13">
        <v>3000</v>
      </c>
      <c r="B8" s="13">
        <v>3999</v>
      </c>
      <c r="C8" s="13"/>
      <c r="D8" s="16" t="s">
        <v>9</v>
      </c>
      <c r="E8" s="45">
        <f t="shared" si="1"/>
        <v>811.72705936200259</v>
      </c>
      <c r="F8" s="45">
        <f t="shared" si="2"/>
        <v>980.75429523206139</v>
      </c>
      <c r="G8" s="45">
        <f t="shared" si="3"/>
        <v>1018.4298473366624</v>
      </c>
      <c r="H8" s="45">
        <f t="shared" si="4"/>
        <v>995.78338637006902</v>
      </c>
      <c r="I8" s="45">
        <f t="shared" si="5"/>
        <v>1001.0292828729597</v>
      </c>
      <c r="J8" s="45">
        <f t="shared" si="6"/>
        <v>1017.3820706480969</v>
      </c>
      <c r="L8" s="16" t="s">
        <v>10</v>
      </c>
      <c r="M8" s="45">
        <f t="shared" si="7"/>
        <v>1154.7356176322294</v>
      </c>
      <c r="N8" s="45">
        <f t="shared" si="8"/>
        <v>1394.9743858319666</v>
      </c>
      <c r="O8" s="45">
        <f t="shared" si="9"/>
        <v>1520.529991632382</v>
      </c>
      <c r="P8" s="45">
        <f t="shared" si="10"/>
        <v>1274.3358579342257</v>
      </c>
      <c r="Q8" s="45">
        <f t="shared" si="11"/>
        <v>1401.8208932831963</v>
      </c>
      <c r="R8" s="45">
        <f t="shared" si="12"/>
        <v>1531.9652801264788</v>
      </c>
      <c r="T8" s="16" t="s">
        <v>11</v>
      </c>
      <c r="U8" s="45">
        <f t="shared" si="13"/>
        <v>2964.9587942625367</v>
      </c>
      <c r="V8" s="45">
        <f t="shared" si="14"/>
        <v>2992.415093975098</v>
      </c>
      <c r="W8" s="45">
        <f t="shared" si="15"/>
        <v>3274.8313055077106</v>
      </c>
      <c r="X8" s="45">
        <f t="shared" si="16"/>
        <v>2687.1139622147098</v>
      </c>
      <c r="Y8" s="45">
        <f t="shared" si="17"/>
        <v>3060.0724377767315</v>
      </c>
      <c r="Z8" s="45">
        <f t="shared" si="18"/>
        <v>3164.0975208766108</v>
      </c>
      <c r="AB8" s="16" t="s">
        <v>12</v>
      </c>
      <c r="AC8" s="45">
        <f t="shared" si="19"/>
        <v>2076.0099128815823</v>
      </c>
      <c r="AD8" s="45">
        <f t="shared" si="20"/>
        <v>2134.2550856470439</v>
      </c>
      <c r="AE8" s="45">
        <f t="shared" si="21"/>
        <v>2829.6493961928818</v>
      </c>
      <c r="AF8" s="45">
        <f t="shared" si="22"/>
        <v>2143.3528500595285</v>
      </c>
      <c r="AG8" s="45">
        <f t="shared" si="23"/>
        <v>2292.6799704509726</v>
      </c>
      <c r="AH8" s="45">
        <f t="shared" si="24"/>
        <v>2370.6180680931543</v>
      </c>
      <c r="AI8" s="15"/>
      <c r="AJ8" s="16" t="s">
        <v>13</v>
      </c>
      <c r="AK8" s="15"/>
      <c r="AL8" s="15"/>
      <c r="AM8" s="15"/>
      <c r="AN8" s="15"/>
      <c r="AO8" s="15"/>
      <c r="AP8" s="15"/>
      <c r="AQ8" s="15"/>
      <c r="AR8" s="15"/>
    </row>
    <row r="9" spans="1:44" x14ac:dyDescent="0.3">
      <c r="A9" s="13">
        <v>4000</v>
      </c>
      <c r="B9" s="13">
        <v>4999</v>
      </c>
      <c r="C9" s="13"/>
      <c r="D9" s="16" t="s">
        <v>9</v>
      </c>
      <c r="E9" s="45">
        <f t="shared" si="1"/>
        <v>773.07338986857383</v>
      </c>
      <c r="F9" s="45">
        <f t="shared" si="2"/>
        <v>947.58869104547</v>
      </c>
      <c r="G9" s="45">
        <f t="shared" si="3"/>
        <v>988.76684207442952</v>
      </c>
      <c r="H9" s="45">
        <f t="shared" ref="H9:H36" si="25">H10*$H$3</f>
        <v>978.94552336813695</v>
      </c>
      <c r="I9" s="45">
        <f t="shared" si="5"/>
        <v>982.84662039564034</v>
      </c>
      <c r="J9" s="45">
        <f t="shared" si="6"/>
        <v>1000.7693002637193</v>
      </c>
      <c r="L9" s="16" t="s">
        <v>10</v>
      </c>
      <c r="M9" s="45">
        <f t="shared" si="7"/>
        <v>1099.7482072687899</v>
      </c>
      <c r="N9" s="45">
        <f t="shared" si="8"/>
        <v>1347.8013389680839</v>
      </c>
      <c r="O9" s="45">
        <f t="shared" si="9"/>
        <v>1476.242710322701</v>
      </c>
      <c r="P9" s="45">
        <f t="shared" si="10"/>
        <v>1252.7879059518536</v>
      </c>
      <c r="Q9" s="45">
        <f t="shared" si="11"/>
        <v>1376.3582653737813</v>
      </c>
      <c r="R9" s="45">
        <f t="shared" si="12"/>
        <v>1506.9499115940182</v>
      </c>
      <c r="T9" s="16" t="s">
        <v>11</v>
      </c>
      <c r="U9" s="45">
        <f t="shared" si="13"/>
        <v>2823.7702802500348</v>
      </c>
      <c r="V9" s="45">
        <f t="shared" si="14"/>
        <v>2891.2223130194184</v>
      </c>
      <c r="W9" s="45">
        <f t="shared" si="15"/>
        <v>3179.4478694249615</v>
      </c>
      <c r="X9" s="45">
        <f t="shared" si="16"/>
        <v>2641.6771158225615</v>
      </c>
      <c r="Y9" s="45">
        <f t="shared" si="17"/>
        <v>3004.4893841695939</v>
      </c>
      <c r="Z9" s="45">
        <f t="shared" si="18"/>
        <v>3112.4311635614904</v>
      </c>
      <c r="AB9" s="16" t="s">
        <v>12</v>
      </c>
      <c r="AC9" s="45">
        <f t="shared" si="19"/>
        <v>1977.1522979824592</v>
      </c>
      <c r="AD9" s="45">
        <f t="shared" si="20"/>
        <v>2062.0822083546318</v>
      </c>
      <c r="AE9" s="45">
        <f t="shared" si="21"/>
        <v>2747.2324234882349</v>
      </c>
      <c r="AF9" s="45">
        <f t="shared" si="22"/>
        <v>2107.1105486232091</v>
      </c>
      <c r="AG9" s="45">
        <f t="shared" si="23"/>
        <v>2251.0358080029187</v>
      </c>
      <c r="AH9" s="45">
        <f t="shared" si="24"/>
        <v>2331.9083888384362</v>
      </c>
      <c r="AI9" s="15"/>
      <c r="AJ9" s="16" t="s">
        <v>13</v>
      </c>
      <c r="AK9" s="15"/>
      <c r="AL9" s="15"/>
      <c r="AM9" s="15"/>
      <c r="AN9" s="15"/>
      <c r="AO9" s="15"/>
      <c r="AP9" s="15"/>
      <c r="AQ9" s="15"/>
      <c r="AR9" s="15"/>
    </row>
    <row r="10" spans="1:44" x14ac:dyDescent="0.3">
      <c r="A10" s="13">
        <v>5000</v>
      </c>
      <c r="B10" s="13">
        <v>5999</v>
      </c>
      <c r="C10" s="13"/>
      <c r="D10" s="16" t="s">
        <v>9</v>
      </c>
      <c r="E10" s="45">
        <f t="shared" si="1"/>
        <v>736.26037130340364</v>
      </c>
      <c r="F10" s="45">
        <f t="shared" si="2"/>
        <v>915.54462902943965</v>
      </c>
      <c r="G10" s="45">
        <f t="shared" si="3"/>
        <v>959.96780783925192</v>
      </c>
      <c r="H10" s="45">
        <f t="shared" si="25"/>
        <v>962.3923745262847</v>
      </c>
      <c r="I10" s="45">
        <f t="shared" si="5"/>
        <v>964.99422719257768</v>
      </c>
      <c r="J10" s="45">
        <f t="shared" si="6"/>
        <v>984.42779880357989</v>
      </c>
      <c r="L10" s="16" t="s">
        <v>10</v>
      </c>
      <c r="M10" s="45">
        <f t="shared" si="7"/>
        <v>1047.3792450178951</v>
      </c>
      <c r="N10" s="45">
        <f t="shared" si="8"/>
        <v>1302.2235159111922</v>
      </c>
      <c r="O10" s="45">
        <f t="shared" si="9"/>
        <v>1433.2453498278651</v>
      </c>
      <c r="P10" s="45">
        <f t="shared" si="10"/>
        <v>1231.6043117890813</v>
      </c>
      <c r="Q10" s="45">
        <f t="shared" si="11"/>
        <v>1351.3581397877088</v>
      </c>
      <c r="R10" s="45">
        <f t="shared" si="12"/>
        <v>1482.3430175034609</v>
      </c>
      <c r="T10" s="16" t="s">
        <v>11</v>
      </c>
      <c r="U10" s="45">
        <f t="shared" si="13"/>
        <v>2689.3050288095569</v>
      </c>
      <c r="V10" s="45">
        <f t="shared" si="14"/>
        <v>2793.4515101636894</v>
      </c>
      <c r="W10" s="45">
        <f t="shared" si="15"/>
        <v>3086.8425916747196</v>
      </c>
      <c r="X10" s="45">
        <f t="shared" si="16"/>
        <v>2597.008568445302</v>
      </c>
      <c r="Y10" s="45">
        <f t="shared" si="17"/>
        <v>2949.9159392926795</v>
      </c>
      <c r="Z10" s="45">
        <f t="shared" si="18"/>
        <v>3061.6084630744544</v>
      </c>
      <c r="AB10" s="16" t="s">
        <v>12</v>
      </c>
      <c r="AC10" s="45">
        <f t="shared" si="19"/>
        <v>1883.002188554723</v>
      </c>
      <c r="AD10" s="45">
        <f t="shared" si="20"/>
        <v>1992.3499597629293</v>
      </c>
      <c r="AE10" s="45">
        <f t="shared" si="21"/>
        <v>2667.2159451342086</v>
      </c>
      <c r="AF10" s="45">
        <f t="shared" si="22"/>
        <v>2071.4810741478655</v>
      </c>
      <c r="AG10" s="45">
        <f t="shared" si="23"/>
        <v>2210.1480687313879</v>
      </c>
      <c r="AH10" s="45">
        <f t="shared" si="24"/>
        <v>2293.8307975983043</v>
      </c>
      <c r="AI10" s="15"/>
      <c r="AJ10" s="16" t="s">
        <v>13</v>
      </c>
      <c r="AK10" s="15"/>
      <c r="AL10" s="15"/>
      <c r="AM10" s="15"/>
      <c r="AN10" s="15"/>
      <c r="AO10" s="15"/>
      <c r="AP10" s="15"/>
      <c r="AQ10" s="15"/>
      <c r="AR10" s="15"/>
    </row>
    <row r="11" spans="1:44" x14ac:dyDescent="0.3">
      <c r="A11" s="13">
        <v>6000</v>
      </c>
      <c r="B11" s="13">
        <v>6999</v>
      </c>
      <c r="C11" s="13"/>
      <c r="D11" s="16" t="s">
        <v>9</v>
      </c>
      <c r="E11" s="45">
        <f t="shared" si="1"/>
        <v>701.20035362228919</v>
      </c>
      <c r="F11" s="45">
        <f t="shared" si="2"/>
        <v>884.58418263713986</v>
      </c>
      <c r="G11" s="45">
        <f t="shared" si="3"/>
        <v>932.00758042645816</v>
      </c>
      <c r="H11" s="45">
        <f t="shared" si="25"/>
        <v>946.11912556654011</v>
      </c>
      <c r="I11" s="45">
        <f t="shared" si="5"/>
        <v>947.46610426369932</v>
      </c>
      <c r="J11" s="45">
        <f t="shared" si="6"/>
        <v>968.35313673379892</v>
      </c>
      <c r="L11" s="16" t="s">
        <v>10</v>
      </c>
      <c r="M11" s="45">
        <f t="shared" si="7"/>
        <v>997.50404287418564</v>
      </c>
      <c r="N11" s="45">
        <f t="shared" si="8"/>
        <v>1258.1869718948717</v>
      </c>
      <c r="O11" s="45">
        <f t="shared" si="9"/>
        <v>1391.500339638704</v>
      </c>
      <c r="P11" s="45">
        <f t="shared" si="10"/>
        <v>1210.778914460363</v>
      </c>
      <c r="Q11" s="45">
        <f t="shared" si="11"/>
        <v>1326.8121156482168</v>
      </c>
      <c r="R11" s="45">
        <f t="shared" si="12"/>
        <v>1458.1379279003158</v>
      </c>
      <c r="T11" s="16" t="s">
        <v>11</v>
      </c>
      <c r="U11" s="45">
        <f t="shared" si="13"/>
        <v>2561.2428845805302</v>
      </c>
      <c r="V11" s="45">
        <f t="shared" si="14"/>
        <v>2698.9869663417289</v>
      </c>
      <c r="W11" s="45">
        <f t="shared" si="15"/>
        <v>2996.9345550239996</v>
      </c>
      <c r="X11" s="45">
        <f t="shared" si="16"/>
        <v>2553.0953287901116</v>
      </c>
      <c r="Y11" s="45">
        <f t="shared" si="17"/>
        <v>2896.3337646467153</v>
      </c>
      <c r="Z11" s="45">
        <f t="shared" si="18"/>
        <v>3011.6156433941123</v>
      </c>
      <c r="AB11" s="16" t="s">
        <v>12</v>
      </c>
      <c r="AC11" s="45">
        <f t="shared" si="19"/>
        <v>1793.3354176711648</v>
      </c>
      <c r="AD11" s="45">
        <f t="shared" si="20"/>
        <v>1924.9758065342314</v>
      </c>
      <c r="AE11" s="45">
        <f t="shared" si="21"/>
        <v>2589.53004381962</v>
      </c>
      <c r="AF11" s="45">
        <f t="shared" si="22"/>
        <v>2036.4540642428874</v>
      </c>
      <c r="AG11" s="45">
        <f t="shared" si="23"/>
        <v>2170.0030129910533</v>
      </c>
      <c r="AH11" s="45">
        <f t="shared" si="24"/>
        <v>2256.3749730457453</v>
      </c>
      <c r="AI11" s="15"/>
      <c r="AJ11" s="16" t="s">
        <v>13</v>
      </c>
      <c r="AK11" s="15"/>
      <c r="AL11" s="15"/>
      <c r="AM11" s="15"/>
      <c r="AN11" s="15"/>
      <c r="AO11" s="15"/>
      <c r="AP11" s="15"/>
      <c r="AQ11" s="15"/>
      <c r="AR11" s="15"/>
    </row>
    <row r="12" spans="1:44" x14ac:dyDescent="0.3">
      <c r="A12" s="13">
        <v>7000</v>
      </c>
      <c r="B12" s="13">
        <v>7999</v>
      </c>
      <c r="C12" s="13"/>
      <c r="D12" s="16" t="s">
        <v>9</v>
      </c>
      <c r="E12" s="45">
        <f t="shared" si="1"/>
        <v>667.80986059265638</v>
      </c>
      <c r="F12" s="45">
        <f t="shared" si="2"/>
        <v>854.67070786197098</v>
      </c>
      <c r="G12" s="45">
        <f t="shared" si="3"/>
        <v>904.86172856937685</v>
      </c>
      <c r="H12" s="45">
        <f t="shared" si="25"/>
        <v>930.12104361633897</v>
      </c>
      <c r="I12" s="45">
        <f t="shared" si="5"/>
        <v>930.25636157456984</v>
      </c>
      <c r="J12" s="45">
        <f t="shared" si="6"/>
        <v>952.54095685008747</v>
      </c>
      <c r="L12" s="16" t="s">
        <v>10</v>
      </c>
      <c r="M12" s="45">
        <f t="shared" si="7"/>
        <v>950.00385035636725</v>
      </c>
      <c r="N12" s="45">
        <f t="shared" si="8"/>
        <v>1215.6395863718569</v>
      </c>
      <c r="O12" s="45">
        <f t="shared" si="9"/>
        <v>1350.9712035327223</v>
      </c>
      <c r="P12" s="45">
        <f t="shared" si="10"/>
        <v>1190.3056571572581</v>
      </c>
      <c r="Q12" s="45">
        <f t="shared" si="11"/>
        <v>1302.7119446717888</v>
      </c>
      <c r="R12" s="45">
        <f t="shared" si="12"/>
        <v>1434.3280817433758</v>
      </c>
      <c r="T12" s="16" t="s">
        <v>11</v>
      </c>
      <c r="U12" s="45">
        <f t="shared" si="13"/>
        <v>2439.278937695743</v>
      </c>
      <c r="V12" s="45">
        <f t="shared" si="14"/>
        <v>2607.7168756924921</v>
      </c>
      <c r="W12" s="45">
        <f t="shared" si="15"/>
        <v>2909.6451990524265</v>
      </c>
      <c r="X12" s="45">
        <f t="shared" si="16"/>
        <v>2509.9246252360513</v>
      </c>
      <c r="Y12" s="45">
        <f t="shared" si="17"/>
        <v>2843.7248548323173</v>
      </c>
      <c r="Z12" s="45">
        <f t="shared" si="18"/>
        <v>2962.4391534468941</v>
      </c>
      <c r="AB12" s="16" t="s">
        <v>12</v>
      </c>
      <c r="AC12" s="45">
        <f t="shared" si="19"/>
        <v>1707.9384930201568</v>
      </c>
      <c r="AD12" s="45">
        <f t="shared" si="20"/>
        <v>1859.8800063132671</v>
      </c>
      <c r="AE12" s="45">
        <f t="shared" si="21"/>
        <v>2514.1068386598254</v>
      </c>
      <c r="AF12" s="45">
        <f t="shared" si="22"/>
        <v>2002.0193317370106</v>
      </c>
      <c r="AG12" s="45">
        <f t="shared" si="23"/>
        <v>2130.587150703047</v>
      </c>
      <c r="AH12" s="45">
        <f t="shared" si="24"/>
        <v>2219.5307623900703</v>
      </c>
      <c r="AI12" s="15"/>
      <c r="AJ12" s="16" t="s">
        <v>13</v>
      </c>
      <c r="AK12" s="15"/>
      <c r="AL12" s="15"/>
      <c r="AM12" s="15"/>
      <c r="AN12" s="15"/>
      <c r="AO12" s="15"/>
      <c r="AP12" s="15"/>
      <c r="AQ12" s="15"/>
      <c r="AR12" s="15"/>
    </row>
    <row r="13" spans="1:44" x14ac:dyDescent="0.3">
      <c r="A13" s="13">
        <v>8000</v>
      </c>
      <c r="B13" s="13">
        <v>8999</v>
      </c>
      <c r="C13" s="13"/>
      <c r="D13" s="16" t="s">
        <v>9</v>
      </c>
      <c r="E13" s="45">
        <f t="shared" si="1"/>
        <v>636.00939104062513</v>
      </c>
      <c r="F13" s="45">
        <f t="shared" si="2"/>
        <v>825.76879986663869</v>
      </c>
      <c r="G13" s="45">
        <f t="shared" si="3"/>
        <v>878.506532591628</v>
      </c>
      <c r="H13" s="45">
        <f t="shared" si="25"/>
        <v>914.393475832028</v>
      </c>
      <c r="I13" s="45">
        <f t="shared" si="5"/>
        <v>913.35921607714272</v>
      </c>
      <c r="J13" s="45">
        <f t="shared" si="6"/>
        <v>936.98697309668262</v>
      </c>
      <c r="L13" s="16" t="s">
        <v>10</v>
      </c>
      <c r="M13" s="45">
        <f t="shared" si="7"/>
        <v>904.76557176796882</v>
      </c>
      <c r="N13" s="45">
        <f t="shared" si="8"/>
        <v>1174.5310013254657</v>
      </c>
      <c r="O13" s="45">
        <f t="shared" si="9"/>
        <v>1311.622527701672</v>
      </c>
      <c r="P13" s="45">
        <f t="shared" si="10"/>
        <v>1170.1785854868835</v>
      </c>
      <c r="Q13" s="45">
        <f t="shared" si="11"/>
        <v>1279.0495283964544</v>
      </c>
      <c r="R13" s="45">
        <f t="shared" si="12"/>
        <v>1410.9070251262797</v>
      </c>
      <c r="T13" s="16" t="s">
        <v>11</v>
      </c>
      <c r="U13" s="45">
        <f t="shared" si="13"/>
        <v>2323.1227978054694</v>
      </c>
      <c r="V13" s="45">
        <f t="shared" si="14"/>
        <v>2519.5332132294611</v>
      </c>
      <c r="W13" s="45">
        <f t="shared" si="15"/>
        <v>2824.8982515072103</v>
      </c>
      <c r="X13" s="45">
        <f t="shared" si="16"/>
        <v>2467.4839021195939</v>
      </c>
      <c r="Y13" s="45">
        <f t="shared" si="17"/>
        <v>2792.0715314995755</v>
      </c>
      <c r="Z13" s="45">
        <f t="shared" si="18"/>
        <v>2914.0656634338916</v>
      </c>
      <c r="AB13" s="16" t="s">
        <v>12</v>
      </c>
      <c r="AC13" s="45">
        <f t="shared" si="19"/>
        <v>1626.6080885906254</v>
      </c>
      <c r="AD13" s="45">
        <f t="shared" si="20"/>
        <v>1796.9855133461519</v>
      </c>
      <c r="AE13" s="45">
        <f t="shared" si="21"/>
        <v>2440.8804258833256</v>
      </c>
      <c r="AF13" s="45">
        <f t="shared" si="22"/>
        <v>1968.1668617155037</v>
      </c>
      <c r="AG13" s="45">
        <f t="shared" si="23"/>
        <v>2091.8872368218431</v>
      </c>
      <c r="AH13" s="45">
        <f t="shared" si="24"/>
        <v>2183.2881786248972</v>
      </c>
      <c r="AI13" s="15"/>
      <c r="AJ13" s="16" t="s">
        <v>13</v>
      </c>
      <c r="AK13" s="15"/>
      <c r="AL13" s="15"/>
      <c r="AM13" s="15"/>
      <c r="AN13" s="15"/>
      <c r="AO13" s="15"/>
      <c r="AP13" s="15"/>
      <c r="AQ13" s="15"/>
      <c r="AR13" s="15"/>
    </row>
    <row r="14" spans="1:44" x14ac:dyDescent="0.3">
      <c r="A14" s="13">
        <v>9000</v>
      </c>
      <c r="B14" s="13">
        <v>9999</v>
      </c>
      <c r="C14" s="13"/>
      <c r="D14" s="16" t="s">
        <v>9</v>
      </c>
      <c r="E14" s="45">
        <f t="shared" si="1"/>
        <v>605.72322956250014</v>
      </c>
      <c r="F14" s="45">
        <f t="shared" si="2"/>
        <v>797.84425107887807</v>
      </c>
      <c r="G14" s="45">
        <f t="shared" si="3"/>
        <v>852.91896368119217</v>
      </c>
      <c r="H14" s="45">
        <f t="shared" si="25"/>
        <v>898.93184804564282</v>
      </c>
      <c r="I14" s="45">
        <f t="shared" si="5"/>
        <v>896.76898976646316</v>
      </c>
      <c r="J14" s="45">
        <f t="shared" si="6"/>
        <v>921.68696940456687</v>
      </c>
      <c r="L14" s="16" t="s">
        <v>10</v>
      </c>
      <c r="M14" s="45">
        <f t="shared" si="7"/>
        <v>861.68149692187501</v>
      </c>
      <c r="N14" s="45">
        <f t="shared" si="8"/>
        <v>1134.8125616671166</v>
      </c>
      <c r="O14" s="45">
        <f t="shared" si="9"/>
        <v>1273.4199298074484</v>
      </c>
      <c r="P14" s="45">
        <f t="shared" si="10"/>
        <v>1150.3918457401528</v>
      </c>
      <c r="Q14" s="45">
        <f t="shared" si="11"/>
        <v>1255.8169154604363</v>
      </c>
      <c r="R14" s="45">
        <f t="shared" si="12"/>
        <v>1387.868409528113</v>
      </c>
      <c r="T14" s="16" t="s">
        <v>11</v>
      </c>
      <c r="U14" s="45">
        <f t="shared" si="13"/>
        <v>2212.4979026718756</v>
      </c>
      <c r="V14" s="45">
        <f t="shared" si="14"/>
        <v>2434.3316069849866</v>
      </c>
      <c r="W14" s="45">
        <f t="shared" si="15"/>
        <v>2742.6196616574857</v>
      </c>
      <c r="X14" s="45">
        <f t="shared" si="16"/>
        <v>2425.7608160829668</v>
      </c>
      <c r="Y14" s="45">
        <f t="shared" si="17"/>
        <v>2741.3564374075363</v>
      </c>
      <c r="Z14" s="45">
        <f t="shared" si="18"/>
        <v>2866.4820612176782</v>
      </c>
      <c r="AB14" s="16" t="s">
        <v>12</v>
      </c>
      <c r="AC14" s="45">
        <f t="shared" si="19"/>
        <v>1549.1505605625002</v>
      </c>
      <c r="AD14" s="45">
        <f t="shared" si="20"/>
        <v>1736.2178872909683</v>
      </c>
      <c r="AE14" s="45">
        <f t="shared" si="21"/>
        <v>2369.7868212459471</v>
      </c>
      <c r="AF14" s="45">
        <f t="shared" si="22"/>
        <v>1934.8868086074554</v>
      </c>
      <c r="AG14" s="45">
        <f t="shared" si="23"/>
        <v>2053.8902668844803</v>
      </c>
      <c r="AH14" s="45">
        <f t="shared" si="24"/>
        <v>2147.6373978210677</v>
      </c>
      <c r="AI14" s="15"/>
      <c r="AJ14" s="16" t="s">
        <v>13</v>
      </c>
      <c r="AK14" s="15"/>
      <c r="AL14" s="15"/>
      <c r="AM14" s="15"/>
      <c r="AN14" s="15"/>
      <c r="AO14" s="15"/>
      <c r="AP14" s="15"/>
      <c r="AQ14" s="15"/>
      <c r="AR14" s="15"/>
    </row>
    <row r="15" spans="1:44" x14ac:dyDescent="0.3">
      <c r="A15" s="13">
        <v>10000</v>
      </c>
      <c r="B15" s="13">
        <v>10999</v>
      </c>
      <c r="C15" s="13"/>
      <c r="D15" s="16" t="s">
        <v>9</v>
      </c>
      <c r="E15" s="45">
        <f t="shared" si="1"/>
        <v>576.87926625000011</v>
      </c>
      <c r="F15" s="45">
        <f t="shared" si="2"/>
        <v>770.86401070423005</v>
      </c>
      <c r="G15" s="45">
        <f t="shared" si="3"/>
        <v>828.07666376814768</v>
      </c>
      <c r="H15" s="45">
        <f t="shared" si="25"/>
        <v>883.73166343456819</v>
      </c>
      <c r="I15" s="45">
        <f t="shared" si="5"/>
        <v>880.48010777266882</v>
      </c>
      <c r="J15" s="45">
        <f t="shared" si="6"/>
        <v>906.63679854865916</v>
      </c>
      <c r="L15" s="16" t="s">
        <v>10</v>
      </c>
      <c r="M15" s="45">
        <f t="shared" si="7"/>
        <v>820.64904468750001</v>
      </c>
      <c r="N15" s="45">
        <f t="shared" si="8"/>
        <v>1096.4372576493881</v>
      </c>
      <c r="O15" s="45">
        <f t="shared" si="9"/>
        <v>1236.3300289392703</v>
      </c>
      <c r="P15" s="45">
        <f t="shared" si="10"/>
        <v>1130.9396831892968</v>
      </c>
      <c r="Q15" s="45">
        <f t="shared" si="11"/>
        <v>1233.0062989302271</v>
      </c>
      <c r="R15" s="45">
        <f t="shared" si="12"/>
        <v>1365.2059900925763</v>
      </c>
      <c r="T15" s="16" t="s">
        <v>11</v>
      </c>
      <c r="U15" s="45">
        <f t="shared" si="13"/>
        <v>2107.1408596875003</v>
      </c>
      <c r="V15" s="45">
        <f t="shared" si="14"/>
        <v>2352.0112144782479</v>
      </c>
      <c r="W15" s="45">
        <f t="shared" si="15"/>
        <v>2662.7375355897921</v>
      </c>
      <c r="X15" s="45">
        <f t="shared" si="16"/>
        <v>2384.7432324842375</v>
      </c>
      <c r="Y15" s="45">
        <f t="shared" si="17"/>
        <v>2691.5625305915919</v>
      </c>
      <c r="Z15" s="45">
        <f t="shared" si="18"/>
        <v>2819.6754487681274</v>
      </c>
      <c r="AB15" s="16" t="s">
        <v>12</v>
      </c>
      <c r="AC15" s="45">
        <f t="shared" si="19"/>
        <v>1475.3814862500001</v>
      </c>
      <c r="AD15" s="45">
        <f t="shared" si="20"/>
        <v>1677.5052051120467</v>
      </c>
      <c r="AE15" s="45">
        <f t="shared" si="21"/>
        <v>2300.7639041222787</v>
      </c>
      <c r="AF15" s="45">
        <f t="shared" si="22"/>
        <v>1902.1694933223114</v>
      </c>
      <c r="AG15" s="45">
        <f t="shared" si="23"/>
        <v>2016.5834726406285</v>
      </c>
      <c r="AH15" s="45">
        <f t="shared" si="24"/>
        <v>2112.5687564637692</v>
      </c>
      <c r="AI15" s="15"/>
      <c r="AJ15" s="16" t="s">
        <v>13</v>
      </c>
      <c r="AK15" s="15"/>
      <c r="AL15" s="15"/>
      <c r="AM15" s="15"/>
      <c r="AN15" s="15"/>
      <c r="AO15" s="15"/>
      <c r="AP15" s="15"/>
      <c r="AQ15" s="15"/>
      <c r="AR15" s="15"/>
    </row>
    <row r="16" spans="1:44" x14ac:dyDescent="0.3">
      <c r="A16" s="13">
        <v>11000</v>
      </c>
      <c r="B16" s="13">
        <v>11999</v>
      </c>
      <c r="C16" s="13"/>
      <c r="D16" s="16" t="s">
        <v>9</v>
      </c>
      <c r="E16" s="45">
        <f t="shared" si="1"/>
        <v>549.40882500000009</v>
      </c>
      <c r="F16" s="45">
        <f t="shared" si="2"/>
        <v>744.79614560795176</v>
      </c>
      <c r="G16" s="45">
        <f t="shared" si="3"/>
        <v>803.95792598849289</v>
      </c>
      <c r="H16" s="45">
        <f t="shared" si="25"/>
        <v>868.7885012136926</v>
      </c>
      <c r="I16" s="45">
        <f t="shared" si="5"/>
        <v>864.48709648764736</v>
      </c>
      <c r="J16" s="45">
        <f t="shared" si="6"/>
        <v>891.83238102366636</v>
      </c>
      <c r="L16" s="16" t="s">
        <v>10</v>
      </c>
      <c r="M16" s="45">
        <f t="shared" si="7"/>
        <v>781.57051875000002</v>
      </c>
      <c r="N16" s="45">
        <f t="shared" si="8"/>
        <v>1059.3596692264621</v>
      </c>
      <c r="O16" s="45">
        <f t="shared" si="9"/>
        <v>1200.3204164458934</v>
      </c>
      <c r="P16" s="45">
        <f t="shared" si="10"/>
        <v>1111.816440414173</v>
      </c>
      <c r="Q16" s="45">
        <f t="shared" si="11"/>
        <v>1210.610013677199</v>
      </c>
      <c r="R16" s="45">
        <f t="shared" si="12"/>
        <v>1342.9136239352511</v>
      </c>
      <c r="T16" s="16" t="s">
        <v>11</v>
      </c>
      <c r="U16" s="45">
        <f t="shared" si="13"/>
        <v>2006.8008187500004</v>
      </c>
      <c r="V16" s="45">
        <f t="shared" si="14"/>
        <v>2272.4746033606261</v>
      </c>
      <c r="W16" s="45">
        <f t="shared" si="15"/>
        <v>2585.1820733881477</v>
      </c>
      <c r="X16" s="45">
        <f t="shared" si="16"/>
        <v>2344.419221868106</v>
      </c>
      <c r="Y16" s="45">
        <f t="shared" si="17"/>
        <v>2642.6730786368112</v>
      </c>
      <c r="Z16" s="45">
        <f t="shared" si="18"/>
        <v>2773.6331386662673</v>
      </c>
      <c r="AB16" s="16" t="s">
        <v>12</v>
      </c>
      <c r="AC16" s="45">
        <f t="shared" si="19"/>
        <v>1405.125225</v>
      </c>
      <c r="AD16" s="45">
        <f t="shared" si="20"/>
        <v>1620.7779759536684</v>
      </c>
      <c r="AE16" s="45">
        <f t="shared" si="21"/>
        <v>2233.7513632255132</v>
      </c>
      <c r="AF16" s="45">
        <f t="shared" si="22"/>
        <v>1870.0054004348322</v>
      </c>
      <c r="AG16" s="45">
        <f t="shared" si="23"/>
        <v>1979.954317762031</v>
      </c>
      <c r="AH16" s="45">
        <f t="shared" si="24"/>
        <v>2078.072748833139</v>
      </c>
      <c r="AI16" s="15"/>
      <c r="AJ16" s="16" t="s">
        <v>13</v>
      </c>
      <c r="AK16" s="15"/>
      <c r="AL16" s="15"/>
      <c r="AM16" s="15"/>
      <c r="AN16" s="15"/>
      <c r="AO16" s="15"/>
      <c r="AP16" s="15"/>
      <c r="AQ16" s="15"/>
      <c r="AR16" s="15"/>
    </row>
    <row r="17" spans="1:44" x14ac:dyDescent="0.3">
      <c r="A17" s="13">
        <v>12000</v>
      </c>
      <c r="B17" s="13">
        <v>12999</v>
      </c>
      <c r="C17" s="13"/>
      <c r="D17" s="16" t="s">
        <v>9</v>
      </c>
      <c r="E17" s="45">
        <f t="shared" si="1"/>
        <v>523.24650000000008</v>
      </c>
      <c r="F17" s="45">
        <f t="shared" si="2"/>
        <v>719.60980251976025</v>
      </c>
      <c r="G17" s="45">
        <f t="shared" si="3"/>
        <v>780.54167571698338</v>
      </c>
      <c r="H17" s="45">
        <f t="shared" si="25"/>
        <v>854.09801534967801</v>
      </c>
      <c r="I17" s="45">
        <f t="shared" si="5"/>
        <v>848.78458172572152</v>
      </c>
      <c r="J17" s="45">
        <f t="shared" si="6"/>
        <v>877.26970393829083</v>
      </c>
      <c r="L17" s="16" t="s">
        <v>10</v>
      </c>
      <c r="M17" s="45">
        <f t="shared" si="7"/>
        <v>744.35287500000004</v>
      </c>
      <c r="N17" s="45">
        <f t="shared" si="8"/>
        <v>1023.5359122960987</v>
      </c>
      <c r="O17" s="45">
        <f t="shared" si="9"/>
        <v>1165.3596276173723</v>
      </c>
      <c r="P17" s="45">
        <f t="shared" si="10"/>
        <v>1093.0165556568747</v>
      </c>
      <c r="Q17" s="45">
        <f t="shared" si="11"/>
        <v>1188.6205338018647</v>
      </c>
      <c r="R17" s="45">
        <f t="shared" si="12"/>
        <v>1320.9852684785078</v>
      </c>
      <c r="T17" s="16" t="s">
        <v>11</v>
      </c>
      <c r="U17" s="45">
        <f t="shared" si="13"/>
        <v>1911.2388750000002</v>
      </c>
      <c r="V17" s="45">
        <f t="shared" si="14"/>
        <v>2195.6276360972233</v>
      </c>
      <c r="W17" s="45">
        <f t="shared" si="15"/>
        <v>2509.8855081438328</v>
      </c>
      <c r="X17" s="45">
        <f t="shared" si="16"/>
        <v>2304.777056496368</v>
      </c>
      <c r="Y17" s="45">
        <f t="shared" si="17"/>
        <v>2594.6716530552885</v>
      </c>
      <c r="Z17" s="45">
        <f t="shared" si="18"/>
        <v>2728.3426506652249</v>
      </c>
      <c r="AB17" s="16" t="s">
        <v>12</v>
      </c>
      <c r="AC17" s="45">
        <f t="shared" si="19"/>
        <v>1338.2145</v>
      </c>
      <c r="AD17" s="45">
        <f t="shared" si="20"/>
        <v>1565.9690588924334</v>
      </c>
      <c r="AE17" s="45">
        <f t="shared" si="21"/>
        <v>2168.690643908265</v>
      </c>
      <c r="AF17" s="45">
        <f t="shared" si="22"/>
        <v>1838.3851754176485</v>
      </c>
      <c r="AG17" s="45">
        <f t="shared" si="23"/>
        <v>1943.9904936298783</v>
      </c>
      <c r="AH17" s="45">
        <f t="shared" si="24"/>
        <v>2044.1400244276401</v>
      </c>
      <c r="AI17" s="15"/>
      <c r="AJ17" s="16" t="s">
        <v>13</v>
      </c>
      <c r="AK17" s="15"/>
      <c r="AL17" s="15"/>
      <c r="AM17" s="15"/>
      <c r="AN17" s="15"/>
      <c r="AO17" s="15"/>
      <c r="AP17" s="15"/>
      <c r="AQ17" s="15"/>
      <c r="AR17" s="15"/>
    </row>
    <row r="18" spans="1:44" x14ac:dyDescent="0.3">
      <c r="A18" s="13">
        <v>13000</v>
      </c>
      <c r="B18" s="13">
        <v>13999</v>
      </c>
      <c r="C18" s="13"/>
      <c r="D18" s="16" t="s">
        <v>9</v>
      </c>
      <c r="E18" s="45">
        <f t="shared" si="1"/>
        <v>498.33000000000004</v>
      </c>
      <c r="F18" s="45">
        <f t="shared" si="2"/>
        <v>695.27517151667666</v>
      </c>
      <c r="G18" s="45">
        <f t="shared" si="3"/>
        <v>757.80745215241097</v>
      </c>
      <c r="H18" s="45">
        <f t="shared" si="25"/>
        <v>839.65593329697003</v>
      </c>
      <c r="I18" s="45">
        <f t="shared" si="5"/>
        <v>833.36728691774329</v>
      </c>
      <c r="J18" s="45">
        <f t="shared" si="6"/>
        <v>862.94481992749445</v>
      </c>
      <c r="L18" s="16" t="s">
        <v>10</v>
      </c>
      <c r="M18" s="45">
        <f t="shared" si="7"/>
        <v>708.90750000000003</v>
      </c>
      <c r="N18" s="45">
        <f t="shared" si="8"/>
        <v>988.92358675951573</v>
      </c>
      <c r="O18" s="45">
        <f t="shared" si="9"/>
        <v>1131.4171141916236</v>
      </c>
      <c r="P18" s="45">
        <f t="shared" si="10"/>
        <v>1074.5345612041631</v>
      </c>
      <c r="Q18" s="45">
        <f t="shared" si="11"/>
        <v>1167.0304701049236</v>
      </c>
      <c r="R18" s="45">
        <f t="shared" si="12"/>
        <v>1299.414979813602</v>
      </c>
      <c r="T18" s="16" t="s">
        <v>11</v>
      </c>
      <c r="U18" s="45">
        <f t="shared" si="13"/>
        <v>1820.2275000000002</v>
      </c>
      <c r="V18" s="45">
        <f t="shared" si="14"/>
        <v>2121.3793585480421</v>
      </c>
      <c r="W18" s="45">
        <f t="shared" si="15"/>
        <v>2436.782046741585</v>
      </c>
      <c r="X18" s="45">
        <f t="shared" si="16"/>
        <v>2265.8052069370506</v>
      </c>
      <c r="Y18" s="45">
        <f t="shared" si="17"/>
        <v>2547.5421237656246</v>
      </c>
      <c r="Z18" s="45">
        <f t="shared" si="18"/>
        <v>2683.7917083073235</v>
      </c>
      <c r="AB18" s="16" t="s">
        <v>12</v>
      </c>
      <c r="AC18" s="45">
        <f t="shared" si="19"/>
        <v>1274.49</v>
      </c>
      <c r="AD18" s="45">
        <f t="shared" si="20"/>
        <v>1513.0135834709502</v>
      </c>
      <c r="AE18" s="45">
        <f t="shared" si="21"/>
        <v>2105.5248969983154</v>
      </c>
      <c r="AF18" s="45">
        <f t="shared" si="22"/>
        <v>1807.2996219206138</v>
      </c>
      <c r="AG18" s="45">
        <f t="shared" si="23"/>
        <v>1908.6799151987025</v>
      </c>
      <c r="AH18" s="45">
        <f t="shared" si="24"/>
        <v>2010.7613854295103</v>
      </c>
      <c r="AI18" s="15"/>
      <c r="AJ18" s="16" t="s">
        <v>13</v>
      </c>
      <c r="AK18" s="15"/>
      <c r="AL18" s="15"/>
      <c r="AM18" s="15"/>
      <c r="AN18" s="15"/>
      <c r="AO18" s="15"/>
      <c r="AP18" s="15"/>
      <c r="AQ18" s="15"/>
      <c r="AR18" s="15"/>
    </row>
    <row r="19" spans="1:44" x14ac:dyDescent="0.3">
      <c r="A19" s="13">
        <v>14000</v>
      </c>
      <c r="B19" s="13">
        <v>14999</v>
      </c>
      <c r="C19" s="13"/>
      <c r="D19" s="16" t="s">
        <v>9</v>
      </c>
      <c r="E19" s="45">
        <f t="shared" si="1"/>
        <v>474.6</v>
      </c>
      <c r="F19" s="45">
        <f t="shared" si="2"/>
        <v>671.7634507407505</v>
      </c>
      <c r="G19" s="45">
        <f t="shared" si="3"/>
        <v>735.73539043923392</v>
      </c>
      <c r="H19" s="45">
        <f t="shared" si="25"/>
        <v>825.4580547551808</v>
      </c>
      <c r="I19" s="45">
        <f t="shared" si="5"/>
        <v>818.23003133799045</v>
      </c>
      <c r="J19" s="45">
        <f t="shared" si="6"/>
        <v>848.85384608252457</v>
      </c>
      <c r="L19" s="16" t="s">
        <v>10</v>
      </c>
      <c r="M19" s="45">
        <f t="shared" si="7"/>
        <v>675.15</v>
      </c>
      <c r="N19" s="45">
        <f t="shared" si="8"/>
        <v>955.48172633769639</v>
      </c>
      <c r="O19" s="45">
        <f t="shared" si="9"/>
        <v>1098.4632176617704</v>
      </c>
      <c r="P19" s="45">
        <f t="shared" si="10"/>
        <v>1056.3650817972502</v>
      </c>
      <c r="Q19" s="45">
        <f t="shared" si="11"/>
        <v>1145.832567604245</v>
      </c>
      <c r="R19" s="45">
        <f t="shared" si="12"/>
        <v>1278.1969110895161</v>
      </c>
      <c r="T19" s="16" t="s">
        <v>11</v>
      </c>
      <c r="U19" s="45">
        <f t="shared" si="13"/>
        <v>1733.5500000000002</v>
      </c>
      <c r="V19" s="45">
        <f t="shared" si="14"/>
        <v>2049.641892316949</v>
      </c>
      <c r="W19" s="45">
        <f t="shared" si="15"/>
        <v>2365.8078123704709</v>
      </c>
      <c r="X19" s="45">
        <f t="shared" si="16"/>
        <v>2227.4923387112176</v>
      </c>
      <c r="Y19" s="45">
        <f t="shared" si="17"/>
        <v>2501.2686536726801</v>
      </c>
      <c r="Z19" s="45">
        <f t="shared" si="18"/>
        <v>2639.9682355964228</v>
      </c>
      <c r="AB19" s="16" t="s">
        <v>12</v>
      </c>
      <c r="AC19" s="45">
        <f t="shared" si="19"/>
        <v>1213.8</v>
      </c>
      <c r="AD19" s="45">
        <f t="shared" si="20"/>
        <v>1461.8488729187925</v>
      </c>
      <c r="AE19" s="45">
        <f t="shared" si="21"/>
        <v>2044.1989291245779</v>
      </c>
      <c r="AF19" s="45">
        <f t="shared" si="22"/>
        <v>1776.7396990961597</v>
      </c>
      <c r="AG19" s="45">
        <f t="shared" si="23"/>
        <v>1874.0107169353978</v>
      </c>
      <c r="AH19" s="45">
        <f t="shared" si="24"/>
        <v>1977.9277842115978</v>
      </c>
      <c r="AI19" s="15"/>
      <c r="AJ19" s="16" t="s">
        <v>13</v>
      </c>
      <c r="AK19" s="15"/>
      <c r="AL19" s="15"/>
      <c r="AM19" s="15"/>
      <c r="AN19" s="15"/>
      <c r="AO19" s="15"/>
      <c r="AP19" s="15"/>
      <c r="AQ19" s="15"/>
      <c r="AR19" s="15"/>
    </row>
    <row r="20" spans="1:44" x14ac:dyDescent="0.3">
      <c r="A20" s="40">
        <v>15000</v>
      </c>
      <c r="B20" s="13">
        <v>15999</v>
      </c>
      <c r="C20" s="13"/>
      <c r="D20" s="16" t="s">
        <v>9</v>
      </c>
      <c r="E20" s="53">
        <f>E2</f>
        <v>452</v>
      </c>
      <c r="F20" s="45">
        <f t="shared" si="2"/>
        <v>649.04681230990388</v>
      </c>
      <c r="G20" s="45">
        <f t="shared" si="3"/>
        <v>714.30620430993588</v>
      </c>
      <c r="H20" s="45">
        <f t="shared" si="25"/>
        <v>811.50025044748395</v>
      </c>
      <c r="I20" s="45">
        <f t="shared" si="5"/>
        <v>803.36772836326998</v>
      </c>
      <c r="J20" s="45">
        <f t="shared" si="6"/>
        <v>834.99296289841095</v>
      </c>
      <c r="L20" s="16" t="s">
        <v>10</v>
      </c>
      <c r="M20" s="53">
        <f>M2</f>
        <v>643</v>
      </c>
      <c r="N20" s="45">
        <f t="shared" si="8"/>
        <v>923.17075008473091</v>
      </c>
      <c r="O20" s="45">
        <f t="shared" si="9"/>
        <v>1066.4691433609421</v>
      </c>
      <c r="P20" s="45">
        <f t="shared" si="10"/>
        <v>1038.5028330684725</v>
      </c>
      <c r="Q20" s="45">
        <f t="shared" si="11"/>
        <v>1125.0197030969514</v>
      </c>
      <c r="R20" s="45">
        <f t="shared" si="12"/>
        <v>1257.3253109281095</v>
      </c>
      <c r="T20" s="16" t="s">
        <v>11</v>
      </c>
      <c r="U20" s="53">
        <f>U2</f>
        <v>1651</v>
      </c>
      <c r="V20" s="45">
        <f t="shared" si="14"/>
        <v>1980.3303307410135</v>
      </c>
      <c r="W20" s="45">
        <f t="shared" si="15"/>
        <v>2296.9007887091948</v>
      </c>
      <c r="X20" s="45">
        <f t="shared" si="16"/>
        <v>2189.8273089964778</v>
      </c>
      <c r="Y20" s="45">
        <f t="shared" si="17"/>
        <v>2455.8356933457831</v>
      </c>
      <c r="Z20" s="45">
        <f t="shared" si="18"/>
        <v>2596.8603537245945</v>
      </c>
      <c r="AB20" s="16" t="s">
        <v>12</v>
      </c>
      <c r="AC20" s="53">
        <f>AC2</f>
        <v>1156</v>
      </c>
      <c r="AD20" s="45">
        <f t="shared" si="20"/>
        <v>1412.4143699698479</v>
      </c>
      <c r="AE20" s="45">
        <f t="shared" si="21"/>
        <v>1984.6591544898815</v>
      </c>
      <c r="AF20" s="45">
        <f t="shared" si="22"/>
        <v>1746.6965189698776</v>
      </c>
      <c r="AG20" s="45">
        <f t="shared" si="23"/>
        <v>1839.9712488320058</v>
      </c>
      <c r="AH20" s="45">
        <f t="shared" si="24"/>
        <v>1945.6303208849083</v>
      </c>
      <c r="AI20" s="15"/>
      <c r="AJ20" s="16" t="s">
        <v>13</v>
      </c>
      <c r="AK20" s="15"/>
      <c r="AL20" s="15"/>
      <c r="AM20" s="15"/>
      <c r="AN20" s="15"/>
      <c r="AO20" s="15"/>
      <c r="AP20" s="15"/>
      <c r="AQ20" s="15"/>
      <c r="AR20" s="15"/>
    </row>
    <row r="21" spans="1:44" x14ac:dyDescent="0.3">
      <c r="A21" s="13">
        <v>16000</v>
      </c>
      <c r="B21" s="13">
        <v>16999</v>
      </c>
      <c r="C21" s="13"/>
      <c r="D21" s="16" t="s">
        <v>9</v>
      </c>
      <c r="E21" s="45">
        <f>'$25'!E21</f>
        <v>226</v>
      </c>
      <c r="F21" s="45">
        <f t="shared" si="2"/>
        <v>627.09836938154967</v>
      </c>
      <c r="G21" s="45">
        <f t="shared" si="3"/>
        <v>693.5011692329474</v>
      </c>
      <c r="H21" s="45">
        <f t="shared" si="25"/>
        <v>797.77846091966558</v>
      </c>
      <c r="I21" s="45">
        <f t="shared" si="5"/>
        <v>788.77538376364259</v>
      </c>
      <c r="J21" s="45">
        <f t="shared" si="6"/>
        <v>821.3584132386494</v>
      </c>
      <c r="L21" s="16" t="s">
        <v>10</v>
      </c>
      <c r="M21" s="45">
        <f>'$25'!M21</f>
        <v>237</v>
      </c>
      <c r="N21" s="45">
        <f t="shared" si="8"/>
        <v>891.95241554080292</v>
      </c>
      <c r="O21" s="45">
        <f t="shared" si="9"/>
        <v>1035.4069353018856</v>
      </c>
      <c r="P21" s="45">
        <f t="shared" si="10"/>
        <v>1020.9426200043968</v>
      </c>
      <c r="Q21" s="45">
        <f t="shared" si="11"/>
        <v>1104.5848827657844</v>
      </c>
      <c r="R21" s="45">
        <f t="shared" si="12"/>
        <v>1236.794521865148</v>
      </c>
      <c r="T21" s="16" t="s">
        <v>11</v>
      </c>
      <c r="U21" s="45">
        <f>'$25'!U21</f>
        <v>280</v>
      </c>
      <c r="V21" s="45">
        <f t="shared" si="14"/>
        <v>1913.3626383971148</v>
      </c>
      <c r="W21" s="45">
        <f t="shared" si="15"/>
        <v>2230.0007657370825</v>
      </c>
      <c r="X21" s="45">
        <f t="shared" si="16"/>
        <v>2152.7991633862343</v>
      </c>
      <c r="Y21" s="45">
        <f t="shared" si="17"/>
        <v>2411.2279757936017</v>
      </c>
      <c r="Z21" s="45">
        <f t="shared" si="18"/>
        <v>2554.4563778522474</v>
      </c>
      <c r="AB21" s="16" t="s">
        <v>12</v>
      </c>
      <c r="AC21" s="45">
        <f>'$25'!AC21</f>
        <v>191</v>
      </c>
      <c r="AD21" s="45">
        <f t="shared" si="20"/>
        <v>1364.6515651882589</v>
      </c>
      <c r="AE21" s="45">
        <f t="shared" si="21"/>
        <v>1926.8535480484286</v>
      </c>
      <c r="AF21" s="45">
        <f t="shared" si="22"/>
        <v>1717.1613438555619</v>
      </c>
      <c r="AG21" s="45">
        <f t="shared" si="23"/>
        <v>1806.5500724909239</v>
      </c>
      <c r="AH21" s="45">
        <f t="shared" si="24"/>
        <v>1913.8602408861975</v>
      </c>
      <c r="AI21" s="15"/>
      <c r="AJ21" s="16" t="s">
        <v>13</v>
      </c>
      <c r="AK21" s="15"/>
      <c r="AL21" s="15"/>
      <c r="AM21" s="15"/>
      <c r="AN21" s="15"/>
      <c r="AO21" s="15"/>
      <c r="AP21" s="15"/>
      <c r="AQ21" s="15"/>
      <c r="AR21" s="15"/>
    </row>
    <row r="22" spans="1:44" x14ac:dyDescent="0.3">
      <c r="A22" s="13">
        <v>17000</v>
      </c>
      <c r="B22" s="13">
        <v>17999</v>
      </c>
      <c r="C22" s="13"/>
      <c r="D22" s="16" t="s">
        <v>9</v>
      </c>
      <c r="E22" s="45">
        <f>'$25'!E22</f>
        <v>206</v>
      </c>
      <c r="F22" s="45">
        <f t="shared" si="2"/>
        <v>605.89214432999972</v>
      </c>
      <c r="G22" s="45">
        <f t="shared" si="3"/>
        <v>673.30210605140519</v>
      </c>
      <c r="H22" s="45">
        <f t="shared" si="25"/>
        <v>784.2886953594824</v>
      </c>
      <c r="I22" s="45">
        <f t="shared" si="5"/>
        <v>774.44809402419503</v>
      </c>
      <c r="J22" s="45">
        <f t="shared" si="6"/>
        <v>807.94650131679077</v>
      </c>
      <c r="L22" s="16" t="s">
        <v>10</v>
      </c>
      <c r="M22" s="45">
        <f>'$25'!M22</f>
        <v>216</v>
      </c>
      <c r="N22" s="45">
        <f t="shared" si="8"/>
        <v>861.78977346937484</v>
      </c>
      <c r="O22" s="45">
        <f t="shared" si="9"/>
        <v>1005.2494517494034</v>
      </c>
      <c r="P22" s="45">
        <f t="shared" si="10"/>
        <v>1003.6793354349161</v>
      </c>
      <c r="Q22" s="45">
        <f t="shared" si="11"/>
        <v>1084.5212398289489</v>
      </c>
      <c r="R22" s="45">
        <f t="shared" si="12"/>
        <v>1216.5989788167894</v>
      </c>
      <c r="T22" s="16" t="s">
        <v>11</v>
      </c>
      <c r="U22" s="45">
        <f>'$25'!U22</f>
        <v>255</v>
      </c>
      <c r="V22" s="45">
        <f t="shared" si="14"/>
        <v>1848.6595540068743</v>
      </c>
      <c r="W22" s="45">
        <f t="shared" si="15"/>
        <v>2165.049287123381</v>
      </c>
      <c r="X22" s="45">
        <f t="shared" si="16"/>
        <v>2116.3971327037298</v>
      </c>
      <c r="Y22" s="45">
        <f t="shared" si="17"/>
        <v>2367.4305113339242</v>
      </c>
      <c r="Z22" s="45">
        <f t="shared" si="18"/>
        <v>2512.7448139408298</v>
      </c>
      <c r="AB22" s="16" t="s">
        <v>12</v>
      </c>
      <c r="AC22" s="45">
        <f>'$25'!AC22</f>
        <v>174</v>
      </c>
      <c r="AD22" s="45">
        <f t="shared" si="20"/>
        <v>1318.5039277181247</v>
      </c>
      <c r="AE22" s="45">
        <f t="shared" si="21"/>
        <v>1870.731600047018</v>
      </c>
      <c r="AF22" s="45">
        <f t="shared" si="22"/>
        <v>1688.1255838139616</v>
      </c>
      <c r="AG22" s="45">
        <f t="shared" si="23"/>
        <v>1773.7359572812213</v>
      </c>
      <c r="AH22" s="45">
        <f t="shared" si="24"/>
        <v>1882.6089326049553</v>
      </c>
      <c r="AI22" s="15"/>
      <c r="AJ22" s="16" t="s">
        <v>13</v>
      </c>
      <c r="AK22" s="15"/>
      <c r="AL22" s="15"/>
      <c r="AM22" s="15"/>
      <c r="AN22" s="15"/>
      <c r="AO22" s="15"/>
      <c r="AP22" s="15"/>
      <c r="AQ22" s="15"/>
      <c r="AR22" s="15"/>
    </row>
    <row r="23" spans="1:44" x14ac:dyDescent="0.3">
      <c r="A23" s="13">
        <v>18000</v>
      </c>
      <c r="B23" s="13">
        <v>18999</v>
      </c>
      <c r="C23" s="13"/>
      <c r="D23" s="16" t="s">
        <v>9</v>
      </c>
      <c r="E23" s="45">
        <f>'$25'!E23</f>
        <v>187</v>
      </c>
      <c r="F23" s="45">
        <f t="shared" si="2"/>
        <v>585.40303799999981</v>
      </c>
      <c r="G23" s="45">
        <f t="shared" si="3"/>
        <v>653.69136509845157</v>
      </c>
      <c r="H23" s="45">
        <f t="shared" si="25"/>
        <v>771.02703043598342</v>
      </c>
      <c r="I23" s="45">
        <f t="shared" si="5"/>
        <v>760.38104469729512</v>
      </c>
      <c r="J23" s="45">
        <f t="shared" si="6"/>
        <v>794.75359169465946</v>
      </c>
      <c r="L23" s="16" t="s">
        <v>10</v>
      </c>
      <c r="M23" s="45">
        <f>'$25'!M23</f>
        <v>197</v>
      </c>
      <c r="N23" s="45">
        <f t="shared" si="8"/>
        <v>832.64712412499989</v>
      </c>
      <c r="O23" s="45">
        <f t="shared" si="9"/>
        <v>975.9703415042751</v>
      </c>
      <c r="P23" s="45">
        <f t="shared" si="10"/>
        <v>986.70795854789219</v>
      </c>
      <c r="Q23" s="45">
        <f t="shared" si="11"/>
        <v>1064.8220322326449</v>
      </c>
      <c r="R23" s="45">
        <f t="shared" si="12"/>
        <v>1196.733207571109</v>
      </c>
      <c r="T23" s="16" t="s">
        <v>11</v>
      </c>
      <c r="U23" s="45">
        <f>'$25'!U23</f>
        <v>232</v>
      </c>
      <c r="V23" s="45">
        <f t="shared" si="14"/>
        <v>1786.1444966249994</v>
      </c>
      <c r="W23" s="45">
        <f t="shared" si="15"/>
        <v>2101.9895991489134</v>
      </c>
      <c r="X23" s="45">
        <f t="shared" si="16"/>
        <v>2080.610629869966</v>
      </c>
      <c r="Y23" s="45">
        <f t="shared" si="17"/>
        <v>2324.4285825566267</v>
      </c>
      <c r="Z23" s="45">
        <f t="shared" si="18"/>
        <v>2471.7143556372516</v>
      </c>
      <c r="AB23" s="16" t="s">
        <v>12</v>
      </c>
      <c r="AC23" s="45">
        <f>'$25'!AC23</f>
        <v>158</v>
      </c>
      <c r="AD23" s="45">
        <f t="shared" si="20"/>
        <v>1273.9168383749998</v>
      </c>
      <c r="AE23" s="45">
        <f t="shared" si="21"/>
        <v>1816.2442718903087</v>
      </c>
      <c r="AF23" s="45">
        <f t="shared" si="22"/>
        <v>1659.580794154504</v>
      </c>
      <c r="AG23" s="45">
        <f t="shared" si="23"/>
        <v>1741.5178765647731</v>
      </c>
      <c r="AH23" s="45">
        <f t="shared" si="24"/>
        <v>1851.8679250491396</v>
      </c>
      <c r="AI23" s="15"/>
      <c r="AJ23" s="16" t="s">
        <v>13</v>
      </c>
      <c r="AK23" s="15"/>
      <c r="AL23" s="15"/>
      <c r="AM23" s="15"/>
      <c r="AN23" s="15"/>
      <c r="AO23" s="15"/>
      <c r="AP23" s="15"/>
      <c r="AQ23" s="15"/>
      <c r="AR23" s="15"/>
    </row>
    <row r="24" spans="1:44" x14ac:dyDescent="0.3">
      <c r="A24" s="40">
        <v>19000</v>
      </c>
      <c r="B24" s="13">
        <v>19999</v>
      </c>
      <c r="C24" s="13"/>
      <c r="D24" s="16" t="s">
        <v>9</v>
      </c>
      <c r="E24" s="45">
        <f>'$25'!E24</f>
        <v>170</v>
      </c>
      <c r="F24" s="45">
        <f t="shared" si="2"/>
        <v>565.60679999999991</v>
      </c>
      <c r="G24" s="45">
        <f t="shared" si="3"/>
        <v>634.65181077519571</v>
      </c>
      <c r="H24" s="45">
        <f t="shared" si="25"/>
        <v>757.98960915845782</v>
      </c>
      <c r="I24" s="45">
        <f t="shared" si="5"/>
        <v>746.56950878477676</v>
      </c>
      <c r="J24" s="45">
        <f t="shared" si="6"/>
        <v>781.77610829693049</v>
      </c>
      <c r="L24" s="16" t="s">
        <v>10</v>
      </c>
      <c r="M24" s="45">
        <f>'$25'!M24</f>
        <v>179</v>
      </c>
      <c r="N24" s="45">
        <f t="shared" si="8"/>
        <v>804.48997499999996</v>
      </c>
      <c r="O24" s="45">
        <f t="shared" si="9"/>
        <v>947.54402087793699</v>
      </c>
      <c r="P24" s="45">
        <f t="shared" si="10"/>
        <v>970.02355342891474</v>
      </c>
      <c r="Q24" s="45">
        <f t="shared" si="11"/>
        <v>1045.480640385513</v>
      </c>
      <c r="R24" s="45">
        <f t="shared" si="12"/>
        <v>1177.1918233042584</v>
      </c>
      <c r="T24" s="16" t="s">
        <v>11</v>
      </c>
      <c r="U24" s="45">
        <f>'$25'!U24</f>
        <v>211</v>
      </c>
      <c r="V24" s="45">
        <f t="shared" si="14"/>
        <v>1725.7434749999995</v>
      </c>
      <c r="W24" s="45">
        <f t="shared" si="15"/>
        <v>2040.7666011154499</v>
      </c>
      <c r="X24" s="45">
        <f t="shared" si="16"/>
        <v>2045.4292468245828</v>
      </c>
      <c r="Y24" s="45">
        <f t="shared" si="17"/>
        <v>2282.2077393781315</v>
      </c>
      <c r="Z24" s="45">
        <f t="shared" si="18"/>
        <v>2431.3538812091792</v>
      </c>
      <c r="AB24" s="16" t="s">
        <v>12</v>
      </c>
      <c r="AC24" s="45">
        <f>'$25'!AC24</f>
        <v>144</v>
      </c>
      <c r="AD24" s="45">
        <f t="shared" si="20"/>
        <v>1230.8375249999999</v>
      </c>
      <c r="AE24" s="45">
        <f t="shared" si="21"/>
        <v>1763.3439532915618</v>
      </c>
      <c r="AF24" s="45">
        <f t="shared" si="22"/>
        <v>1631.5186729792606</v>
      </c>
      <c r="AG24" s="45">
        <f t="shared" si="23"/>
        <v>1709.8850039909407</v>
      </c>
      <c r="AH24" s="45">
        <f t="shared" si="24"/>
        <v>1821.6288855490259</v>
      </c>
      <c r="AI24" s="15"/>
      <c r="AJ24" s="16" t="s">
        <v>13</v>
      </c>
      <c r="AK24" s="15"/>
      <c r="AL24" s="15"/>
      <c r="AM24" s="15"/>
      <c r="AN24" s="15"/>
      <c r="AO24" s="15"/>
      <c r="AP24" s="15"/>
      <c r="AQ24" s="15"/>
      <c r="AR24" s="15"/>
    </row>
    <row r="25" spans="1:44" x14ac:dyDescent="0.3">
      <c r="A25" s="13">
        <v>20000</v>
      </c>
      <c r="B25" s="13">
        <v>20999</v>
      </c>
      <c r="C25" s="13"/>
      <c r="D25" s="16" t="s">
        <v>9</v>
      </c>
      <c r="E25" s="45">
        <f>'$25'!E25</f>
        <v>155</v>
      </c>
      <c r="F25" s="45">
        <f>$F$3*F26</f>
        <v>546.4799999999999</v>
      </c>
      <c r="G25" s="45">
        <f t="shared" si="3"/>
        <v>616.16680657785992</v>
      </c>
      <c r="H25" s="45">
        <f t="shared" si="25"/>
        <v>745.17263975467733</v>
      </c>
      <c r="I25" s="45">
        <f t="shared" si="5"/>
        <v>733.00884514951088</v>
      </c>
      <c r="J25" s="45">
        <f t="shared" si="6"/>
        <v>769.01053344179672</v>
      </c>
      <c r="L25" s="16" t="s">
        <v>10</v>
      </c>
      <c r="M25" s="45">
        <f>'$25'!M25</f>
        <v>163</v>
      </c>
      <c r="N25" s="45">
        <f>$F$3*N26</f>
        <v>777.28499999999997</v>
      </c>
      <c r="O25" s="45">
        <f t="shared" si="9"/>
        <v>919.94565133780293</v>
      </c>
      <c r="P25" s="45">
        <f t="shared" si="10"/>
        <v>953.62126762575167</v>
      </c>
      <c r="Q25" s="45">
        <f t="shared" si="11"/>
        <v>1026.4905649342297</v>
      </c>
      <c r="R25" s="45">
        <f t="shared" si="12"/>
        <v>1157.9695291208523</v>
      </c>
      <c r="T25" s="16" t="s">
        <v>11</v>
      </c>
      <c r="U25" s="45">
        <f>'$25'!U25</f>
        <v>192</v>
      </c>
      <c r="V25" s="45">
        <f>$F$3*V26</f>
        <v>1667.3849999999998</v>
      </c>
      <c r="W25" s="45">
        <f t="shared" si="15"/>
        <v>1981.326797199466</v>
      </c>
      <c r="X25" s="45">
        <f t="shared" si="16"/>
        <v>2010.8427514988032</v>
      </c>
      <c r="Y25" s="45">
        <f t="shared" si="17"/>
        <v>2240.7537941856963</v>
      </c>
      <c r="Z25" s="45">
        <f t="shared" si="18"/>
        <v>2391.6524505303751</v>
      </c>
      <c r="AB25" s="16" t="s">
        <v>12</v>
      </c>
      <c r="AC25" s="45">
        <f>'$25'!AC25</f>
        <v>131</v>
      </c>
      <c r="AD25" s="45">
        <f>$F$3*AD26</f>
        <v>1189.2149999999999</v>
      </c>
      <c r="AE25" s="45">
        <f t="shared" si="21"/>
        <v>1711.9844206714192</v>
      </c>
      <c r="AF25" s="45">
        <f t="shared" si="22"/>
        <v>1603.9310587684431</v>
      </c>
      <c r="AG25" s="45">
        <f t="shared" si="23"/>
        <v>1678.8267098585575</v>
      </c>
      <c r="AH25" s="45">
        <f t="shared" si="24"/>
        <v>1791.8836174985499</v>
      </c>
      <c r="AI25" s="15"/>
      <c r="AJ25" s="16" t="s">
        <v>13</v>
      </c>
      <c r="AK25" s="15"/>
      <c r="AL25" s="15"/>
      <c r="AM25" s="15"/>
      <c r="AN25" s="15"/>
      <c r="AO25" s="15"/>
      <c r="AP25" s="15"/>
      <c r="AQ25" s="15"/>
      <c r="AR25" s="15"/>
    </row>
    <row r="26" spans="1:44" x14ac:dyDescent="0.3">
      <c r="A26" s="43">
        <v>21000</v>
      </c>
      <c r="B26" s="13">
        <v>21999</v>
      </c>
      <c r="C26" s="13"/>
      <c r="D26" s="16" t="s">
        <v>9</v>
      </c>
      <c r="E26" s="45">
        <f>'$25'!E26</f>
        <v>141</v>
      </c>
      <c r="F26" s="53">
        <f>F2</f>
        <v>528</v>
      </c>
      <c r="G26" s="45">
        <f t="shared" si="3"/>
        <v>598.22020056102906</v>
      </c>
      <c r="H26" s="45">
        <f t="shared" si="25"/>
        <v>732.57239456810589</v>
      </c>
      <c r="I26" s="45">
        <f t="shared" si="5"/>
        <v>719.69449695582807</v>
      </c>
      <c r="J26" s="45">
        <f t="shared" si="6"/>
        <v>756.45340688746489</v>
      </c>
      <c r="L26" s="16" t="s">
        <v>10</v>
      </c>
      <c r="M26" s="45">
        <f>'$25'!M26</f>
        <v>148</v>
      </c>
      <c r="N26" s="53">
        <f>N2</f>
        <v>751</v>
      </c>
      <c r="O26" s="45">
        <f t="shared" si="9"/>
        <v>893.15111780369216</v>
      </c>
      <c r="P26" s="45">
        <f t="shared" si="10"/>
        <v>937.49633073707389</v>
      </c>
      <c r="Q26" s="45">
        <f t="shared" si="11"/>
        <v>1007.8454245795089</v>
      </c>
      <c r="R26" s="45">
        <f t="shared" si="12"/>
        <v>1139.0611146181905</v>
      </c>
      <c r="T26" s="16" t="s">
        <v>11</v>
      </c>
      <c r="U26" s="45">
        <f>'$25'!U26</f>
        <v>175</v>
      </c>
      <c r="V26" s="53">
        <f>V2</f>
        <v>1611</v>
      </c>
      <c r="W26" s="45">
        <f t="shared" si="15"/>
        <v>1923.6182497082193</v>
      </c>
      <c r="X26" s="45">
        <f t="shared" si="16"/>
        <v>1976.8410848395624</v>
      </c>
      <c r="Y26" s="45">
        <f t="shared" si="17"/>
        <v>2200.0528170699031</v>
      </c>
      <c r="Z26" s="45">
        <f t="shared" si="18"/>
        <v>2352.5993021152617</v>
      </c>
      <c r="AB26" s="16" t="s">
        <v>12</v>
      </c>
      <c r="AC26" s="45">
        <f>'$25'!AC26</f>
        <v>119</v>
      </c>
      <c r="AD26" s="53">
        <f>AD2</f>
        <v>1149</v>
      </c>
      <c r="AE26" s="45">
        <f t="shared" si="21"/>
        <v>1662.1207967683681</v>
      </c>
      <c r="AF26" s="45">
        <f t="shared" si="22"/>
        <v>1576.8099280067272</v>
      </c>
      <c r="AG26" s="45">
        <f t="shared" si="23"/>
        <v>1648.3325575439937</v>
      </c>
      <c r="AH26" s="45">
        <f t="shared" si="24"/>
        <v>1762.6240581335335</v>
      </c>
      <c r="AI26" s="15"/>
      <c r="AJ26" s="16" t="s">
        <v>13</v>
      </c>
      <c r="AK26" s="15"/>
      <c r="AL26" s="15"/>
      <c r="AM26" s="15"/>
      <c r="AN26" s="15"/>
      <c r="AO26" s="15"/>
      <c r="AP26" s="15"/>
      <c r="AQ26" s="15"/>
      <c r="AR26" s="15"/>
    </row>
    <row r="27" spans="1:44" x14ac:dyDescent="0.3">
      <c r="A27" s="13">
        <v>22000</v>
      </c>
      <c r="B27" s="13">
        <v>22999</v>
      </c>
      <c r="C27" s="13"/>
      <c r="D27" s="16" t="s">
        <v>9</v>
      </c>
      <c r="E27" s="45">
        <f>'$25'!E27</f>
        <v>128</v>
      </c>
      <c r="F27" s="45">
        <f>'$25'!F27</f>
        <v>129</v>
      </c>
      <c r="G27" s="45">
        <f t="shared" si="3"/>
        <v>580.7963112243001</v>
      </c>
      <c r="H27" s="45">
        <f t="shared" si="25"/>
        <v>720.1852089737572</v>
      </c>
      <c r="I27" s="45">
        <f t="shared" si="5"/>
        <v>706.62199013827012</v>
      </c>
      <c r="J27" s="45">
        <f t="shared" si="6"/>
        <v>744.10132489422085</v>
      </c>
      <c r="L27" s="16" t="s">
        <v>10</v>
      </c>
      <c r="M27" s="45">
        <f>'$25'!M27</f>
        <v>135</v>
      </c>
      <c r="N27" s="45">
        <f>'$25'!N27</f>
        <v>135</v>
      </c>
      <c r="O27" s="45">
        <f t="shared" si="9"/>
        <v>867.13700757640015</v>
      </c>
      <c r="P27" s="45">
        <f t="shared" si="10"/>
        <v>921.64405302504304</v>
      </c>
      <c r="Q27" s="45">
        <f t="shared" si="11"/>
        <v>989.53895393177118</v>
      </c>
      <c r="R27" s="45">
        <f t="shared" si="12"/>
        <v>1120.4614544739234</v>
      </c>
      <c r="T27" s="16" t="s">
        <v>11</v>
      </c>
      <c r="U27" s="45">
        <f>'$25'!U27</f>
        <v>159</v>
      </c>
      <c r="V27" s="45">
        <f>'$25'!V27</f>
        <v>162</v>
      </c>
      <c r="W27" s="45">
        <f t="shared" si="15"/>
        <v>1867.5905336973003</v>
      </c>
      <c r="X27" s="45">
        <f t="shared" si="16"/>
        <v>1943.4143578839582</v>
      </c>
      <c r="Y27" s="45">
        <f t="shared" si="17"/>
        <v>2160.091131143744</v>
      </c>
      <c r="Z27" s="45">
        <f t="shared" si="18"/>
        <v>2314.18385020191</v>
      </c>
      <c r="AB27" s="16" t="s">
        <v>12</v>
      </c>
      <c r="AC27" s="45">
        <f>'$25'!AC27</f>
        <v>108</v>
      </c>
      <c r="AD27" s="45">
        <f>'$25'!AD27</f>
        <v>109</v>
      </c>
      <c r="AE27" s="45">
        <f t="shared" si="21"/>
        <v>1613.7095114256001</v>
      </c>
      <c r="AF27" s="45">
        <f t="shared" si="22"/>
        <v>1550.1473928497121</v>
      </c>
      <c r="AG27" s="45">
        <f t="shared" si="23"/>
        <v>1618.3922999941028</v>
      </c>
      <c r="AH27" s="45">
        <f t="shared" si="24"/>
        <v>1733.842276346187</v>
      </c>
      <c r="AI27" s="15"/>
      <c r="AJ27" s="16" t="s">
        <v>13</v>
      </c>
      <c r="AK27" s="15"/>
      <c r="AL27" s="15"/>
      <c r="AM27" s="15"/>
      <c r="AN27" s="15"/>
      <c r="AO27" s="15"/>
      <c r="AP27" s="15"/>
      <c r="AQ27" s="15"/>
      <c r="AR27" s="15"/>
    </row>
    <row r="28" spans="1:44" x14ac:dyDescent="0.3">
      <c r="A28" s="40">
        <v>23000</v>
      </c>
      <c r="B28" s="13">
        <v>23999</v>
      </c>
      <c r="C28" s="13"/>
      <c r="D28" s="16" t="s">
        <v>9</v>
      </c>
      <c r="E28" s="45">
        <f>'$25'!E28</f>
        <v>116</v>
      </c>
      <c r="F28" s="45">
        <f>'$25'!F28</f>
        <v>117</v>
      </c>
      <c r="G28" s="45">
        <f t="shared" si="3"/>
        <v>563.87991381000006</v>
      </c>
      <c r="H28" s="45">
        <f t="shared" si="25"/>
        <v>708.00748031238413</v>
      </c>
      <c r="I28" s="45">
        <f t="shared" si="5"/>
        <v>693.78693189815431</v>
      </c>
      <c r="J28" s="45">
        <f t="shared" si="6"/>
        <v>731.95093930181088</v>
      </c>
      <c r="L28" s="16" t="s">
        <v>10</v>
      </c>
      <c r="M28" s="45">
        <f>'$25'!M28</f>
        <v>123</v>
      </c>
      <c r="N28" s="45">
        <f>'$25'!N28</f>
        <v>123</v>
      </c>
      <c r="O28" s="45">
        <f t="shared" si="9"/>
        <v>841.88058988000012</v>
      </c>
      <c r="P28" s="45">
        <f t="shared" si="10"/>
        <v>906.05982405135956</v>
      </c>
      <c r="Q28" s="45">
        <f t="shared" si="11"/>
        <v>971.56500140576452</v>
      </c>
      <c r="R28" s="45">
        <f t="shared" si="12"/>
        <v>1102.1655070567808</v>
      </c>
      <c r="T28" s="16" t="s">
        <v>11</v>
      </c>
      <c r="U28" s="45">
        <f>'$25'!U28</f>
        <v>145</v>
      </c>
      <c r="V28" s="45">
        <f>'$25'!V28</f>
        <v>147</v>
      </c>
      <c r="W28" s="45">
        <f t="shared" si="15"/>
        <v>1813.1946929100002</v>
      </c>
      <c r="X28" s="45">
        <f t="shared" si="16"/>
        <v>1910.5528488831676</v>
      </c>
      <c r="Y28" s="45">
        <f t="shared" si="17"/>
        <v>2120.8553079467297</v>
      </c>
      <c r="Z28" s="45">
        <f t="shared" si="18"/>
        <v>2276.3956818826582</v>
      </c>
      <c r="AB28" s="16" t="s">
        <v>12</v>
      </c>
      <c r="AC28" s="45">
        <f>'$25'!AC28</f>
        <v>100</v>
      </c>
      <c r="AD28" s="45">
        <f>'$25'!AD28</f>
        <v>100</v>
      </c>
      <c r="AE28" s="45">
        <f t="shared" si="21"/>
        <v>1566.7082635200002</v>
      </c>
      <c r="AF28" s="45">
        <f t="shared" si="22"/>
        <v>1523.9356988298387</v>
      </c>
      <c r="AG28" s="45">
        <f t="shared" si="23"/>
        <v>1588.9958762828699</v>
      </c>
      <c r="AH28" s="45">
        <f t="shared" si="24"/>
        <v>1705.530470535301</v>
      </c>
      <c r="AI28" s="15"/>
      <c r="AJ28" s="16" t="s">
        <v>13</v>
      </c>
      <c r="AK28" s="15"/>
      <c r="AL28" s="15"/>
      <c r="AM28" s="15"/>
      <c r="AN28" s="15"/>
      <c r="AO28" s="15"/>
      <c r="AP28" s="15"/>
      <c r="AQ28" s="15"/>
      <c r="AR28" s="15"/>
    </row>
    <row r="29" spans="1:44" x14ac:dyDescent="0.3">
      <c r="A29" s="13">
        <v>24000</v>
      </c>
      <c r="B29" s="13">
        <v>24999</v>
      </c>
      <c r="C29" s="13"/>
      <c r="D29" s="16" t="s">
        <v>9</v>
      </c>
      <c r="E29" s="45"/>
      <c r="F29" s="45">
        <f>'$25'!F29</f>
        <v>106</v>
      </c>
      <c r="G29" s="45">
        <f t="shared" si="3"/>
        <v>547.45622700000001</v>
      </c>
      <c r="H29" s="45">
        <f t="shared" si="25"/>
        <v>696.03566684268981</v>
      </c>
      <c r="I29" s="45">
        <f t="shared" si="5"/>
        <v>681.18500922744659</v>
      </c>
      <c r="J29" s="45">
        <f t="shared" ref="J29:J47" si="26">J30*$J$3</f>
        <v>719.9989566218876</v>
      </c>
      <c r="L29" s="16" t="s">
        <v>10</v>
      </c>
      <c r="M29" s="45"/>
      <c r="N29" s="45">
        <f>'$25'!N29</f>
        <v>112</v>
      </c>
      <c r="O29" s="45">
        <f t="shared" si="9"/>
        <v>817.35979600000007</v>
      </c>
      <c r="P29" s="45">
        <f t="shared" si="10"/>
        <v>890.73911133637387</v>
      </c>
      <c r="Q29" s="45">
        <f t="shared" si="11"/>
        <v>953.91752715342614</v>
      </c>
      <c r="R29" s="45">
        <f t="shared" si="12"/>
        <v>1084.1683130599852</v>
      </c>
      <c r="T29" s="16" t="s">
        <v>11</v>
      </c>
      <c r="U29" s="45"/>
      <c r="V29" s="45">
        <f>'$25'!V29</f>
        <v>134</v>
      </c>
      <c r="W29" s="45">
        <f t="shared" si="15"/>
        <v>1760.3831970000001</v>
      </c>
      <c r="X29" s="45">
        <f t="shared" si="16"/>
        <v>1878.2470004749975</v>
      </c>
      <c r="Y29" s="45">
        <f t="shared" si="17"/>
        <v>2082.3321629324787</v>
      </c>
      <c r="Z29" s="45">
        <f t="shared" si="18"/>
        <v>2239.224554281584</v>
      </c>
      <c r="AB29" s="16" t="s">
        <v>12</v>
      </c>
      <c r="AC29" s="45"/>
      <c r="AD29" s="45">
        <f>'$25'!AD29</f>
        <v>100</v>
      </c>
      <c r="AE29" s="45">
        <f t="shared" si="21"/>
        <v>1521.0759840000001</v>
      </c>
      <c r="AF29" s="45">
        <f t="shared" si="22"/>
        <v>1498.1672226010996</v>
      </c>
      <c r="AG29" s="45">
        <f t="shared" si="23"/>
        <v>1560.1334082306037</v>
      </c>
      <c r="AH29" s="45">
        <f t="shared" si="24"/>
        <v>1677.6809664915415</v>
      </c>
      <c r="AI29" s="15"/>
      <c r="AJ29" s="16" t="s">
        <v>13</v>
      </c>
      <c r="AK29" s="15"/>
      <c r="AL29" s="15"/>
      <c r="AM29" s="15"/>
      <c r="AN29" s="15"/>
      <c r="AO29" s="15"/>
      <c r="AP29" s="15"/>
      <c r="AQ29" s="15"/>
      <c r="AR29" s="15"/>
    </row>
    <row r="30" spans="1:44" x14ac:dyDescent="0.3">
      <c r="A30" s="13">
        <v>25000</v>
      </c>
      <c r="B30" s="13">
        <v>25999</v>
      </c>
      <c r="C30" s="13"/>
      <c r="D30" s="16" t="s">
        <v>9</v>
      </c>
      <c r="E30" s="45"/>
      <c r="F30" s="45">
        <f>'$25'!F30</f>
        <v>100</v>
      </c>
      <c r="G30" s="45">
        <f t="shared" si="3"/>
        <v>531.51089999999999</v>
      </c>
      <c r="H30" s="45">
        <f t="shared" si="25"/>
        <v>684.26628671125616</v>
      </c>
      <c r="I30" s="45">
        <f t="shared" si="5"/>
        <v>668.81198745944687</v>
      </c>
      <c r="J30" s="45">
        <f t="shared" si="26"/>
        <v>708.24213714527605</v>
      </c>
      <c r="L30" s="16" t="s">
        <v>10</v>
      </c>
      <c r="M30" s="45"/>
      <c r="N30" s="45">
        <f>'$25'!N30</f>
        <v>102</v>
      </c>
      <c r="O30" s="45">
        <f t="shared" si="9"/>
        <v>793.55320000000006</v>
      </c>
      <c r="P30" s="45">
        <f t="shared" si="10"/>
        <v>875.67745904087076</v>
      </c>
      <c r="Q30" s="45">
        <f t="shared" si="11"/>
        <v>936.59060103429181</v>
      </c>
      <c r="R30" s="45">
        <f t="shared" si="12"/>
        <v>1066.4649941569794</v>
      </c>
      <c r="T30" s="16" t="s">
        <v>11</v>
      </c>
      <c r="U30" s="45"/>
      <c r="V30" s="45">
        <f>'$25'!V30</f>
        <v>122</v>
      </c>
      <c r="W30" s="45">
        <f t="shared" si="15"/>
        <v>1709.1099000000002</v>
      </c>
      <c r="X30" s="45">
        <f t="shared" si="16"/>
        <v>1846.4874169042444</v>
      </c>
      <c r="Y30" s="45">
        <f t="shared" si="17"/>
        <v>2044.5087510382707</v>
      </c>
      <c r="Z30" s="45">
        <f t="shared" si="18"/>
        <v>2202.6603917780681</v>
      </c>
      <c r="AB30" s="16" t="s">
        <v>12</v>
      </c>
      <c r="AC30" s="45"/>
      <c r="AD30" s="45">
        <f>'$25'!AD30</f>
        <v>100</v>
      </c>
      <c r="AE30" s="45">
        <f t="shared" si="21"/>
        <v>1476.7728</v>
      </c>
      <c r="AF30" s="45">
        <f t="shared" si="22"/>
        <v>1472.8344697218831</v>
      </c>
      <c r="AG30" s="45">
        <f t="shared" si="23"/>
        <v>1531.7951970845397</v>
      </c>
      <c r="AH30" s="45">
        <f t="shared" si="24"/>
        <v>1650.2862153172748</v>
      </c>
      <c r="AI30" s="15"/>
      <c r="AJ30" s="16" t="s">
        <v>13</v>
      </c>
      <c r="AK30" s="15"/>
      <c r="AL30" s="15"/>
      <c r="AM30" s="15"/>
      <c r="AN30" s="15"/>
      <c r="AO30" s="15"/>
      <c r="AP30" s="15"/>
      <c r="AQ30" s="15"/>
      <c r="AR30" s="15"/>
    </row>
    <row r="31" spans="1:44" x14ac:dyDescent="0.3">
      <c r="A31" s="13">
        <v>26000</v>
      </c>
      <c r="B31" s="13">
        <v>26999</v>
      </c>
      <c r="C31" s="13"/>
      <c r="D31" s="16" t="s">
        <v>9</v>
      </c>
      <c r="E31" s="45"/>
      <c r="F31" s="45">
        <f>'$25'!F31</f>
        <v>100</v>
      </c>
      <c r="G31" s="45">
        <f>G32*$G$3</f>
        <v>516.03</v>
      </c>
      <c r="H31" s="45">
        <f t="shared" si="25"/>
        <v>672.69591693989003</v>
      </c>
      <c r="I31" s="45">
        <f t="shared" si="5"/>
        <v>656.66370884579965</v>
      </c>
      <c r="J31" s="45">
        <f t="shared" si="26"/>
        <v>696.6772940638167</v>
      </c>
      <c r="L31" s="16" t="s">
        <v>10</v>
      </c>
      <c r="M31" s="45"/>
      <c r="N31" s="45">
        <f>'$25'!N31</f>
        <v>100</v>
      </c>
      <c r="O31" s="45">
        <f>O32*$G$3</f>
        <v>770.44</v>
      </c>
      <c r="P31" s="45">
        <f t="shared" si="10"/>
        <v>860.87048667014415</v>
      </c>
      <c r="Q31" s="45">
        <f t="shared" si="11"/>
        <v>919.57840062277057</v>
      </c>
      <c r="R31" s="45">
        <f t="shared" si="12"/>
        <v>1049.0507516791063</v>
      </c>
      <c r="T31" s="16" t="s">
        <v>11</v>
      </c>
      <c r="U31" s="45"/>
      <c r="V31" s="45">
        <f>'$25'!V31</f>
        <v>111</v>
      </c>
      <c r="W31" s="45">
        <f>W32*$G$3</f>
        <v>1659.3300000000002</v>
      </c>
      <c r="X31" s="45">
        <f t="shared" si="16"/>
        <v>1815.2648612900553</v>
      </c>
      <c r="Y31" s="45">
        <f t="shared" si="17"/>
        <v>2007.372362335072</v>
      </c>
      <c r="Z31" s="45">
        <f t="shared" si="18"/>
        <v>2166.6932832756916</v>
      </c>
      <c r="AB31" s="16" t="s">
        <v>12</v>
      </c>
      <c r="AC31" s="45"/>
      <c r="AD31" s="45">
        <f>'$25'!AD31</f>
        <v>100</v>
      </c>
      <c r="AE31" s="45">
        <f>AE32*$G$3</f>
        <v>1433.76</v>
      </c>
      <c r="AF31" s="45">
        <f t="shared" si="22"/>
        <v>1447.9300724753077</v>
      </c>
      <c r="AG31" s="45">
        <f t="shared" si="23"/>
        <v>1503.9717202597346</v>
      </c>
      <c r="AH31" s="45">
        <f t="shared" si="24"/>
        <v>1623.3387913803608</v>
      </c>
      <c r="AI31" s="15"/>
      <c r="AJ31" s="16" t="s">
        <v>13</v>
      </c>
      <c r="AK31" s="15"/>
      <c r="AL31" s="15"/>
      <c r="AM31" s="15"/>
      <c r="AN31" s="15"/>
      <c r="AO31" s="15"/>
      <c r="AP31" s="15"/>
      <c r="AQ31" s="15"/>
      <c r="AR31" s="15"/>
    </row>
    <row r="32" spans="1:44" x14ac:dyDescent="0.3">
      <c r="A32" s="43">
        <v>27000</v>
      </c>
      <c r="B32" s="44">
        <v>27999</v>
      </c>
      <c r="C32" s="13"/>
      <c r="D32" s="16" t="s">
        <v>9</v>
      </c>
      <c r="E32" s="45"/>
      <c r="F32" s="45">
        <f>'$25'!F32</f>
        <v>100</v>
      </c>
      <c r="G32" s="53">
        <f>G2</f>
        <v>501</v>
      </c>
      <c r="H32" s="45">
        <f t="shared" si="25"/>
        <v>661.32119243009242</v>
      </c>
      <c r="I32" s="45">
        <f t="shared" si="5"/>
        <v>644.73609115935164</v>
      </c>
      <c r="J32" s="45">
        <f t="shared" si="26"/>
        <v>685.30129260654803</v>
      </c>
      <c r="L32" s="16" t="s">
        <v>10</v>
      </c>
      <c r="M32" s="45"/>
      <c r="N32" s="45">
        <f>'$25'!N32</f>
        <v>100</v>
      </c>
      <c r="O32" s="53">
        <f>O2</f>
        <v>748</v>
      </c>
      <c r="P32" s="45">
        <f t="shared" si="10"/>
        <v>846.31388779998429</v>
      </c>
      <c r="Q32" s="45">
        <f t="shared" si="11"/>
        <v>902.87520925161573</v>
      </c>
      <c r="R32" s="45">
        <f t="shared" si="12"/>
        <v>1031.9208653148794</v>
      </c>
      <c r="T32" s="16" t="s">
        <v>11</v>
      </c>
      <c r="U32" s="45"/>
      <c r="V32" s="45">
        <f>'$25'!V32</f>
        <v>101</v>
      </c>
      <c r="W32" s="53">
        <f>W2</f>
        <v>1611</v>
      </c>
      <c r="X32" s="45">
        <f t="shared" si="16"/>
        <v>1784.5702529394957</v>
      </c>
      <c r="Y32" s="45">
        <f t="shared" si="17"/>
        <v>1970.9105177565755</v>
      </c>
      <c r="Z32" s="45">
        <f t="shared" si="18"/>
        <v>2131.3134795157307</v>
      </c>
      <c r="AB32" s="16" t="s">
        <v>12</v>
      </c>
      <c r="AC32" s="45"/>
      <c r="AD32" s="45">
        <f>'$25'!AD32</f>
        <v>100</v>
      </c>
      <c r="AE32" s="53">
        <f>AE2</f>
        <v>1392</v>
      </c>
      <c r="AF32" s="45">
        <f t="shared" si="22"/>
        <v>1423.4467877264133</v>
      </c>
      <c r="AG32" s="45">
        <f t="shared" si="23"/>
        <v>1476.6536281391602</v>
      </c>
      <c r="AH32" s="45">
        <f t="shared" si="24"/>
        <v>1596.8313903013584</v>
      </c>
      <c r="AI32" s="15"/>
      <c r="AJ32" s="16" t="s">
        <v>13</v>
      </c>
      <c r="AK32" s="15"/>
      <c r="AL32" s="15"/>
      <c r="AM32" s="15"/>
      <c r="AN32" s="15"/>
      <c r="AO32" s="15"/>
      <c r="AP32" s="15"/>
      <c r="AQ32" s="15"/>
      <c r="AR32" s="15"/>
    </row>
    <row r="33" spans="1:44" x14ac:dyDescent="0.3">
      <c r="A33" s="13">
        <v>28000</v>
      </c>
      <c r="B33" s="13">
        <v>28999</v>
      </c>
      <c r="C33" s="13"/>
      <c r="D33" s="16" t="s">
        <v>9</v>
      </c>
      <c r="E33" s="45"/>
      <c r="F33" s="45">
        <f>'$25'!F33</f>
        <v>100</v>
      </c>
      <c r="G33" s="45">
        <f>'$25'!G33</f>
        <v>100</v>
      </c>
      <c r="H33" s="45">
        <f t="shared" si="25"/>
        <v>650.13880498436129</v>
      </c>
      <c r="I33" s="45">
        <f t="shared" si="5"/>
        <v>633.02512632238745</v>
      </c>
      <c r="J33" s="45">
        <f t="shared" si="26"/>
        <v>674.11104918999422</v>
      </c>
      <c r="L33" s="16" t="s">
        <v>10</v>
      </c>
      <c r="M33" s="45"/>
      <c r="N33" s="45">
        <f>'$25'!N33</f>
        <v>100</v>
      </c>
      <c r="O33" s="45">
        <f>'$25'!O33</f>
        <v>100</v>
      </c>
      <c r="P33" s="45">
        <f t="shared" si="10"/>
        <v>832.00342882420784</v>
      </c>
      <c r="Q33" s="45">
        <f t="shared" si="11"/>
        <v>886.47541409093344</v>
      </c>
      <c r="R33" s="45">
        <f t="shared" si="12"/>
        <v>1015.0706918304933</v>
      </c>
      <c r="T33" s="16" t="s">
        <v>11</v>
      </c>
      <c r="U33" s="45"/>
      <c r="V33" s="45">
        <f>'$25'!V33</f>
        <v>100</v>
      </c>
      <c r="W33" s="45">
        <f>'$25'!W33</f>
        <v>100</v>
      </c>
      <c r="X33" s="45">
        <f t="shared" si="16"/>
        <v>1754.3946647065429</v>
      </c>
      <c r="Y33" s="45">
        <f t="shared" si="17"/>
        <v>1935.1109649058178</v>
      </c>
      <c r="Z33" s="45">
        <f t="shared" si="18"/>
        <v>2096.511390434518</v>
      </c>
      <c r="AB33" s="16" t="s">
        <v>12</v>
      </c>
      <c r="AC33" s="45"/>
      <c r="AD33" s="45">
        <f>'$25'!AD33</f>
        <v>100</v>
      </c>
      <c r="AE33" s="45">
        <f>'$25'!AE33</f>
        <v>100</v>
      </c>
      <c r="AF33" s="45">
        <f t="shared" si="22"/>
        <v>1399.3774948155851</v>
      </c>
      <c r="AG33" s="45">
        <f t="shared" si="23"/>
        <v>1449.8317409319197</v>
      </c>
      <c r="AH33" s="45">
        <f t="shared" si="24"/>
        <v>1570.7568269735968</v>
      </c>
      <c r="AI33" s="15"/>
      <c r="AJ33" s="16" t="s">
        <v>13</v>
      </c>
      <c r="AK33" s="15"/>
      <c r="AL33" s="15"/>
      <c r="AM33" s="15"/>
      <c r="AN33" s="15"/>
      <c r="AO33" s="15"/>
      <c r="AP33" s="15"/>
      <c r="AQ33" s="15"/>
      <c r="AR33" s="15"/>
    </row>
    <row r="34" spans="1:44" x14ac:dyDescent="0.3">
      <c r="A34" s="13">
        <v>29000</v>
      </c>
      <c r="B34" s="13">
        <v>29999</v>
      </c>
      <c r="C34" s="13"/>
      <c r="D34" s="16" t="s">
        <v>9</v>
      </c>
      <c r="E34" s="45"/>
      <c r="F34" s="45">
        <f>'$25'!F34</f>
        <v>100</v>
      </c>
      <c r="G34" s="45">
        <f>'$25'!G34</f>
        <v>100</v>
      </c>
      <c r="H34" s="45">
        <f t="shared" si="25"/>
        <v>639.14550234404362</v>
      </c>
      <c r="I34" s="45">
        <f t="shared" si="5"/>
        <v>621.52687905978155</v>
      </c>
      <c r="J34" s="45">
        <f t="shared" si="26"/>
        <v>663.10353058232761</v>
      </c>
      <c r="L34" s="16" t="s">
        <v>10</v>
      </c>
      <c r="M34" s="45"/>
      <c r="N34" s="45">
        <f>'$25'!N34</f>
        <v>100</v>
      </c>
      <c r="O34" s="45">
        <f>'$25'!O34</f>
        <v>100</v>
      </c>
      <c r="P34" s="45">
        <f t="shared" si="10"/>
        <v>817.93494772336589</v>
      </c>
      <c r="Q34" s="45">
        <f t="shared" si="11"/>
        <v>870.37350426208491</v>
      </c>
      <c r="R34" s="45">
        <f t="shared" si="12"/>
        <v>998.4956638112269</v>
      </c>
      <c r="T34" s="16" t="s">
        <v>11</v>
      </c>
      <c r="U34" s="45"/>
      <c r="V34" s="45">
        <f>'$25'!V34</f>
        <v>100</v>
      </c>
      <c r="W34" s="45">
        <f>'$25'!W34</f>
        <v>100</v>
      </c>
      <c r="X34" s="45">
        <f t="shared" si="16"/>
        <v>1724.7293203957361</v>
      </c>
      <c r="Y34" s="45">
        <f t="shared" si="17"/>
        <v>1899.9616739379655</v>
      </c>
      <c r="Z34" s="45">
        <f t="shared" si="18"/>
        <v>2062.2775825639565</v>
      </c>
      <c r="AB34" s="16" t="s">
        <v>12</v>
      </c>
      <c r="AC34" s="45"/>
      <c r="AD34" s="45">
        <f>'$25'!AD34</f>
        <v>100</v>
      </c>
      <c r="AE34" s="45">
        <f>'$25'!AE34</f>
        <v>100</v>
      </c>
      <c r="AF34" s="45">
        <f t="shared" si="22"/>
        <v>1375.7151934875983</v>
      </c>
      <c r="AG34" s="45">
        <f t="shared" si="23"/>
        <v>1423.497045588532</v>
      </c>
      <c r="AH34" s="45">
        <f t="shared" si="24"/>
        <v>1545.1080336155783</v>
      </c>
      <c r="AI34" s="15"/>
      <c r="AJ34" s="16" t="s">
        <v>13</v>
      </c>
      <c r="AK34" s="15"/>
      <c r="AL34" s="15"/>
      <c r="AM34" s="15"/>
      <c r="AN34" s="15"/>
      <c r="AO34" s="15"/>
      <c r="AP34" s="15"/>
      <c r="AQ34" s="15"/>
      <c r="AR34" s="15"/>
    </row>
    <row r="35" spans="1:44" x14ac:dyDescent="0.3">
      <c r="A35" s="13">
        <v>30000</v>
      </c>
      <c r="B35" s="13">
        <v>30999</v>
      </c>
      <c r="C35" s="13"/>
      <c r="D35" s="16" t="s">
        <v>9</v>
      </c>
      <c r="E35" s="45"/>
      <c r="F35" s="45">
        <f>'$25'!F35</f>
        <v>100</v>
      </c>
      <c r="G35" s="45">
        <f>'$25'!G35</f>
        <v>100</v>
      </c>
      <c r="H35" s="45">
        <f t="shared" si="25"/>
        <v>628.33808724345613</v>
      </c>
      <c r="I35" s="45">
        <f t="shared" si="5"/>
        <v>610.23748557661418</v>
      </c>
      <c r="J35" s="45">
        <f t="shared" si="26"/>
        <v>652.27575308118003</v>
      </c>
      <c r="L35" s="16" t="s">
        <v>10</v>
      </c>
      <c r="M35" s="45"/>
      <c r="N35" s="45">
        <f>'$25'!N35</f>
        <v>100</v>
      </c>
      <c r="O35" s="45">
        <f>'$25'!O35</f>
        <v>100</v>
      </c>
      <c r="P35" s="45">
        <f t="shared" si="10"/>
        <v>804.10435285427229</v>
      </c>
      <c r="Q35" s="45">
        <f t="shared" si="11"/>
        <v>854.5640689858468</v>
      </c>
      <c r="R35" s="45">
        <f t="shared" si="12"/>
        <v>982.19128842339853</v>
      </c>
      <c r="T35" s="16" t="s">
        <v>11</v>
      </c>
      <c r="U35" s="45"/>
      <c r="V35" s="45">
        <f>'$25'!V35</f>
        <v>100</v>
      </c>
      <c r="W35" s="45">
        <f>'$25'!W35</f>
        <v>100</v>
      </c>
      <c r="X35" s="45">
        <f t="shared" si="16"/>
        <v>1695.5655922097285</v>
      </c>
      <c r="Y35" s="45">
        <f t="shared" si="17"/>
        <v>1865.4508335178848</v>
      </c>
      <c r="Z35" s="45">
        <f t="shared" si="18"/>
        <v>2028.6027764744804</v>
      </c>
      <c r="AB35" s="16" t="s">
        <v>12</v>
      </c>
      <c r="AC35" s="45"/>
      <c r="AD35" s="45">
        <f>'$25'!AD35</f>
        <v>100</v>
      </c>
      <c r="AE35" s="45">
        <f>'$25'!AE35</f>
        <v>100</v>
      </c>
      <c r="AF35" s="45">
        <f t="shared" si="22"/>
        <v>1352.4530018556804</v>
      </c>
      <c r="AG35" s="45">
        <f t="shared" si="23"/>
        <v>1397.6406927722455</v>
      </c>
      <c r="AH35" s="45">
        <f t="shared" si="24"/>
        <v>1519.8780578551823</v>
      </c>
      <c r="AI35" s="15"/>
      <c r="AJ35" s="16" t="s">
        <v>13</v>
      </c>
      <c r="AK35" s="15"/>
      <c r="AL35" s="15"/>
      <c r="AM35" s="15"/>
      <c r="AN35" s="15"/>
      <c r="AO35" s="15"/>
      <c r="AP35" s="15"/>
      <c r="AQ35" s="15"/>
      <c r="AR35" s="15"/>
    </row>
    <row r="36" spans="1:44" x14ac:dyDescent="0.3">
      <c r="A36" s="46">
        <v>31000</v>
      </c>
      <c r="B36" s="13">
        <v>31999</v>
      </c>
      <c r="C36" s="13"/>
      <c r="D36" s="16" t="s">
        <v>9</v>
      </c>
      <c r="E36" s="45"/>
      <c r="F36" s="45">
        <f>'$25'!F36</f>
        <v>100</v>
      </c>
      <c r="G36" s="45">
        <f>'$25'!G36</f>
        <v>100</v>
      </c>
      <c r="H36" s="45">
        <f t="shared" si="25"/>
        <v>617.71341648000009</v>
      </c>
      <c r="I36" s="45">
        <f t="shared" si="5"/>
        <v>599.15315225980771</v>
      </c>
      <c r="J36" s="45">
        <f t="shared" si="26"/>
        <v>641.62478170487907</v>
      </c>
      <c r="L36" s="16" t="s">
        <v>10</v>
      </c>
      <c r="M36" s="45"/>
      <c r="N36" s="45">
        <f>'$25'!N36</f>
        <v>100</v>
      </c>
      <c r="O36" s="45">
        <f>'$25'!O36</f>
        <v>100</v>
      </c>
      <c r="P36" s="45">
        <f t="shared" si="10"/>
        <v>790.50762176000023</v>
      </c>
      <c r="Q36" s="45">
        <f t="shared" si="11"/>
        <v>839.04179576420893</v>
      </c>
      <c r="R36" s="45">
        <f t="shared" si="12"/>
        <v>966.15314619653611</v>
      </c>
      <c r="T36" s="16" t="s">
        <v>11</v>
      </c>
      <c r="U36" s="45"/>
      <c r="V36" s="45">
        <f>'$25'!V36</f>
        <v>100</v>
      </c>
      <c r="W36" s="45">
        <f>'$25'!W36</f>
        <v>100</v>
      </c>
      <c r="X36" s="45">
        <f t="shared" si="16"/>
        <v>1666.8949982400004</v>
      </c>
      <c r="Y36" s="45">
        <f t="shared" si="17"/>
        <v>1831.5668468511387</v>
      </c>
      <c r="Z36" s="45">
        <f t="shared" si="18"/>
        <v>1995.4778442597683</v>
      </c>
      <c r="AB36" s="16" t="s">
        <v>12</v>
      </c>
      <c r="AC36" s="45"/>
      <c r="AD36" s="45">
        <f>'$25'!AD36</f>
        <v>100</v>
      </c>
      <c r="AE36" s="45">
        <f>'$25'!AE36</f>
        <v>100</v>
      </c>
      <c r="AF36" s="45">
        <f t="shared" si="22"/>
        <v>1329.5841544000002</v>
      </c>
      <c r="AG36" s="45">
        <f t="shared" si="23"/>
        <v>1372.2539938853663</v>
      </c>
      <c r="AH36" s="45">
        <f t="shared" si="24"/>
        <v>1495.0600608451527</v>
      </c>
      <c r="AI36" s="15"/>
      <c r="AJ36" s="16" t="s">
        <v>13</v>
      </c>
      <c r="AK36" s="15"/>
      <c r="AL36" s="15"/>
      <c r="AM36" s="15"/>
      <c r="AN36" s="15"/>
      <c r="AO36" s="15"/>
      <c r="AP36" s="15"/>
      <c r="AQ36" s="15"/>
      <c r="AR36" s="15"/>
    </row>
    <row r="37" spans="1:44" x14ac:dyDescent="0.3">
      <c r="A37" s="43">
        <v>32000</v>
      </c>
      <c r="B37" s="13">
        <v>32999</v>
      </c>
      <c r="C37" s="13"/>
      <c r="D37" s="16" t="s">
        <v>9</v>
      </c>
      <c r="E37" s="45"/>
      <c r="F37" s="45">
        <f>'$25'!F37</f>
        <v>0</v>
      </c>
      <c r="G37" s="45">
        <f>'$25'!G37</f>
        <v>100</v>
      </c>
      <c r="H37" s="45">
        <f>H38*$H$3</f>
        <v>607.26840000000004</v>
      </c>
      <c r="I37" s="45">
        <f t="shared" si="5"/>
        <v>588.27015440334583</v>
      </c>
      <c r="J37" s="45">
        <f t="shared" si="26"/>
        <v>631.14772939689067</v>
      </c>
      <c r="L37" s="16" t="s">
        <v>10</v>
      </c>
      <c r="M37" s="45"/>
      <c r="N37" s="45">
        <f>'$25'!N37</f>
        <v>0</v>
      </c>
      <c r="O37" s="45">
        <f>'$25'!O37</f>
        <v>100</v>
      </c>
      <c r="P37" s="45">
        <f>P38*$H$3</f>
        <v>777.14080000000013</v>
      </c>
      <c r="Q37" s="45">
        <f t="shared" si="11"/>
        <v>823.80146859519778</v>
      </c>
      <c r="R37" s="45">
        <f t="shared" si="12"/>
        <v>950.37688982543398</v>
      </c>
      <c r="T37" s="16" t="s">
        <v>11</v>
      </c>
      <c r="U37" s="45"/>
      <c r="V37" s="45">
        <f>'$25'!V37</f>
        <v>0</v>
      </c>
      <c r="W37" s="45">
        <f>'$25'!W37</f>
        <v>100</v>
      </c>
      <c r="X37" s="45">
        <f>X38*$H$3</f>
        <v>1638.7092000000002</v>
      </c>
      <c r="Y37" s="45">
        <f t="shared" si="17"/>
        <v>1798.2983277870778</v>
      </c>
      <c r="Z37" s="45">
        <f t="shared" si="18"/>
        <v>1962.8938070625304</v>
      </c>
      <c r="AB37" s="16" t="s">
        <v>12</v>
      </c>
      <c r="AC37" s="45"/>
      <c r="AD37" s="45">
        <f>'$25'!AD37</f>
        <v>0</v>
      </c>
      <c r="AE37" s="45">
        <f>'$25'!AE37</f>
        <v>100</v>
      </c>
      <c r="AF37" s="45">
        <f>AF38*$H$3</f>
        <v>1307.1020000000001</v>
      </c>
      <c r="AG37" s="45">
        <f t="shared" si="23"/>
        <v>1347.3284181495987</v>
      </c>
      <c r="AH37" s="45">
        <f t="shared" si="24"/>
        <v>1470.6473154093576</v>
      </c>
      <c r="AI37" s="15"/>
      <c r="AJ37" s="16" t="s">
        <v>13</v>
      </c>
      <c r="AK37" s="15"/>
      <c r="AL37" s="15"/>
      <c r="AM37" s="15"/>
      <c r="AN37" s="15"/>
      <c r="AO37" s="15"/>
      <c r="AP37" s="15"/>
      <c r="AQ37" s="15"/>
      <c r="AR37" s="15"/>
    </row>
    <row r="38" spans="1:44" x14ac:dyDescent="0.3">
      <c r="A38" s="51">
        <v>33000</v>
      </c>
      <c r="B38" s="13">
        <v>33999</v>
      </c>
      <c r="C38" s="13"/>
      <c r="D38" s="16" t="s">
        <v>9</v>
      </c>
      <c r="E38" s="45"/>
      <c r="F38" s="15"/>
      <c r="G38" s="45">
        <f>'$25'!G38</f>
        <v>100</v>
      </c>
      <c r="H38" s="53">
        <f>H2</f>
        <v>597</v>
      </c>
      <c r="I38" s="45">
        <f t="shared" si="5"/>
        <v>577.58483495664791</v>
      </c>
      <c r="J38" s="45">
        <f t="shared" si="26"/>
        <v>620.84175624325269</v>
      </c>
      <c r="L38" s="16" t="s">
        <v>10</v>
      </c>
      <c r="M38" s="45"/>
      <c r="N38" s="15"/>
      <c r="O38" s="45">
        <f>'$25'!O38</f>
        <v>100</v>
      </c>
      <c r="P38" s="53">
        <f>P2</f>
        <v>764</v>
      </c>
      <c r="Q38" s="45">
        <f t="shared" si="11"/>
        <v>808.83796622012551</v>
      </c>
      <c r="R38" s="45">
        <f t="shared" si="12"/>
        <v>934.85824299177068</v>
      </c>
      <c r="T38" s="16" t="s">
        <v>11</v>
      </c>
      <c r="U38" s="45"/>
      <c r="V38" s="15"/>
      <c r="W38" s="45">
        <f>'$25'!W38</f>
        <v>100</v>
      </c>
      <c r="X38" s="53">
        <f>X2</f>
        <v>1611</v>
      </c>
      <c r="Y38" s="45">
        <f t="shared" si="17"/>
        <v>1765.6340969927128</v>
      </c>
      <c r="Z38" s="45">
        <f t="shared" si="18"/>
        <v>1930.841832640695</v>
      </c>
      <c r="AB38" s="16" t="s">
        <v>12</v>
      </c>
      <c r="AC38" s="45"/>
      <c r="AD38" s="15"/>
      <c r="AE38" s="45">
        <f>'$25'!AE38</f>
        <v>100</v>
      </c>
      <c r="AF38" s="53">
        <f>AF2</f>
        <v>1285</v>
      </c>
      <c r="AG38" s="45">
        <f t="shared" si="23"/>
        <v>1322.8555897394194</v>
      </c>
      <c r="AH38" s="45">
        <f t="shared" si="24"/>
        <v>1446.6332042193169</v>
      </c>
      <c r="AI38" s="15"/>
      <c r="AJ38" s="16" t="s">
        <v>13</v>
      </c>
      <c r="AK38" s="15"/>
      <c r="AL38" s="15"/>
      <c r="AM38" s="15"/>
      <c r="AN38" s="15"/>
      <c r="AO38" s="15"/>
      <c r="AP38" s="15"/>
      <c r="AQ38" s="15"/>
      <c r="AR38" s="15"/>
    </row>
    <row r="39" spans="1:44" x14ac:dyDescent="0.3">
      <c r="A39" s="13">
        <v>34000</v>
      </c>
      <c r="B39" s="44">
        <v>34999</v>
      </c>
      <c r="C39" s="13"/>
      <c r="D39" s="16" t="s">
        <v>9</v>
      </c>
      <c r="E39" s="45"/>
      <c r="F39" s="15"/>
      <c r="G39" s="45">
        <f>'$25'!G39</f>
        <v>100</v>
      </c>
      <c r="H39" s="45">
        <f>'$25'!H39</f>
        <v>100</v>
      </c>
      <c r="I39" s="45">
        <f t="shared" si="5"/>
        <v>567.09360329567789</v>
      </c>
      <c r="J39" s="45">
        <f t="shared" si="26"/>
        <v>610.70406870278646</v>
      </c>
      <c r="L39" s="16" t="s">
        <v>10</v>
      </c>
      <c r="M39" s="45"/>
      <c r="N39" s="15"/>
      <c r="O39" s="45">
        <f>'$25'!O39</f>
        <v>100</v>
      </c>
      <c r="P39" s="45">
        <f>'$25'!P39</f>
        <v>100</v>
      </c>
      <c r="Q39" s="45">
        <f t="shared" si="11"/>
        <v>794.14626040267603</v>
      </c>
      <c r="R39" s="45">
        <f t="shared" si="12"/>
        <v>919.59299920496824</v>
      </c>
      <c r="T39" s="16" t="s">
        <v>11</v>
      </c>
      <c r="U39" s="45"/>
      <c r="V39" s="15"/>
      <c r="W39" s="45">
        <f>'$25'!W39</f>
        <v>100</v>
      </c>
      <c r="X39" s="45">
        <f>'$25'!X39</f>
        <v>100</v>
      </c>
      <c r="Y39" s="45">
        <f t="shared" si="17"/>
        <v>1733.5631781960853</v>
      </c>
      <c r="Z39" s="45">
        <f t="shared" si="18"/>
        <v>1899.3132329733376</v>
      </c>
      <c r="AB39" s="16" t="s">
        <v>12</v>
      </c>
      <c r="AC39" s="45"/>
      <c r="AD39" s="15"/>
      <c r="AE39" s="45">
        <f>'$25'!AE39</f>
        <v>100</v>
      </c>
      <c r="AF39" s="45">
        <f>'$25'!AF39</f>
        <v>100</v>
      </c>
      <c r="AG39" s="45">
        <f t="shared" si="23"/>
        <v>1298.8272849675204</v>
      </c>
      <c r="AH39" s="45">
        <f t="shared" si="24"/>
        <v>1423.0112180005085</v>
      </c>
      <c r="AI39" s="15"/>
      <c r="AJ39" s="16" t="s">
        <v>13</v>
      </c>
      <c r="AK39" s="15"/>
      <c r="AL39" s="15"/>
      <c r="AM39" s="15"/>
      <c r="AN39" s="15"/>
      <c r="AO39" s="15"/>
      <c r="AP39" s="15"/>
      <c r="AQ39" s="15"/>
      <c r="AR39" s="15"/>
    </row>
    <row r="40" spans="1:44" x14ac:dyDescent="0.3">
      <c r="A40" s="13">
        <v>35000</v>
      </c>
      <c r="B40" s="13">
        <v>35999</v>
      </c>
      <c r="D40" s="16" t="s">
        <v>9</v>
      </c>
      <c r="E40" s="45"/>
      <c r="F40" s="15"/>
      <c r="G40" s="45">
        <f>'$25'!G40</f>
        <v>100</v>
      </c>
      <c r="H40" s="45">
        <f>'$25'!H40</f>
        <v>100</v>
      </c>
      <c r="I40" s="45">
        <f t="shared" si="5"/>
        <v>556.79293401637494</v>
      </c>
      <c r="J40" s="45">
        <f t="shared" si="26"/>
        <v>600.73191884987853</v>
      </c>
      <c r="L40" s="16" t="s">
        <v>10</v>
      </c>
      <c r="M40" s="45"/>
      <c r="N40" s="15"/>
      <c r="O40" s="45">
        <f>'$25'!O40</f>
        <v>100</v>
      </c>
      <c r="P40" s="45">
        <f>'$25'!P40</f>
        <v>100</v>
      </c>
      <c r="Q40" s="45">
        <f t="shared" si="11"/>
        <v>779.72141423924995</v>
      </c>
      <c r="R40" s="45">
        <f t="shared" si="12"/>
        <v>904.57702066197942</v>
      </c>
      <c r="T40" s="16" t="s">
        <v>11</v>
      </c>
      <c r="U40" s="45"/>
      <c r="V40" s="15"/>
      <c r="W40" s="45">
        <f>'$25'!W40</f>
        <v>100</v>
      </c>
      <c r="X40" s="45">
        <f>'$25'!X40</f>
        <v>100</v>
      </c>
      <c r="Y40" s="45">
        <f t="shared" si="17"/>
        <v>1702.0747944978748</v>
      </c>
      <c r="Z40" s="45">
        <f t="shared" si="18"/>
        <v>1868.2994619057031</v>
      </c>
      <c r="AB40" s="16" t="s">
        <v>12</v>
      </c>
      <c r="AC40" s="45"/>
      <c r="AD40" s="15"/>
      <c r="AE40" s="45">
        <f>'$25'!AE40</f>
        <v>100</v>
      </c>
      <c r="AF40" s="45">
        <f>'$25'!AF40</f>
        <v>100</v>
      </c>
      <c r="AG40" s="45">
        <f t="shared" si="23"/>
        <v>1275.235429521375</v>
      </c>
      <c r="AH40" s="45">
        <f t="shared" si="24"/>
        <v>1399.7749537679604</v>
      </c>
      <c r="AI40" s="15"/>
      <c r="AJ40" s="16" t="s">
        <v>13</v>
      </c>
      <c r="AK40" s="15"/>
      <c r="AL40" s="15"/>
      <c r="AM40" s="15"/>
      <c r="AN40" s="15"/>
      <c r="AO40" s="15"/>
      <c r="AP40" s="15"/>
      <c r="AQ40" s="15"/>
      <c r="AR40" s="15"/>
    </row>
    <row r="41" spans="1:44" x14ac:dyDescent="0.3">
      <c r="A41" s="13">
        <v>36000</v>
      </c>
      <c r="B41" s="13">
        <v>36999</v>
      </c>
      <c r="D41" s="16" t="s">
        <v>9</v>
      </c>
      <c r="E41" s="45"/>
      <c r="F41" s="15"/>
      <c r="G41" s="45">
        <f>'$25'!G41</f>
        <v>100</v>
      </c>
      <c r="H41" s="45">
        <f>'$25'!H41</f>
        <v>100</v>
      </c>
      <c r="I41" s="45">
        <f t="shared" si="5"/>
        <v>546.67936574999999</v>
      </c>
      <c r="J41" s="45">
        <f t="shared" si="26"/>
        <v>590.92260362962679</v>
      </c>
      <c r="L41" s="16" t="s">
        <v>10</v>
      </c>
      <c r="M41" s="45"/>
      <c r="N41" s="15"/>
      <c r="O41" s="45">
        <f>'$25'!O41</f>
        <v>100</v>
      </c>
      <c r="P41" s="45">
        <f>'$25'!P41</f>
        <v>100</v>
      </c>
      <c r="Q41" s="45">
        <f t="shared" si="11"/>
        <v>765.55858049999995</v>
      </c>
      <c r="R41" s="45">
        <f t="shared" si="12"/>
        <v>889.80623712569297</v>
      </c>
      <c r="T41" s="16" t="s">
        <v>11</v>
      </c>
      <c r="U41" s="45"/>
      <c r="V41" s="15"/>
      <c r="W41" s="45">
        <f>'$25'!W41</f>
        <v>100</v>
      </c>
      <c r="X41" s="45">
        <f>'$25'!X41</f>
        <v>100</v>
      </c>
      <c r="Y41" s="45">
        <f t="shared" si="17"/>
        <v>1671.1583647499999</v>
      </c>
      <c r="Z41" s="45">
        <f t="shared" si="18"/>
        <v>1837.7921128326807</v>
      </c>
      <c r="AB41" s="16" t="s">
        <v>12</v>
      </c>
      <c r="AC41" s="45"/>
      <c r="AD41" s="15"/>
      <c r="AE41" s="45">
        <f>'$25'!AE41</f>
        <v>100</v>
      </c>
      <c r="AF41" s="45">
        <f>'$25'!AF41</f>
        <v>100</v>
      </c>
      <c r="AG41" s="45">
        <f t="shared" si="23"/>
        <v>1252.07209575</v>
      </c>
      <c r="AH41" s="45">
        <f t="shared" si="24"/>
        <v>1376.9181130906557</v>
      </c>
      <c r="AI41" s="15"/>
      <c r="AJ41" s="16" t="s">
        <v>13</v>
      </c>
      <c r="AK41" s="15"/>
      <c r="AL41" s="15"/>
      <c r="AM41" s="15"/>
      <c r="AN41" s="15"/>
      <c r="AO41" s="15"/>
      <c r="AP41" s="15"/>
      <c r="AQ41" s="15"/>
      <c r="AR41" s="15"/>
    </row>
    <row r="42" spans="1:44" x14ac:dyDescent="0.3">
      <c r="A42" s="13">
        <v>37000</v>
      </c>
      <c r="B42" s="13">
        <v>37999</v>
      </c>
      <c r="D42" s="16" t="s">
        <v>9</v>
      </c>
      <c r="E42" s="45"/>
      <c r="F42" s="15"/>
      <c r="G42" s="45">
        <f>'$25'!G42</f>
        <v>100</v>
      </c>
      <c r="H42" s="45">
        <f>'$25'!H42</f>
        <v>100</v>
      </c>
      <c r="I42" s="45">
        <f>I43*$I$3</f>
        <v>536.74950000000001</v>
      </c>
      <c r="J42" s="45">
        <f t="shared" si="26"/>
        <v>581.2734641251493</v>
      </c>
      <c r="L42" s="16" t="s">
        <v>10</v>
      </c>
      <c r="M42" s="45"/>
      <c r="N42" s="15"/>
      <c r="O42" s="45">
        <f>'$25'!O42</f>
        <v>100</v>
      </c>
      <c r="P42" s="45">
        <f>'$25'!P42</f>
        <v>100</v>
      </c>
      <c r="Q42" s="45">
        <f>Q43*$I$3</f>
        <v>751.65300000000002</v>
      </c>
      <c r="R42" s="45">
        <f t="shared" si="12"/>
        <v>875.27664482165358</v>
      </c>
      <c r="T42" s="16" t="s">
        <v>11</v>
      </c>
      <c r="U42" s="45"/>
      <c r="V42" s="15"/>
      <c r="W42" s="45">
        <f>'$25'!W42</f>
        <v>100</v>
      </c>
      <c r="X42" s="45">
        <f>'$25'!X42</f>
        <v>100</v>
      </c>
      <c r="Y42" s="45">
        <f>Y43*$I$3</f>
        <v>1640.8035</v>
      </c>
      <c r="Z42" s="45">
        <f t="shared" si="18"/>
        <v>1807.7829164201071</v>
      </c>
      <c r="AB42" s="16" t="s">
        <v>12</v>
      </c>
      <c r="AC42" s="45"/>
      <c r="AD42" s="15"/>
      <c r="AE42" s="45">
        <f>'$25'!AE42</f>
        <v>100</v>
      </c>
      <c r="AF42" s="45">
        <f>'$25'!AF42</f>
        <v>100</v>
      </c>
      <c r="AG42" s="45">
        <f>AG43*$I$3</f>
        <v>1229.3295000000001</v>
      </c>
      <c r="AH42" s="45">
        <f t="shared" si="24"/>
        <v>1354.4345003842768</v>
      </c>
      <c r="AI42" s="15"/>
      <c r="AJ42" s="16" t="s">
        <v>13</v>
      </c>
      <c r="AK42" s="15"/>
      <c r="AL42" s="15"/>
      <c r="AM42" s="15"/>
      <c r="AN42" s="15"/>
      <c r="AO42" s="15"/>
      <c r="AP42" s="15"/>
      <c r="AQ42" s="15"/>
      <c r="AR42" s="15"/>
    </row>
    <row r="43" spans="1:44" x14ac:dyDescent="0.3">
      <c r="A43" s="13">
        <v>38000</v>
      </c>
      <c r="B43" s="13">
        <v>38999</v>
      </c>
      <c r="D43" s="16" t="s">
        <v>9</v>
      </c>
      <c r="E43" s="15"/>
      <c r="F43" s="15"/>
      <c r="G43" s="45">
        <f>'$25'!G43</f>
        <v>100</v>
      </c>
      <c r="H43" s="45">
        <f>'$25'!H43</f>
        <v>100</v>
      </c>
      <c r="I43" s="53">
        <f>I2</f>
        <v>527</v>
      </c>
      <c r="J43" s="45">
        <f t="shared" si="26"/>
        <v>571.78188483685744</v>
      </c>
      <c r="L43" s="16" t="s">
        <v>10</v>
      </c>
      <c r="M43" s="15"/>
      <c r="N43" s="15"/>
      <c r="O43" s="45">
        <f>'$25'!O43</f>
        <v>100</v>
      </c>
      <c r="P43" s="45">
        <f>'$25'!P43</f>
        <v>100</v>
      </c>
      <c r="Q43" s="53">
        <f>Q2</f>
        <v>738</v>
      </c>
      <c r="R43" s="45">
        <f t="shared" si="12"/>
        <v>860.98430535279715</v>
      </c>
      <c r="T43" s="16" t="s">
        <v>11</v>
      </c>
      <c r="U43" s="15"/>
      <c r="V43" s="15"/>
      <c r="W43" s="45">
        <f>'$25'!W43</f>
        <v>100</v>
      </c>
      <c r="X43" s="45">
        <f>'$25'!X43</f>
        <v>100</v>
      </c>
      <c r="Y43" s="53">
        <f>Y2</f>
        <v>1611</v>
      </c>
      <c r="Z43" s="45">
        <f t="shared" si="18"/>
        <v>1778.2637383632768</v>
      </c>
      <c r="AB43" s="16" t="s">
        <v>12</v>
      </c>
      <c r="AC43" s="15"/>
      <c r="AD43" s="15"/>
      <c r="AE43" s="45">
        <f>'$25'!AE43</f>
        <v>100</v>
      </c>
      <c r="AF43" s="45">
        <f>'$25'!AF43</f>
        <v>100</v>
      </c>
      <c r="AG43" s="53">
        <f>AG2</f>
        <v>1207</v>
      </c>
      <c r="AH43" s="45">
        <f t="shared" si="24"/>
        <v>1332.3180212318284</v>
      </c>
      <c r="AI43" s="15"/>
      <c r="AJ43" s="16" t="s">
        <v>13</v>
      </c>
      <c r="AK43" s="15"/>
      <c r="AL43" s="15"/>
      <c r="AM43" s="15"/>
      <c r="AN43" s="15"/>
      <c r="AO43" s="15"/>
      <c r="AP43" s="15"/>
      <c r="AQ43" s="15"/>
      <c r="AR43" s="15"/>
    </row>
    <row r="44" spans="1:44" x14ac:dyDescent="0.3">
      <c r="A44" s="13">
        <v>39000</v>
      </c>
      <c r="B44" s="13">
        <v>39999</v>
      </c>
      <c r="D44" s="16" t="s">
        <v>9</v>
      </c>
      <c r="E44" s="15"/>
      <c r="F44" s="15"/>
      <c r="G44" s="45">
        <f>'$25'!G44</f>
        <v>100</v>
      </c>
      <c r="H44" s="45">
        <f>'$25'!H44</f>
        <v>100</v>
      </c>
      <c r="I44" s="45">
        <f>'$25'!I44</f>
        <v>100</v>
      </c>
      <c r="J44" s="45">
        <f t="shared" si="26"/>
        <v>562.44529297349743</v>
      </c>
      <c r="L44" s="16" t="s">
        <v>10</v>
      </c>
      <c r="M44" s="15"/>
      <c r="N44" s="15"/>
      <c r="O44" s="45">
        <f>'$25'!O44</f>
        <v>100</v>
      </c>
      <c r="P44" s="45">
        <f>'$25'!P44</f>
        <v>100</v>
      </c>
      <c r="Q44" s="45">
        <f>'$25'!Q44</f>
        <v>100</v>
      </c>
      <c r="R44" s="45">
        <f t="shared" si="12"/>
        <v>846.92534463190748</v>
      </c>
      <c r="T44" s="16" t="s">
        <v>11</v>
      </c>
      <c r="U44" s="15"/>
      <c r="V44" s="15"/>
      <c r="W44" s="45">
        <f>'$25'!W44</f>
        <v>100</v>
      </c>
      <c r="X44" s="45">
        <f>'$25'!X44</f>
        <v>100</v>
      </c>
      <c r="Y44" s="45">
        <f>'$25'!Y44</f>
        <v>100</v>
      </c>
      <c r="Z44" s="45">
        <f t="shared" si="18"/>
        <v>1749.2265771820548</v>
      </c>
      <c r="AB44" s="16" t="s">
        <v>12</v>
      </c>
      <c r="AC44" s="15"/>
      <c r="AD44" s="15"/>
      <c r="AE44" s="45">
        <f>'$25'!AE44</f>
        <v>100</v>
      </c>
      <c r="AF44" s="45">
        <f>'$25'!AF44</f>
        <v>100</v>
      </c>
      <c r="AG44" s="45">
        <f>'$25'!AG44</f>
        <v>100</v>
      </c>
      <c r="AH44" s="45">
        <f t="shared" si="24"/>
        <v>1310.5626807316826</v>
      </c>
      <c r="AI44" s="15"/>
      <c r="AJ44" s="16" t="s">
        <v>13</v>
      </c>
      <c r="AK44" s="15"/>
      <c r="AL44" s="15"/>
      <c r="AM44" s="15"/>
      <c r="AN44" s="15"/>
      <c r="AO44" s="15"/>
      <c r="AP44" s="15"/>
      <c r="AQ44" s="15"/>
      <c r="AR44" s="15"/>
    </row>
    <row r="45" spans="1:44" x14ac:dyDescent="0.3">
      <c r="A45" s="13">
        <v>40000</v>
      </c>
      <c r="B45" s="13">
        <v>40999</v>
      </c>
      <c r="D45" s="16" t="s">
        <v>9</v>
      </c>
      <c r="E45" s="15"/>
      <c r="F45" s="15"/>
      <c r="G45" s="45">
        <f>'$25'!G45</f>
        <v>0</v>
      </c>
      <c r="H45" s="45">
        <f>'$25'!H45</f>
        <v>100</v>
      </c>
      <c r="I45" s="45">
        <f>'$25'!I45</f>
        <v>100</v>
      </c>
      <c r="J45" s="45">
        <f t="shared" si="26"/>
        <v>553.26115775476831</v>
      </c>
      <c r="L45" s="16" t="s">
        <v>10</v>
      </c>
      <c r="M45" s="15"/>
      <c r="N45" s="15"/>
      <c r="O45" s="45">
        <f>'$25'!O45</f>
        <v>0</v>
      </c>
      <c r="P45" s="45">
        <f>'$25'!P45</f>
        <v>100</v>
      </c>
      <c r="Q45" s="45">
        <f>'$25'!Q45</f>
        <v>100</v>
      </c>
      <c r="R45" s="45">
        <f t="shared" si="12"/>
        <v>833.09595183150452</v>
      </c>
      <c r="T45" s="16" t="s">
        <v>11</v>
      </c>
      <c r="U45" s="15"/>
      <c r="V45" s="15"/>
      <c r="W45" s="45">
        <f>'$25'!W45</f>
        <v>0</v>
      </c>
      <c r="X45" s="45">
        <f>'$25'!X45</f>
        <v>100</v>
      </c>
      <c r="Y45" s="45">
        <f>'$25'!Y45</f>
        <v>100</v>
      </c>
      <c r="Z45" s="45">
        <f t="shared" si="18"/>
        <v>1720.6635620519919</v>
      </c>
      <c r="AB45" s="16" t="s">
        <v>12</v>
      </c>
      <c r="AC45" s="15"/>
      <c r="AD45" s="15"/>
      <c r="AE45" s="45">
        <f>'$25'!AE45</f>
        <v>0</v>
      </c>
      <c r="AF45" s="45">
        <f>'$25'!AF45</f>
        <v>100</v>
      </c>
      <c r="AG45" s="45">
        <f>'$25'!AG45</f>
        <v>100</v>
      </c>
      <c r="AH45" s="45">
        <f t="shared" si="24"/>
        <v>1289.1625818725975</v>
      </c>
      <c r="AI45" s="15"/>
      <c r="AJ45" s="16" t="s">
        <v>13</v>
      </c>
      <c r="AK45" s="15"/>
      <c r="AL45" s="15"/>
      <c r="AM45" s="15"/>
      <c r="AN45" s="15"/>
      <c r="AO45" s="15"/>
      <c r="AP45" s="15"/>
      <c r="AQ45" s="15"/>
      <c r="AR45" s="15"/>
    </row>
    <row r="46" spans="1:44" x14ac:dyDescent="0.3">
      <c r="A46" s="51">
        <v>41000</v>
      </c>
      <c r="B46" s="44">
        <v>41999</v>
      </c>
      <c r="D46" s="16" t="s">
        <v>9</v>
      </c>
      <c r="E46" s="15"/>
      <c r="F46" s="15"/>
      <c r="G46" s="45">
        <f>'$25'!G46</f>
        <v>0</v>
      </c>
      <c r="H46" s="45">
        <f>'$25'!H46</f>
        <v>100</v>
      </c>
      <c r="I46" s="45">
        <f>'$25'!I46</f>
        <v>100</v>
      </c>
      <c r="J46" s="45">
        <f t="shared" si="26"/>
        <v>544.22698972532794</v>
      </c>
      <c r="L46" s="16" t="s">
        <v>10</v>
      </c>
      <c r="M46" s="15"/>
      <c r="N46" s="15"/>
      <c r="O46" s="45">
        <f>'$25'!O46</f>
        <v>0</v>
      </c>
      <c r="P46" s="45">
        <f>'$25'!P46</f>
        <v>100</v>
      </c>
      <c r="Q46" s="45">
        <f>'$25'!Q46</f>
        <v>100</v>
      </c>
      <c r="R46" s="45">
        <f t="shared" si="12"/>
        <v>819.4923783508799</v>
      </c>
      <c r="T46" s="16" t="s">
        <v>11</v>
      </c>
      <c r="U46" s="15"/>
      <c r="V46" s="15"/>
      <c r="W46" s="45">
        <f>'$25'!W46</f>
        <v>0</v>
      </c>
      <c r="X46" s="45">
        <f>'$25'!X46</f>
        <v>100</v>
      </c>
      <c r="Y46" s="45">
        <f>'$25'!Y46</f>
        <v>100</v>
      </c>
      <c r="Z46" s="45">
        <f t="shared" si="18"/>
        <v>1692.5669506708557</v>
      </c>
      <c r="AB46" s="16" t="s">
        <v>12</v>
      </c>
      <c r="AC46" s="15"/>
      <c r="AD46" s="15"/>
      <c r="AE46" s="45">
        <f>'$25'!AE46</f>
        <v>0</v>
      </c>
      <c r="AF46" s="45">
        <f>'$25'!AF46</f>
        <v>100</v>
      </c>
      <c r="AG46" s="45">
        <f>'$25'!AG46</f>
        <v>100</v>
      </c>
      <c r="AH46" s="45">
        <f t="shared" si="24"/>
        <v>1268.111923935272</v>
      </c>
      <c r="AI46" s="15"/>
      <c r="AJ46" s="16" t="s">
        <v>13</v>
      </c>
      <c r="AK46" s="15"/>
      <c r="AL46" s="15"/>
      <c r="AM46" s="15"/>
      <c r="AN46" s="15"/>
      <c r="AO46" s="15"/>
      <c r="AP46" s="15"/>
      <c r="AQ46" s="15"/>
      <c r="AR46" s="15"/>
    </row>
    <row r="47" spans="1:44" x14ac:dyDescent="0.3">
      <c r="A47" s="13">
        <v>42000</v>
      </c>
      <c r="B47" s="13">
        <v>42999</v>
      </c>
      <c r="D47" s="16" t="s">
        <v>9</v>
      </c>
      <c r="E47" s="15"/>
      <c r="F47" s="15"/>
      <c r="G47" s="45"/>
      <c r="H47" s="45">
        <f>'$25'!H47</f>
        <v>100</v>
      </c>
      <c r="I47" s="45">
        <f>'$25'!I47</f>
        <v>100</v>
      </c>
      <c r="J47" s="45">
        <f t="shared" si="26"/>
        <v>535.34034007999992</v>
      </c>
      <c r="L47" s="16" t="s">
        <v>10</v>
      </c>
      <c r="M47" s="15"/>
      <c r="N47" s="15"/>
      <c r="O47" s="45"/>
      <c r="P47" s="45">
        <f>'$25'!P47</f>
        <v>100</v>
      </c>
      <c r="Q47" s="45">
        <f>'$25'!Q47</f>
        <v>100</v>
      </c>
      <c r="R47" s="45">
        <f t="shared" si="12"/>
        <v>806.11093679999999</v>
      </c>
      <c r="T47" s="16" t="s">
        <v>11</v>
      </c>
      <c r="U47" s="15"/>
      <c r="V47" s="15"/>
      <c r="W47" s="45"/>
      <c r="X47" s="45">
        <f>'$25'!X47</f>
        <v>100</v>
      </c>
      <c r="Y47" s="45">
        <f>'$25'!Y47</f>
        <v>100</v>
      </c>
      <c r="Z47" s="45">
        <f t="shared" si="18"/>
        <v>1664.9291271599998</v>
      </c>
      <c r="AB47" s="16" t="s">
        <v>12</v>
      </c>
      <c r="AC47" s="15"/>
      <c r="AD47" s="15"/>
      <c r="AE47" s="45"/>
      <c r="AF47" s="45">
        <f>'$25'!AF47</f>
        <v>100</v>
      </c>
      <c r="AG47" s="45">
        <f>'$25'!AG47</f>
        <v>100</v>
      </c>
      <c r="AH47" s="45">
        <f t="shared" si="24"/>
        <v>1247.40500092</v>
      </c>
      <c r="AI47" s="15"/>
      <c r="AJ47" s="16" t="s">
        <v>13</v>
      </c>
      <c r="AK47" s="15"/>
      <c r="AL47" s="15"/>
      <c r="AM47" s="15"/>
      <c r="AN47" s="15"/>
      <c r="AO47" s="15"/>
      <c r="AP47" s="15"/>
      <c r="AQ47" s="15"/>
      <c r="AR47" s="15"/>
    </row>
    <row r="48" spans="1:44" x14ac:dyDescent="0.3">
      <c r="A48" s="43">
        <v>43000</v>
      </c>
      <c r="B48" s="13">
        <v>43999</v>
      </c>
      <c r="D48" s="16" t="s">
        <v>9</v>
      </c>
      <c r="E48" s="15"/>
      <c r="F48" s="15"/>
      <c r="G48" s="45"/>
      <c r="H48" s="45">
        <f>'$25'!H48</f>
        <v>100</v>
      </c>
      <c r="I48" s="45">
        <f>'$25'!I48</f>
        <v>100</v>
      </c>
      <c r="J48" s="45">
        <f>J49*$J$3</f>
        <v>526.59879999999998</v>
      </c>
      <c r="L48" s="16" t="s">
        <v>10</v>
      </c>
      <c r="M48" s="15"/>
      <c r="N48" s="15"/>
      <c r="O48" s="45"/>
      <c r="P48" s="45">
        <f>'$25'!P48</f>
        <v>100</v>
      </c>
      <c r="Q48" s="45">
        <f>'$25'!Q48</f>
        <v>100</v>
      </c>
      <c r="R48" s="45">
        <f>R49*$J$3</f>
        <v>792.94799999999998</v>
      </c>
      <c r="T48" s="16" t="s">
        <v>11</v>
      </c>
      <c r="U48" s="15"/>
      <c r="V48" s="15"/>
      <c r="W48" s="45"/>
      <c r="X48" s="45">
        <f>'$25'!X48</f>
        <v>100</v>
      </c>
      <c r="Y48" s="45">
        <f>'$25'!Y48</f>
        <v>100</v>
      </c>
      <c r="Z48" s="45">
        <f>Z49*$J$3</f>
        <v>1637.7425999999998</v>
      </c>
      <c r="AB48" s="16" t="s">
        <v>12</v>
      </c>
      <c r="AC48" s="15"/>
      <c r="AD48" s="15"/>
      <c r="AE48" s="45"/>
      <c r="AF48" s="45">
        <f>'$25'!AF48</f>
        <v>100</v>
      </c>
      <c r="AG48" s="45">
        <f>'$25'!AG48</f>
        <v>100</v>
      </c>
      <c r="AH48" s="45">
        <f>AH49*$J$3</f>
        <v>1227.0362</v>
      </c>
      <c r="AI48" s="15"/>
      <c r="AJ48" s="16" t="s">
        <v>13</v>
      </c>
      <c r="AK48" s="15"/>
      <c r="AL48" s="15"/>
      <c r="AM48" s="15"/>
      <c r="AN48" s="15"/>
      <c r="AO48" s="15"/>
      <c r="AP48" s="15"/>
      <c r="AQ48" s="15"/>
      <c r="AR48" s="15"/>
    </row>
    <row r="49" spans="1:44" x14ac:dyDescent="0.3">
      <c r="A49" s="13">
        <v>44000</v>
      </c>
      <c r="B49" s="13">
        <v>44999</v>
      </c>
      <c r="D49" s="16" t="s">
        <v>9</v>
      </c>
      <c r="E49" s="15"/>
      <c r="F49" s="15"/>
      <c r="G49" s="45"/>
      <c r="H49" s="45">
        <f>'$25'!H49</f>
        <v>100</v>
      </c>
      <c r="I49" s="45">
        <f>'$25'!I49</f>
        <v>100</v>
      </c>
      <c r="J49" s="53">
        <f>J2</f>
        <v>518</v>
      </c>
      <c r="L49" s="16" t="s">
        <v>10</v>
      </c>
      <c r="M49" s="15"/>
      <c r="N49" s="15"/>
      <c r="O49" s="45"/>
      <c r="P49" s="45">
        <f>'$25'!P49</f>
        <v>100</v>
      </c>
      <c r="Q49" s="45">
        <f>'$25'!Q49</f>
        <v>100</v>
      </c>
      <c r="R49" s="53">
        <f>R2</f>
        <v>780</v>
      </c>
      <c r="T49" s="16" t="s">
        <v>11</v>
      </c>
      <c r="U49" s="15"/>
      <c r="V49" s="15"/>
      <c r="W49" s="45"/>
      <c r="X49" s="45">
        <f>'$25'!X49</f>
        <v>100</v>
      </c>
      <c r="Y49" s="45">
        <f>'$25'!Y49</f>
        <v>100</v>
      </c>
      <c r="Z49" s="53">
        <f>Z2</f>
        <v>1611</v>
      </c>
      <c r="AB49" s="16" t="s">
        <v>12</v>
      </c>
      <c r="AC49" s="15"/>
      <c r="AD49" s="15"/>
      <c r="AE49" s="45"/>
      <c r="AF49" s="45">
        <f>'$25'!AF49</f>
        <v>100</v>
      </c>
      <c r="AG49" s="45">
        <f>'$25'!AG49</f>
        <v>100</v>
      </c>
      <c r="AH49" s="53">
        <f>AH2</f>
        <v>1207</v>
      </c>
      <c r="AI49" s="15"/>
      <c r="AJ49" s="16" t="s">
        <v>13</v>
      </c>
      <c r="AK49" s="15"/>
      <c r="AL49" s="15"/>
      <c r="AM49" s="15"/>
      <c r="AN49" s="15"/>
      <c r="AO49" s="15"/>
      <c r="AP49" s="15"/>
      <c r="AQ49" s="15"/>
      <c r="AR49" s="15"/>
    </row>
    <row r="50" spans="1:44" x14ac:dyDescent="0.3">
      <c r="A50" s="13">
        <v>45000</v>
      </c>
      <c r="B50" s="13">
        <v>45999</v>
      </c>
      <c r="D50" s="16" t="s">
        <v>9</v>
      </c>
      <c r="E50" s="15"/>
      <c r="F50" s="15"/>
      <c r="G50" s="45"/>
      <c r="H50" s="45">
        <f>'$25'!H50</f>
        <v>100</v>
      </c>
      <c r="I50" s="45">
        <f>'$25'!I50</f>
        <v>100</v>
      </c>
      <c r="J50" s="45">
        <f>'$25'!J50</f>
        <v>100</v>
      </c>
      <c r="L50" s="16" t="s">
        <v>10</v>
      </c>
      <c r="M50" s="15"/>
      <c r="N50" s="15"/>
      <c r="O50" s="45"/>
      <c r="P50" s="45">
        <f>'$25'!P50</f>
        <v>100</v>
      </c>
      <c r="Q50" s="45">
        <f>'$25'!Q50</f>
        <v>100</v>
      </c>
      <c r="R50" s="45">
        <f>'$25'!R50</f>
        <v>100</v>
      </c>
      <c r="T50" s="16" t="s">
        <v>11</v>
      </c>
      <c r="U50" s="15"/>
      <c r="V50" s="15"/>
      <c r="W50" s="45"/>
      <c r="X50" s="45">
        <f>'$25'!X50</f>
        <v>100</v>
      </c>
      <c r="Y50" s="45">
        <f>'$25'!Y50</f>
        <v>100</v>
      </c>
      <c r="Z50" s="45">
        <f>'$25'!Z50</f>
        <v>100</v>
      </c>
      <c r="AB50" s="16" t="s">
        <v>12</v>
      </c>
      <c r="AC50" s="15"/>
      <c r="AD50" s="15"/>
      <c r="AE50" s="45"/>
      <c r="AF50" s="45">
        <f>'$25'!AF50</f>
        <v>100</v>
      </c>
      <c r="AG50" s="45">
        <f>'$25'!AG50</f>
        <v>100</v>
      </c>
      <c r="AH50" s="45">
        <f>'$25'!AH50</f>
        <v>100</v>
      </c>
      <c r="AI50" s="15"/>
      <c r="AJ50" s="16" t="s">
        <v>13</v>
      </c>
      <c r="AK50" s="15"/>
      <c r="AL50" s="15"/>
      <c r="AM50" s="15"/>
      <c r="AN50" s="15"/>
      <c r="AO50" s="15"/>
      <c r="AP50" s="15"/>
      <c r="AQ50" s="15"/>
      <c r="AR50" s="15"/>
    </row>
    <row r="51" spans="1:44" x14ac:dyDescent="0.3">
      <c r="A51" s="13">
        <v>46000</v>
      </c>
      <c r="B51" s="13">
        <v>46999</v>
      </c>
      <c r="D51" s="16" t="s">
        <v>9</v>
      </c>
      <c r="E51" s="15"/>
      <c r="F51" s="15"/>
      <c r="G51" s="45"/>
      <c r="H51" s="45">
        <f>'$25'!H51</f>
        <v>100</v>
      </c>
      <c r="I51" s="45">
        <f>'$25'!I51</f>
        <v>100</v>
      </c>
      <c r="J51" s="45">
        <f>'$25'!J51</f>
        <v>100</v>
      </c>
      <c r="L51" s="16" t="s">
        <v>10</v>
      </c>
      <c r="M51" s="15"/>
      <c r="N51" s="15"/>
      <c r="O51" s="45"/>
      <c r="P51" s="45">
        <f>'$25'!P51</f>
        <v>100</v>
      </c>
      <c r="Q51" s="45">
        <f>'$25'!Q51</f>
        <v>100</v>
      </c>
      <c r="R51" s="45">
        <f>'$25'!R51</f>
        <v>100</v>
      </c>
      <c r="T51" s="16" t="s">
        <v>11</v>
      </c>
      <c r="U51" s="15"/>
      <c r="V51" s="15"/>
      <c r="W51" s="45"/>
      <c r="X51" s="45">
        <f>'$25'!X51</f>
        <v>100</v>
      </c>
      <c r="Y51" s="45">
        <f>'$25'!Y51</f>
        <v>100</v>
      </c>
      <c r="Z51" s="45">
        <f>'$25'!Z51</f>
        <v>100</v>
      </c>
      <c r="AB51" s="16" t="s">
        <v>12</v>
      </c>
      <c r="AC51" s="15"/>
      <c r="AD51" s="15"/>
      <c r="AE51" s="45"/>
      <c r="AF51" s="45">
        <f>'$25'!AF51</f>
        <v>100</v>
      </c>
      <c r="AG51" s="45">
        <f>'$25'!AG51</f>
        <v>100</v>
      </c>
      <c r="AH51" s="45">
        <f>'$25'!AH51</f>
        <v>100</v>
      </c>
      <c r="AI51" s="15"/>
      <c r="AJ51" s="16" t="s">
        <v>13</v>
      </c>
      <c r="AK51" s="15"/>
      <c r="AL51" s="15"/>
      <c r="AM51" s="15"/>
      <c r="AN51" s="15"/>
      <c r="AO51" s="15"/>
      <c r="AP51" s="15"/>
      <c r="AQ51" s="15"/>
      <c r="AR51" s="15"/>
    </row>
    <row r="52" spans="1:44" x14ac:dyDescent="0.3">
      <c r="A52" s="13">
        <v>47000</v>
      </c>
      <c r="B52" s="13">
        <v>47999</v>
      </c>
      <c r="D52" s="16" t="s">
        <v>9</v>
      </c>
      <c r="E52" s="15"/>
      <c r="F52" s="15"/>
      <c r="G52" s="15"/>
      <c r="H52" s="45">
        <f>'$25'!H52</f>
        <v>100</v>
      </c>
      <c r="I52" s="45">
        <f>'$25'!I52</f>
        <v>100</v>
      </c>
      <c r="J52" s="45">
        <f>'$25'!J52</f>
        <v>100</v>
      </c>
      <c r="L52" s="16" t="s">
        <v>10</v>
      </c>
      <c r="M52" s="15"/>
      <c r="N52" s="15"/>
      <c r="O52" s="15"/>
      <c r="P52" s="45">
        <f>'$25'!P52</f>
        <v>100</v>
      </c>
      <c r="Q52" s="45">
        <f>'$25'!Q52</f>
        <v>100</v>
      </c>
      <c r="R52" s="45">
        <f>'$25'!R52</f>
        <v>100</v>
      </c>
      <c r="T52" s="16" t="s">
        <v>11</v>
      </c>
      <c r="U52" s="15"/>
      <c r="V52" s="15"/>
      <c r="W52" s="15"/>
      <c r="X52" s="45">
        <f>'$25'!X52</f>
        <v>100</v>
      </c>
      <c r="Y52" s="45">
        <f>'$25'!Y52</f>
        <v>100</v>
      </c>
      <c r="Z52" s="45">
        <f>'$25'!Z52</f>
        <v>100</v>
      </c>
      <c r="AB52" s="16" t="s">
        <v>12</v>
      </c>
      <c r="AC52" s="15"/>
      <c r="AD52" s="15"/>
      <c r="AE52" s="15"/>
      <c r="AF52" s="45">
        <f>'$25'!AF52</f>
        <v>100</v>
      </c>
      <c r="AG52" s="45">
        <f>'$25'!AG52</f>
        <v>100</v>
      </c>
      <c r="AH52" s="45">
        <f>'$25'!AH52</f>
        <v>100</v>
      </c>
      <c r="AI52" s="15"/>
      <c r="AJ52" s="16" t="s">
        <v>13</v>
      </c>
      <c r="AK52" s="15"/>
      <c r="AL52" s="15"/>
      <c r="AM52" s="15"/>
      <c r="AN52" s="15"/>
      <c r="AO52" s="15"/>
      <c r="AP52" s="15"/>
      <c r="AQ52" s="15"/>
      <c r="AR52" s="15"/>
    </row>
    <row r="53" spans="1:44" x14ac:dyDescent="0.3">
      <c r="A53" s="13">
        <v>48000</v>
      </c>
      <c r="B53" s="13">
        <v>48999</v>
      </c>
      <c r="D53" s="16" t="s">
        <v>9</v>
      </c>
      <c r="E53" s="15"/>
      <c r="F53" s="15"/>
      <c r="G53" s="15"/>
      <c r="H53" s="45">
        <f>'$25'!H53</f>
        <v>100</v>
      </c>
      <c r="I53" s="45">
        <f>'$25'!I53</f>
        <v>100</v>
      </c>
      <c r="J53" s="45">
        <f>'$25'!J53</f>
        <v>100</v>
      </c>
      <c r="L53" s="16" t="s">
        <v>10</v>
      </c>
      <c r="M53" s="15"/>
      <c r="N53" s="15"/>
      <c r="O53" s="15"/>
      <c r="P53" s="45">
        <f>'$25'!P53</f>
        <v>100</v>
      </c>
      <c r="Q53" s="45">
        <f>'$25'!Q53</f>
        <v>100</v>
      </c>
      <c r="R53" s="45">
        <f>'$25'!R53</f>
        <v>100</v>
      </c>
      <c r="T53" s="16" t="s">
        <v>11</v>
      </c>
      <c r="U53" s="15"/>
      <c r="V53" s="15"/>
      <c r="W53" s="15"/>
      <c r="X53" s="45">
        <f>'$25'!X53</f>
        <v>100</v>
      </c>
      <c r="Y53" s="45">
        <f>'$25'!Y53</f>
        <v>100</v>
      </c>
      <c r="Z53" s="45">
        <f>'$25'!Z53</f>
        <v>100</v>
      </c>
      <c r="AB53" s="16" t="s">
        <v>12</v>
      </c>
      <c r="AC53" s="15"/>
      <c r="AD53" s="15"/>
      <c r="AE53" s="15"/>
      <c r="AF53" s="45">
        <f>'$25'!AF53</f>
        <v>100</v>
      </c>
      <c r="AG53" s="45">
        <f>'$25'!AG53</f>
        <v>100</v>
      </c>
      <c r="AH53" s="45">
        <f>'$25'!AH53</f>
        <v>100</v>
      </c>
      <c r="AI53" s="15"/>
      <c r="AJ53" s="16" t="s">
        <v>13</v>
      </c>
      <c r="AK53" s="15"/>
      <c r="AL53" s="15"/>
      <c r="AM53" s="15"/>
      <c r="AN53" s="15"/>
      <c r="AO53" s="15"/>
      <c r="AP53" s="15"/>
      <c r="AQ53" s="15"/>
      <c r="AR53" s="15"/>
    </row>
    <row r="54" spans="1:44" x14ac:dyDescent="0.3">
      <c r="A54" s="51">
        <v>49000</v>
      </c>
      <c r="B54" s="13">
        <v>49999</v>
      </c>
      <c r="D54" s="16" t="s">
        <v>9</v>
      </c>
      <c r="E54" s="15"/>
      <c r="F54" s="15"/>
      <c r="G54" s="15"/>
      <c r="H54" s="45">
        <f>'$25'!H54</f>
        <v>0</v>
      </c>
      <c r="I54" s="45">
        <f>'$25'!I54</f>
        <v>100</v>
      </c>
      <c r="J54" s="45">
        <f>'$25'!J54</f>
        <v>100</v>
      </c>
      <c r="L54" s="16" t="s">
        <v>10</v>
      </c>
      <c r="M54" s="15"/>
      <c r="N54" s="15"/>
      <c r="O54" s="15"/>
      <c r="P54" s="45">
        <f>'$25'!P54</f>
        <v>0</v>
      </c>
      <c r="Q54" s="45">
        <f>'$25'!Q54</f>
        <v>100</v>
      </c>
      <c r="R54" s="45">
        <f>'$25'!R54</f>
        <v>100</v>
      </c>
      <c r="T54" s="16" t="s">
        <v>11</v>
      </c>
      <c r="U54" s="15"/>
      <c r="V54" s="15"/>
      <c r="W54" s="15"/>
      <c r="X54" s="45">
        <f>'$25'!X54</f>
        <v>0</v>
      </c>
      <c r="Y54" s="45">
        <f>'$25'!Y54</f>
        <v>100</v>
      </c>
      <c r="Z54" s="45">
        <f>'$25'!Z54</f>
        <v>100</v>
      </c>
      <c r="AB54" s="16" t="s">
        <v>12</v>
      </c>
      <c r="AC54" s="15"/>
      <c r="AD54" s="15"/>
      <c r="AE54" s="15"/>
      <c r="AF54" s="45">
        <f>'$25'!AF54</f>
        <v>0</v>
      </c>
      <c r="AG54" s="45">
        <f>'$25'!AG54</f>
        <v>100</v>
      </c>
      <c r="AH54" s="45">
        <f>'$25'!AH54</f>
        <v>100</v>
      </c>
      <c r="AI54" s="15"/>
      <c r="AJ54" s="16" t="s">
        <v>13</v>
      </c>
      <c r="AK54" s="15"/>
      <c r="AL54" s="15"/>
      <c r="AM54" s="15"/>
      <c r="AN54" s="15"/>
      <c r="AO54" s="15"/>
      <c r="AP54" s="15"/>
      <c r="AQ54" s="15"/>
      <c r="AR54" s="15"/>
    </row>
    <row r="55" spans="1:44" x14ac:dyDescent="0.3">
      <c r="A55" s="13">
        <v>50000</v>
      </c>
      <c r="B55" s="13">
        <v>50999</v>
      </c>
      <c r="D55" s="16" t="s">
        <v>9</v>
      </c>
      <c r="E55" s="15"/>
      <c r="F55" s="15"/>
      <c r="G55" s="15"/>
      <c r="H55" s="15"/>
      <c r="I55" s="45">
        <f>'$25'!I55</f>
        <v>100</v>
      </c>
      <c r="J55" s="45">
        <f>'$25'!J55</f>
        <v>100</v>
      </c>
      <c r="L55" s="16" t="s">
        <v>10</v>
      </c>
      <c r="M55" s="15"/>
      <c r="N55" s="15"/>
      <c r="O55" s="15"/>
      <c r="P55" s="15"/>
      <c r="Q55" s="45">
        <f>'$25'!Q55</f>
        <v>100</v>
      </c>
      <c r="R55" s="45">
        <f>'$25'!R55</f>
        <v>100</v>
      </c>
      <c r="T55" s="16" t="s">
        <v>11</v>
      </c>
      <c r="U55" s="15"/>
      <c r="V55" s="15"/>
      <c r="W55" s="15"/>
      <c r="X55" s="15"/>
      <c r="Y55" s="45">
        <f>'$25'!Y55</f>
        <v>100</v>
      </c>
      <c r="Z55" s="45">
        <f>'$25'!Z55</f>
        <v>100</v>
      </c>
      <c r="AB55" s="16" t="s">
        <v>12</v>
      </c>
      <c r="AC55" s="15"/>
      <c r="AD55" s="15"/>
      <c r="AE55" s="15"/>
      <c r="AF55" s="15"/>
      <c r="AG55" s="45">
        <f>'$25'!AG55</f>
        <v>100</v>
      </c>
      <c r="AH55" s="45">
        <f>'$25'!AH55</f>
        <v>100</v>
      </c>
      <c r="AI55" s="15"/>
      <c r="AJ55" s="16" t="s">
        <v>13</v>
      </c>
      <c r="AK55" s="15"/>
      <c r="AL55" s="15"/>
      <c r="AM55" s="15"/>
      <c r="AN55" s="15"/>
      <c r="AO55" s="15"/>
      <c r="AP55" s="15"/>
      <c r="AQ55" s="15"/>
      <c r="AR55" s="15"/>
    </row>
    <row r="56" spans="1:44" x14ac:dyDescent="0.3">
      <c r="A56" s="13">
        <v>51000</v>
      </c>
      <c r="B56" s="13">
        <v>51999</v>
      </c>
      <c r="D56" s="16" t="s">
        <v>9</v>
      </c>
      <c r="E56" s="15"/>
      <c r="F56" s="15"/>
      <c r="G56" s="15"/>
      <c r="H56" s="15"/>
      <c r="I56" s="45">
        <f>'$25'!I56</f>
        <v>100</v>
      </c>
      <c r="J56" s="45">
        <f>'$25'!J56</f>
        <v>100</v>
      </c>
      <c r="L56" s="16" t="s">
        <v>10</v>
      </c>
      <c r="M56" s="15"/>
      <c r="N56" s="15"/>
      <c r="O56" s="15"/>
      <c r="P56" s="15"/>
      <c r="Q56" s="45">
        <f>'$25'!Q56</f>
        <v>100</v>
      </c>
      <c r="R56" s="45">
        <f>'$25'!R56</f>
        <v>100</v>
      </c>
      <c r="T56" s="16" t="s">
        <v>11</v>
      </c>
      <c r="U56" s="15"/>
      <c r="V56" s="15"/>
      <c r="W56" s="15"/>
      <c r="X56" s="15"/>
      <c r="Y56" s="45">
        <f>'$25'!Y56</f>
        <v>100</v>
      </c>
      <c r="Z56" s="45">
        <f>'$25'!Z56</f>
        <v>100</v>
      </c>
      <c r="AB56" s="16" t="s">
        <v>12</v>
      </c>
      <c r="AC56" s="15"/>
      <c r="AD56" s="15"/>
      <c r="AE56" s="15"/>
      <c r="AF56" s="15"/>
      <c r="AG56" s="45">
        <f>'$25'!AG56</f>
        <v>100</v>
      </c>
      <c r="AH56" s="45">
        <f>'$25'!AH56</f>
        <v>100</v>
      </c>
      <c r="AI56" s="15"/>
      <c r="AJ56" s="16" t="s">
        <v>13</v>
      </c>
      <c r="AK56" s="15"/>
      <c r="AL56" s="15"/>
      <c r="AM56" s="15"/>
      <c r="AN56" s="15"/>
      <c r="AO56" s="15"/>
      <c r="AP56" s="15"/>
      <c r="AQ56" s="15"/>
      <c r="AR56" s="15"/>
    </row>
    <row r="57" spans="1:44" x14ac:dyDescent="0.3">
      <c r="A57" s="13">
        <v>52000</v>
      </c>
      <c r="B57" s="13">
        <v>52999</v>
      </c>
      <c r="D57" s="16" t="s">
        <v>9</v>
      </c>
      <c r="E57" s="15"/>
      <c r="F57" s="15"/>
      <c r="G57" s="15"/>
      <c r="H57" s="15"/>
      <c r="I57" s="45">
        <f>'$25'!I57</f>
        <v>100</v>
      </c>
      <c r="J57" s="45">
        <f>'$25'!J57</f>
        <v>100</v>
      </c>
      <c r="L57" s="16" t="s">
        <v>10</v>
      </c>
      <c r="M57" s="15"/>
      <c r="N57" s="15"/>
      <c r="O57" s="15"/>
      <c r="P57" s="15"/>
      <c r="Q57" s="45">
        <f>'$25'!Q57</f>
        <v>100</v>
      </c>
      <c r="R57" s="45">
        <f>'$25'!R57</f>
        <v>100</v>
      </c>
      <c r="T57" s="16" t="s">
        <v>11</v>
      </c>
      <c r="U57" s="15"/>
      <c r="V57" s="15"/>
      <c r="W57" s="15"/>
      <c r="X57" s="15"/>
      <c r="Y57" s="45">
        <f>'$25'!Y57</f>
        <v>100</v>
      </c>
      <c r="Z57" s="45">
        <f>'$25'!Z57</f>
        <v>100</v>
      </c>
      <c r="AB57" s="16" t="s">
        <v>12</v>
      </c>
      <c r="AC57" s="15"/>
      <c r="AD57" s="15"/>
      <c r="AE57" s="15"/>
      <c r="AF57" s="15"/>
      <c r="AG57" s="45">
        <f>'$25'!AG57</f>
        <v>100</v>
      </c>
      <c r="AH57" s="45">
        <f>'$25'!AH57</f>
        <v>100</v>
      </c>
      <c r="AI57" s="15"/>
      <c r="AJ57" s="16" t="s">
        <v>13</v>
      </c>
      <c r="AK57" s="15"/>
      <c r="AL57" s="15"/>
      <c r="AM57" s="15"/>
      <c r="AN57" s="15"/>
      <c r="AO57" s="15"/>
      <c r="AP57" s="15"/>
      <c r="AQ57" s="15"/>
      <c r="AR57" s="15"/>
    </row>
    <row r="58" spans="1:44" x14ac:dyDescent="0.3">
      <c r="A58" s="13">
        <v>53000</v>
      </c>
      <c r="B58" s="13">
        <v>53999</v>
      </c>
      <c r="D58" s="16" t="s">
        <v>9</v>
      </c>
      <c r="E58" s="15"/>
      <c r="F58" s="15"/>
      <c r="G58" s="15"/>
      <c r="H58" s="15"/>
      <c r="I58" s="45">
        <f>'$25'!I58</f>
        <v>100</v>
      </c>
      <c r="J58" s="45">
        <f>'$25'!J58</f>
        <v>100</v>
      </c>
      <c r="L58" s="16" t="s">
        <v>10</v>
      </c>
      <c r="M58" s="15"/>
      <c r="N58" s="15"/>
      <c r="O58" s="15"/>
      <c r="P58" s="15"/>
      <c r="Q58" s="45">
        <f>'$25'!Q58</f>
        <v>100</v>
      </c>
      <c r="R58" s="45">
        <f>'$25'!R58</f>
        <v>100</v>
      </c>
      <c r="T58" s="16" t="s">
        <v>11</v>
      </c>
      <c r="U58" s="15"/>
      <c r="V58" s="15"/>
      <c r="W58" s="15"/>
      <c r="X58" s="15"/>
      <c r="Y58" s="45">
        <f>'$25'!Y58</f>
        <v>100</v>
      </c>
      <c r="Z58" s="45">
        <f>'$25'!Z58</f>
        <v>100</v>
      </c>
      <c r="AB58" s="16" t="s">
        <v>12</v>
      </c>
      <c r="AC58" s="15"/>
      <c r="AD58" s="15"/>
      <c r="AE58" s="15"/>
      <c r="AF58" s="15"/>
      <c r="AG58" s="45">
        <f>'$25'!AG58</f>
        <v>100</v>
      </c>
      <c r="AH58" s="45">
        <f>'$25'!AH58</f>
        <v>100</v>
      </c>
      <c r="AI58" s="15"/>
      <c r="AJ58" s="16" t="s">
        <v>13</v>
      </c>
      <c r="AK58" s="15"/>
      <c r="AL58" s="15"/>
      <c r="AM58" s="15"/>
      <c r="AN58" s="15"/>
      <c r="AO58" s="15"/>
      <c r="AP58" s="15"/>
      <c r="AQ58" s="15"/>
      <c r="AR58" s="15"/>
    </row>
    <row r="59" spans="1:44" x14ac:dyDescent="0.3">
      <c r="A59" s="13">
        <v>54000</v>
      </c>
      <c r="B59" s="44">
        <v>54999</v>
      </c>
      <c r="D59" s="16" t="s">
        <v>9</v>
      </c>
      <c r="E59" s="15"/>
      <c r="F59" s="15"/>
      <c r="G59" s="15"/>
      <c r="H59" s="15"/>
      <c r="I59" s="45">
        <f>'$25'!I59</f>
        <v>100</v>
      </c>
      <c r="J59" s="45">
        <f>'$25'!J59</f>
        <v>100</v>
      </c>
      <c r="L59" s="16" t="s">
        <v>10</v>
      </c>
      <c r="M59" s="15"/>
      <c r="N59" s="15"/>
      <c r="O59" s="15"/>
      <c r="P59" s="15"/>
      <c r="Q59" s="45">
        <f>'$25'!Q59</f>
        <v>100</v>
      </c>
      <c r="R59" s="45">
        <f>'$25'!R59</f>
        <v>100</v>
      </c>
      <c r="T59" s="16" t="s">
        <v>11</v>
      </c>
      <c r="U59" s="15"/>
      <c r="V59" s="15"/>
      <c r="W59" s="15"/>
      <c r="X59" s="15"/>
      <c r="Y59" s="45">
        <f>'$25'!Y59</f>
        <v>100</v>
      </c>
      <c r="Z59" s="45">
        <f>'$25'!Z59</f>
        <v>100</v>
      </c>
      <c r="AB59" s="16" t="s">
        <v>12</v>
      </c>
      <c r="AC59" s="15"/>
      <c r="AD59" s="15"/>
      <c r="AE59" s="15"/>
      <c r="AF59" s="15"/>
      <c r="AG59" s="45">
        <f>'$25'!AG59</f>
        <v>100</v>
      </c>
      <c r="AH59" s="45">
        <f>'$25'!AH59</f>
        <v>100</v>
      </c>
      <c r="AI59" s="15"/>
      <c r="AJ59" s="16" t="s">
        <v>13</v>
      </c>
      <c r="AK59" s="15"/>
      <c r="AL59" s="15"/>
      <c r="AM59" s="15"/>
      <c r="AN59" s="15"/>
      <c r="AO59" s="15"/>
      <c r="AP59" s="15"/>
      <c r="AQ59" s="15"/>
      <c r="AR59" s="15"/>
    </row>
    <row r="60" spans="1:44" x14ac:dyDescent="0.3">
      <c r="A60" s="13">
        <v>55000</v>
      </c>
      <c r="B60" s="13">
        <v>55999</v>
      </c>
      <c r="D60" s="16" t="s">
        <v>9</v>
      </c>
      <c r="E60" s="15"/>
      <c r="F60" s="15"/>
      <c r="G60" s="15"/>
      <c r="H60" s="15"/>
      <c r="I60" s="45">
        <f>'$25'!I60</f>
        <v>100</v>
      </c>
      <c r="J60" s="45">
        <f>'$25'!J60</f>
        <v>100</v>
      </c>
      <c r="L60" s="16" t="s">
        <v>10</v>
      </c>
      <c r="M60" s="15"/>
      <c r="N60" s="15"/>
      <c r="O60" s="15"/>
      <c r="P60" s="15"/>
      <c r="Q60" s="45">
        <f>'$25'!Q60</f>
        <v>100</v>
      </c>
      <c r="R60" s="45">
        <f>'$25'!R60</f>
        <v>100</v>
      </c>
      <c r="T60" s="16" t="s">
        <v>11</v>
      </c>
      <c r="U60" s="15"/>
      <c r="V60" s="15"/>
      <c r="W60" s="15"/>
      <c r="X60" s="15"/>
      <c r="Y60" s="45">
        <f>'$25'!Y60</f>
        <v>100</v>
      </c>
      <c r="Z60" s="45">
        <f>'$25'!Z60</f>
        <v>100</v>
      </c>
      <c r="AB60" s="16" t="s">
        <v>12</v>
      </c>
      <c r="AC60" s="15"/>
      <c r="AD60" s="15"/>
      <c r="AE60" s="15"/>
      <c r="AF60" s="15"/>
      <c r="AG60" s="45">
        <f>'$25'!AG60</f>
        <v>100</v>
      </c>
      <c r="AH60" s="45">
        <f>'$25'!AH60</f>
        <v>100</v>
      </c>
      <c r="AI60" s="15"/>
      <c r="AJ60" s="16" t="s">
        <v>13</v>
      </c>
      <c r="AK60" s="15"/>
      <c r="AL60" s="15"/>
      <c r="AM60" s="15"/>
      <c r="AN60" s="15"/>
      <c r="AO60" s="15"/>
      <c r="AP60" s="15"/>
      <c r="AQ60" s="15"/>
      <c r="AR60" s="15"/>
    </row>
    <row r="61" spans="1:44" x14ac:dyDescent="0.3">
      <c r="A61" s="13">
        <v>56000</v>
      </c>
      <c r="B61" s="13">
        <v>56999</v>
      </c>
      <c r="D61" s="16" t="s">
        <v>9</v>
      </c>
      <c r="E61" s="15"/>
      <c r="F61" s="15"/>
      <c r="G61" s="15"/>
      <c r="H61" s="15"/>
      <c r="I61" s="45">
        <f>'$25'!I61</f>
        <v>100</v>
      </c>
      <c r="J61" s="45">
        <f>'$25'!J61</f>
        <v>100</v>
      </c>
      <c r="L61" s="16" t="s">
        <v>10</v>
      </c>
      <c r="M61" s="15"/>
      <c r="N61" s="15"/>
      <c r="O61" s="15"/>
      <c r="P61" s="15"/>
      <c r="Q61" s="45">
        <f>'$25'!Q61</f>
        <v>100</v>
      </c>
      <c r="R61" s="45">
        <f>'$25'!R61</f>
        <v>100</v>
      </c>
      <c r="T61" s="16" t="s">
        <v>11</v>
      </c>
      <c r="U61" s="15"/>
      <c r="V61" s="15"/>
      <c r="W61" s="15"/>
      <c r="X61" s="15"/>
      <c r="Y61" s="45">
        <f>'$25'!Y61</f>
        <v>100</v>
      </c>
      <c r="Z61" s="45">
        <f>'$25'!Z61</f>
        <v>100</v>
      </c>
      <c r="AB61" s="16" t="s">
        <v>12</v>
      </c>
      <c r="AC61" s="15"/>
      <c r="AD61" s="15"/>
      <c r="AE61" s="15"/>
      <c r="AF61" s="15"/>
      <c r="AG61" s="45">
        <f>'$25'!AG61</f>
        <v>100</v>
      </c>
      <c r="AH61" s="45">
        <f>'$25'!AH61</f>
        <v>100</v>
      </c>
      <c r="AI61" s="15"/>
      <c r="AJ61" s="16" t="s">
        <v>13</v>
      </c>
      <c r="AK61" s="15"/>
      <c r="AL61" s="15"/>
      <c r="AM61" s="15"/>
      <c r="AN61" s="15"/>
      <c r="AO61" s="15"/>
      <c r="AP61" s="15"/>
      <c r="AQ61" s="15"/>
      <c r="AR61" s="15"/>
    </row>
    <row r="62" spans="1:44" x14ac:dyDescent="0.3">
      <c r="A62" s="13">
        <v>57000</v>
      </c>
      <c r="B62" s="13">
        <v>57999</v>
      </c>
      <c r="D62" s="16" t="s">
        <v>9</v>
      </c>
      <c r="E62" s="15"/>
      <c r="F62" s="15"/>
      <c r="G62" s="15"/>
      <c r="H62" s="15"/>
      <c r="I62" s="45">
        <f>'$25'!I62</f>
        <v>0</v>
      </c>
      <c r="J62" s="45">
        <f>'$25'!J62</f>
        <v>100</v>
      </c>
      <c r="L62" s="16" t="s">
        <v>10</v>
      </c>
      <c r="M62" s="15"/>
      <c r="N62" s="15"/>
      <c r="O62" s="15"/>
      <c r="P62" s="15"/>
      <c r="Q62" s="45">
        <f>'$25'!Q62</f>
        <v>0</v>
      </c>
      <c r="R62" s="45">
        <f>'$25'!R62</f>
        <v>100</v>
      </c>
      <c r="T62" s="16" t="s">
        <v>11</v>
      </c>
      <c r="U62" s="15"/>
      <c r="V62" s="15"/>
      <c r="W62" s="15"/>
      <c r="X62" s="15"/>
      <c r="Y62" s="45">
        <f>'$25'!Y62</f>
        <v>0</v>
      </c>
      <c r="Z62" s="45">
        <f>'$25'!Z62</f>
        <v>100</v>
      </c>
      <c r="AB62" s="16" t="s">
        <v>12</v>
      </c>
      <c r="AC62" s="15"/>
      <c r="AD62" s="15"/>
      <c r="AE62" s="15"/>
      <c r="AF62" s="15"/>
      <c r="AG62" s="45">
        <f>'$25'!AG62</f>
        <v>0</v>
      </c>
      <c r="AH62" s="45">
        <f>'$25'!AH62</f>
        <v>100</v>
      </c>
      <c r="AI62" s="15"/>
      <c r="AJ62" s="16" t="s">
        <v>13</v>
      </c>
      <c r="AK62" s="15"/>
      <c r="AL62" s="15"/>
      <c r="AM62" s="15"/>
      <c r="AN62" s="15"/>
      <c r="AO62" s="15"/>
      <c r="AP62" s="15"/>
      <c r="AQ62" s="15"/>
      <c r="AR62" s="15"/>
    </row>
    <row r="63" spans="1:44" x14ac:dyDescent="0.3">
      <c r="A63" s="13">
        <v>58000</v>
      </c>
      <c r="B63" s="13">
        <v>58999</v>
      </c>
      <c r="D63" s="16" t="s">
        <v>9</v>
      </c>
      <c r="E63" s="15"/>
      <c r="F63" s="15"/>
      <c r="G63" s="15"/>
      <c r="H63" s="15"/>
      <c r="I63" s="45">
        <f>'$25'!I63</f>
        <v>0</v>
      </c>
      <c r="J63" s="45">
        <f>'$25'!J63</f>
        <v>100</v>
      </c>
      <c r="L63" s="16" t="s">
        <v>10</v>
      </c>
      <c r="M63" s="15"/>
      <c r="N63" s="15"/>
      <c r="O63" s="15"/>
      <c r="P63" s="15"/>
      <c r="Q63" s="45">
        <f>'$25'!Q63</f>
        <v>0</v>
      </c>
      <c r="R63" s="45">
        <f>'$25'!R63</f>
        <v>100</v>
      </c>
      <c r="T63" s="16" t="s">
        <v>11</v>
      </c>
      <c r="U63" s="15"/>
      <c r="V63" s="15"/>
      <c r="W63" s="15"/>
      <c r="X63" s="15"/>
      <c r="Y63" s="45">
        <f>'$25'!Y63</f>
        <v>0</v>
      </c>
      <c r="Z63" s="45">
        <f>'$25'!Z63</f>
        <v>100</v>
      </c>
      <c r="AB63" s="16" t="s">
        <v>12</v>
      </c>
      <c r="AC63" s="15"/>
      <c r="AD63" s="15"/>
      <c r="AE63" s="15"/>
      <c r="AF63" s="15"/>
      <c r="AG63" s="45">
        <f>'$25'!AG63</f>
        <v>0</v>
      </c>
      <c r="AH63" s="45">
        <f>'$25'!AH63</f>
        <v>100</v>
      </c>
      <c r="AI63" s="15"/>
      <c r="AJ63" s="16" t="s">
        <v>13</v>
      </c>
      <c r="AK63" s="15"/>
      <c r="AL63" s="15"/>
      <c r="AM63" s="15"/>
      <c r="AN63" s="15"/>
      <c r="AO63" s="15"/>
      <c r="AP63" s="15"/>
      <c r="AQ63" s="15"/>
      <c r="AR63" s="15"/>
    </row>
    <row r="64" spans="1:44" x14ac:dyDescent="0.3">
      <c r="A64" s="13">
        <v>59000</v>
      </c>
      <c r="B64" s="13">
        <v>59999</v>
      </c>
      <c r="D64" s="16" t="s">
        <v>9</v>
      </c>
      <c r="E64" s="15"/>
      <c r="F64" s="15"/>
      <c r="G64" s="15"/>
      <c r="H64" s="15"/>
      <c r="I64" s="15"/>
      <c r="J64" s="45">
        <f>'$25'!J64</f>
        <v>100</v>
      </c>
      <c r="L64" s="16" t="s">
        <v>10</v>
      </c>
      <c r="M64" s="15"/>
      <c r="N64" s="15"/>
      <c r="O64" s="15"/>
      <c r="P64" s="15"/>
      <c r="Q64" s="15"/>
      <c r="R64" s="45">
        <f>'$25'!R64</f>
        <v>100</v>
      </c>
      <c r="T64" s="16" t="s">
        <v>11</v>
      </c>
      <c r="U64" s="15"/>
      <c r="V64" s="15"/>
      <c r="W64" s="15"/>
      <c r="X64" s="15"/>
      <c r="Y64" s="15"/>
      <c r="Z64" s="45">
        <f>'$25'!Z64</f>
        <v>100</v>
      </c>
      <c r="AB64" s="16" t="s">
        <v>12</v>
      </c>
      <c r="AC64" s="15"/>
      <c r="AD64" s="15"/>
      <c r="AE64" s="15"/>
      <c r="AF64" s="15"/>
      <c r="AG64" s="15"/>
      <c r="AH64" s="45">
        <f>'$25'!AH64</f>
        <v>100</v>
      </c>
      <c r="AI64" s="15"/>
      <c r="AJ64" s="16" t="s">
        <v>13</v>
      </c>
      <c r="AK64" s="15"/>
      <c r="AL64" s="15"/>
      <c r="AM64" s="15"/>
      <c r="AN64" s="15"/>
      <c r="AO64" s="15"/>
      <c r="AP64" s="15"/>
      <c r="AQ64" s="15"/>
      <c r="AR64" s="15"/>
    </row>
    <row r="65" spans="1:44" x14ac:dyDescent="0.3">
      <c r="A65" s="13">
        <v>60000</v>
      </c>
      <c r="B65" s="13">
        <v>60999</v>
      </c>
      <c r="D65" s="16" t="s">
        <v>9</v>
      </c>
      <c r="E65" s="15"/>
      <c r="F65" s="15"/>
      <c r="G65" s="15"/>
      <c r="H65" s="15"/>
      <c r="I65" s="15"/>
      <c r="J65" s="45">
        <f>'$25'!J65</f>
        <v>100</v>
      </c>
      <c r="L65" s="16" t="s">
        <v>10</v>
      </c>
      <c r="M65" s="15"/>
      <c r="N65" s="15"/>
      <c r="O65" s="15"/>
      <c r="P65" s="15"/>
      <c r="Q65" s="15"/>
      <c r="R65" s="45">
        <f>'$25'!R65</f>
        <v>100</v>
      </c>
      <c r="T65" s="16" t="s">
        <v>11</v>
      </c>
      <c r="U65" s="15"/>
      <c r="V65" s="15"/>
      <c r="W65" s="15"/>
      <c r="X65" s="15"/>
      <c r="Y65" s="15"/>
      <c r="Z65" s="45">
        <f>'$25'!Z65</f>
        <v>100</v>
      </c>
      <c r="AB65" s="16" t="s">
        <v>12</v>
      </c>
      <c r="AC65" s="15"/>
      <c r="AD65" s="15"/>
      <c r="AE65" s="15"/>
      <c r="AF65" s="15"/>
      <c r="AG65" s="15"/>
      <c r="AH65" s="45">
        <f>'$25'!AH65</f>
        <v>100</v>
      </c>
      <c r="AI65" s="15"/>
      <c r="AJ65" s="16" t="s">
        <v>13</v>
      </c>
      <c r="AK65" s="15"/>
      <c r="AL65" s="15"/>
      <c r="AM65" s="15"/>
      <c r="AN65" s="15"/>
      <c r="AO65" s="15"/>
      <c r="AP65" s="15"/>
      <c r="AQ65" s="15"/>
      <c r="AR65" s="15"/>
    </row>
    <row r="66" spans="1:44" x14ac:dyDescent="0.3">
      <c r="A66" s="13">
        <v>61000</v>
      </c>
      <c r="B66" s="13">
        <v>61999</v>
      </c>
      <c r="D66" s="16" t="s">
        <v>9</v>
      </c>
      <c r="E66" s="15"/>
      <c r="F66" s="15"/>
      <c r="G66" s="15"/>
      <c r="H66" s="15"/>
      <c r="I66" s="15"/>
      <c r="J66" s="45">
        <f>'$25'!J66</f>
        <v>100</v>
      </c>
      <c r="L66" s="16" t="s">
        <v>10</v>
      </c>
      <c r="M66" s="15"/>
      <c r="N66" s="15"/>
      <c r="O66" s="15"/>
      <c r="P66" s="15"/>
      <c r="Q66" s="15"/>
      <c r="R66" s="45">
        <f>'$25'!R66</f>
        <v>100</v>
      </c>
      <c r="T66" s="16" t="s">
        <v>11</v>
      </c>
      <c r="U66" s="15"/>
      <c r="V66" s="15"/>
      <c r="W66" s="15"/>
      <c r="X66" s="15"/>
      <c r="Y66" s="15"/>
      <c r="Z66" s="45">
        <f>'$25'!Z66</f>
        <v>100</v>
      </c>
      <c r="AB66" s="16" t="s">
        <v>12</v>
      </c>
      <c r="AC66" s="15"/>
      <c r="AD66" s="15"/>
      <c r="AE66" s="15"/>
      <c r="AF66" s="15"/>
      <c r="AG66" s="15"/>
      <c r="AH66" s="45">
        <f>'$25'!AH66</f>
        <v>100</v>
      </c>
      <c r="AI66" s="15"/>
      <c r="AJ66" s="16" t="s">
        <v>13</v>
      </c>
      <c r="AK66" s="15"/>
      <c r="AL66" s="15"/>
      <c r="AM66" s="15"/>
      <c r="AN66" s="15"/>
      <c r="AO66" s="15"/>
      <c r="AP66" s="15"/>
      <c r="AQ66" s="15"/>
      <c r="AR66" s="15"/>
    </row>
    <row r="67" spans="1:44" x14ac:dyDescent="0.3">
      <c r="A67" s="13">
        <v>62000</v>
      </c>
      <c r="B67" s="13">
        <v>62999</v>
      </c>
      <c r="D67" s="16" t="s">
        <v>9</v>
      </c>
      <c r="E67" s="15"/>
      <c r="F67" s="15"/>
      <c r="G67" s="15"/>
      <c r="H67" s="15"/>
      <c r="I67" s="15"/>
      <c r="J67" s="45">
        <f>'$25'!J67</f>
        <v>100</v>
      </c>
      <c r="L67" s="16" t="s">
        <v>10</v>
      </c>
      <c r="M67" s="15"/>
      <c r="N67" s="15"/>
      <c r="O67" s="15"/>
      <c r="P67" s="15"/>
      <c r="Q67" s="15"/>
      <c r="R67" s="45">
        <f>'$25'!R67</f>
        <v>100</v>
      </c>
      <c r="T67" s="16" t="s">
        <v>11</v>
      </c>
      <c r="U67" s="15"/>
      <c r="V67" s="15"/>
      <c r="W67" s="15"/>
      <c r="X67" s="15"/>
      <c r="Y67" s="15"/>
      <c r="Z67" s="45">
        <f>'$25'!Z67</f>
        <v>100</v>
      </c>
      <c r="AB67" s="16" t="s">
        <v>12</v>
      </c>
      <c r="AC67" s="15"/>
      <c r="AD67" s="15"/>
      <c r="AE67" s="15"/>
      <c r="AF67" s="15"/>
      <c r="AG67" s="15"/>
      <c r="AH67" s="45">
        <f>'$25'!AH67</f>
        <v>100</v>
      </c>
      <c r="AI67" s="15"/>
      <c r="AJ67" s="16" t="s">
        <v>13</v>
      </c>
      <c r="AK67" s="15"/>
      <c r="AL67" s="15"/>
      <c r="AM67" s="15"/>
      <c r="AN67" s="15"/>
      <c r="AO67" s="15"/>
      <c r="AP67" s="15"/>
      <c r="AQ67" s="15"/>
      <c r="AR67" s="15"/>
    </row>
    <row r="68" spans="1:44" x14ac:dyDescent="0.3">
      <c r="A68" s="13">
        <v>63000</v>
      </c>
      <c r="B68" s="13">
        <v>63999</v>
      </c>
      <c r="D68" s="16" t="s">
        <v>9</v>
      </c>
      <c r="E68" s="15"/>
      <c r="F68" s="15"/>
      <c r="G68" s="15"/>
      <c r="H68" s="15"/>
      <c r="I68" s="15"/>
      <c r="J68" s="45">
        <f>'$25'!J68</f>
        <v>100</v>
      </c>
      <c r="L68" s="16" t="s">
        <v>10</v>
      </c>
      <c r="M68" s="15"/>
      <c r="N68" s="15"/>
      <c r="O68" s="15"/>
      <c r="P68" s="15"/>
      <c r="Q68" s="15"/>
      <c r="R68" s="45">
        <f>'$25'!R68</f>
        <v>100</v>
      </c>
      <c r="T68" s="16" t="s">
        <v>11</v>
      </c>
      <c r="U68" s="15"/>
      <c r="V68" s="15"/>
      <c r="W68" s="15"/>
      <c r="X68" s="15"/>
      <c r="Y68" s="15"/>
      <c r="Z68" s="45">
        <f>'$25'!Z68</f>
        <v>100</v>
      </c>
      <c r="AB68" s="16" t="s">
        <v>12</v>
      </c>
      <c r="AC68" s="15"/>
      <c r="AD68" s="15"/>
      <c r="AE68" s="15"/>
      <c r="AF68" s="15"/>
      <c r="AG68" s="15"/>
      <c r="AH68" s="45">
        <f>'$25'!AH68</f>
        <v>100</v>
      </c>
      <c r="AI68" s="15"/>
      <c r="AJ68" s="16" t="s">
        <v>13</v>
      </c>
      <c r="AK68" s="15"/>
      <c r="AL68" s="15"/>
      <c r="AM68" s="15"/>
      <c r="AN68" s="15"/>
      <c r="AO68" s="15"/>
      <c r="AP68" s="15"/>
      <c r="AQ68" s="15"/>
      <c r="AR68" s="15"/>
    </row>
    <row r="69" spans="1:44" x14ac:dyDescent="0.3">
      <c r="A69" s="13">
        <v>64000</v>
      </c>
      <c r="B69" s="13">
        <v>64999</v>
      </c>
      <c r="D69" s="16" t="s">
        <v>9</v>
      </c>
      <c r="E69" s="15"/>
      <c r="F69" s="15"/>
      <c r="G69" s="15"/>
      <c r="H69" s="15"/>
      <c r="I69" s="15"/>
      <c r="J69" s="45">
        <f>'$25'!J69</f>
        <v>100</v>
      </c>
      <c r="L69" s="16" t="s">
        <v>10</v>
      </c>
      <c r="M69" s="15"/>
      <c r="N69" s="15"/>
      <c r="O69" s="15"/>
      <c r="P69" s="15"/>
      <c r="Q69" s="15"/>
      <c r="R69" s="45">
        <f>'$25'!R69</f>
        <v>100</v>
      </c>
      <c r="T69" s="16" t="s">
        <v>11</v>
      </c>
      <c r="U69" s="15"/>
      <c r="V69" s="15"/>
      <c r="W69" s="15"/>
      <c r="X69" s="15"/>
      <c r="Y69" s="15"/>
      <c r="Z69" s="45">
        <f>'$25'!Z69</f>
        <v>100</v>
      </c>
      <c r="AB69" s="16" t="s">
        <v>12</v>
      </c>
      <c r="AC69" s="15"/>
      <c r="AD69" s="15"/>
      <c r="AE69" s="15"/>
      <c r="AF69" s="15"/>
      <c r="AG69" s="15"/>
      <c r="AH69" s="45">
        <f>'$25'!AH69</f>
        <v>100</v>
      </c>
      <c r="AI69" s="15"/>
      <c r="AJ69" s="16" t="s">
        <v>13</v>
      </c>
      <c r="AK69" s="15"/>
      <c r="AL69" s="15"/>
      <c r="AM69" s="15"/>
      <c r="AN69" s="15"/>
      <c r="AO69" s="15"/>
      <c r="AP69" s="15"/>
      <c r="AQ69" s="15"/>
      <c r="AR69" s="15"/>
    </row>
    <row r="70" spans="1:44" x14ac:dyDescent="0.3">
      <c r="D70" s="17"/>
      <c r="AK70" s="15"/>
      <c r="AL70" s="15"/>
      <c r="AM70" s="15"/>
      <c r="AN70" s="15"/>
      <c r="AO70" s="15"/>
      <c r="AP70" s="15"/>
      <c r="AQ70" s="15"/>
      <c r="AR70" s="15"/>
    </row>
    <row r="71" spans="1:44" ht="15.6" x14ac:dyDescent="0.3">
      <c r="B71" s="18" t="s">
        <v>13</v>
      </c>
      <c r="D71" s="17"/>
      <c r="E71" s="19">
        <v>38115</v>
      </c>
      <c r="F71" s="19">
        <v>18708</v>
      </c>
      <c r="G71" s="19">
        <v>8443</v>
      </c>
      <c r="H71" s="19">
        <v>6472</v>
      </c>
      <c r="I71" s="19">
        <v>4055</v>
      </c>
      <c r="J71" s="19">
        <v>2800</v>
      </c>
      <c r="M71" s="19">
        <v>34429</v>
      </c>
      <c r="N71" s="19">
        <v>17722</v>
      </c>
      <c r="O71" s="19">
        <v>8221</v>
      </c>
      <c r="P71" s="19">
        <v>6426</v>
      </c>
      <c r="Q71" s="19">
        <v>4145</v>
      </c>
      <c r="R71" s="19">
        <v>2849</v>
      </c>
      <c r="U71" s="19">
        <v>7644</v>
      </c>
      <c r="V71" s="19">
        <v>3419</v>
      </c>
      <c r="W71" s="19">
        <v>1478</v>
      </c>
      <c r="X71" s="19">
        <v>1088</v>
      </c>
      <c r="Y71" s="19">
        <v>645</v>
      </c>
      <c r="Z71" s="19">
        <v>445</v>
      </c>
      <c r="AC71" s="19">
        <v>7853</v>
      </c>
      <c r="AD71" s="19">
        <v>3813</v>
      </c>
      <c r="AE71" s="19">
        <v>1714</v>
      </c>
      <c r="AF71" s="19">
        <v>1305</v>
      </c>
      <c r="AG71" s="19">
        <v>809</v>
      </c>
      <c r="AH71" s="19">
        <v>561</v>
      </c>
      <c r="AI71" s="15"/>
      <c r="AK71" s="19">
        <v>88041</v>
      </c>
      <c r="AL71" s="19">
        <v>43662</v>
      </c>
      <c r="AM71" s="19">
        <v>19856</v>
      </c>
      <c r="AN71" s="19">
        <v>15291</v>
      </c>
      <c r="AO71" s="19">
        <v>9654</v>
      </c>
      <c r="AP71" s="19">
        <v>6655</v>
      </c>
      <c r="AQ71" s="15"/>
      <c r="AR71" s="19">
        <v>183159</v>
      </c>
    </row>
    <row r="72" spans="1:44" x14ac:dyDescent="0.3">
      <c r="D72" s="17"/>
    </row>
    <row r="73" spans="1:44" x14ac:dyDescent="0.3">
      <c r="D73" s="17"/>
    </row>
    <row r="74" spans="1:44" x14ac:dyDescent="0.3">
      <c r="D74" s="17"/>
    </row>
    <row r="75" spans="1:44" x14ac:dyDescent="0.3">
      <c r="D75" s="17"/>
    </row>
  </sheetData>
  <mergeCells count="5">
    <mergeCell ref="AK3:AP3"/>
    <mergeCell ref="A3:B3"/>
    <mergeCell ref="M3:R3"/>
    <mergeCell ref="U3:Z3"/>
    <mergeCell ref="AC3:AH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1573-1280-44E4-8F17-CF79C4B52FB1}">
  <sheetPr>
    <tabColor theme="8" tint="0.39997558519241921"/>
  </sheetPr>
  <dimension ref="A1:AP88"/>
  <sheetViews>
    <sheetView zoomScale="80" zoomScaleNormal="80" workbookViewId="0">
      <selection activeCell="A2" sqref="A2:XFD4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34" width="7.5546875" style="7" customWidth="1"/>
    <col min="35" max="16384" width="8.88671875" style="7"/>
  </cols>
  <sheetData>
    <row r="1" spans="1:42" ht="18" x14ac:dyDescent="0.35">
      <c r="A1" s="6"/>
    </row>
    <row r="2" spans="1:42" x14ac:dyDescent="0.3">
      <c r="E2" s="27">
        <f>Energy_HH!D46</f>
        <v>452</v>
      </c>
      <c r="F2" s="27">
        <f>Energy_HH!D47</f>
        <v>528</v>
      </c>
      <c r="G2" s="27">
        <f>Energy_HH!D48</f>
        <v>501</v>
      </c>
      <c r="H2" s="27">
        <f>Energy_HH!D49</f>
        <v>597</v>
      </c>
      <c r="I2" s="27">
        <f>Energy_HH!D50</f>
        <v>527</v>
      </c>
      <c r="J2" s="27">
        <f>Energy_HH!D51</f>
        <v>518</v>
      </c>
      <c r="M2" s="27">
        <f>Energy_HH!E46</f>
        <v>643</v>
      </c>
      <c r="N2" s="27">
        <f>Energy_HH!E47</f>
        <v>751</v>
      </c>
      <c r="O2" s="27">
        <f>Energy_HH!E48</f>
        <v>748</v>
      </c>
      <c r="P2" s="27">
        <f>Energy_HH!E49</f>
        <v>764</v>
      </c>
      <c r="Q2" s="27">
        <f>Energy_HH!E50</f>
        <v>738</v>
      </c>
      <c r="R2" s="27">
        <f>Energy_HH!E51</f>
        <v>780</v>
      </c>
      <c r="U2" s="27">
        <f>Energy_HH!G46</f>
        <v>1651</v>
      </c>
      <c r="V2" s="27">
        <f>Energy_HH!G47</f>
        <v>1611</v>
      </c>
      <c r="W2" s="27">
        <f>V2</f>
        <v>1611</v>
      </c>
      <c r="X2" s="27">
        <f t="shared" ref="X2:Z2" si="0">W2</f>
        <v>1611</v>
      </c>
      <c r="Y2" s="27">
        <f t="shared" si="0"/>
        <v>1611</v>
      </c>
      <c r="Z2" s="27">
        <f t="shared" si="0"/>
        <v>1611</v>
      </c>
      <c r="AC2" s="27">
        <f>Energy_HH!F46</f>
        <v>1156</v>
      </c>
      <c r="AD2" s="27">
        <f>Energy_HH!F47</f>
        <v>1149</v>
      </c>
      <c r="AE2" s="27">
        <f>Energy_HH!F48</f>
        <v>1392</v>
      </c>
      <c r="AF2" s="27">
        <f>Energy_HH!F49</f>
        <v>1285</v>
      </c>
      <c r="AG2" s="27">
        <f>Energy_HH!F50</f>
        <v>1207</v>
      </c>
      <c r="AH2" s="27">
        <f>Energy_HH!F50</f>
        <v>1207</v>
      </c>
    </row>
    <row r="3" spans="1:42" ht="15.6" x14ac:dyDescent="0.3">
      <c r="A3" s="171" t="s">
        <v>1</v>
      </c>
      <c r="B3" s="171"/>
      <c r="C3" s="9"/>
      <c r="D3" s="10" t="s">
        <v>2</v>
      </c>
      <c r="E3" s="7">
        <v>1.05</v>
      </c>
      <c r="F3" s="54">
        <v>1.0349999999999999</v>
      </c>
      <c r="G3" s="54">
        <v>1.03</v>
      </c>
      <c r="H3" s="54">
        <v>1.0172000000000001</v>
      </c>
      <c r="I3" s="54">
        <v>1.0185</v>
      </c>
      <c r="J3" s="54">
        <v>1.0165999999999999</v>
      </c>
      <c r="L3" s="10" t="s">
        <v>2</v>
      </c>
      <c r="M3" s="7">
        <v>1.034</v>
      </c>
      <c r="N3" s="54">
        <v>1.0169999999999999</v>
      </c>
      <c r="O3" s="54">
        <v>1.014</v>
      </c>
      <c r="P3" s="54">
        <v>1.0089999999999999</v>
      </c>
      <c r="Q3" s="54">
        <v>1.0108999999999999</v>
      </c>
      <c r="R3" s="54">
        <v>1.0083</v>
      </c>
      <c r="T3" s="10" t="s">
        <v>2</v>
      </c>
      <c r="U3" s="7">
        <v>1.0000100000000001</v>
      </c>
      <c r="V3" s="54">
        <v>1.0349999999999999</v>
      </c>
      <c r="W3" s="54">
        <v>1.03</v>
      </c>
      <c r="X3" s="54">
        <v>1.0172000000000001</v>
      </c>
      <c r="Y3" s="54">
        <v>1.0185</v>
      </c>
      <c r="Z3" s="54">
        <v>1.0165999999999999</v>
      </c>
      <c r="AB3" s="10" t="s">
        <v>2</v>
      </c>
      <c r="AC3" s="7">
        <v>1.05</v>
      </c>
      <c r="AD3" s="54">
        <v>1.0349999999999999</v>
      </c>
      <c r="AE3" s="54">
        <v>1.03</v>
      </c>
      <c r="AF3" s="54">
        <v>1.0172000000000001</v>
      </c>
      <c r="AG3" s="54">
        <v>1.0185</v>
      </c>
      <c r="AH3" s="54">
        <v>1.0165999999999999</v>
      </c>
      <c r="AI3" s="9"/>
      <c r="AJ3" s="10" t="s">
        <v>2</v>
      </c>
      <c r="AK3" s="171" t="s">
        <v>3</v>
      </c>
      <c r="AL3" s="171"/>
      <c r="AM3" s="171"/>
      <c r="AN3" s="171"/>
      <c r="AO3" s="171"/>
      <c r="AP3" s="171"/>
    </row>
    <row r="4" spans="1:42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</row>
    <row r="5" spans="1:42" x14ac:dyDescent="0.3">
      <c r="A5" s="13">
        <v>0</v>
      </c>
      <c r="B5" s="13">
        <v>999</v>
      </c>
      <c r="C5" s="13"/>
      <c r="D5" s="14" t="s">
        <v>9</v>
      </c>
      <c r="E5" s="45">
        <f t="shared" ref="E5:E19" si="1">$E$3*E6</f>
        <v>939.67553709393837</v>
      </c>
      <c r="F5" s="45">
        <f t="shared" ref="F5:F24" si="2">$F$3*F6</f>
        <v>1087.3798181068134</v>
      </c>
      <c r="G5" s="45">
        <f t="shared" ref="G5:G30" si="3">G6*$G$3</f>
        <v>1112.8657917906492</v>
      </c>
      <c r="H5" s="45">
        <f t="shared" ref="H5:H36" si="4">H6*$H$3</f>
        <v>1048.0546537698169</v>
      </c>
      <c r="I5" s="45">
        <f t="shared" ref="I5:I41" si="5">I6*$I$3</f>
        <v>1057.620553030632</v>
      </c>
      <c r="J5" s="45">
        <f t="shared" ref="J5:J47" si="6">J6*$J$3</f>
        <v>1068.8934009832715</v>
      </c>
      <c r="L5" s="14" t="s">
        <v>10</v>
      </c>
      <c r="M5" s="45">
        <f t="shared" ref="M5:N20" si="7">M$3*M6</f>
        <v>1061.7421391907583</v>
      </c>
      <c r="N5" s="45">
        <f t="shared" si="7"/>
        <v>1069.9905655338691</v>
      </c>
      <c r="O5" s="45">
        <f t="shared" ref="O5:R30" si="8">O6*O$3</f>
        <v>1088.7455245613664</v>
      </c>
      <c r="P5" s="45">
        <f t="shared" si="8"/>
        <v>1026.8377925090583</v>
      </c>
      <c r="Q5" s="45">
        <f t="shared" si="8"/>
        <v>1114.2119975172682</v>
      </c>
      <c r="R5" s="45">
        <f t="shared" si="8"/>
        <v>1122.1330635700938</v>
      </c>
      <c r="T5" s="14" t="s">
        <v>11</v>
      </c>
      <c r="U5" s="45">
        <f t="shared" ref="U5:V20" si="9">U$3*U6</f>
        <v>1651.2476673362528</v>
      </c>
      <c r="V5" s="45">
        <f t="shared" si="9"/>
        <v>3317.7441041099955</v>
      </c>
      <c r="W5" s="45">
        <f t="shared" ref="W5:W30" si="10">W6*U$3</f>
        <v>1611.4350265508151</v>
      </c>
      <c r="X5" s="45">
        <f t="shared" ref="X5:X36" si="11">X6*U$3</f>
        <v>1611.5317150695935</v>
      </c>
      <c r="Y5" s="45">
        <f t="shared" ref="Y5:Y41" si="12">Y6*U$3</f>
        <v>1611.6122932668954</v>
      </c>
      <c r="Z5" s="45">
        <f t="shared" ref="Z5:Z47" si="13">Z6*U$3</f>
        <v>1611.7089924219429</v>
      </c>
      <c r="AB5" s="14" t="s">
        <v>12</v>
      </c>
      <c r="AC5" s="45">
        <f t="shared" ref="AC5:AD20" si="14">AC$3*AC6</f>
        <v>2403.2409753995421</v>
      </c>
      <c r="AD5" s="45">
        <f t="shared" si="14"/>
        <v>2366.2867632665329</v>
      </c>
      <c r="AE5" s="45">
        <f t="shared" ref="AE5:AH30" si="15">AE6*AE$3</f>
        <v>3092.0342957536595</v>
      </c>
      <c r="AF5" s="45">
        <f t="shared" si="15"/>
        <v>2255.8630319836088</v>
      </c>
      <c r="AG5" s="45">
        <f t="shared" si="15"/>
        <v>2422.2922343604801</v>
      </c>
      <c r="AH5" s="45">
        <f t="shared" si="15"/>
        <v>2490.6454343374708</v>
      </c>
    </row>
    <row r="6" spans="1:42" x14ac:dyDescent="0.3">
      <c r="A6" s="13">
        <v>1000</v>
      </c>
      <c r="B6" s="13">
        <v>1999</v>
      </c>
      <c r="C6" s="13"/>
      <c r="D6" s="16" t="s">
        <v>9</v>
      </c>
      <c r="E6" s="45">
        <f t="shared" si="1"/>
        <v>894.92908294660799</v>
      </c>
      <c r="F6" s="45">
        <f t="shared" si="2"/>
        <v>1050.6085199099648</v>
      </c>
      <c r="G6" s="45">
        <f t="shared" si="3"/>
        <v>1080.4522250394652</v>
      </c>
      <c r="H6" s="45">
        <f t="shared" si="4"/>
        <v>1030.3329274182233</v>
      </c>
      <c r="I6" s="45">
        <f t="shared" si="5"/>
        <v>1038.4099686113225</v>
      </c>
      <c r="J6" s="45">
        <f t="shared" si="6"/>
        <v>1051.4395051970014</v>
      </c>
      <c r="L6" s="16" t="s">
        <v>10</v>
      </c>
      <c r="M6" s="45">
        <f t="shared" si="7"/>
        <v>1026.8299218479287</v>
      </c>
      <c r="N6" s="45">
        <f t="shared" si="7"/>
        <v>1052.1047842024279</v>
      </c>
      <c r="O6" s="45">
        <f t="shared" si="8"/>
        <v>1073.7135350703811</v>
      </c>
      <c r="P6" s="45">
        <f t="shared" si="8"/>
        <v>1017.6786843499093</v>
      </c>
      <c r="Q6" s="45">
        <f t="shared" si="8"/>
        <v>1102.1980388933309</v>
      </c>
      <c r="R6" s="45">
        <f t="shared" si="8"/>
        <v>1112.896026549731</v>
      </c>
      <c r="T6" s="16" t="s">
        <v>11</v>
      </c>
      <c r="U6" s="45">
        <f t="shared" si="9"/>
        <v>1651.2311550247025</v>
      </c>
      <c r="V6" s="45">
        <f t="shared" si="9"/>
        <v>3205.549859043474</v>
      </c>
      <c r="W6" s="45">
        <f t="shared" si="10"/>
        <v>1611.4189123616914</v>
      </c>
      <c r="X6" s="45">
        <f t="shared" si="11"/>
        <v>1611.5155999135943</v>
      </c>
      <c r="Y6" s="45">
        <f t="shared" si="12"/>
        <v>1611.5961773051222</v>
      </c>
      <c r="Z6" s="45">
        <f t="shared" si="13"/>
        <v>1611.6928754931878</v>
      </c>
      <c r="AB6" s="16" t="s">
        <v>12</v>
      </c>
      <c r="AC6" s="45">
        <f t="shared" si="14"/>
        <v>2288.8009289519446</v>
      </c>
      <c r="AD6" s="45">
        <f t="shared" si="14"/>
        <v>2286.2674041222544</v>
      </c>
      <c r="AE6" s="45">
        <f t="shared" si="15"/>
        <v>3001.9750444210285</v>
      </c>
      <c r="AF6" s="45">
        <f t="shared" si="15"/>
        <v>2217.7182776087384</v>
      </c>
      <c r="AG6" s="45">
        <f t="shared" si="15"/>
        <v>2378.2937990775454</v>
      </c>
      <c r="AH6" s="45">
        <f t="shared" si="15"/>
        <v>2449.9758354686905</v>
      </c>
    </row>
    <row r="7" spans="1:42" x14ac:dyDescent="0.3">
      <c r="A7" s="13">
        <v>2000</v>
      </c>
      <c r="B7" s="13">
        <v>2999</v>
      </c>
      <c r="C7" s="13"/>
      <c r="D7" s="16" t="s">
        <v>9</v>
      </c>
      <c r="E7" s="45">
        <f t="shared" si="1"/>
        <v>852.31341233010278</v>
      </c>
      <c r="F7" s="45">
        <f t="shared" si="2"/>
        <v>1015.0806955651834</v>
      </c>
      <c r="G7" s="45">
        <f t="shared" si="3"/>
        <v>1048.9827427567623</v>
      </c>
      <c r="H7" s="45">
        <f t="shared" si="4"/>
        <v>1012.9108606156343</v>
      </c>
      <c r="I7" s="45">
        <f t="shared" si="5"/>
        <v>1019.5483246061094</v>
      </c>
      <c r="J7" s="45">
        <f t="shared" si="6"/>
        <v>1034.2706130208553</v>
      </c>
      <c r="L7" s="16" t="s">
        <v>10</v>
      </c>
      <c r="M7" s="45">
        <f t="shared" si="7"/>
        <v>993.06568844093692</v>
      </c>
      <c r="N7" s="45">
        <f t="shared" si="7"/>
        <v>1034.5179785667926</v>
      </c>
      <c r="O7" s="45">
        <f t="shared" si="8"/>
        <v>1058.8890878406125</v>
      </c>
      <c r="P7" s="45">
        <f t="shared" si="8"/>
        <v>1008.6012728938646</v>
      </c>
      <c r="Q7" s="45">
        <f t="shared" si="8"/>
        <v>1090.313620430637</v>
      </c>
      <c r="R7" s="45">
        <f t="shared" si="8"/>
        <v>1103.7350258352981</v>
      </c>
      <c r="T7" s="16" t="s">
        <v>11</v>
      </c>
      <c r="U7" s="45">
        <f t="shared" si="9"/>
        <v>1651.2146428782737</v>
      </c>
      <c r="V7" s="45">
        <f t="shared" si="9"/>
        <v>3097.1496222642263</v>
      </c>
      <c r="W7" s="45">
        <f t="shared" si="10"/>
        <v>1611.402798333708</v>
      </c>
      <c r="X7" s="45">
        <f t="shared" si="11"/>
        <v>1611.4994849187451</v>
      </c>
      <c r="Y7" s="45">
        <f t="shared" si="12"/>
        <v>1611.5800615045071</v>
      </c>
      <c r="Z7" s="45">
        <f t="shared" si="13"/>
        <v>1611.6767587256004</v>
      </c>
      <c r="AB7" s="16" t="s">
        <v>12</v>
      </c>
      <c r="AC7" s="45">
        <f t="shared" si="14"/>
        <v>2179.8104085256614</v>
      </c>
      <c r="AD7" s="45">
        <f t="shared" si="14"/>
        <v>2208.9540136446903</v>
      </c>
      <c r="AE7" s="45">
        <f t="shared" si="15"/>
        <v>2914.5388780786684</v>
      </c>
      <c r="AF7" s="45">
        <f t="shared" si="15"/>
        <v>2180.2185190805526</v>
      </c>
      <c r="AG7" s="45">
        <f t="shared" si="15"/>
        <v>2335.0945499043155</v>
      </c>
      <c r="AH7" s="45">
        <f t="shared" si="15"/>
        <v>2409.9703280235008</v>
      </c>
    </row>
    <row r="8" spans="1:42" x14ac:dyDescent="0.3">
      <c r="A8" s="13">
        <v>3000</v>
      </c>
      <c r="B8" s="13">
        <v>3999</v>
      </c>
      <c r="C8" s="13"/>
      <c r="D8" s="16" t="s">
        <v>9</v>
      </c>
      <c r="E8" s="45">
        <f t="shared" si="1"/>
        <v>811.72705936200259</v>
      </c>
      <c r="F8" s="45">
        <f t="shared" si="2"/>
        <v>980.75429523206139</v>
      </c>
      <c r="G8" s="45">
        <f t="shared" si="3"/>
        <v>1018.4298473366624</v>
      </c>
      <c r="H8" s="45">
        <f t="shared" si="4"/>
        <v>995.78338637006902</v>
      </c>
      <c r="I8" s="45">
        <f t="shared" si="5"/>
        <v>1001.0292828729597</v>
      </c>
      <c r="J8" s="45">
        <f t="shared" si="6"/>
        <v>1017.3820706480969</v>
      </c>
      <c r="L8" s="16" t="s">
        <v>10</v>
      </c>
      <c r="M8" s="45">
        <f t="shared" si="7"/>
        <v>960.41169094868167</v>
      </c>
      <c r="N8" s="45">
        <f t="shared" si="7"/>
        <v>1017.2251509997963</v>
      </c>
      <c r="O8" s="45">
        <f t="shared" si="8"/>
        <v>1044.2693173970538</v>
      </c>
      <c r="P8" s="45">
        <f t="shared" si="8"/>
        <v>999.60482942900364</v>
      </c>
      <c r="Q8" s="45">
        <f t="shared" si="8"/>
        <v>1078.5573453661461</v>
      </c>
      <c r="R8" s="45">
        <f t="shared" si="8"/>
        <v>1094.6494355204782</v>
      </c>
      <c r="T8" s="16" t="s">
        <v>11</v>
      </c>
      <c r="U8" s="45">
        <f t="shared" si="9"/>
        <v>1651.1981308969646</v>
      </c>
      <c r="V8" s="45">
        <f t="shared" si="9"/>
        <v>2992.415093975098</v>
      </c>
      <c r="W8" s="45">
        <f t="shared" si="10"/>
        <v>1611.3866844668632</v>
      </c>
      <c r="X8" s="45">
        <f t="shared" si="11"/>
        <v>1611.483370085044</v>
      </c>
      <c r="Y8" s="45">
        <f t="shared" si="12"/>
        <v>1611.5639458650483</v>
      </c>
      <c r="Z8" s="45">
        <f t="shared" si="13"/>
        <v>1611.6606421191791</v>
      </c>
      <c r="AB8" s="16" t="s">
        <v>12</v>
      </c>
      <c r="AC8" s="45">
        <f t="shared" si="14"/>
        <v>2076.0099128815823</v>
      </c>
      <c r="AD8" s="45">
        <f t="shared" si="14"/>
        <v>2134.2550856470439</v>
      </c>
      <c r="AE8" s="45">
        <f t="shared" si="15"/>
        <v>2829.6493961928818</v>
      </c>
      <c r="AF8" s="45">
        <f t="shared" si="15"/>
        <v>2143.3528500595285</v>
      </c>
      <c r="AG8" s="45">
        <f t="shared" si="15"/>
        <v>2292.6799704509726</v>
      </c>
      <c r="AH8" s="45">
        <f t="shared" si="15"/>
        <v>2370.6180680931543</v>
      </c>
    </row>
    <row r="9" spans="1:42" x14ac:dyDescent="0.3">
      <c r="A9" s="13">
        <v>4000</v>
      </c>
      <c r="B9" s="13">
        <v>4999</v>
      </c>
      <c r="C9" s="13"/>
      <c r="D9" s="16" t="s">
        <v>9</v>
      </c>
      <c r="E9" s="45">
        <f t="shared" si="1"/>
        <v>773.07338986857383</v>
      </c>
      <c r="F9" s="45">
        <f t="shared" si="2"/>
        <v>947.58869104547</v>
      </c>
      <c r="G9" s="45">
        <f t="shared" si="3"/>
        <v>988.76684207442952</v>
      </c>
      <c r="H9" s="45">
        <f t="shared" si="4"/>
        <v>978.94552336813695</v>
      </c>
      <c r="I9" s="45">
        <f t="shared" si="5"/>
        <v>982.84662039564034</v>
      </c>
      <c r="J9" s="45">
        <f t="shared" si="6"/>
        <v>1000.7693002637193</v>
      </c>
      <c r="L9" s="16" t="s">
        <v>10</v>
      </c>
      <c r="M9" s="45">
        <f t="shared" si="7"/>
        <v>928.83142258093005</v>
      </c>
      <c r="N9" s="45">
        <f t="shared" si="7"/>
        <v>1000.2213874137624</v>
      </c>
      <c r="O9" s="45">
        <f t="shared" si="8"/>
        <v>1029.8513978274691</v>
      </c>
      <c r="P9" s="45">
        <f t="shared" si="8"/>
        <v>990.68863174331398</v>
      </c>
      <c r="Q9" s="45">
        <f t="shared" si="8"/>
        <v>1066.9278319973748</v>
      </c>
      <c r="R9" s="45">
        <f t="shared" si="8"/>
        <v>1085.6386348512131</v>
      </c>
      <c r="T9" s="16" t="s">
        <v>11</v>
      </c>
      <c r="U9" s="45">
        <f t="shared" si="9"/>
        <v>1651.1816190807738</v>
      </c>
      <c r="V9" s="45">
        <f t="shared" si="9"/>
        <v>2891.2223130194184</v>
      </c>
      <c r="W9" s="45">
        <f t="shared" si="10"/>
        <v>1611.3705707611555</v>
      </c>
      <c r="X9" s="45">
        <f t="shared" si="11"/>
        <v>1611.4672554124897</v>
      </c>
      <c r="Y9" s="45">
        <f t="shared" si="12"/>
        <v>1611.5478303867442</v>
      </c>
      <c r="Z9" s="45">
        <f t="shared" si="13"/>
        <v>1611.6445256739223</v>
      </c>
      <c r="AB9" s="16" t="s">
        <v>12</v>
      </c>
      <c r="AC9" s="45">
        <f t="shared" si="14"/>
        <v>1977.1522979824592</v>
      </c>
      <c r="AD9" s="45">
        <f t="shared" si="14"/>
        <v>2062.0822083546318</v>
      </c>
      <c r="AE9" s="45">
        <f t="shared" si="15"/>
        <v>2747.2324234882349</v>
      </c>
      <c r="AF9" s="45">
        <f t="shared" si="15"/>
        <v>2107.1105486232091</v>
      </c>
      <c r="AG9" s="45">
        <f t="shared" si="15"/>
        <v>2251.0358080029187</v>
      </c>
      <c r="AH9" s="45">
        <f t="shared" si="15"/>
        <v>2331.9083888384362</v>
      </c>
    </row>
    <row r="10" spans="1:42" x14ac:dyDescent="0.3">
      <c r="A10" s="13">
        <v>5000</v>
      </c>
      <c r="B10" s="13">
        <v>5999</v>
      </c>
      <c r="C10" s="13"/>
      <c r="D10" s="16" t="s">
        <v>9</v>
      </c>
      <c r="E10" s="45">
        <f t="shared" si="1"/>
        <v>736.26037130340364</v>
      </c>
      <c r="F10" s="45">
        <f t="shared" si="2"/>
        <v>915.54462902943965</v>
      </c>
      <c r="G10" s="45">
        <f t="shared" si="3"/>
        <v>959.96780783925192</v>
      </c>
      <c r="H10" s="45">
        <f t="shared" si="4"/>
        <v>962.3923745262847</v>
      </c>
      <c r="I10" s="45">
        <f t="shared" si="5"/>
        <v>964.99422719257768</v>
      </c>
      <c r="J10" s="45">
        <f t="shared" si="6"/>
        <v>984.42779880357989</v>
      </c>
      <c r="L10" s="16" t="s">
        <v>10</v>
      </c>
      <c r="M10" s="45">
        <f t="shared" si="7"/>
        <v>898.28957696414898</v>
      </c>
      <c r="N10" s="45">
        <f t="shared" si="7"/>
        <v>983.50185586407326</v>
      </c>
      <c r="O10" s="45">
        <f t="shared" si="8"/>
        <v>1015.6325422361627</v>
      </c>
      <c r="P10" s="45">
        <f t="shared" si="8"/>
        <v>981.85196406671366</v>
      </c>
      <c r="Q10" s="45">
        <f t="shared" si="8"/>
        <v>1055.4237135200069</v>
      </c>
      <c r="R10" s="45">
        <f t="shared" si="8"/>
        <v>1076.7020081832918</v>
      </c>
      <c r="T10" s="16" t="s">
        <v>11</v>
      </c>
      <c r="U10" s="45">
        <f t="shared" si="9"/>
        <v>1651.1651074296994</v>
      </c>
      <c r="V10" s="45">
        <f t="shared" si="9"/>
        <v>2793.4515101636894</v>
      </c>
      <c r="W10" s="45">
        <f t="shared" si="10"/>
        <v>1611.3544572165831</v>
      </c>
      <c r="X10" s="45">
        <f t="shared" si="11"/>
        <v>1611.4511409010806</v>
      </c>
      <c r="Y10" s="45">
        <f t="shared" si="12"/>
        <v>1611.5317150695935</v>
      </c>
      <c r="Z10" s="45">
        <f t="shared" si="13"/>
        <v>1611.6284093898282</v>
      </c>
      <c r="AB10" s="16" t="s">
        <v>12</v>
      </c>
      <c r="AC10" s="45">
        <f t="shared" si="14"/>
        <v>1883.002188554723</v>
      </c>
      <c r="AD10" s="45">
        <f t="shared" si="14"/>
        <v>1992.3499597629293</v>
      </c>
      <c r="AE10" s="45">
        <f t="shared" si="15"/>
        <v>2667.2159451342086</v>
      </c>
      <c r="AF10" s="45">
        <f t="shared" si="15"/>
        <v>2071.4810741478655</v>
      </c>
      <c r="AG10" s="45">
        <f t="shared" si="15"/>
        <v>2210.1480687313879</v>
      </c>
      <c r="AH10" s="45">
        <f t="shared" si="15"/>
        <v>2293.8307975983043</v>
      </c>
    </row>
    <row r="11" spans="1:42" x14ac:dyDescent="0.3">
      <c r="A11" s="13">
        <v>6000</v>
      </c>
      <c r="B11" s="13">
        <v>6999</v>
      </c>
      <c r="C11" s="13"/>
      <c r="D11" s="16" t="s">
        <v>9</v>
      </c>
      <c r="E11" s="45">
        <f t="shared" si="1"/>
        <v>701.20035362228919</v>
      </c>
      <c r="F11" s="45">
        <f t="shared" si="2"/>
        <v>884.58418263713986</v>
      </c>
      <c r="G11" s="45">
        <f t="shared" si="3"/>
        <v>932.00758042645816</v>
      </c>
      <c r="H11" s="45">
        <f t="shared" si="4"/>
        <v>946.11912556654011</v>
      </c>
      <c r="I11" s="45">
        <f t="shared" si="5"/>
        <v>947.46610426369932</v>
      </c>
      <c r="J11" s="45">
        <f t="shared" si="6"/>
        <v>968.35313673379892</v>
      </c>
      <c r="L11" s="16" t="s">
        <v>10</v>
      </c>
      <c r="M11" s="45">
        <f t="shared" si="7"/>
        <v>868.75200866938974</v>
      </c>
      <c r="N11" s="45">
        <f t="shared" si="7"/>
        <v>967.06180517608004</v>
      </c>
      <c r="O11" s="45">
        <f t="shared" si="8"/>
        <v>1001.6100022052887</v>
      </c>
      <c r="P11" s="45">
        <f t="shared" si="8"/>
        <v>973.09411701359147</v>
      </c>
      <c r="Q11" s="45">
        <f t="shared" si="8"/>
        <v>1044.0436378672539</v>
      </c>
      <c r="R11" s="45">
        <f t="shared" si="8"/>
        <v>1067.8389449402875</v>
      </c>
      <c r="T11" s="16" t="s">
        <v>11</v>
      </c>
      <c r="U11" s="45">
        <f t="shared" si="9"/>
        <v>1651.1485959437398</v>
      </c>
      <c r="V11" s="45">
        <f t="shared" si="9"/>
        <v>2698.9869663417289</v>
      </c>
      <c r="W11" s="45">
        <f t="shared" si="10"/>
        <v>1611.3383438331448</v>
      </c>
      <c r="X11" s="45">
        <f t="shared" si="11"/>
        <v>1611.4350265508151</v>
      </c>
      <c r="Y11" s="45">
        <f t="shared" si="12"/>
        <v>1611.5155999135943</v>
      </c>
      <c r="Z11" s="45">
        <f t="shared" si="13"/>
        <v>1611.6122932668954</v>
      </c>
      <c r="AB11" s="16" t="s">
        <v>12</v>
      </c>
      <c r="AC11" s="45">
        <f t="shared" si="14"/>
        <v>1793.3354176711648</v>
      </c>
      <c r="AD11" s="45">
        <f t="shared" si="14"/>
        <v>1924.9758065342314</v>
      </c>
      <c r="AE11" s="45">
        <f t="shared" si="15"/>
        <v>2589.53004381962</v>
      </c>
      <c r="AF11" s="45">
        <f t="shared" si="15"/>
        <v>2036.4540642428874</v>
      </c>
      <c r="AG11" s="45">
        <f t="shared" si="15"/>
        <v>2170.0030129910533</v>
      </c>
      <c r="AH11" s="45">
        <f t="shared" si="15"/>
        <v>2256.3749730457453</v>
      </c>
    </row>
    <row r="12" spans="1:42" x14ac:dyDescent="0.3">
      <c r="A12" s="13">
        <v>7000</v>
      </c>
      <c r="B12" s="13">
        <v>7999</v>
      </c>
      <c r="C12" s="13"/>
      <c r="D12" s="16" t="s">
        <v>9</v>
      </c>
      <c r="E12" s="45">
        <f t="shared" si="1"/>
        <v>667.80986059265638</v>
      </c>
      <c r="F12" s="45">
        <f t="shared" si="2"/>
        <v>854.67070786197098</v>
      </c>
      <c r="G12" s="45">
        <f t="shared" si="3"/>
        <v>904.86172856937685</v>
      </c>
      <c r="H12" s="45">
        <f t="shared" si="4"/>
        <v>930.12104361633897</v>
      </c>
      <c r="I12" s="45">
        <f t="shared" si="5"/>
        <v>930.25636157456984</v>
      </c>
      <c r="J12" s="45">
        <f t="shared" si="6"/>
        <v>952.54095685008747</v>
      </c>
      <c r="L12" s="16" t="s">
        <v>10</v>
      </c>
      <c r="M12" s="45">
        <f t="shared" si="7"/>
        <v>840.18569503809454</v>
      </c>
      <c r="N12" s="45">
        <f t="shared" si="7"/>
        <v>950.89656359496576</v>
      </c>
      <c r="O12" s="45">
        <f t="shared" si="8"/>
        <v>987.78106726359829</v>
      </c>
      <c r="P12" s="45">
        <f t="shared" si="8"/>
        <v>964.41438752585884</v>
      </c>
      <c r="Q12" s="45">
        <f t="shared" si="8"/>
        <v>1032.7862675509487</v>
      </c>
      <c r="R12" s="45">
        <f t="shared" si="8"/>
        <v>1059.0488395718412</v>
      </c>
      <c r="T12" s="16" t="s">
        <v>11</v>
      </c>
      <c r="U12" s="45">
        <f t="shared" si="9"/>
        <v>1651.1320846228934</v>
      </c>
      <c r="V12" s="45">
        <f t="shared" si="9"/>
        <v>2607.7168756924921</v>
      </c>
      <c r="W12" s="45">
        <f t="shared" si="10"/>
        <v>1611.3222306108387</v>
      </c>
      <c r="X12" s="45">
        <f t="shared" si="11"/>
        <v>1611.4189123616914</v>
      </c>
      <c r="Y12" s="45">
        <f t="shared" si="12"/>
        <v>1611.4994849187451</v>
      </c>
      <c r="Z12" s="45">
        <f t="shared" si="13"/>
        <v>1611.5961773051222</v>
      </c>
      <c r="AB12" s="16" t="s">
        <v>12</v>
      </c>
      <c r="AC12" s="45">
        <f t="shared" si="14"/>
        <v>1707.9384930201568</v>
      </c>
      <c r="AD12" s="45">
        <f t="shared" si="14"/>
        <v>1859.8800063132671</v>
      </c>
      <c r="AE12" s="45">
        <f t="shared" si="15"/>
        <v>2514.1068386598254</v>
      </c>
      <c r="AF12" s="45">
        <f t="shared" si="15"/>
        <v>2002.0193317370106</v>
      </c>
      <c r="AG12" s="45">
        <f t="shared" si="15"/>
        <v>2130.587150703047</v>
      </c>
      <c r="AH12" s="45">
        <f t="shared" si="15"/>
        <v>2219.5307623900703</v>
      </c>
    </row>
    <row r="13" spans="1:42" x14ac:dyDescent="0.3">
      <c r="A13" s="13">
        <v>8000</v>
      </c>
      <c r="B13" s="13">
        <v>8999</v>
      </c>
      <c r="C13" s="13"/>
      <c r="D13" s="16" t="s">
        <v>9</v>
      </c>
      <c r="E13" s="45">
        <f t="shared" si="1"/>
        <v>636.00939104062513</v>
      </c>
      <c r="F13" s="45">
        <f t="shared" si="2"/>
        <v>825.76879986663869</v>
      </c>
      <c r="G13" s="45">
        <f t="shared" si="3"/>
        <v>878.506532591628</v>
      </c>
      <c r="H13" s="45">
        <f t="shared" si="4"/>
        <v>914.393475832028</v>
      </c>
      <c r="I13" s="45">
        <f t="shared" si="5"/>
        <v>913.35921607714272</v>
      </c>
      <c r="J13" s="45">
        <f t="shared" si="6"/>
        <v>936.98697309668262</v>
      </c>
      <c r="L13" s="16" t="s">
        <v>10</v>
      </c>
      <c r="M13" s="45">
        <f t="shared" si="7"/>
        <v>812.55869926314745</v>
      </c>
      <c r="N13" s="45">
        <f t="shared" si="7"/>
        <v>935.00153745817681</v>
      </c>
      <c r="O13" s="45">
        <f t="shared" si="8"/>
        <v>974.14306436252298</v>
      </c>
      <c r="P13" s="45">
        <f t="shared" si="8"/>
        <v>955.81207881651039</v>
      </c>
      <c r="Q13" s="45">
        <f t="shared" si="8"/>
        <v>1021.6502795043514</v>
      </c>
      <c r="R13" s="45">
        <f t="shared" si="8"/>
        <v>1050.3310915122893</v>
      </c>
      <c r="T13" s="16" t="s">
        <v>11</v>
      </c>
      <c r="U13" s="45">
        <f t="shared" si="9"/>
        <v>1651.1155734671586</v>
      </c>
      <c r="V13" s="45">
        <f t="shared" si="9"/>
        <v>2519.5332132294611</v>
      </c>
      <c r="W13" s="45">
        <f t="shared" si="10"/>
        <v>1611.306117549663</v>
      </c>
      <c r="X13" s="45">
        <f t="shared" si="11"/>
        <v>1611.402798333708</v>
      </c>
      <c r="Y13" s="45">
        <f t="shared" si="12"/>
        <v>1611.483370085044</v>
      </c>
      <c r="Z13" s="45">
        <f t="shared" si="13"/>
        <v>1611.5800615045071</v>
      </c>
      <c r="AB13" s="16" t="s">
        <v>12</v>
      </c>
      <c r="AC13" s="45">
        <f t="shared" si="14"/>
        <v>1626.6080885906254</v>
      </c>
      <c r="AD13" s="45">
        <f t="shared" si="14"/>
        <v>1796.9855133461519</v>
      </c>
      <c r="AE13" s="45">
        <f t="shared" si="15"/>
        <v>2440.8804258833256</v>
      </c>
      <c r="AF13" s="45">
        <f t="shared" si="15"/>
        <v>1968.1668617155037</v>
      </c>
      <c r="AG13" s="45">
        <f t="shared" si="15"/>
        <v>2091.8872368218431</v>
      </c>
      <c r="AH13" s="45">
        <f t="shared" si="15"/>
        <v>2183.2881786248972</v>
      </c>
    </row>
    <row r="14" spans="1:42" x14ac:dyDescent="0.3">
      <c r="A14" s="13">
        <v>9000</v>
      </c>
      <c r="B14" s="13">
        <v>9999</v>
      </c>
      <c r="C14" s="13"/>
      <c r="D14" s="16" t="s">
        <v>9</v>
      </c>
      <c r="E14" s="45">
        <f t="shared" si="1"/>
        <v>605.72322956250014</v>
      </c>
      <c r="F14" s="45">
        <f t="shared" si="2"/>
        <v>797.84425107887807</v>
      </c>
      <c r="G14" s="45">
        <f t="shared" si="3"/>
        <v>852.91896368119217</v>
      </c>
      <c r="H14" s="45">
        <f t="shared" si="4"/>
        <v>898.93184804564282</v>
      </c>
      <c r="I14" s="45">
        <f t="shared" si="5"/>
        <v>896.76898976646316</v>
      </c>
      <c r="J14" s="45">
        <f t="shared" si="6"/>
        <v>921.68696940456687</v>
      </c>
      <c r="L14" s="16" t="s">
        <v>10</v>
      </c>
      <c r="M14" s="45">
        <f t="shared" si="7"/>
        <v>785.84013468389503</v>
      </c>
      <c r="N14" s="45">
        <f t="shared" si="7"/>
        <v>919.37220989004607</v>
      </c>
      <c r="O14" s="45">
        <f t="shared" si="8"/>
        <v>960.69335735949005</v>
      </c>
      <c r="P14" s="45">
        <f t="shared" si="8"/>
        <v>947.28650031368727</v>
      </c>
      <c r="Q14" s="45">
        <f t="shared" si="8"/>
        <v>1010.634364926651</v>
      </c>
      <c r="R14" s="45">
        <f t="shared" si="8"/>
        <v>1041.6851051396304</v>
      </c>
      <c r="T14" s="16" t="s">
        <v>11</v>
      </c>
      <c r="U14" s="45">
        <f t="shared" si="9"/>
        <v>1651.0990624765336</v>
      </c>
      <c r="V14" s="45">
        <f t="shared" si="9"/>
        <v>2434.3316069849866</v>
      </c>
      <c r="W14" s="45">
        <f t="shared" si="10"/>
        <v>1611.2900046496163</v>
      </c>
      <c r="X14" s="45">
        <f t="shared" si="11"/>
        <v>1611.3866844668632</v>
      </c>
      <c r="Y14" s="45">
        <f t="shared" si="12"/>
        <v>1611.4672554124897</v>
      </c>
      <c r="Z14" s="45">
        <f t="shared" si="13"/>
        <v>1611.5639458650483</v>
      </c>
      <c r="AB14" s="16" t="s">
        <v>12</v>
      </c>
      <c r="AC14" s="45">
        <f t="shared" si="14"/>
        <v>1549.1505605625002</v>
      </c>
      <c r="AD14" s="45">
        <f t="shared" si="14"/>
        <v>1736.2178872909683</v>
      </c>
      <c r="AE14" s="45">
        <f t="shared" si="15"/>
        <v>2369.7868212459471</v>
      </c>
      <c r="AF14" s="45">
        <f t="shared" si="15"/>
        <v>1934.8868086074554</v>
      </c>
      <c r="AG14" s="45">
        <f t="shared" si="15"/>
        <v>2053.8902668844803</v>
      </c>
      <c r="AH14" s="45">
        <f t="shared" si="15"/>
        <v>2147.6373978210677</v>
      </c>
    </row>
    <row r="15" spans="1:42" x14ac:dyDescent="0.3">
      <c r="A15" s="13">
        <v>10000</v>
      </c>
      <c r="B15" s="13">
        <v>10999</v>
      </c>
      <c r="C15" s="13"/>
      <c r="D15" s="16" t="s">
        <v>9</v>
      </c>
      <c r="E15" s="45">
        <f t="shared" si="1"/>
        <v>576.87926625000011</v>
      </c>
      <c r="F15" s="45">
        <f t="shared" si="2"/>
        <v>770.86401070423005</v>
      </c>
      <c r="G15" s="45">
        <f t="shared" si="3"/>
        <v>828.07666376814768</v>
      </c>
      <c r="H15" s="45">
        <f t="shared" si="4"/>
        <v>883.73166343456819</v>
      </c>
      <c r="I15" s="45">
        <f t="shared" si="5"/>
        <v>880.48010777266882</v>
      </c>
      <c r="J15" s="45">
        <f t="shared" si="6"/>
        <v>906.63679854865916</v>
      </c>
      <c r="L15" s="16" t="s">
        <v>10</v>
      </c>
      <c r="M15" s="45">
        <f t="shared" si="7"/>
        <v>760.00013025521764</v>
      </c>
      <c r="N15" s="45">
        <f t="shared" si="7"/>
        <v>904.00413951823612</v>
      </c>
      <c r="O15" s="45">
        <f t="shared" si="8"/>
        <v>947.42934650837287</v>
      </c>
      <c r="P15" s="45">
        <f t="shared" si="8"/>
        <v>938.83696760524026</v>
      </c>
      <c r="Q15" s="45">
        <f t="shared" si="8"/>
        <v>999.73722912914343</v>
      </c>
      <c r="R15" s="45">
        <f t="shared" si="8"/>
        <v>1033.1102897348314</v>
      </c>
      <c r="T15" s="16" t="s">
        <v>11</v>
      </c>
      <c r="U15" s="45">
        <f t="shared" si="9"/>
        <v>1651.082551651017</v>
      </c>
      <c r="V15" s="45">
        <f t="shared" si="9"/>
        <v>2352.0112144782479</v>
      </c>
      <c r="W15" s="45">
        <f t="shared" si="10"/>
        <v>1611.2738919106971</v>
      </c>
      <c r="X15" s="45">
        <f t="shared" si="11"/>
        <v>1611.3705707611555</v>
      </c>
      <c r="Y15" s="45">
        <f t="shared" si="12"/>
        <v>1611.4511409010806</v>
      </c>
      <c r="Z15" s="45">
        <f t="shared" si="13"/>
        <v>1611.5478303867442</v>
      </c>
      <c r="AB15" s="16" t="s">
        <v>12</v>
      </c>
      <c r="AC15" s="45">
        <f t="shared" si="14"/>
        <v>1475.3814862500001</v>
      </c>
      <c r="AD15" s="45">
        <f t="shared" si="14"/>
        <v>1677.5052051120467</v>
      </c>
      <c r="AE15" s="45">
        <f t="shared" si="15"/>
        <v>2300.7639041222787</v>
      </c>
      <c r="AF15" s="45">
        <f t="shared" si="15"/>
        <v>1902.1694933223114</v>
      </c>
      <c r="AG15" s="45">
        <f t="shared" si="15"/>
        <v>2016.5834726406285</v>
      </c>
      <c r="AH15" s="45">
        <f t="shared" si="15"/>
        <v>2112.5687564637692</v>
      </c>
    </row>
    <row r="16" spans="1:42" x14ac:dyDescent="0.3">
      <c r="A16" s="13">
        <v>11000</v>
      </c>
      <c r="B16" s="13">
        <v>11999</v>
      </c>
      <c r="C16" s="13"/>
      <c r="D16" s="16" t="s">
        <v>9</v>
      </c>
      <c r="E16" s="45">
        <f t="shared" si="1"/>
        <v>549.40882500000009</v>
      </c>
      <c r="F16" s="45">
        <f t="shared" si="2"/>
        <v>744.79614560795176</v>
      </c>
      <c r="G16" s="45">
        <f t="shared" si="3"/>
        <v>803.95792598849289</v>
      </c>
      <c r="H16" s="45">
        <f t="shared" si="4"/>
        <v>868.7885012136926</v>
      </c>
      <c r="I16" s="45">
        <f t="shared" si="5"/>
        <v>864.48709648764736</v>
      </c>
      <c r="J16" s="45">
        <f t="shared" si="6"/>
        <v>891.83238102366636</v>
      </c>
      <c r="L16" s="16" t="s">
        <v>10</v>
      </c>
      <c r="M16" s="45">
        <f t="shared" si="7"/>
        <v>735.00979715204801</v>
      </c>
      <c r="N16" s="45">
        <f t="shared" si="7"/>
        <v>888.8929592116383</v>
      </c>
      <c r="O16" s="45">
        <f t="shared" si="8"/>
        <v>934.34846795697524</v>
      </c>
      <c r="P16" s="45">
        <f t="shared" si="8"/>
        <v>930.46280238378631</v>
      </c>
      <c r="Q16" s="45">
        <f t="shared" si="8"/>
        <v>988.95759138306812</v>
      </c>
      <c r="R16" s="45">
        <f t="shared" si="8"/>
        <v>1024.6060594414673</v>
      </c>
      <c r="T16" s="16" t="s">
        <v>11</v>
      </c>
      <c r="U16" s="45">
        <f t="shared" si="9"/>
        <v>1651.066040990607</v>
      </c>
      <c r="V16" s="45">
        <f t="shared" si="9"/>
        <v>2272.4746033606261</v>
      </c>
      <c r="W16" s="45">
        <f t="shared" si="10"/>
        <v>1611.2577793329037</v>
      </c>
      <c r="X16" s="45">
        <f t="shared" si="11"/>
        <v>1611.3544572165831</v>
      </c>
      <c r="Y16" s="45">
        <f t="shared" si="12"/>
        <v>1611.4350265508151</v>
      </c>
      <c r="Z16" s="45">
        <f t="shared" si="13"/>
        <v>1611.5317150695935</v>
      </c>
      <c r="AB16" s="16" t="s">
        <v>12</v>
      </c>
      <c r="AC16" s="45">
        <f t="shared" si="14"/>
        <v>1405.125225</v>
      </c>
      <c r="AD16" s="45">
        <f t="shared" si="14"/>
        <v>1620.7779759536684</v>
      </c>
      <c r="AE16" s="45">
        <f t="shared" si="15"/>
        <v>2233.7513632255132</v>
      </c>
      <c r="AF16" s="45">
        <f t="shared" si="15"/>
        <v>1870.0054004348322</v>
      </c>
      <c r="AG16" s="45">
        <f t="shared" si="15"/>
        <v>1979.954317762031</v>
      </c>
      <c r="AH16" s="45">
        <f t="shared" si="15"/>
        <v>2078.072748833139</v>
      </c>
    </row>
    <row r="17" spans="1:34" x14ac:dyDescent="0.3">
      <c r="A17" s="13">
        <v>12000</v>
      </c>
      <c r="B17" s="13">
        <v>12999</v>
      </c>
      <c r="C17" s="13"/>
      <c r="D17" s="16" t="s">
        <v>9</v>
      </c>
      <c r="E17" s="45">
        <f t="shared" si="1"/>
        <v>523.24650000000008</v>
      </c>
      <c r="F17" s="45">
        <f t="shared" si="2"/>
        <v>719.60980251976025</v>
      </c>
      <c r="G17" s="45">
        <f t="shared" si="3"/>
        <v>780.54167571698338</v>
      </c>
      <c r="H17" s="45">
        <f t="shared" si="4"/>
        <v>854.09801534967801</v>
      </c>
      <c r="I17" s="45">
        <f t="shared" si="5"/>
        <v>848.78458172572152</v>
      </c>
      <c r="J17" s="45">
        <f t="shared" si="6"/>
        <v>877.26970393829083</v>
      </c>
      <c r="L17" s="16" t="s">
        <v>10</v>
      </c>
      <c r="M17" s="45">
        <f t="shared" si="7"/>
        <v>710.84119647199998</v>
      </c>
      <c r="N17" s="45">
        <f t="shared" si="7"/>
        <v>874.03437483936909</v>
      </c>
      <c r="O17" s="45">
        <f t="shared" si="8"/>
        <v>921.44819325145488</v>
      </c>
      <c r="P17" s="45">
        <f t="shared" si="8"/>
        <v>922.16333239225605</v>
      </c>
      <c r="Q17" s="45">
        <f t="shared" si="8"/>
        <v>978.29418476908518</v>
      </c>
      <c r="R17" s="45">
        <f t="shared" si="8"/>
        <v>1016.1718332256941</v>
      </c>
      <c r="T17" s="16" t="s">
        <v>11</v>
      </c>
      <c r="U17" s="45">
        <f t="shared" si="9"/>
        <v>1651.049530495302</v>
      </c>
      <c r="V17" s="45">
        <f t="shared" si="9"/>
        <v>2195.6276360972233</v>
      </c>
      <c r="W17" s="45">
        <f t="shared" si="10"/>
        <v>1611.2416669162344</v>
      </c>
      <c r="X17" s="45">
        <f t="shared" si="11"/>
        <v>1611.3383438331448</v>
      </c>
      <c r="Y17" s="45">
        <f t="shared" si="12"/>
        <v>1611.4189123616914</v>
      </c>
      <c r="Z17" s="45">
        <f t="shared" si="13"/>
        <v>1611.5155999135943</v>
      </c>
      <c r="AB17" s="16" t="s">
        <v>12</v>
      </c>
      <c r="AC17" s="45">
        <f t="shared" si="14"/>
        <v>1338.2145</v>
      </c>
      <c r="AD17" s="45">
        <f t="shared" si="14"/>
        <v>1565.9690588924334</v>
      </c>
      <c r="AE17" s="45">
        <f t="shared" si="15"/>
        <v>2168.690643908265</v>
      </c>
      <c r="AF17" s="45">
        <f t="shared" si="15"/>
        <v>1838.3851754176485</v>
      </c>
      <c r="AG17" s="45">
        <f t="shared" si="15"/>
        <v>1943.9904936298783</v>
      </c>
      <c r="AH17" s="45">
        <f t="shared" si="15"/>
        <v>2044.1400244276401</v>
      </c>
    </row>
    <row r="18" spans="1:34" x14ac:dyDescent="0.3">
      <c r="A18" s="13">
        <v>13000</v>
      </c>
      <c r="B18" s="13">
        <v>13999</v>
      </c>
      <c r="C18" s="13"/>
      <c r="D18" s="16" t="s">
        <v>9</v>
      </c>
      <c r="E18" s="45">
        <f t="shared" si="1"/>
        <v>498.33000000000004</v>
      </c>
      <c r="F18" s="45">
        <f t="shared" si="2"/>
        <v>695.27517151667666</v>
      </c>
      <c r="G18" s="45">
        <f t="shared" si="3"/>
        <v>757.80745215241097</v>
      </c>
      <c r="H18" s="45">
        <f t="shared" si="4"/>
        <v>839.65593329697003</v>
      </c>
      <c r="I18" s="45">
        <f t="shared" si="5"/>
        <v>833.36728691774329</v>
      </c>
      <c r="J18" s="45">
        <f t="shared" si="6"/>
        <v>862.94481992749445</v>
      </c>
      <c r="L18" s="16" t="s">
        <v>10</v>
      </c>
      <c r="M18" s="45">
        <f t="shared" si="7"/>
        <v>687.467308</v>
      </c>
      <c r="N18" s="45">
        <f t="shared" si="7"/>
        <v>859.42416405051051</v>
      </c>
      <c r="O18" s="45">
        <f t="shared" si="8"/>
        <v>908.72602884758862</v>
      </c>
      <c r="P18" s="45">
        <f t="shared" si="8"/>
        <v>913.93789136992677</v>
      </c>
      <c r="Q18" s="45">
        <f t="shared" si="8"/>
        <v>967.74575602837592</v>
      </c>
      <c r="R18" s="45">
        <f t="shared" si="8"/>
        <v>1007.8070348365508</v>
      </c>
      <c r="T18" s="16" t="s">
        <v>11</v>
      </c>
      <c r="U18" s="45">
        <f t="shared" si="9"/>
        <v>1651.0330201651002</v>
      </c>
      <c r="V18" s="45">
        <f t="shared" si="9"/>
        <v>2121.3793585480421</v>
      </c>
      <c r="W18" s="45">
        <f t="shared" si="10"/>
        <v>1611.2255546606877</v>
      </c>
      <c r="X18" s="45">
        <f t="shared" si="11"/>
        <v>1611.3222306108387</v>
      </c>
      <c r="Y18" s="45">
        <f t="shared" si="12"/>
        <v>1611.402798333708</v>
      </c>
      <c r="Z18" s="45">
        <f t="shared" si="13"/>
        <v>1611.4994849187451</v>
      </c>
      <c r="AB18" s="16" t="s">
        <v>12</v>
      </c>
      <c r="AC18" s="45">
        <f t="shared" si="14"/>
        <v>1274.49</v>
      </c>
      <c r="AD18" s="45">
        <f t="shared" si="14"/>
        <v>1513.0135834709502</v>
      </c>
      <c r="AE18" s="45">
        <f t="shared" si="15"/>
        <v>2105.5248969983154</v>
      </c>
      <c r="AF18" s="45">
        <f t="shared" si="15"/>
        <v>1807.2996219206138</v>
      </c>
      <c r="AG18" s="45">
        <f t="shared" si="15"/>
        <v>1908.6799151987025</v>
      </c>
      <c r="AH18" s="45">
        <f t="shared" si="15"/>
        <v>2010.7613854295103</v>
      </c>
    </row>
    <row r="19" spans="1:34" x14ac:dyDescent="0.3">
      <c r="A19" s="13">
        <v>14000</v>
      </c>
      <c r="B19" s="13">
        <v>14999</v>
      </c>
      <c r="C19" s="13"/>
      <c r="D19" s="16" t="s">
        <v>9</v>
      </c>
      <c r="E19" s="45">
        <f t="shared" si="1"/>
        <v>474.6</v>
      </c>
      <c r="F19" s="45">
        <f t="shared" si="2"/>
        <v>671.7634507407505</v>
      </c>
      <c r="G19" s="45">
        <f t="shared" si="3"/>
        <v>735.73539043923392</v>
      </c>
      <c r="H19" s="45">
        <f t="shared" si="4"/>
        <v>825.4580547551808</v>
      </c>
      <c r="I19" s="45">
        <f t="shared" si="5"/>
        <v>818.23003133799045</v>
      </c>
      <c r="J19" s="45">
        <f t="shared" si="6"/>
        <v>848.85384608252457</v>
      </c>
      <c r="L19" s="16" t="s">
        <v>10</v>
      </c>
      <c r="M19" s="45">
        <f>M$3*M20</f>
        <v>664.86199999999997</v>
      </c>
      <c r="N19" s="45">
        <f t="shared" si="7"/>
        <v>845.05817507424842</v>
      </c>
      <c r="O19" s="45">
        <f t="shared" si="8"/>
        <v>896.17951562878557</v>
      </c>
      <c r="P19" s="45">
        <f t="shared" si="8"/>
        <v>905.78581899893641</v>
      </c>
      <c r="Q19" s="45">
        <f t="shared" si="8"/>
        <v>957.31106541534871</v>
      </c>
      <c r="R19" s="45">
        <f t="shared" si="8"/>
        <v>999.51109276658815</v>
      </c>
      <c r="T19" s="16" t="s">
        <v>11</v>
      </c>
      <c r="U19" s="45">
        <f>U$3*U20</f>
        <v>1651.0165100000002</v>
      </c>
      <c r="V19" s="45">
        <f t="shared" si="9"/>
        <v>2049.641892316949</v>
      </c>
      <c r="W19" s="45">
        <f t="shared" si="10"/>
        <v>1611.2094425662619</v>
      </c>
      <c r="X19" s="45">
        <f t="shared" si="11"/>
        <v>1611.306117549663</v>
      </c>
      <c r="Y19" s="45">
        <f t="shared" si="12"/>
        <v>1611.3866844668632</v>
      </c>
      <c r="Z19" s="45">
        <f t="shared" si="13"/>
        <v>1611.483370085044</v>
      </c>
      <c r="AB19" s="16" t="s">
        <v>12</v>
      </c>
      <c r="AC19" s="45">
        <f>AC$3*AC20</f>
        <v>1213.8</v>
      </c>
      <c r="AD19" s="45">
        <f t="shared" si="14"/>
        <v>1461.8488729187925</v>
      </c>
      <c r="AE19" s="45">
        <f t="shared" si="15"/>
        <v>2044.1989291245779</v>
      </c>
      <c r="AF19" s="45">
        <f t="shared" si="15"/>
        <v>1776.7396990961597</v>
      </c>
      <c r="AG19" s="45">
        <f t="shared" si="15"/>
        <v>1874.0107169353978</v>
      </c>
      <c r="AH19" s="45">
        <f t="shared" si="15"/>
        <v>1977.9277842115978</v>
      </c>
    </row>
    <row r="20" spans="1:34" x14ac:dyDescent="0.3">
      <c r="A20" s="13">
        <v>15000</v>
      </c>
      <c r="B20" s="13">
        <v>15999</v>
      </c>
      <c r="C20" s="13"/>
      <c r="D20" s="16" t="s">
        <v>9</v>
      </c>
      <c r="E20" s="53">
        <f>E2</f>
        <v>452</v>
      </c>
      <c r="F20" s="45">
        <f t="shared" si="2"/>
        <v>649.04681230990388</v>
      </c>
      <c r="G20" s="45">
        <f t="shared" si="3"/>
        <v>714.30620430993588</v>
      </c>
      <c r="H20" s="45">
        <f t="shared" si="4"/>
        <v>811.50025044748395</v>
      </c>
      <c r="I20" s="45">
        <f t="shared" si="5"/>
        <v>803.36772836326998</v>
      </c>
      <c r="J20" s="45">
        <f t="shared" si="6"/>
        <v>834.99296289841095</v>
      </c>
      <c r="L20" s="16" t="s">
        <v>10</v>
      </c>
      <c r="M20" s="53">
        <f>M2</f>
        <v>643</v>
      </c>
      <c r="N20" s="45">
        <f t="shared" si="7"/>
        <v>830.93232554006738</v>
      </c>
      <c r="O20" s="45">
        <f t="shared" si="8"/>
        <v>883.80622843075503</v>
      </c>
      <c r="P20" s="45">
        <f t="shared" si="8"/>
        <v>897.70646085127498</v>
      </c>
      <c r="Q20" s="45">
        <f t="shared" si="8"/>
        <v>946.98888655193275</v>
      </c>
      <c r="R20" s="45">
        <f t="shared" si="8"/>
        <v>991.2834402128218</v>
      </c>
      <c r="T20" s="16" t="s">
        <v>11</v>
      </c>
      <c r="U20" s="53">
        <f>U2</f>
        <v>1651</v>
      </c>
      <c r="V20" s="45">
        <f t="shared" si="9"/>
        <v>1980.3303307410135</v>
      </c>
      <c r="W20" s="45">
        <f t="shared" si="10"/>
        <v>1611.1933306329554</v>
      </c>
      <c r="X20" s="45">
        <f t="shared" si="11"/>
        <v>1611.2900046496163</v>
      </c>
      <c r="Y20" s="45">
        <f t="shared" si="12"/>
        <v>1611.3705707611555</v>
      </c>
      <c r="Z20" s="45">
        <f t="shared" si="13"/>
        <v>1611.4672554124897</v>
      </c>
      <c r="AB20" s="16" t="s">
        <v>12</v>
      </c>
      <c r="AC20" s="53">
        <f>AC2</f>
        <v>1156</v>
      </c>
      <c r="AD20" s="45">
        <f t="shared" si="14"/>
        <v>1412.4143699698479</v>
      </c>
      <c r="AE20" s="45">
        <f t="shared" si="15"/>
        <v>1984.6591544898815</v>
      </c>
      <c r="AF20" s="45">
        <f t="shared" si="15"/>
        <v>1746.6965189698776</v>
      </c>
      <c r="AG20" s="45">
        <f t="shared" si="15"/>
        <v>1839.9712488320058</v>
      </c>
      <c r="AH20" s="45">
        <f t="shared" si="15"/>
        <v>1945.6303208849083</v>
      </c>
    </row>
    <row r="21" spans="1:34" x14ac:dyDescent="0.3">
      <c r="A21" s="13">
        <v>16000</v>
      </c>
      <c r="B21" s="13">
        <v>16999</v>
      </c>
      <c r="C21" s="13"/>
      <c r="D21" s="16" t="s">
        <v>9</v>
      </c>
      <c r="E21" s="45">
        <f>'$25'!E21</f>
        <v>226</v>
      </c>
      <c r="F21" s="45">
        <f t="shared" si="2"/>
        <v>627.09836938154967</v>
      </c>
      <c r="G21" s="45">
        <f t="shared" si="3"/>
        <v>693.5011692329474</v>
      </c>
      <c r="H21" s="45">
        <f t="shared" si="4"/>
        <v>797.77846091966558</v>
      </c>
      <c r="I21" s="45">
        <f t="shared" si="5"/>
        <v>788.77538376364259</v>
      </c>
      <c r="J21" s="45">
        <f t="shared" si="6"/>
        <v>821.3584132386494</v>
      </c>
      <c r="L21" s="16" t="s">
        <v>10</v>
      </c>
      <c r="M21" s="45">
        <f>'$25'!M21</f>
        <v>237</v>
      </c>
      <c r="N21" s="45">
        <f t="shared" ref="N21:N24" si="16">N$3*N22</f>
        <v>817.04260131766716</v>
      </c>
      <c r="O21" s="45">
        <f t="shared" si="8"/>
        <v>871.60377557273671</v>
      </c>
      <c r="P21" s="45">
        <f t="shared" si="8"/>
        <v>889.69916833624882</v>
      </c>
      <c r="Q21" s="45">
        <f t="shared" si="8"/>
        <v>936.77800628344335</v>
      </c>
      <c r="R21" s="45">
        <f t="shared" si="8"/>
        <v>983.12351503800642</v>
      </c>
      <c r="T21" s="16" t="s">
        <v>11</v>
      </c>
      <c r="U21" s="45">
        <f>'$25'!U21</f>
        <v>280</v>
      </c>
      <c r="V21" s="45">
        <f t="shared" ref="V21:V24" si="17">V$3*V22</f>
        <v>1913.3626383971148</v>
      </c>
      <c r="W21" s="45">
        <f t="shared" si="10"/>
        <v>1611.1772188607667</v>
      </c>
      <c r="X21" s="45">
        <f t="shared" si="11"/>
        <v>1611.2738919106971</v>
      </c>
      <c r="Y21" s="45">
        <f t="shared" si="12"/>
        <v>1611.3544572165831</v>
      </c>
      <c r="Z21" s="45">
        <f t="shared" si="13"/>
        <v>1611.4511409010806</v>
      </c>
      <c r="AB21" s="16" t="s">
        <v>12</v>
      </c>
      <c r="AC21" s="45">
        <f>'$25'!AC21</f>
        <v>191</v>
      </c>
      <c r="AD21" s="45">
        <f t="shared" ref="AD21:AD24" si="18">AD$3*AD22</f>
        <v>1364.6515651882589</v>
      </c>
      <c r="AE21" s="45">
        <f t="shared" si="15"/>
        <v>1926.8535480484286</v>
      </c>
      <c r="AF21" s="45">
        <f t="shared" si="15"/>
        <v>1717.1613438555619</v>
      </c>
      <c r="AG21" s="45">
        <f t="shared" si="15"/>
        <v>1806.5500724909239</v>
      </c>
      <c r="AH21" s="45">
        <f t="shared" si="15"/>
        <v>1913.8602408861975</v>
      </c>
    </row>
    <row r="22" spans="1:34" x14ac:dyDescent="0.3">
      <c r="A22" s="13">
        <v>17000</v>
      </c>
      <c r="B22" s="13">
        <v>17999</v>
      </c>
      <c r="C22" s="13"/>
      <c r="D22" s="16" t="s">
        <v>9</v>
      </c>
      <c r="E22" s="45">
        <f>'$25'!E22</f>
        <v>206</v>
      </c>
      <c r="F22" s="45">
        <f t="shared" si="2"/>
        <v>605.89214432999972</v>
      </c>
      <c r="G22" s="45">
        <f t="shared" si="3"/>
        <v>673.30210605140519</v>
      </c>
      <c r="H22" s="45">
        <f t="shared" si="4"/>
        <v>784.2886953594824</v>
      </c>
      <c r="I22" s="45">
        <f t="shared" si="5"/>
        <v>774.44809402419503</v>
      </c>
      <c r="J22" s="45">
        <f t="shared" si="6"/>
        <v>807.94650131679077</v>
      </c>
      <c r="L22" s="16" t="s">
        <v>10</v>
      </c>
      <c r="M22" s="45">
        <f>'$25'!M22</f>
        <v>216</v>
      </c>
      <c r="N22" s="45">
        <f t="shared" si="16"/>
        <v>803.38505537627066</v>
      </c>
      <c r="O22" s="45">
        <f t="shared" si="8"/>
        <v>859.56979839520386</v>
      </c>
      <c r="P22" s="45">
        <f t="shared" si="8"/>
        <v>881.76329864841318</v>
      </c>
      <c r="Q22" s="45">
        <f t="shared" si="8"/>
        <v>926.67722453600106</v>
      </c>
      <c r="R22" s="45">
        <f t="shared" si="8"/>
        <v>975.03075973222894</v>
      </c>
      <c r="T22" s="16" t="s">
        <v>11</v>
      </c>
      <c r="U22" s="45">
        <f>'$25'!U22</f>
        <v>255</v>
      </c>
      <c r="V22" s="45">
        <f t="shared" si="17"/>
        <v>1848.6595540068743</v>
      </c>
      <c r="W22" s="45">
        <f t="shared" si="10"/>
        <v>1611.1611072496942</v>
      </c>
      <c r="X22" s="45">
        <f t="shared" si="11"/>
        <v>1611.2577793329037</v>
      </c>
      <c r="Y22" s="45">
        <f t="shared" si="12"/>
        <v>1611.3383438331448</v>
      </c>
      <c r="Z22" s="45">
        <f t="shared" si="13"/>
        <v>1611.4350265508151</v>
      </c>
      <c r="AB22" s="16" t="s">
        <v>12</v>
      </c>
      <c r="AC22" s="45">
        <f>'$25'!AC22</f>
        <v>174</v>
      </c>
      <c r="AD22" s="45">
        <f t="shared" si="18"/>
        <v>1318.5039277181247</v>
      </c>
      <c r="AE22" s="45">
        <f t="shared" si="15"/>
        <v>1870.731600047018</v>
      </c>
      <c r="AF22" s="45">
        <f t="shared" si="15"/>
        <v>1688.1255838139616</v>
      </c>
      <c r="AG22" s="45">
        <f t="shared" si="15"/>
        <v>1773.7359572812213</v>
      </c>
      <c r="AH22" s="45">
        <f t="shared" si="15"/>
        <v>1882.6089326049553</v>
      </c>
    </row>
    <row r="23" spans="1:34" x14ac:dyDescent="0.3">
      <c r="A23" s="13">
        <v>18000</v>
      </c>
      <c r="B23" s="13">
        <v>18999</v>
      </c>
      <c r="C23" s="13"/>
      <c r="D23" s="16" t="s">
        <v>9</v>
      </c>
      <c r="E23" s="45">
        <f>'$25'!E23</f>
        <v>187</v>
      </c>
      <c r="F23" s="45">
        <f t="shared" si="2"/>
        <v>585.40303799999981</v>
      </c>
      <c r="G23" s="45">
        <f t="shared" si="3"/>
        <v>653.69136509845157</v>
      </c>
      <c r="H23" s="45">
        <f t="shared" si="4"/>
        <v>771.02703043598342</v>
      </c>
      <c r="I23" s="45">
        <f t="shared" si="5"/>
        <v>760.38104469729512</v>
      </c>
      <c r="J23" s="45">
        <f t="shared" si="6"/>
        <v>794.75359169465946</v>
      </c>
      <c r="L23" s="16" t="s">
        <v>10</v>
      </c>
      <c r="M23" s="45">
        <f>'$25'!M23</f>
        <v>197</v>
      </c>
      <c r="N23" s="45">
        <f t="shared" si="16"/>
        <v>789.95580666299975</v>
      </c>
      <c r="O23" s="45">
        <f t="shared" si="8"/>
        <v>847.7019708039486</v>
      </c>
      <c r="P23" s="45">
        <f t="shared" si="8"/>
        <v>873.89821471596952</v>
      </c>
      <c r="Q23" s="45">
        <f t="shared" si="8"/>
        <v>916.68535417548833</v>
      </c>
      <c r="R23" s="45">
        <f t="shared" si="8"/>
        <v>967.00462137481793</v>
      </c>
      <c r="T23" s="16" t="s">
        <v>11</v>
      </c>
      <c r="U23" s="45">
        <f>'$25'!U23</f>
        <v>232</v>
      </c>
      <c r="V23" s="45">
        <f t="shared" si="17"/>
        <v>1786.1444966249994</v>
      </c>
      <c r="W23" s="45">
        <f t="shared" si="10"/>
        <v>1611.1449957997361</v>
      </c>
      <c r="X23" s="45">
        <f t="shared" si="11"/>
        <v>1611.2416669162344</v>
      </c>
      <c r="Y23" s="45">
        <f t="shared" si="12"/>
        <v>1611.3222306108387</v>
      </c>
      <c r="Z23" s="45">
        <f t="shared" si="13"/>
        <v>1611.4189123616914</v>
      </c>
      <c r="AB23" s="16" t="s">
        <v>12</v>
      </c>
      <c r="AC23" s="45">
        <f>'$25'!AC23</f>
        <v>158</v>
      </c>
      <c r="AD23" s="45">
        <f t="shared" si="18"/>
        <v>1273.9168383749998</v>
      </c>
      <c r="AE23" s="45">
        <f t="shared" si="15"/>
        <v>1816.2442718903087</v>
      </c>
      <c r="AF23" s="45">
        <f t="shared" si="15"/>
        <v>1659.580794154504</v>
      </c>
      <c r="AG23" s="45">
        <f t="shared" si="15"/>
        <v>1741.5178765647731</v>
      </c>
      <c r="AH23" s="45">
        <f t="shared" si="15"/>
        <v>1851.8679250491396</v>
      </c>
    </row>
    <row r="24" spans="1:34" x14ac:dyDescent="0.3">
      <c r="A24" s="13">
        <v>19000</v>
      </c>
      <c r="B24" s="13">
        <v>19999</v>
      </c>
      <c r="C24" s="13"/>
      <c r="D24" s="16" t="s">
        <v>9</v>
      </c>
      <c r="E24" s="45">
        <f>'$25'!E24</f>
        <v>170</v>
      </c>
      <c r="F24" s="45">
        <f t="shared" si="2"/>
        <v>565.60679999999991</v>
      </c>
      <c r="G24" s="45">
        <f t="shared" si="3"/>
        <v>634.65181077519571</v>
      </c>
      <c r="H24" s="45">
        <f t="shared" si="4"/>
        <v>757.98960915845782</v>
      </c>
      <c r="I24" s="45">
        <f t="shared" si="5"/>
        <v>746.56950878477676</v>
      </c>
      <c r="J24" s="45">
        <f t="shared" si="6"/>
        <v>781.77610829693049</v>
      </c>
      <c r="L24" s="16" t="s">
        <v>10</v>
      </c>
      <c r="M24" s="45">
        <f>'$25'!M24</f>
        <v>179</v>
      </c>
      <c r="N24" s="45">
        <f t="shared" si="16"/>
        <v>776.75103899999988</v>
      </c>
      <c r="O24" s="45">
        <f t="shared" si="8"/>
        <v>835.99799882046216</v>
      </c>
      <c r="P24" s="45">
        <f t="shared" si="8"/>
        <v>866.10328514962305</v>
      </c>
      <c r="Q24" s="45">
        <f t="shared" si="8"/>
        <v>906.80122086802692</v>
      </c>
      <c r="R24" s="45">
        <f t="shared" si="8"/>
        <v>959.04455159656641</v>
      </c>
      <c r="T24" s="16" t="s">
        <v>11</v>
      </c>
      <c r="U24" s="45">
        <f>'$25'!U24</f>
        <v>211</v>
      </c>
      <c r="V24" s="45">
        <f t="shared" si="17"/>
        <v>1725.7434749999995</v>
      </c>
      <c r="W24" s="45">
        <f t="shared" si="10"/>
        <v>1611.1288845108909</v>
      </c>
      <c r="X24" s="45">
        <f t="shared" si="11"/>
        <v>1611.2255546606877</v>
      </c>
      <c r="Y24" s="45">
        <f t="shared" si="12"/>
        <v>1611.306117549663</v>
      </c>
      <c r="Z24" s="45">
        <f t="shared" si="13"/>
        <v>1611.402798333708</v>
      </c>
      <c r="AB24" s="16" t="s">
        <v>12</v>
      </c>
      <c r="AC24" s="45">
        <f>'$25'!AC24</f>
        <v>144</v>
      </c>
      <c r="AD24" s="45">
        <f t="shared" si="18"/>
        <v>1230.8375249999999</v>
      </c>
      <c r="AE24" s="45">
        <f t="shared" si="15"/>
        <v>1763.3439532915618</v>
      </c>
      <c r="AF24" s="45">
        <f t="shared" si="15"/>
        <v>1631.5186729792606</v>
      </c>
      <c r="AG24" s="45">
        <f t="shared" si="15"/>
        <v>1709.8850039909407</v>
      </c>
      <c r="AH24" s="45">
        <f t="shared" si="15"/>
        <v>1821.6288855490259</v>
      </c>
    </row>
    <row r="25" spans="1:34" x14ac:dyDescent="0.3">
      <c r="A25" s="13">
        <v>20000</v>
      </c>
      <c r="B25" s="13">
        <v>20999</v>
      </c>
      <c r="C25" s="13"/>
      <c r="D25" s="16" t="s">
        <v>9</v>
      </c>
      <c r="E25" s="45">
        <f>'$25'!E25</f>
        <v>155</v>
      </c>
      <c r="F25" s="45">
        <f>$F$3*F26</f>
        <v>546.4799999999999</v>
      </c>
      <c r="G25" s="45">
        <f t="shared" si="3"/>
        <v>616.16680657785992</v>
      </c>
      <c r="H25" s="45">
        <f t="shared" si="4"/>
        <v>745.17263975467733</v>
      </c>
      <c r="I25" s="45">
        <f t="shared" si="5"/>
        <v>733.00884514951088</v>
      </c>
      <c r="J25" s="45">
        <f t="shared" si="6"/>
        <v>769.01053344179672</v>
      </c>
      <c r="L25" s="16" t="s">
        <v>10</v>
      </c>
      <c r="M25" s="45">
        <f>'$25'!M25</f>
        <v>163</v>
      </c>
      <c r="N25" s="45">
        <f>N$3*N26</f>
        <v>763.76699999999994</v>
      </c>
      <c r="O25" s="45">
        <f t="shared" si="8"/>
        <v>824.45562013852282</v>
      </c>
      <c r="P25" s="45">
        <f t="shared" si="8"/>
        <v>858.3778841918961</v>
      </c>
      <c r="Q25" s="45">
        <f t="shared" si="8"/>
        <v>897.02366294195963</v>
      </c>
      <c r="R25" s="45">
        <f t="shared" si="8"/>
        <v>951.1500065422656</v>
      </c>
      <c r="T25" s="16" t="s">
        <v>11</v>
      </c>
      <c r="U25" s="45">
        <f>'$25'!U25</f>
        <v>192</v>
      </c>
      <c r="V25" s="45">
        <f>V$3*V26</f>
        <v>1667.3849999999998</v>
      </c>
      <c r="W25" s="45">
        <f t="shared" si="10"/>
        <v>1611.112773383157</v>
      </c>
      <c r="X25" s="45">
        <f t="shared" si="11"/>
        <v>1611.2094425662619</v>
      </c>
      <c r="Y25" s="45">
        <f t="shared" si="12"/>
        <v>1611.2900046496163</v>
      </c>
      <c r="Z25" s="45">
        <f t="shared" si="13"/>
        <v>1611.3866844668632</v>
      </c>
      <c r="AB25" s="16" t="s">
        <v>12</v>
      </c>
      <c r="AC25" s="45">
        <f>'$25'!AC25</f>
        <v>131</v>
      </c>
      <c r="AD25" s="45">
        <f>AD$3*AD26</f>
        <v>1189.2149999999999</v>
      </c>
      <c r="AE25" s="45">
        <f t="shared" si="15"/>
        <v>1711.9844206714192</v>
      </c>
      <c r="AF25" s="45">
        <f t="shared" si="15"/>
        <v>1603.9310587684431</v>
      </c>
      <c r="AG25" s="45">
        <f t="shared" si="15"/>
        <v>1678.8267098585575</v>
      </c>
      <c r="AH25" s="45">
        <f t="shared" si="15"/>
        <v>1791.8836174985499</v>
      </c>
    </row>
    <row r="26" spans="1:34" x14ac:dyDescent="0.3">
      <c r="A26" s="13">
        <v>21000</v>
      </c>
      <c r="B26" s="13">
        <v>21999</v>
      </c>
      <c r="C26" s="13"/>
      <c r="D26" s="16" t="s">
        <v>9</v>
      </c>
      <c r="E26" s="45">
        <f>'$25'!E26</f>
        <v>141</v>
      </c>
      <c r="F26" s="53">
        <f>F2</f>
        <v>528</v>
      </c>
      <c r="G26" s="45">
        <f t="shared" si="3"/>
        <v>598.22020056102906</v>
      </c>
      <c r="H26" s="45">
        <f t="shared" si="4"/>
        <v>732.57239456810589</v>
      </c>
      <c r="I26" s="45">
        <f t="shared" si="5"/>
        <v>719.69449695582807</v>
      </c>
      <c r="J26" s="45">
        <f t="shared" si="6"/>
        <v>756.45340688746489</v>
      </c>
      <c r="L26" s="16" t="s">
        <v>10</v>
      </c>
      <c r="M26" s="45">
        <f>'$25'!M26</f>
        <v>148</v>
      </c>
      <c r="N26" s="53">
        <f>N2</f>
        <v>751</v>
      </c>
      <c r="O26" s="45">
        <f t="shared" si="8"/>
        <v>813.07260368690618</v>
      </c>
      <c r="P26" s="45">
        <f t="shared" si="8"/>
        <v>850.72139166689419</v>
      </c>
      <c r="Q26" s="45">
        <f t="shared" si="8"/>
        <v>887.35153125132035</v>
      </c>
      <c r="R26" s="45">
        <f t="shared" si="8"/>
        <v>943.32044683354718</v>
      </c>
      <c r="T26" s="16" t="s">
        <v>11</v>
      </c>
      <c r="U26" s="45">
        <f>'$25'!U26</f>
        <v>175</v>
      </c>
      <c r="V26" s="53">
        <f>V2</f>
        <v>1611</v>
      </c>
      <c r="W26" s="45">
        <f t="shared" si="10"/>
        <v>1611.0966624165328</v>
      </c>
      <c r="X26" s="45">
        <f t="shared" si="11"/>
        <v>1611.1933306329554</v>
      </c>
      <c r="Y26" s="45">
        <f t="shared" si="12"/>
        <v>1611.2738919106971</v>
      </c>
      <c r="Z26" s="45">
        <f t="shared" si="13"/>
        <v>1611.3705707611555</v>
      </c>
      <c r="AB26" s="16" t="s">
        <v>12</v>
      </c>
      <c r="AC26" s="45">
        <f>'$25'!AC26</f>
        <v>119</v>
      </c>
      <c r="AD26" s="53">
        <f>AD2</f>
        <v>1149</v>
      </c>
      <c r="AE26" s="45">
        <f t="shared" si="15"/>
        <v>1662.1207967683681</v>
      </c>
      <c r="AF26" s="45">
        <f t="shared" si="15"/>
        <v>1576.8099280067272</v>
      </c>
      <c r="AG26" s="45">
        <f t="shared" si="15"/>
        <v>1648.3325575439937</v>
      </c>
      <c r="AH26" s="45">
        <f t="shared" si="15"/>
        <v>1762.6240581335335</v>
      </c>
    </row>
    <row r="27" spans="1:34" x14ac:dyDescent="0.3">
      <c r="A27" s="13">
        <v>22000</v>
      </c>
      <c r="B27" s="13">
        <v>22999</v>
      </c>
      <c r="C27" s="13"/>
      <c r="D27" s="16" t="s">
        <v>9</v>
      </c>
      <c r="E27" s="45">
        <f>'$25'!E27</f>
        <v>128</v>
      </c>
      <c r="F27" s="45">
        <f>'$25'!F27</f>
        <v>129</v>
      </c>
      <c r="G27" s="45">
        <f t="shared" si="3"/>
        <v>580.7963112243001</v>
      </c>
      <c r="H27" s="45">
        <f t="shared" si="4"/>
        <v>720.1852089737572</v>
      </c>
      <c r="I27" s="45">
        <f t="shared" si="5"/>
        <v>706.62199013827012</v>
      </c>
      <c r="J27" s="45">
        <f t="shared" si="6"/>
        <v>744.10132489422085</v>
      </c>
      <c r="L27" s="16" t="s">
        <v>10</v>
      </c>
      <c r="M27" s="45">
        <f>'$25'!M27</f>
        <v>135</v>
      </c>
      <c r="N27" s="45">
        <f>'$25'!N27</f>
        <v>135</v>
      </c>
      <c r="O27" s="45">
        <f t="shared" si="8"/>
        <v>801.84674919813233</v>
      </c>
      <c r="P27" s="45">
        <f t="shared" si="8"/>
        <v>843.13319293051961</v>
      </c>
      <c r="Q27" s="45">
        <f t="shared" si="8"/>
        <v>877.78368904077593</v>
      </c>
      <c r="R27" s="45">
        <f t="shared" si="8"/>
        <v>935.55533753203133</v>
      </c>
      <c r="T27" s="16" t="s">
        <v>11</v>
      </c>
      <c r="U27" s="45">
        <f>'$25'!U27</f>
        <v>159</v>
      </c>
      <c r="V27" s="45">
        <f>'$25'!V27</f>
        <v>162</v>
      </c>
      <c r="W27" s="45">
        <f t="shared" si="10"/>
        <v>1611.0805516110165</v>
      </c>
      <c r="X27" s="45">
        <f t="shared" si="11"/>
        <v>1611.1772188607667</v>
      </c>
      <c r="Y27" s="45">
        <f t="shared" si="12"/>
        <v>1611.2577793329037</v>
      </c>
      <c r="Z27" s="45">
        <f t="shared" si="13"/>
        <v>1611.3544572165831</v>
      </c>
      <c r="AB27" s="16" t="s">
        <v>12</v>
      </c>
      <c r="AC27" s="45">
        <f>'$25'!AC27</f>
        <v>108</v>
      </c>
      <c r="AD27" s="45">
        <f>'$25'!AD27</f>
        <v>109</v>
      </c>
      <c r="AE27" s="45">
        <f t="shared" si="15"/>
        <v>1613.7095114256001</v>
      </c>
      <c r="AF27" s="45">
        <f t="shared" si="15"/>
        <v>1550.1473928497121</v>
      </c>
      <c r="AG27" s="45">
        <f t="shared" si="15"/>
        <v>1618.3922999941028</v>
      </c>
      <c r="AH27" s="45">
        <f t="shared" si="15"/>
        <v>1733.842276346187</v>
      </c>
    </row>
    <row r="28" spans="1:34" x14ac:dyDescent="0.3">
      <c r="A28" s="13">
        <v>23000</v>
      </c>
      <c r="B28" s="13">
        <v>23999</v>
      </c>
      <c r="C28" s="13"/>
      <c r="D28" s="16" t="s">
        <v>9</v>
      </c>
      <c r="E28" s="45">
        <f>'$25'!E28</f>
        <v>116</v>
      </c>
      <c r="F28" s="45">
        <f>'$25'!F28</f>
        <v>117</v>
      </c>
      <c r="G28" s="45">
        <f t="shared" si="3"/>
        <v>563.87991381000006</v>
      </c>
      <c r="H28" s="45">
        <f t="shared" si="4"/>
        <v>708.00748031238413</v>
      </c>
      <c r="I28" s="45">
        <f t="shared" si="5"/>
        <v>693.78693189815431</v>
      </c>
      <c r="J28" s="45">
        <f t="shared" si="6"/>
        <v>731.95093930181088</v>
      </c>
      <c r="L28" s="16" t="s">
        <v>10</v>
      </c>
      <c r="M28" s="45">
        <f>'$25'!M28</f>
        <v>123</v>
      </c>
      <c r="N28" s="45">
        <f>'$25'!N28</f>
        <v>123</v>
      </c>
      <c r="O28" s="45">
        <f t="shared" si="8"/>
        <v>790.77588678316795</v>
      </c>
      <c r="P28" s="45">
        <f t="shared" si="8"/>
        <v>835.61267882112952</v>
      </c>
      <c r="Q28" s="45">
        <f t="shared" si="8"/>
        <v>868.31901181202488</v>
      </c>
      <c r="R28" s="45">
        <f t="shared" si="8"/>
        <v>927.85414810277825</v>
      </c>
      <c r="T28" s="16" t="s">
        <v>11</v>
      </c>
      <c r="U28" s="45">
        <f>'$25'!U28</f>
        <v>145</v>
      </c>
      <c r="V28" s="45">
        <f>'$25'!V28</f>
        <v>147</v>
      </c>
      <c r="W28" s="45">
        <f t="shared" si="10"/>
        <v>1611.0644409666068</v>
      </c>
      <c r="X28" s="45">
        <f t="shared" si="11"/>
        <v>1611.1611072496942</v>
      </c>
      <c r="Y28" s="45">
        <f t="shared" si="12"/>
        <v>1611.2416669162344</v>
      </c>
      <c r="Z28" s="45">
        <f t="shared" si="13"/>
        <v>1611.3383438331448</v>
      </c>
      <c r="AB28" s="16" t="s">
        <v>12</v>
      </c>
      <c r="AC28" s="45">
        <f>'$25'!AC28</f>
        <v>100</v>
      </c>
      <c r="AD28" s="45">
        <f>'$25'!AD28</f>
        <v>100</v>
      </c>
      <c r="AE28" s="45">
        <f t="shared" si="15"/>
        <v>1566.7082635200002</v>
      </c>
      <c r="AF28" s="45">
        <f t="shared" si="15"/>
        <v>1523.9356988298387</v>
      </c>
      <c r="AG28" s="45">
        <f t="shared" si="15"/>
        <v>1588.9958762828699</v>
      </c>
      <c r="AH28" s="45">
        <f t="shared" si="15"/>
        <v>1705.530470535301</v>
      </c>
    </row>
    <row r="29" spans="1:34" x14ac:dyDescent="0.3">
      <c r="A29" s="13">
        <v>24000</v>
      </c>
      <c r="B29" s="13">
        <v>24999</v>
      </c>
      <c r="C29" s="13"/>
      <c r="D29" s="16" t="s">
        <v>9</v>
      </c>
      <c r="E29" s="45"/>
      <c r="F29" s="45">
        <f>'$25'!F29</f>
        <v>106</v>
      </c>
      <c r="G29" s="45">
        <f t="shared" si="3"/>
        <v>547.45622700000001</v>
      </c>
      <c r="H29" s="45">
        <f t="shared" si="4"/>
        <v>696.03566684268981</v>
      </c>
      <c r="I29" s="45">
        <f t="shared" si="5"/>
        <v>681.18500922744659</v>
      </c>
      <c r="J29" s="45">
        <f t="shared" si="6"/>
        <v>719.9989566218876</v>
      </c>
      <c r="L29" s="16" t="s">
        <v>10</v>
      </c>
      <c r="M29" s="45"/>
      <c r="N29" s="45">
        <f>'$25'!N29</f>
        <v>112</v>
      </c>
      <c r="O29" s="45">
        <f t="shared" si="8"/>
        <v>779.85787651199996</v>
      </c>
      <c r="P29" s="45">
        <f t="shared" si="8"/>
        <v>828.15924561063389</v>
      </c>
      <c r="Q29" s="45">
        <f t="shared" si="8"/>
        <v>858.95638719163617</v>
      </c>
      <c r="R29" s="45">
        <f t="shared" si="8"/>
        <v>920.2163523780406</v>
      </c>
      <c r="T29" s="16" t="s">
        <v>11</v>
      </c>
      <c r="U29" s="45"/>
      <c r="V29" s="45">
        <f>'$25'!V29</f>
        <v>134</v>
      </c>
      <c r="W29" s="45">
        <f t="shared" si="10"/>
        <v>1611.0483304833019</v>
      </c>
      <c r="X29" s="45">
        <f t="shared" si="11"/>
        <v>1611.1449957997361</v>
      </c>
      <c r="Y29" s="45">
        <f t="shared" si="12"/>
        <v>1611.2255546606877</v>
      </c>
      <c r="Z29" s="45">
        <f t="shared" si="13"/>
        <v>1611.3222306108387</v>
      </c>
      <c r="AB29" s="16" t="s">
        <v>12</v>
      </c>
      <c r="AC29" s="45"/>
      <c r="AD29" s="45">
        <f>'$25'!AD29</f>
        <v>100</v>
      </c>
      <c r="AE29" s="45">
        <f t="shared" si="15"/>
        <v>1521.0759840000001</v>
      </c>
      <c r="AF29" s="45">
        <f t="shared" si="15"/>
        <v>1498.1672226010996</v>
      </c>
      <c r="AG29" s="45">
        <f t="shared" si="15"/>
        <v>1560.1334082306037</v>
      </c>
      <c r="AH29" s="45">
        <f t="shared" si="15"/>
        <v>1677.6809664915415</v>
      </c>
    </row>
    <row r="30" spans="1:34" x14ac:dyDescent="0.3">
      <c r="A30" s="13">
        <v>25000</v>
      </c>
      <c r="B30" s="13">
        <v>25999</v>
      </c>
      <c r="C30" s="13"/>
      <c r="D30" s="16" t="s">
        <v>9</v>
      </c>
      <c r="E30" s="45"/>
      <c r="F30" s="45">
        <f>'$25'!F30</f>
        <v>100</v>
      </c>
      <c r="G30" s="45">
        <f t="shared" si="3"/>
        <v>531.51089999999999</v>
      </c>
      <c r="H30" s="45">
        <f t="shared" si="4"/>
        <v>684.26628671125616</v>
      </c>
      <c r="I30" s="45">
        <f t="shared" si="5"/>
        <v>668.81198745944687</v>
      </c>
      <c r="J30" s="45">
        <f t="shared" si="6"/>
        <v>708.24213714527605</v>
      </c>
      <c r="L30" s="16" t="s">
        <v>10</v>
      </c>
      <c r="M30" s="45"/>
      <c r="N30" s="45">
        <f>'$25'!N30</f>
        <v>102</v>
      </c>
      <c r="O30" s="45">
        <f t="shared" si="8"/>
        <v>769.09060799999997</v>
      </c>
      <c r="P30" s="45">
        <f t="shared" si="8"/>
        <v>820.77229495602967</v>
      </c>
      <c r="Q30" s="45">
        <f t="shared" si="8"/>
        <v>849.69471480031279</v>
      </c>
      <c r="R30" s="45">
        <f t="shared" si="8"/>
        <v>912.64142852131374</v>
      </c>
      <c r="T30" s="16" t="s">
        <v>11</v>
      </c>
      <c r="U30" s="45"/>
      <c r="V30" s="45">
        <f>'$25'!V30</f>
        <v>122</v>
      </c>
      <c r="W30" s="45">
        <f t="shared" si="10"/>
        <v>1611.0322201611002</v>
      </c>
      <c r="X30" s="45">
        <f t="shared" si="11"/>
        <v>1611.1288845108909</v>
      </c>
      <c r="Y30" s="45">
        <f t="shared" si="12"/>
        <v>1611.2094425662619</v>
      </c>
      <c r="Z30" s="45">
        <f t="shared" si="13"/>
        <v>1611.306117549663</v>
      </c>
      <c r="AB30" s="16" t="s">
        <v>12</v>
      </c>
      <c r="AC30" s="45"/>
      <c r="AD30" s="45">
        <f>'$25'!AD30</f>
        <v>100</v>
      </c>
      <c r="AE30" s="45">
        <f t="shared" si="15"/>
        <v>1476.7728</v>
      </c>
      <c r="AF30" s="45">
        <f t="shared" si="15"/>
        <v>1472.8344697218831</v>
      </c>
      <c r="AG30" s="45">
        <f t="shared" si="15"/>
        <v>1531.7951970845397</v>
      </c>
      <c r="AH30" s="45">
        <f t="shared" si="15"/>
        <v>1650.2862153172748</v>
      </c>
    </row>
    <row r="31" spans="1:34" x14ac:dyDescent="0.3">
      <c r="A31" s="13">
        <v>26000</v>
      </c>
      <c r="B31" s="13">
        <v>26999</v>
      </c>
      <c r="C31" s="13"/>
      <c r="D31" s="16" t="s">
        <v>9</v>
      </c>
      <c r="E31" s="45"/>
      <c r="F31" s="45">
        <f>'$25'!F31</f>
        <v>100</v>
      </c>
      <c r="G31" s="45">
        <f>G32*$G$3</f>
        <v>516.03</v>
      </c>
      <c r="H31" s="45">
        <f t="shared" si="4"/>
        <v>672.69591693989003</v>
      </c>
      <c r="I31" s="45">
        <f t="shared" si="5"/>
        <v>656.66370884579965</v>
      </c>
      <c r="J31" s="45">
        <f t="shared" si="6"/>
        <v>696.6772940638167</v>
      </c>
      <c r="L31" s="16" t="s">
        <v>10</v>
      </c>
      <c r="M31" s="45"/>
      <c r="N31" s="45">
        <f>'$25'!N31</f>
        <v>100</v>
      </c>
      <c r="O31" s="45">
        <f>O32*O$3</f>
        <v>758.47199999999998</v>
      </c>
      <c r="P31" s="45">
        <f t="shared" ref="P31:R47" si="19">P32*P$3</f>
        <v>813.45123385136742</v>
      </c>
      <c r="Q31" s="45">
        <f t="shared" si="19"/>
        <v>840.53290612356602</v>
      </c>
      <c r="R31" s="45">
        <f t="shared" si="19"/>
        <v>905.12885899168282</v>
      </c>
      <c r="T31" s="16" t="s">
        <v>11</v>
      </c>
      <c r="U31" s="45"/>
      <c r="V31" s="45">
        <f>'$25'!V31</f>
        <v>111</v>
      </c>
      <c r="W31" s="45">
        <f>W32*U$3</f>
        <v>1611.01611</v>
      </c>
      <c r="X31" s="45">
        <f t="shared" si="11"/>
        <v>1611.112773383157</v>
      </c>
      <c r="Y31" s="45">
        <f t="shared" si="12"/>
        <v>1611.1933306329554</v>
      </c>
      <c r="Z31" s="45">
        <f t="shared" si="13"/>
        <v>1611.2900046496163</v>
      </c>
      <c r="AB31" s="16" t="s">
        <v>12</v>
      </c>
      <c r="AC31" s="45"/>
      <c r="AD31" s="45">
        <f>'$25'!AD31</f>
        <v>100</v>
      </c>
      <c r="AE31" s="45">
        <f>AE32*AE$3</f>
        <v>1433.76</v>
      </c>
      <c r="AF31" s="45">
        <f t="shared" ref="AF31:AH47" si="20">AF32*AF$3</f>
        <v>1447.9300724753077</v>
      </c>
      <c r="AG31" s="45">
        <f t="shared" si="20"/>
        <v>1503.9717202597346</v>
      </c>
      <c r="AH31" s="45">
        <f t="shared" si="20"/>
        <v>1623.3387913803608</v>
      </c>
    </row>
    <row r="32" spans="1:34" x14ac:dyDescent="0.3">
      <c r="A32" s="13">
        <v>27000</v>
      </c>
      <c r="B32" s="13">
        <v>27999</v>
      </c>
      <c r="C32" s="13"/>
      <c r="D32" s="16" t="s">
        <v>9</v>
      </c>
      <c r="E32" s="45"/>
      <c r="F32" s="45">
        <f>'$25'!F32</f>
        <v>100</v>
      </c>
      <c r="G32" s="53">
        <f>G2</f>
        <v>501</v>
      </c>
      <c r="H32" s="45">
        <f t="shared" si="4"/>
        <v>661.32119243009242</v>
      </c>
      <c r="I32" s="45">
        <f t="shared" si="5"/>
        <v>644.73609115935164</v>
      </c>
      <c r="J32" s="45">
        <f t="shared" si="6"/>
        <v>685.30129260654803</v>
      </c>
      <c r="L32" s="16" t="s">
        <v>10</v>
      </c>
      <c r="M32" s="45"/>
      <c r="N32" s="45">
        <f>'$25'!N32</f>
        <v>100</v>
      </c>
      <c r="O32" s="53">
        <f>O2</f>
        <v>748</v>
      </c>
      <c r="P32" s="45">
        <f t="shared" si="19"/>
        <v>806.1954745801462</v>
      </c>
      <c r="Q32" s="45">
        <f t="shared" si="19"/>
        <v>831.46988438378287</v>
      </c>
      <c r="R32" s="45">
        <f t="shared" si="19"/>
        <v>897.67813050846257</v>
      </c>
      <c r="T32" s="16" t="s">
        <v>11</v>
      </c>
      <c r="U32" s="45"/>
      <c r="V32" s="45">
        <f>'$25'!V32</f>
        <v>101</v>
      </c>
      <c r="W32" s="53">
        <f>W2</f>
        <v>1611</v>
      </c>
      <c r="X32" s="45">
        <f t="shared" si="11"/>
        <v>1611.0966624165328</v>
      </c>
      <c r="Y32" s="45">
        <f t="shared" si="12"/>
        <v>1611.1772188607667</v>
      </c>
      <c r="Z32" s="45">
        <f t="shared" si="13"/>
        <v>1611.2738919106971</v>
      </c>
      <c r="AB32" s="16" t="s">
        <v>12</v>
      </c>
      <c r="AC32" s="45"/>
      <c r="AD32" s="45">
        <f>'$25'!AD32</f>
        <v>100</v>
      </c>
      <c r="AE32" s="53">
        <f>AE2</f>
        <v>1392</v>
      </c>
      <c r="AF32" s="45">
        <f t="shared" si="20"/>
        <v>1423.4467877264133</v>
      </c>
      <c r="AG32" s="45">
        <f t="shared" si="20"/>
        <v>1476.6536281391602</v>
      </c>
      <c r="AH32" s="45">
        <f t="shared" si="20"/>
        <v>1596.8313903013584</v>
      </c>
    </row>
    <row r="33" spans="1:34" x14ac:dyDescent="0.3">
      <c r="A33" s="13">
        <v>28000</v>
      </c>
      <c r="B33" s="13">
        <v>28999</v>
      </c>
      <c r="C33" s="13"/>
      <c r="D33" s="16" t="s">
        <v>9</v>
      </c>
      <c r="E33" s="45"/>
      <c r="F33" s="45">
        <f>'$25'!F33</f>
        <v>100</v>
      </c>
      <c r="G33" s="45">
        <f>'$25'!G33</f>
        <v>100</v>
      </c>
      <c r="H33" s="45">
        <f t="shared" si="4"/>
        <v>650.13880498436129</v>
      </c>
      <c r="I33" s="45">
        <f t="shared" si="5"/>
        <v>633.02512632238745</v>
      </c>
      <c r="J33" s="45">
        <f t="shared" si="6"/>
        <v>674.11104918999422</v>
      </c>
      <c r="L33" s="16" t="s">
        <v>10</v>
      </c>
      <c r="M33" s="45"/>
      <c r="N33" s="45">
        <f>'$25'!N33</f>
        <v>100</v>
      </c>
      <c r="O33" s="45">
        <f>'$25'!O33</f>
        <v>100</v>
      </c>
      <c r="P33" s="45">
        <f t="shared" si="19"/>
        <v>799.00443466813306</v>
      </c>
      <c r="Q33" s="45">
        <f t="shared" si="19"/>
        <v>822.50458441367391</v>
      </c>
      <c r="R33" s="45">
        <f t="shared" si="19"/>
        <v>890.28873401612873</v>
      </c>
      <c r="T33" s="16" t="s">
        <v>11</v>
      </c>
      <c r="U33" s="45"/>
      <c r="V33" s="45">
        <f>'$25'!V33</f>
        <v>100</v>
      </c>
      <c r="W33" s="45">
        <f>'$25'!W33</f>
        <v>100</v>
      </c>
      <c r="X33" s="45">
        <f t="shared" si="11"/>
        <v>1611.0805516110165</v>
      </c>
      <c r="Y33" s="45">
        <f t="shared" si="12"/>
        <v>1611.1611072496942</v>
      </c>
      <c r="Z33" s="45">
        <f t="shared" si="13"/>
        <v>1611.2577793329037</v>
      </c>
      <c r="AB33" s="16" t="s">
        <v>12</v>
      </c>
      <c r="AC33" s="45"/>
      <c r="AD33" s="45">
        <f>'$25'!AD33</f>
        <v>100</v>
      </c>
      <c r="AE33" s="45">
        <f>'$25'!AE33</f>
        <v>100</v>
      </c>
      <c r="AF33" s="45">
        <f t="shared" si="20"/>
        <v>1399.3774948155851</v>
      </c>
      <c r="AG33" s="45">
        <f t="shared" si="20"/>
        <v>1449.8317409319197</v>
      </c>
      <c r="AH33" s="45">
        <f t="shared" si="20"/>
        <v>1570.7568269735968</v>
      </c>
    </row>
    <row r="34" spans="1:34" x14ac:dyDescent="0.3">
      <c r="A34" s="13">
        <v>29000</v>
      </c>
      <c r="B34" s="13">
        <v>29999</v>
      </c>
      <c r="C34" s="13"/>
      <c r="D34" s="16" t="s">
        <v>9</v>
      </c>
      <c r="E34" s="45"/>
      <c r="F34" s="45">
        <f>'$25'!F34</f>
        <v>100</v>
      </c>
      <c r="G34" s="45">
        <f>'$25'!G34</f>
        <v>100</v>
      </c>
      <c r="H34" s="45">
        <f t="shared" si="4"/>
        <v>639.14550234404362</v>
      </c>
      <c r="I34" s="45">
        <f t="shared" si="5"/>
        <v>621.52687905978155</v>
      </c>
      <c r="J34" s="45">
        <f t="shared" si="6"/>
        <v>663.10353058232761</v>
      </c>
      <c r="L34" s="16" t="s">
        <v>10</v>
      </c>
      <c r="M34" s="45"/>
      <c r="N34" s="45">
        <f>'$25'!N34</f>
        <v>100</v>
      </c>
      <c r="O34" s="45">
        <f>'$25'!O34</f>
        <v>100</v>
      </c>
      <c r="P34" s="45">
        <f t="shared" si="19"/>
        <v>791.87753683660367</v>
      </c>
      <c r="Q34" s="45">
        <f t="shared" si="19"/>
        <v>813.6359525310852</v>
      </c>
      <c r="R34" s="45">
        <f t="shared" si="19"/>
        <v>882.96016464953755</v>
      </c>
      <c r="T34" s="16" t="s">
        <v>11</v>
      </c>
      <c r="U34" s="45"/>
      <c r="V34" s="45">
        <f>'$25'!V34</f>
        <v>100</v>
      </c>
      <c r="W34" s="45">
        <f>'$25'!W34</f>
        <v>100</v>
      </c>
      <c r="X34" s="45">
        <f t="shared" si="11"/>
        <v>1611.0644409666068</v>
      </c>
      <c r="Y34" s="45">
        <f t="shared" si="12"/>
        <v>1611.1449957997361</v>
      </c>
      <c r="Z34" s="45">
        <f t="shared" si="13"/>
        <v>1611.2416669162344</v>
      </c>
      <c r="AB34" s="16" t="s">
        <v>12</v>
      </c>
      <c r="AC34" s="45"/>
      <c r="AD34" s="45">
        <f>'$25'!AD34</f>
        <v>100</v>
      </c>
      <c r="AE34" s="45">
        <f>'$25'!AE34</f>
        <v>100</v>
      </c>
      <c r="AF34" s="45">
        <f t="shared" si="20"/>
        <v>1375.7151934875983</v>
      </c>
      <c r="AG34" s="45">
        <f t="shared" si="20"/>
        <v>1423.497045588532</v>
      </c>
      <c r="AH34" s="45">
        <f t="shared" si="20"/>
        <v>1545.1080336155783</v>
      </c>
    </row>
    <row r="35" spans="1:34" x14ac:dyDescent="0.3">
      <c r="A35" s="13">
        <v>30000</v>
      </c>
      <c r="B35" s="13">
        <v>30999</v>
      </c>
      <c r="C35" s="13"/>
      <c r="D35" s="16" t="s">
        <v>9</v>
      </c>
      <c r="E35" s="45"/>
      <c r="F35" s="45">
        <f>'$25'!F35</f>
        <v>100</v>
      </c>
      <c r="G35" s="45">
        <f>'$25'!G35</f>
        <v>100</v>
      </c>
      <c r="H35" s="45">
        <f t="shared" si="4"/>
        <v>628.33808724345613</v>
      </c>
      <c r="I35" s="45">
        <f t="shared" si="5"/>
        <v>610.23748557661418</v>
      </c>
      <c r="J35" s="45">
        <f t="shared" si="6"/>
        <v>652.27575308118003</v>
      </c>
      <c r="L35" s="16" t="s">
        <v>10</v>
      </c>
      <c r="M35" s="45"/>
      <c r="N35" s="45">
        <f>'$25'!N35</f>
        <v>100</v>
      </c>
      <c r="O35" s="45">
        <f>'$25'!O35</f>
        <v>100</v>
      </c>
      <c r="P35" s="45">
        <f t="shared" si="19"/>
        <v>784.81420895599979</v>
      </c>
      <c r="Q35" s="45">
        <f t="shared" si="19"/>
        <v>804.86294641515997</v>
      </c>
      <c r="R35" s="45">
        <f t="shared" si="19"/>
        <v>875.69192169943233</v>
      </c>
      <c r="T35" s="16" t="s">
        <v>11</v>
      </c>
      <c r="U35" s="45"/>
      <c r="V35" s="45">
        <f>'$25'!V35</f>
        <v>100</v>
      </c>
      <c r="W35" s="45">
        <f>'$25'!W35</f>
        <v>100</v>
      </c>
      <c r="X35" s="45">
        <f t="shared" si="11"/>
        <v>1611.0483304833019</v>
      </c>
      <c r="Y35" s="45">
        <f t="shared" si="12"/>
        <v>1611.1288845108909</v>
      </c>
      <c r="Z35" s="45">
        <f t="shared" si="13"/>
        <v>1611.2255546606877</v>
      </c>
      <c r="AB35" s="16" t="s">
        <v>12</v>
      </c>
      <c r="AC35" s="45"/>
      <c r="AD35" s="45">
        <f>'$25'!AD35</f>
        <v>100</v>
      </c>
      <c r="AE35" s="45">
        <f>'$25'!AE35</f>
        <v>100</v>
      </c>
      <c r="AF35" s="45">
        <f t="shared" si="20"/>
        <v>1352.4530018556804</v>
      </c>
      <c r="AG35" s="45">
        <f t="shared" si="20"/>
        <v>1397.6406927722455</v>
      </c>
      <c r="AH35" s="45">
        <f t="shared" si="20"/>
        <v>1519.8780578551823</v>
      </c>
    </row>
    <row r="36" spans="1:34" x14ac:dyDescent="0.3">
      <c r="A36" s="13">
        <v>31000</v>
      </c>
      <c r="B36" s="13">
        <v>31999</v>
      </c>
      <c r="C36" s="13"/>
      <c r="D36" s="16" t="s">
        <v>9</v>
      </c>
      <c r="E36" s="45"/>
      <c r="F36" s="45">
        <f>'$25'!F36</f>
        <v>100</v>
      </c>
      <c r="G36" s="45">
        <f>'$25'!G36</f>
        <v>100</v>
      </c>
      <c r="H36" s="45">
        <f t="shared" si="4"/>
        <v>617.71341648000009</v>
      </c>
      <c r="I36" s="45">
        <f t="shared" si="5"/>
        <v>599.15315225980771</v>
      </c>
      <c r="J36" s="45">
        <f t="shared" si="6"/>
        <v>641.62478170487907</v>
      </c>
      <c r="L36" s="16" t="s">
        <v>10</v>
      </c>
      <c r="M36" s="45"/>
      <c r="N36" s="45">
        <f>'$25'!N36</f>
        <v>100</v>
      </c>
      <c r="O36" s="45">
        <f>'$25'!O36</f>
        <v>100</v>
      </c>
      <c r="P36" s="45">
        <f t="shared" si="19"/>
        <v>777.81388399999992</v>
      </c>
      <c r="Q36" s="45">
        <f t="shared" si="19"/>
        <v>796.18453498383622</v>
      </c>
      <c r="R36" s="45">
        <f t="shared" si="19"/>
        <v>868.483508578233</v>
      </c>
      <c r="T36" s="16" t="s">
        <v>11</v>
      </c>
      <c r="U36" s="45"/>
      <c r="V36" s="45">
        <f>'$25'!V36</f>
        <v>100</v>
      </c>
      <c r="W36" s="45">
        <f>'$25'!W36</f>
        <v>100</v>
      </c>
      <c r="X36" s="45">
        <f t="shared" si="11"/>
        <v>1611.0322201611002</v>
      </c>
      <c r="Y36" s="45">
        <f t="shared" si="12"/>
        <v>1611.112773383157</v>
      </c>
      <c r="Z36" s="45">
        <f t="shared" si="13"/>
        <v>1611.2094425662619</v>
      </c>
      <c r="AB36" s="16" t="s">
        <v>12</v>
      </c>
      <c r="AC36" s="45"/>
      <c r="AD36" s="45">
        <f>'$25'!AD36</f>
        <v>100</v>
      </c>
      <c r="AE36" s="45">
        <f>'$25'!AE36</f>
        <v>100</v>
      </c>
      <c r="AF36" s="45">
        <f t="shared" si="20"/>
        <v>1329.5841544000002</v>
      </c>
      <c r="AG36" s="45">
        <f t="shared" si="20"/>
        <v>1372.2539938853663</v>
      </c>
      <c r="AH36" s="45">
        <f t="shared" si="20"/>
        <v>1495.0600608451527</v>
      </c>
    </row>
    <row r="37" spans="1:34" x14ac:dyDescent="0.3">
      <c r="A37" s="13">
        <v>32000</v>
      </c>
      <c r="B37" s="13">
        <v>32999</v>
      </c>
      <c r="C37" s="13"/>
      <c r="D37" s="16" t="s">
        <v>9</v>
      </c>
      <c r="E37" s="45"/>
      <c r="F37" s="45">
        <f>'$25'!F37</f>
        <v>0</v>
      </c>
      <c r="G37" s="45">
        <f>'$25'!G37</f>
        <v>100</v>
      </c>
      <c r="H37" s="45">
        <f>H38*$H$3</f>
        <v>607.26840000000004</v>
      </c>
      <c r="I37" s="45">
        <f t="shared" si="5"/>
        <v>588.27015440334583</v>
      </c>
      <c r="J37" s="45">
        <f t="shared" si="6"/>
        <v>631.14772939689067</v>
      </c>
      <c r="L37" s="16" t="s">
        <v>10</v>
      </c>
      <c r="M37" s="45"/>
      <c r="N37" s="45">
        <f>'$25'!N37</f>
        <v>0</v>
      </c>
      <c r="O37" s="45">
        <f>'$25'!O37</f>
        <v>100</v>
      </c>
      <c r="P37" s="45">
        <f>P38*P$3</f>
        <v>770.87599999999998</v>
      </c>
      <c r="Q37" s="45">
        <f t="shared" si="19"/>
        <v>787.59969827266423</v>
      </c>
      <c r="R37" s="45">
        <f t="shared" si="19"/>
        <v>861.33443278610832</v>
      </c>
      <c r="T37" s="16" t="s">
        <v>11</v>
      </c>
      <c r="U37" s="45"/>
      <c r="V37" s="45">
        <f>'$25'!V37</f>
        <v>0</v>
      </c>
      <c r="W37" s="45">
        <f>'$25'!W37</f>
        <v>100</v>
      </c>
      <c r="X37" s="45">
        <f>X38*U$3</f>
        <v>1611.01611</v>
      </c>
      <c r="Y37" s="45">
        <f t="shared" si="12"/>
        <v>1611.0966624165328</v>
      </c>
      <c r="Z37" s="45">
        <f t="shared" si="13"/>
        <v>1611.1933306329554</v>
      </c>
      <c r="AB37" s="16" t="s">
        <v>12</v>
      </c>
      <c r="AC37" s="45"/>
      <c r="AD37" s="45">
        <f>'$25'!AD37</f>
        <v>0</v>
      </c>
      <c r="AE37" s="45">
        <f>'$25'!AE37</f>
        <v>100</v>
      </c>
      <c r="AF37" s="45">
        <f>AF38*AF$3</f>
        <v>1307.1020000000001</v>
      </c>
      <c r="AG37" s="45">
        <f t="shared" si="20"/>
        <v>1347.3284181495987</v>
      </c>
      <c r="AH37" s="45">
        <f t="shared" si="20"/>
        <v>1470.6473154093576</v>
      </c>
    </row>
    <row r="38" spans="1:34" x14ac:dyDescent="0.3">
      <c r="A38" s="13">
        <v>33000</v>
      </c>
      <c r="B38" s="13">
        <v>33999</v>
      </c>
      <c r="C38" s="13"/>
      <c r="D38" s="16" t="s">
        <v>9</v>
      </c>
      <c r="E38" s="45"/>
      <c r="F38" s="15"/>
      <c r="G38" s="45">
        <f>'$25'!G38</f>
        <v>100</v>
      </c>
      <c r="H38" s="53">
        <f>H2</f>
        <v>597</v>
      </c>
      <c r="I38" s="45">
        <f t="shared" si="5"/>
        <v>577.58483495664791</v>
      </c>
      <c r="J38" s="45">
        <f t="shared" si="6"/>
        <v>620.84175624325269</v>
      </c>
      <c r="L38" s="16" t="s">
        <v>10</v>
      </c>
      <c r="M38" s="45"/>
      <c r="N38" s="15"/>
      <c r="O38" s="45">
        <f>'$25'!O38</f>
        <v>100</v>
      </c>
      <c r="P38" s="53">
        <f>P2</f>
        <v>764</v>
      </c>
      <c r="Q38" s="45">
        <f t="shared" si="19"/>
        <v>779.10742731493156</v>
      </c>
      <c r="R38" s="45">
        <f t="shared" si="19"/>
        <v>854.24420587732652</v>
      </c>
      <c r="T38" s="16" t="s">
        <v>11</v>
      </c>
      <c r="U38" s="45"/>
      <c r="V38" s="15"/>
      <c r="W38" s="45">
        <f>'$25'!W38</f>
        <v>100</v>
      </c>
      <c r="X38" s="53">
        <f>X2</f>
        <v>1611</v>
      </c>
      <c r="Y38" s="45">
        <f t="shared" si="12"/>
        <v>1611.0805516110165</v>
      </c>
      <c r="Z38" s="45">
        <f t="shared" si="13"/>
        <v>1611.1772188607667</v>
      </c>
      <c r="AB38" s="16" t="s">
        <v>12</v>
      </c>
      <c r="AC38" s="45"/>
      <c r="AD38" s="15"/>
      <c r="AE38" s="45">
        <f>'$25'!AE38</f>
        <v>100</v>
      </c>
      <c r="AF38" s="53">
        <f>AF2</f>
        <v>1285</v>
      </c>
      <c r="AG38" s="45">
        <f t="shared" si="20"/>
        <v>1322.8555897394194</v>
      </c>
      <c r="AH38" s="45">
        <f t="shared" si="20"/>
        <v>1446.6332042193169</v>
      </c>
    </row>
    <row r="39" spans="1:34" x14ac:dyDescent="0.3">
      <c r="A39" s="13">
        <v>34000</v>
      </c>
      <c r="B39" s="13">
        <v>34999</v>
      </c>
      <c r="C39" s="13"/>
      <c r="D39" s="16" t="s">
        <v>9</v>
      </c>
      <c r="E39" s="45"/>
      <c r="F39" s="15"/>
      <c r="G39" s="45">
        <f>'$25'!G39</f>
        <v>100</v>
      </c>
      <c r="H39" s="45">
        <f>'$25'!H39</f>
        <v>100</v>
      </c>
      <c r="I39" s="45">
        <f t="shared" si="5"/>
        <v>567.09360329567789</v>
      </c>
      <c r="J39" s="45">
        <f t="shared" si="6"/>
        <v>610.70406870278646</v>
      </c>
      <c r="L39" s="16" t="s">
        <v>10</v>
      </c>
      <c r="M39" s="45"/>
      <c r="N39" s="15"/>
      <c r="O39" s="45">
        <f>'$25'!O39</f>
        <v>100</v>
      </c>
      <c r="P39" s="45">
        <f>'$25'!P39</f>
        <v>100</v>
      </c>
      <c r="Q39" s="45">
        <f t="shared" si="19"/>
        <v>770.70672402308003</v>
      </c>
      <c r="R39" s="45">
        <f t="shared" si="19"/>
        <v>847.21234342688342</v>
      </c>
      <c r="T39" s="16" t="s">
        <v>11</v>
      </c>
      <c r="U39" s="45"/>
      <c r="V39" s="15"/>
      <c r="W39" s="45">
        <f>'$25'!W39</f>
        <v>100</v>
      </c>
      <c r="X39" s="45">
        <f>'$25'!X39</f>
        <v>100</v>
      </c>
      <c r="Y39" s="45">
        <f t="shared" si="12"/>
        <v>1611.0644409666068</v>
      </c>
      <c r="Z39" s="45">
        <f t="shared" si="13"/>
        <v>1611.1611072496942</v>
      </c>
      <c r="AB39" s="16" t="s">
        <v>12</v>
      </c>
      <c r="AC39" s="45"/>
      <c r="AD39" s="15"/>
      <c r="AE39" s="45">
        <f>'$25'!AE39</f>
        <v>100</v>
      </c>
      <c r="AF39" s="45">
        <f>'$25'!AF39</f>
        <v>100</v>
      </c>
      <c r="AG39" s="45">
        <f t="shared" si="20"/>
        <v>1298.8272849675204</v>
      </c>
      <c r="AH39" s="45">
        <f t="shared" si="20"/>
        <v>1423.0112180005085</v>
      </c>
    </row>
    <row r="40" spans="1:34" x14ac:dyDescent="0.3">
      <c r="A40" s="13">
        <v>35000</v>
      </c>
      <c r="B40" s="13">
        <v>35999</v>
      </c>
      <c r="D40" s="16" t="s">
        <v>9</v>
      </c>
      <c r="E40" s="45"/>
      <c r="F40" s="15"/>
      <c r="G40" s="45">
        <f>'$25'!G40</f>
        <v>100</v>
      </c>
      <c r="H40" s="45">
        <f>'$25'!H40</f>
        <v>100</v>
      </c>
      <c r="I40" s="45">
        <f t="shared" si="5"/>
        <v>556.79293401637494</v>
      </c>
      <c r="J40" s="45">
        <f t="shared" si="6"/>
        <v>600.73191884987853</v>
      </c>
      <c r="L40" s="16" t="s">
        <v>10</v>
      </c>
      <c r="M40" s="45"/>
      <c r="N40" s="15"/>
      <c r="O40" s="45">
        <f>'$25'!O40</f>
        <v>100</v>
      </c>
      <c r="P40" s="45">
        <f>'$25'!P40</f>
        <v>100</v>
      </c>
      <c r="Q40" s="45">
        <f t="shared" si="19"/>
        <v>762.39660107140185</v>
      </c>
      <c r="R40" s="45">
        <f t="shared" si="19"/>
        <v>840.23836499740503</v>
      </c>
      <c r="T40" s="16" t="s">
        <v>11</v>
      </c>
      <c r="U40" s="45"/>
      <c r="V40" s="15"/>
      <c r="W40" s="45">
        <f>'$25'!W40</f>
        <v>100</v>
      </c>
      <c r="X40" s="45">
        <f>'$25'!X40</f>
        <v>100</v>
      </c>
      <c r="Y40" s="45">
        <f t="shared" si="12"/>
        <v>1611.0483304833019</v>
      </c>
      <c r="Z40" s="45">
        <f t="shared" si="13"/>
        <v>1611.1449957997361</v>
      </c>
      <c r="AB40" s="16" t="s">
        <v>12</v>
      </c>
      <c r="AC40" s="45"/>
      <c r="AD40" s="15"/>
      <c r="AE40" s="45">
        <f>'$25'!AE40</f>
        <v>100</v>
      </c>
      <c r="AF40" s="45">
        <f>'$25'!AF40</f>
        <v>100</v>
      </c>
      <c r="AG40" s="45">
        <f t="shared" si="20"/>
        <v>1275.235429521375</v>
      </c>
      <c r="AH40" s="45">
        <f t="shared" si="20"/>
        <v>1399.7749537679604</v>
      </c>
    </row>
    <row r="41" spans="1:34" x14ac:dyDescent="0.3">
      <c r="A41" s="13">
        <v>36000</v>
      </c>
      <c r="B41" s="13">
        <v>36999</v>
      </c>
      <c r="D41" s="16" t="s">
        <v>9</v>
      </c>
      <c r="E41" s="45"/>
      <c r="F41" s="15"/>
      <c r="G41" s="45">
        <f>'$25'!G41</f>
        <v>100</v>
      </c>
      <c r="H41" s="45">
        <f>'$25'!H41</f>
        <v>100</v>
      </c>
      <c r="I41" s="45">
        <f t="shared" si="5"/>
        <v>546.67936574999999</v>
      </c>
      <c r="J41" s="45">
        <f t="shared" si="6"/>
        <v>590.92260362962679</v>
      </c>
      <c r="L41" s="16" t="s">
        <v>10</v>
      </c>
      <c r="M41" s="45"/>
      <c r="N41" s="15"/>
      <c r="O41" s="45">
        <f>'$25'!O41</f>
        <v>100</v>
      </c>
      <c r="P41" s="45">
        <f>'$25'!P41</f>
        <v>100</v>
      </c>
      <c r="Q41" s="45">
        <f t="shared" si="19"/>
        <v>754.17608177999989</v>
      </c>
      <c r="R41" s="45">
        <f t="shared" si="19"/>
        <v>833.32179410632261</v>
      </c>
      <c r="T41" s="16" t="s">
        <v>11</v>
      </c>
      <c r="U41" s="45"/>
      <c r="V41" s="15"/>
      <c r="W41" s="45">
        <f>'$25'!W41</f>
        <v>100</v>
      </c>
      <c r="X41" s="45">
        <f>'$25'!X41</f>
        <v>100</v>
      </c>
      <c r="Y41" s="45">
        <f t="shared" si="12"/>
        <v>1611.0322201611002</v>
      </c>
      <c r="Z41" s="45">
        <f t="shared" si="13"/>
        <v>1611.1288845108909</v>
      </c>
      <c r="AB41" s="16" t="s">
        <v>12</v>
      </c>
      <c r="AC41" s="45"/>
      <c r="AD41" s="15"/>
      <c r="AE41" s="45">
        <f>'$25'!AE41</f>
        <v>100</v>
      </c>
      <c r="AF41" s="45">
        <f>'$25'!AF41</f>
        <v>100</v>
      </c>
      <c r="AG41" s="45">
        <f t="shared" si="20"/>
        <v>1252.07209575</v>
      </c>
      <c r="AH41" s="45">
        <f t="shared" si="20"/>
        <v>1376.9181130906557</v>
      </c>
    </row>
    <row r="42" spans="1:34" x14ac:dyDescent="0.3">
      <c r="A42" s="13">
        <v>37000</v>
      </c>
      <c r="B42" s="13">
        <v>37999</v>
      </c>
      <c r="D42" s="16" t="s">
        <v>9</v>
      </c>
      <c r="E42" s="45"/>
      <c r="F42" s="15"/>
      <c r="G42" s="45">
        <f>'$25'!G42</f>
        <v>100</v>
      </c>
      <c r="H42" s="45">
        <f>'$25'!H42</f>
        <v>100</v>
      </c>
      <c r="I42" s="45">
        <f>I43*$I$3</f>
        <v>536.74950000000001</v>
      </c>
      <c r="J42" s="45">
        <f t="shared" si="6"/>
        <v>581.2734641251493</v>
      </c>
      <c r="L42" s="16" t="s">
        <v>10</v>
      </c>
      <c r="M42" s="45"/>
      <c r="N42" s="15"/>
      <c r="O42" s="45">
        <f>'$25'!O42</f>
        <v>100</v>
      </c>
      <c r="P42" s="45">
        <f>'$25'!P42</f>
        <v>100</v>
      </c>
      <c r="Q42" s="45">
        <f>Q43*Q$3</f>
        <v>746.04419999999993</v>
      </c>
      <c r="R42" s="45">
        <f t="shared" si="19"/>
        <v>826.46215819331815</v>
      </c>
      <c r="T42" s="16" t="s">
        <v>11</v>
      </c>
      <c r="U42" s="45"/>
      <c r="V42" s="15"/>
      <c r="W42" s="45">
        <f>'$25'!W42</f>
        <v>100</v>
      </c>
      <c r="X42" s="45">
        <f>'$25'!X42</f>
        <v>100</v>
      </c>
      <c r="Y42" s="45">
        <f>Y43*U$3</f>
        <v>1611.01611</v>
      </c>
      <c r="Z42" s="45">
        <f t="shared" si="13"/>
        <v>1611.112773383157</v>
      </c>
      <c r="AB42" s="16" t="s">
        <v>12</v>
      </c>
      <c r="AC42" s="45"/>
      <c r="AD42" s="15"/>
      <c r="AE42" s="45">
        <f>'$25'!AE42</f>
        <v>100</v>
      </c>
      <c r="AF42" s="45">
        <f>'$25'!AF42</f>
        <v>100</v>
      </c>
      <c r="AG42" s="45">
        <f>AG43*AG$3</f>
        <v>1229.3295000000001</v>
      </c>
      <c r="AH42" s="45">
        <f t="shared" si="20"/>
        <v>1354.4345003842768</v>
      </c>
    </row>
    <row r="43" spans="1:34" x14ac:dyDescent="0.3">
      <c r="A43" s="13">
        <v>38000</v>
      </c>
      <c r="B43" s="13">
        <v>38999</v>
      </c>
      <c r="D43" s="16" t="s">
        <v>9</v>
      </c>
      <c r="E43" s="15"/>
      <c r="F43" s="15"/>
      <c r="G43" s="45">
        <f>'$25'!G43</f>
        <v>100</v>
      </c>
      <c r="H43" s="45">
        <f>'$25'!H43</f>
        <v>100</v>
      </c>
      <c r="I43" s="53">
        <f>I2</f>
        <v>527</v>
      </c>
      <c r="J43" s="45">
        <f t="shared" si="6"/>
        <v>571.78188483685744</v>
      </c>
      <c r="L43" s="16" t="s">
        <v>10</v>
      </c>
      <c r="M43" s="15"/>
      <c r="N43" s="15"/>
      <c r="O43" s="45">
        <f>'$25'!O43</f>
        <v>100</v>
      </c>
      <c r="P43" s="45">
        <f>'$25'!P43</f>
        <v>100</v>
      </c>
      <c r="Q43" s="53">
        <f>Q2</f>
        <v>738</v>
      </c>
      <c r="R43" s="45">
        <f t="shared" si="19"/>
        <v>819.65898858803746</v>
      </c>
      <c r="T43" s="16" t="s">
        <v>11</v>
      </c>
      <c r="U43" s="15"/>
      <c r="V43" s="15"/>
      <c r="W43" s="45">
        <f>'$25'!W43</f>
        <v>100</v>
      </c>
      <c r="X43" s="45">
        <f>'$25'!X43</f>
        <v>100</v>
      </c>
      <c r="Y43" s="53">
        <f>Y2</f>
        <v>1611</v>
      </c>
      <c r="Z43" s="45">
        <f t="shared" si="13"/>
        <v>1611.0966624165328</v>
      </c>
      <c r="AB43" s="16" t="s">
        <v>12</v>
      </c>
      <c r="AC43" s="15"/>
      <c r="AD43" s="15"/>
      <c r="AE43" s="45">
        <f>'$25'!AE43</f>
        <v>100</v>
      </c>
      <c r="AF43" s="45">
        <f>'$25'!AF43</f>
        <v>100</v>
      </c>
      <c r="AG43" s="53">
        <f>AG2</f>
        <v>1207</v>
      </c>
      <c r="AH43" s="45">
        <f t="shared" si="20"/>
        <v>1332.3180212318284</v>
      </c>
    </row>
    <row r="44" spans="1:34" x14ac:dyDescent="0.3">
      <c r="A44" s="13">
        <v>39000</v>
      </c>
      <c r="B44" s="13">
        <v>39999</v>
      </c>
      <c r="D44" s="16" t="s">
        <v>9</v>
      </c>
      <c r="E44" s="15"/>
      <c r="F44" s="15"/>
      <c r="G44" s="45">
        <f>'$25'!G44</f>
        <v>100</v>
      </c>
      <c r="H44" s="45">
        <f>'$25'!H44</f>
        <v>100</v>
      </c>
      <c r="I44" s="45">
        <f>'$25'!I44</f>
        <v>100</v>
      </c>
      <c r="J44" s="45">
        <f t="shared" si="6"/>
        <v>562.44529297349743</v>
      </c>
      <c r="L44" s="16" t="s">
        <v>10</v>
      </c>
      <c r="M44" s="15"/>
      <c r="N44" s="15"/>
      <c r="O44" s="45">
        <f>'$25'!O44</f>
        <v>100</v>
      </c>
      <c r="P44" s="45">
        <f>'$25'!P44</f>
        <v>100</v>
      </c>
      <c r="Q44" s="45">
        <f>'$25'!Q44</f>
        <v>100</v>
      </c>
      <c r="R44" s="45">
        <f t="shared" si="19"/>
        <v>812.91182047806956</v>
      </c>
      <c r="T44" s="16" t="s">
        <v>11</v>
      </c>
      <c r="U44" s="15"/>
      <c r="V44" s="15"/>
      <c r="W44" s="45">
        <f>'$25'!W44</f>
        <v>100</v>
      </c>
      <c r="X44" s="45">
        <f>'$25'!X44</f>
        <v>100</v>
      </c>
      <c r="Y44" s="45">
        <f>'$25'!Y44</f>
        <v>100</v>
      </c>
      <c r="Z44" s="45">
        <f t="shared" si="13"/>
        <v>1611.0805516110165</v>
      </c>
      <c r="AB44" s="16" t="s">
        <v>12</v>
      </c>
      <c r="AC44" s="15"/>
      <c r="AD44" s="15"/>
      <c r="AE44" s="45">
        <f>'$25'!AE44</f>
        <v>100</v>
      </c>
      <c r="AF44" s="45">
        <f>'$25'!AF44</f>
        <v>100</v>
      </c>
      <c r="AG44" s="45">
        <f>'$25'!AG44</f>
        <v>100</v>
      </c>
      <c r="AH44" s="45">
        <f t="shared" si="20"/>
        <v>1310.5626807316826</v>
      </c>
    </row>
    <row r="45" spans="1:34" x14ac:dyDescent="0.3">
      <c r="A45" s="13">
        <v>40000</v>
      </c>
      <c r="B45" s="13">
        <v>40999</v>
      </c>
      <c r="D45" s="16" t="s">
        <v>9</v>
      </c>
      <c r="E45" s="15"/>
      <c r="F45" s="15"/>
      <c r="G45" s="45">
        <f>'$25'!G45</f>
        <v>0</v>
      </c>
      <c r="H45" s="45">
        <f>'$25'!H45</f>
        <v>100</v>
      </c>
      <c r="I45" s="45">
        <f>'$25'!I45</f>
        <v>100</v>
      </c>
      <c r="J45" s="45">
        <f t="shared" si="6"/>
        <v>553.26115775476831</v>
      </c>
      <c r="L45" s="16" t="s">
        <v>10</v>
      </c>
      <c r="M45" s="15"/>
      <c r="N45" s="15"/>
      <c r="O45" s="45">
        <f>'$25'!O45</f>
        <v>0</v>
      </c>
      <c r="P45" s="45">
        <f>'$25'!P45</f>
        <v>100</v>
      </c>
      <c r="Q45" s="45">
        <f>'$25'!Q45</f>
        <v>100</v>
      </c>
      <c r="R45" s="45">
        <f t="shared" si="19"/>
        <v>806.22019287718888</v>
      </c>
      <c r="T45" s="16" t="s">
        <v>11</v>
      </c>
      <c r="U45" s="15"/>
      <c r="V45" s="15"/>
      <c r="W45" s="45">
        <f>'$25'!W45</f>
        <v>0</v>
      </c>
      <c r="X45" s="45">
        <f>'$25'!X45</f>
        <v>100</v>
      </c>
      <c r="Y45" s="45">
        <f>'$25'!Y45</f>
        <v>100</v>
      </c>
      <c r="Z45" s="45">
        <f t="shared" si="13"/>
        <v>1611.0644409666068</v>
      </c>
      <c r="AB45" s="16" t="s">
        <v>12</v>
      </c>
      <c r="AC45" s="15"/>
      <c r="AD45" s="15"/>
      <c r="AE45" s="45">
        <f>'$25'!AE45</f>
        <v>0</v>
      </c>
      <c r="AF45" s="45">
        <f>'$25'!AF45</f>
        <v>100</v>
      </c>
      <c r="AG45" s="45">
        <f>'$25'!AG45</f>
        <v>100</v>
      </c>
      <c r="AH45" s="45">
        <f t="shared" si="20"/>
        <v>1289.1625818725975</v>
      </c>
    </row>
    <row r="46" spans="1:34" x14ac:dyDescent="0.3">
      <c r="A46" s="13">
        <v>41000</v>
      </c>
      <c r="B46" s="13">
        <v>41999</v>
      </c>
      <c r="D46" s="16" t="s">
        <v>9</v>
      </c>
      <c r="E46" s="15"/>
      <c r="F46" s="15"/>
      <c r="G46" s="45">
        <f>'$25'!G46</f>
        <v>0</v>
      </c>
      <c r="H46" s="45">
        <f>'$25'!H46</f>
        <v>100</v>
      </c>
      <c r="I46" s="45">
        <f>'$25'!I46</f>
        <v>100</v>
      </c>
      <c r="J46" s="45">
        <f t="shared" si="6"/>
        <v>544.22698972532794</v>
      </c>
      <c r="L46" s="16" t="s">
        <v>10</v>
      </c>
      <c r="M46" s="15"/>
      <c r="N46" s="15"/>
      <c r="O46" s="45">
        <f>'$25'!O46</f>
        <v>0</v>
      </c>
      <c r="P46" s="45">
        <f>'$25'!P46</f>
        <v>100</v>
      </c>
      <c r="Q46" s="45">
        <f>'$25'!Q46</f>
        <v>100</v>
      </c>
      <c r="R46" s="45">
        <f t="shared" si="19"/>
        <v>799.58364859385983</v>
      </c>
      <c r="T46" s="16" t="s">
        <v>11</v>
      </c>
      <c r="U46" s="15"/>
      <c r="V46" s="15"/>
      <c r="W46" s="45">
        <f>'$25'!W46</f>
        <v>0</v>
      </c>
      <c r="X46" s="45">
        <f>'$25'!X46</f>
        <v>100</v>
      </c>
      <c r="Y46" s="45">
        <f>'$25'!Y46</f>
        <v>100</v>
      </c>
      <c r="Z46" s="45">
        <f t="shared" si="13"/>
        <v>1611.0483304833019</v>
      </c>
      <c r="AB46" s="16" t="s">
        <v>12</v>
      </c>
      <c r="AC46" s="15"/>
      <c r="AD46" s="15"/>
      <c r="AE46" s="45">
        <f>'$25'!AE46</f>
        <v>0</v>
      </c>
      <c r="AF46" s="45">
        <f>'$25'!AF46</f>
        <v>100</v>
      </c>
      <c r="AG46" s="45">
        <f>'$25'!AG46</f>
        <v>100</v>
      </c>
      <c r="AH46" s="45">
        <f t="shared" si="20"/>
        <v>1268.111923935272</v>
      </c>
    </row>
    <row r="47" spans="1:34" x14ac:dyDescent="0.3">
      <c r="A47" s="13">
        <v>42000</v>
      </c>
      <c r="B47" s="13">
        <v>42999</v>
      </c>
      <c r="D47" s="16" t="s">
        <v>9</v>
      </c>
      <c r="E47" s="15"/>
      <c r="F47" s="15"/>
      <c r="G47" s="45"/>
      <c r="H47" s="45">
        <f>'$25'!H47</f>
        <v>100</v>
      </c>
      <c r="I47" s="45">
        <f>'$25'!I47</f>
        <v>100</v>
      </c>
      <c r="J47" s="45">
        <f t="shared" si="6"/>
        <v>535.34034007999992</v>
      </c>
      <c r="L47" s="16" t="s">
        <v>10</v>
      </c>
      <c r="M47" s="15"/>
      <c r="N47" s="15"/>
      <c r="O47" s="45"/>
      <c r="P47" s="45">
        <f>'$25'!P47</f>
        <v>100</v>
      </c>
      <c r="Q47" s="45">
        <f>'$25'!Q47</f>
        <v>100</v>
      </c>
      <c r="R47" s="45">
        <f t="shared" si="19"/>
        <v>793.00173419999987</v>
      </c>
      <c r="T47" s="16" t="s">
        <v>11</v>
      </c>
      <c r="U47" s="15"/>
      <c r="V47" s="15"/>
      <c r="W47" s="45"/>
      <c r="X47" s="45">
        <f>'$25'!X47</f>
        <v>100</v>
      </c>
      <c r="Y47" s="45">
        <f>'$25'!Y47</f>
        <v>100</v>
      </c>
      <c r="Z47" s="45">
        <f t="shared" si="13"/>
        <v>1611.0322201611002</v>
      </c>
      <c r="AB47" s="16" t="s">
        <v>12</v>
      </c>
      <c r="AC47" s="15"/>
      <c r="AD47" s="15"/>
      <c r="AE47" s="45"/>
      <c r="AF47" s="45">
        <f>'$25'!AF47</f>
        <v>100</v>
      </c>
      <c r="AG47" s="45">
        <f>'$25'!AG47</f>
        <v>100</v>
      </c>
      <c r="AH47" s="45">
        <f t="shared" si="20"/>
        <v>1247.40500092</v>
      </c>
    </row>
    <row r="48" spans="1:34" x14ac:dyDescent="0.3">
      <c r="A48" s="13">
        <v>43000</v>
      </c>
      <c r="B48" s="13">
        <v>43999</v>
      </c>
      <c r="D48" s="16" t="s">
        <v>9</v>
      </c>
      <c r="E48" s="15"/>
      <c r="F48" s="15"/>
      <c r="G48" s="45"/>
      <c r="H48" s="45">
        <f>'$25'!H48</f>
        <v>100</v>
      </c>
      <c r="I48" s="45">
        <f>'$25'!I48</f>
        <v>100</v>
      </c>
      <c r="J48" s="45">
        <f>J49*$J$3</f>
        <v>526.59879999999998</v>
      </c>
      <c r="L48" s="16" t="s">
        <v>10</v>
      </c>
      <c r="M48" s="15"/>
      <c r="N48" s="15"/>
      <c r="O48" s="45"/>
      <c r="P48" s="45">
        <f>'$25'!P48</f>
        <v>100</v>
      </c>
      <c r="Q48" s="45">
        <f>'$25'!Q48</f>
        <v>100</v>
      </c>
      <c r="R48" s="45">
        <f>R49*R$3</f>
        <v>786.47399999999993</v>
      </c>
      <c r="T48" s="16" t="s">
        <v>11</v>
      </c>
      <c r="U48" s="15"/>
      <c r="V48" s="15"/>
      <c r="W48" s="45"/>
      <c r="X48" s="45">
        <f>'$25'!X48</f>
        <v>100</v>
      </c>
      <c r="Y48" s="45">
        <f>'$25'!Y48</f>
        <v>100</v>
      </c>
      <c r="Z48" s="45">
        <f>Z49*U$3</f>
        <v>1611.01611</v>
      </c>
      <c r="AB48" s="16" t="s">
        <v>12</v>
      </c>
      <c r="AC48" s="15"/>
      <c r="AD48" s="15"/>
      <c r="AE48" s="45"/>
      <c r="AF48" s="45">
        <f>'$25'!AF48</f>
        <v>100</v>
      </c>
      <c r="AG48" s="45">
        <f>'$25'!AG48</f>
        <v>100</v>
      </c>
      <c r="AH48" s="45">
        <f>AH49*AH$3</f>
        <v>1227.0362</v>
      </c>
    </row>
    <row r="49" spans="1:34" x14ac:dyDescent="0.3">
      <c r="A49" s="13">
        <v>44000</v>
      </c>
      <c r="B49" s="13">
        <v>44999</v>
      </c>
      <c r="D49" s="16" t="s">
        <v>9</v>
      </c>
      <c r="E49" s="15"/>
      <c r="F49" s="15"/>
      <c r="G49" s="45"/>
      <c r="H49" s="45">
        <f>'$25'!H49</f>
        <v>100</v>
      </c>
      <c r="I49" s="45">
        <f>'$25'!I49</f>
        <v>100</v>
      </c>
      <c r="J49" s="53">
        <f>J2</f>
        <v>518</v>
      </c>
      <c r="L49" s="16" t="s">
        <v>10</v>
      </c>
      <c r="M49" s="15"/>
      <c r="N49" s="15"/>
      <c r="O49" s="45"/>
      <c r="P49" s="45">
        <f>'$25'!P49</f>
        <v>100</v>
      </c>
      <c r="Q49" s="45">
        <f>'$25'!Q49</f>
        <v>100</v>
      </c>
      <c r="R49" s="53">
        <f>R2</f>
        <v>780</v>
      </c>
      <c r="T49" s="16" t="s">
        <v>11</v>
      </c>
      <c r="U49" s="15"/>
      <c r="V49" s="15"/>
      <c r="W49" s="45"/>
      <c r="X49" s="45">
        <f>'$25'!X49</f>
        <v>100</v>
      </c>
      <c r="Y49" s="45">
        <f>'$25'!Y49</f>
        <v>100</v>
      </c>
      <c r="Z49" s="53">
        <f>Z2</f>
        <v>1611</v>
      </c>
      <c r="AB49" s="16" t="s">
        <v>12</v>
      </c>
      <c r="AC49" s="15"/>
      <c r="AD49" s="15"/>
      <c r="AE49" s="45"/>
      <c r="AF49" s="45">
        <f>'$25'!AF49</f>
        <v>100</v>
      </c>
      <c r="AG49" s="45">
        <f>'$25'!AG49</f>
        <v>100</v>
      </c>
      <c r="AH49" s="53">
        <f>AH2</f>
        <v>1207</v>
      </c>
    </row>
    <row r="50" spans="1:34" x14ac:dyDescent="0.3">
      <c r="A50" s="13">
        <v>45000</v>
      </c>
      <c r="B50" s="13">
        <v>45999</v>
      </c>
      <c r="D50" s="16" t="s">
        <v>9</v>
      </c>
      <c r="E50" s="15"/>
      <c r="F50" s="15"/>
      <c r="G50" s="45"/>
      <c r="H50" s="45">
        <f>'$25'!H50</f>
        <v>100</v>
      </c>
      <c r="I50" s="45">
        <f>'$25'!I50</f>
        <v>100</v>
      </c>
      <c r="J50" s="45">
        <f>'$25'!J50</f>
        <v>100</v>
      </c>
      <c r="L50" s="16" t="s">
        <v>10</v>
      </c>
      <c r="M50" s="15"/>
      <c r="N50" s="15"/>
      <c r="O50" s="45"/>
      <c r="P50" s="45">
        <f>'$25'!P50</f>
        <v>100</v>
      </c>
      <c r="Q50" s="45">
        <f>'$25'!Q50</f>
        <v>100</v>
      </c>
      <c r="R50" s="45">
        <f>'$25'!R50</f>
        <v>100</v>
      </c>
      <c r="T50" s="16" t="s">
        <v>11</v>
      </c>
      <c r="U50" s="15"/>
      <c r="V50" s="15"/>
      <c r="W50" s="45"/>
      <c r="X50" s="45">
        <f>'$25'!X50</f>
        <v>100</v>
      </c>
      <c r="Y50" s="45">
        <f>'$25'!Y50</f>
        <v>100</v>
      </c>
      <c r="Z50" s="45">
        <f>'$25'!Z50</f>
        <v>100</v>
      </c>
      <c r="AB50" s="16" t="s">
        <v>12</v>
      </c>
      <c r="AC50" s="15"/>
      <c r="AD50" s="15"/>
      <c r="AE50" s="45"/>
      <c r="AF50" s="45">
        <f>'$25'!AF50</f>
        <v>100</v>
      </c>
      <c r="AG50" s="45">
        <f>'$25'!AG50</f>
        <v>100</v>
      </c>
      <c r="AH50" s="45">
        <f>'$25'!AH50</f>
        <v>100</v>
      </c>
    </row>
    <row r="51" spans="1:34" x14ac:dyDescent="0.3">
      <c r="A51" s="13">
        <v>46000</v>
      </c>
      <c r="B51" s="13">
        <v>46999</v>
      </c>
      <c r="D51" s="16" t="s">
        <v>9</v>
      </c>
      <c r="E51" s="15"/>
      <c r="F51" s="15"/>
      <c r="G51" s="45"/>
      <c r="H51" s="45">
        <f>'$25'!H51</f>
        <v>100</v>
      </c>
      <c r="I51" s="45">
        <f>'$25'!I51</f>
        <v>100</v>
      </c>
      <c r="J51" s="45">
        <f>'$25'!J51</f>
        <v>100</v>
      </c>
      <c r="L51" s="16" t="s">
        <v>10</v>
      </c>
      <c r="M51" s="15"/>
      <c r="N51" s="15"/>
      <c r="O51" s="45"/>
      <c r="P51" s="45">
        <f>'$25'!P51</f>
        <v>100</v>
      </c>
      <c r="Q51" s="45">
        <f>'$25'!Q51</f>
        <v>100</v>
      </c>
      <c r="R51" s="45">
        <f>'$25'!R51</f>
        <v>100</v>
      </c>
      <c r="T51" s="16" t="s">
        <v>11</v>
      </c>
      <c r="U51" s="15"/>
      <c r="V51" s="15"/>
      <c r="W51" s="45"/>
      <c r="X51" s="45">
        <f>'$25'!X51</f>
        <v>100</v>
      </c>
      <c r="Y51" s="45">
        <f>'$25'!Y51</f>
        <v>100</v>
      </c>
      <c r="Z51" s="45">
        <f>'$25'!Z51</f>
        <v>100</v>
      </c>
      <c r="AB51" s="16" t="s">
        <v>12</v>
      </c>
      <c r="AC51" s="15"/>
      <c r="AD51" s="15"/>
      <c r="AE51" s="45"/>
      <c r="AF51" s="45">
        <f>'$25'!AF51</f>
        <v>100</v>
      </c>
      <c r="AG51" s="45">
        <f>'$25'!AG51</f>
        <v>100</v>
      </c>
      <c r="AH51" s="45">
        <f>'$25'!AH51</f>
        <v>100</v>
      </c>
    </row>
    <row r="52" spans="1:34" x14ac:dyDescent="0.3">
      <c r="A52" s="13">
        <v>47000</v>
      </c>
      <c r="B52" s="13">
        <v>47999</v>
      </c>
      <c r="D52" s="16" t="s">
        <v>9</v>
      </c>
      <c r="E52" s="15"/>
      <c r="F52" s="15"/>
      <c r="G52" s="15"/>
      <c r="H52" s="45">
        <f>'$25'!H52</f>
        <v>100</v>
      </c>
      <c r="I52" s="45">
        <f>'$25'!I52</f>
        <v>100</v>
      </c>
      <c r="J52" s="45">
        <f>'$25'!J52</f>
        <v>100</v>
      </c>
      <c r="L52" s="16" t="s">
        <v>10</v>
      </c>
      <c r="M52" s="15"/>
      <c r="N52" s="15"/>
      <c r="O52" s="15"/>
      <c r="P52" s="45">
        <f>'$25'!P52</f>
        <v>100</v>
      </c>
      <c r="Q52" s="45">
        <f>'$25'!Q52</f>
        <v>100</v>
      </c>
      <c r="R52" s="45">
        <f>'$25'!R52</f>
        <v>100</v>
      </c>
      <c r="T52" s="16" t="s">
        <v>11</v>
      </c>
      <c r="U52" s="15"/>
      <c r="V52" s="15"/>
      <c r="W52" s="15"/>
      <c r="X52" s="45">
        <f>'$25'!X52</f>
        <v>100</v>
      </c>
      <c r="Y52" s="45">
        <f>'$25'!Y52</f>
        <v>100</v>
      </c>
      <c r="Z52" s="45">
        <f>'$25'!Z52</f>
        <v>100</v>
      </c>
      <c r="AB52" s="16" t="s">
        <v>12</v>
      </c>
      <c r="AC52" s="15"/>
      <c r="AD52" s="15"/>
      <c r="AE52" s="15"/>
      <c r="AF52" s="45">
        <f>'$25'!AF52</f>
        <v>100</v>
      </c>
      <c r="AG52" s="45">
        <f>'$25'!AG52</f>
        <v>100</v>
      </c>
      <c r="AH52" s="45">
        <f>'$25'!AH52</f>
        <v>100</v>
      </c>
    </row>
    <row r="53" spans="1:34" x14ac:dyDescent="0.3">
      <c r="A53" s="13">
        <v>48000</v>
      </c>
      <c r="B53" s="13">
        <v>48999</v>
      </c>
      <c r="D53" s="16" t="s">
        <v>9</v>
      </c>
      <c r="E53" s="15"/>
      <c r="F53" s="15"/>
      <c r="G53" s="15"/>
      <c r="H53" s="45">
        <f>'$25'!H53</f>
        <v>100</v>
      </c>
      <c r="I53" s="45">
        <f>'$25'!I53</f>
        <v>100</v>
      </c>
      <c r="J53" s="45">
        <f>'$25'!J53</f>
        <v>100</v>
      </c>
      <c r="L53" s="16" t="s">
        <v>10</v>
      </c>
      <c r="M53" s="15"/>
      <c r="N53" s="15"/>
      <c r="O53" s="15"/>
      <c r="P53" s="45">
        <f>'$25'!P53</f>
        <v>100</v>
      </c>
      <c r="Q53" s="45">
        <f>'$25'!Q53</f>
        <v>100</v>
      </c>
      <c r="R53" s="45">
        <f>'$25'!R53</f>
        <v>100</v>
      </c>
      <c r="T53" s="16" t="s">
        <v>11</v>
      </c>
      <c r="U53" s="15"/>
      <c r="V53" s="15"/>
      <c r="W53" s="15"/>
      <c r="X53" s="45">
        <f>'$25'!X53</f>
        <v>100</v>
      </c>
      <c r="Y53" s="45">
        <f>'$25'!Y53</f>
        <v>100</v>
      </c>
      <c r="Z53" s="45">
        <f>'$25'!Z53</f>
        <v>100</v>
      </c>
      <c r="AB53" s="16" t="s">
        <v>12</v>
      </c>
      <c r="AC53" s="15"/>
      <c r="AD53" s="15"/>
      <c r="AE53" s="15"/>
      <c r="AF53" s="45">
        <f>'$25'!AF53</f>
        <v>100</v>
      </c>
      <c r="AG53" s="45">
        <f>'$25'!AG53</f>
        <v>100</v>
      </c>
      <c r="AH53" s="45">
        <f>'$25'!AH53</f>
        <v>100</v>
      </c>
    </row>
    <row r="54" spans="1:34" x14ac:dyDescent="0.3">
      <c r="A54" s="13">
        <v>49000</v>
      </c>
      <c r="B54" s="13">
        <v>49999</v>
      </c>
      <c r="D54" s="16" t="s">
        <v>9</v>
      </c>
      <c r="E54" s="15"/>
      <c r="F54" s="15"/>
      <c r="G54" s="15"/>
      <c r="H54" s="45">
        <f>'$25'!H54</f>
        <v>0</v>
      </c>
      <c r="I54" s="45">
        <f>'$25'!I54</f>
        <v>100</v>
      </c>
      <c r="J54" s="45">
        <f>'$25'!J54</f>
        <v>100</v>
      </c>
      <c r="L54" s="16" t="s">
        <v>10</v>
      </c>
      <c r="M54" s="15"/>
      <c r="N54" s="15"/>
      <c r="O54" s="15"/>
      <c r="P54" s="45">
        <f>'$25'!P54</f>
        <v>0</v>
      </c>
      <c r="Q54" s="45">
        <f>'$25'!Q54</f>
        <v>100</v>
      </c>
      <c r="R54" s="45">
        <f>'$25'!R54</f>
        <v>100</v>
      </c>
      <c r="T54" s="16" t="s">
        <v>11</v>
      </c>
      <c r="U54" s="15"/>
      <c r="V54" s="15"/>
      <c r="W54" s="15"/>
      <c r="X54" s="45">
        <f>'$25'!X54</f>
        <v>0</v>
      </c>
      <c r="Y54" s="45">
        <f>'$25'!Y54</f>
        <v>100</v>
      </c>
      <c r="Z54" s="45">
        <f>'$25'!Z54</f>
        <v>100</v>
      </c>
      <c r="AB54" s="16" t="s">
        <v>12</v>
      </c>
      <c r="AC54" s="15"/>
      <c r="AD54" s="15"/>
      <c r="AE54" s="15"/>
      <c r="AF54" s="45">
        <f>'$25'!AF54</f>
        <v>0</v>
      </c>
      <c r="AG54" s="45">
        <f>'$25'!AG54</f>
        <v>100</v>
      </c>
      <c r="AH54" s="45">
        <f>'$25'!AH54</f>
        <v>100</v>
      </c>
    </row>
    <row r="55" spans="1:34" x14ac:dyDescent="0.3">
      <c r="A55" s="13">
        <v>50000</v>
      </c>
      <c r="B55" s="13">
        <v>50999</v>
      </c>
      <c r="D55" s="16" t="s">
        <v>9</v>
      </c>
      <c r="E55" s="15"/>
      <c r="F55" s="15"/>
      <c r="G55" s="15"/>
      <c r="H55" s="15"/>
      <c r="I55" s="45">
        <f>'$25'!I55</f>
        <v>100</v>
      </c>
      <c r="J55" s="45">
        <f>'$25'!J55</f>
        <v>100</v>
      </c>
      <c r="L55" s="16" t="s">
        <v>10</v>
      </c>
      <c r="M55" s="15"/>
      <c r="N55" s="15"/>
      <c r="O55" s="15"/>
      <c r="P55" s="15"/>
      <c r="Q55" s="45">
        <f>'$25'!Q55</f>
        <v>100</v>
      </c>
      <c r="R55" s="45">
        <f>'$25'!R55</f>
        <v>100</v>
      </c>
      <c r="T55" s="16" t="s">
        <v>11</v>
      </c>
      <c r="U55" s="15"/>
      <c r="V55" s="15"/>
      <c r="W55" s="15"/>
      <c r="X55" s="15"/>
      <c r="Y55" s="45">
        <f>'$25'!Y55</f>
        <v>100</v>
      </c>
      <c r="Z55" s="45">
        <f>'$25'!Z55</f>
        <v>100</v>
      </c>
      <c r="AB55" s="16" t="s">
        <v>12</v>
      </c>
      <c r="AC55" s="15"/>
      <c r="AD55" s="15"/>
      <c r="AE55" s="15"/>
      <c r="AF55" s="15"/>
      <c r="AG55" s="45">
        <f>'$25'!AG55</f>
        <v>100</v>
      </c>
      <c r="AH55" s="45">
        <f>'$25'!AH55</f>
        <v>100</v>
      </c>
    </row>
    <row r="56" spans="1:34" x14ac:dyDescent="0.3">
      <c r="A56" s="13">
        <v>51000</v>
      </c>
      <c r="B56" s="13">
        <v>51999</v>
      </c>
      <c r="D56" s="16" t="s">
        <v>9</v>
      </c>
      <c r="E56" s="15"/>
      <c r="F56" s="15"/>
      <c r="G56" s="15"/>
      <c r="H56" s="15"/>
      <c r="I56" s="45">
        <f>'$25'!I56</f>
        <v>100</v>
      </c>
      <c r="J56" s="45">
        <f>'$25'!J56</f>
        <v>100</v>
      </c>
      <c r="L56" s="16" t="s">
        <v>10</v>
      </c>
      <c r="M56" s="15"/>
      <c r="N56" s="15"/>
      <c r="O56" s="15"/>
      <c r="P56" s="15"/>
      <c r="Q56" s="45">
        <f>'$25'!Q56</f>
        <v>100</v>
      </c>
      <c r="R56" s="45">
        <f>'$25'!R56</f>
        <v>100</v>
      </c>
      <c r="T56" s="16" t="s">
        <v>11</v>
      </c>
      <c r="U56" s="15"/>
      <c r="V56" s="15"/>
      <c r="W56" s="15"/>
      <c r="X56" s="15"/>
      <c r="Y56" s="45">
        <f>'$25'!Y56</f>
        <v>100</v>
      </c>
      <c r="Z56" s="45">
        <f>'$25'!Z56</f>
        <v>100</v>
      </c>
      <c r="AB56" s="16" t="s">
        <v>12</v>
      </c>
      <c r="AC56" s="15"/>
      <c r="AD56" s="15"/>
      <c r="AE56" s="15"/>
      <c r="AF56" s="15"/>
      <c r="AG56" s="45">
        <f>'$25'!AG56</f>
        <v>100</v>
      </c>
      <c r="AH56" s="45">
        <f>'$25'!AH56</f>
        <v>100</v>
      </c>
    </row>
    <row r="57" spans="1:34" x14ac:dyDescent="0.3">
      <c r="A57" s="13">
        <v>52000</v>
      </c>
      <c r="B57" s="13">
        <v>52999</v>
      </c>
      <c r="D57" s="16" t="s">
        <v>9</v>
      </c>
      <c r="E57" s="15"/>
      <c r="F57" s="15"/>
      <c r="G57" s="15"/>
      <c r="H57" s="15"/>
      <c r="I57" s="45">
        <f>'$25'!I57</f>
        <v>100</v>
      </c>
      <c r="J57" s="45">
        <f>'$25'!J57</f>
        <v>100</v>
      </c>
      <c r="L57" s="16" t="s">
        <v>10</v>
      </c>
      <c r="M57" s="15"/>
      <c r="N57" s="15"/>
      <c r="O57" s="15"/>
      <c r="P57" s="15"/>
      <c r="Q57" s="45">
        <f>'$25'!Q57</f>
        <v>100</v>
      </c>
      <c r="R57" s="45">
        <f>'$25'!R57</f>
        <v>100</v>
      </c>
      <c r="T57" s="16" t="s">
        <v>11</v>
      </c>
      <c r="U57" s="15"/>
      <c r="V57" s="15"/>
      <c r="W57" s="15"/>
      <c r="X57" s="15"/>
      <c r="Y57" s="45">
        <f>'$25'!Y57</f>
        <v>100</v>
      </c>
      <c r="Z57" s="45">
        <f>'$25'!Z57</f>
        <v>100</v>
      </c>
      <c r="AB57" s="16" t="s">
        <v>12</v>
      </c>
      <c r="AC57" s="15"/>
      <c r="AD57" s="15"/>
      <c r="AE57" s="15"/>
      <c r="AF57" s="15"/>
      <c r="AG57" s="45">
        <f>'$25'!AG57</f>
        <v>100</v>
      </c>
      <c r="AH57" s="45">
        <f>'$25'!AH57</f>
        <v>100</v>
      </c>
    </row>
    <row r="58" spans="1:34" x14ac:dyDescent="0.3">
      <c r="A58" s="13">
        <v>53000</v>
      </c>
      <c r="B58" s="13">
        <v>53999</v>
      </c>
      <c r="D58" s="16" t="s">
        <v>9</v>
      </c>
      <c r="E58" s="15"/>
      <c r="F58" s="15"/>
      <c r="G58" s="15"/>
      <c r="H58" s="15"/>
      <c r="I58" s="45">
        <f>'$25'!I58</f>
        <v>100</v>
      </c>
      <c r="J58" s="45">
        <f>'$25'!J58</f>
        <v>100</v>
      </c>
      <c r="L58" s="16" t="s">
        <v>10</v>
      </c>
      <c r="M58" s="15"/>
      <c r="N58" s="15"/>
      <c r="O58" s="15"/>
      <c r="P58" s="15"/>
      <c r="Q58" s="45">
        <f>'$25'!Q58</f>
        <v>100</v>
      </c>
      <c r="R58" s="45">
        <f>'$25'!R58</f>
        <v>100</v>
      </c>
      <c r="T58" s="16" t="s">
        <v>11</v>
      </c>
      <c r="U58" s="15"/>
      <c r="V58" s="15"/>
      <c r="W58" s="15"/>
      <c r="X58" s="15"/>
      <c r="Y58" s="45">
        <f>'$25'!Y58</f>
        <v>100</v>
      </c>
      <c r="Z58" s="45">
        <f>'$25'!Z58</f>
        <v>100</v>
      </c>
      <c r="AB58" s="16" t="s">
        <v>12</v>
      </c>
      <c r="AC58" s="15"/>
      <c r="AD58" s="15"/>
      <c r="AE58" s="15"/>
      <c r="AF58" s="15"/>
      <c r="AG58" s="45">
        <f>'$25'!AG58</f>
        <v>100</v>
      </c>
      <c r="AH58" s="45">
        <f>'$25'!AH58</f>
        <v>100</v>
      </c>
    </row>
    <row r="59" spans="1:34" x14ac:dyDescent="0.3">
      <c r="A59" s="13">
        <v>54000</v>
      </c>
      <c r="B59" s="13">
        <v>54999</v>
      </c>
      <c r="D59" s="16" t="s">
        <v>9</v>
      </c>
      <c r="E59" s="15"/>
      <c r="F59" s="15"/>
      <c r="G59" s="15"/>
      <c r="H59" s="15"/>
      <c r="I59" s="45">
        <f>'$25'!I59</f>
        <v>100</v>
      </c>
      <c r="J59" s="45">
        <f>'$25'!J59</f>
        <v>100</v>
      </c>
      <c r="L59" s="16" t="s">
        <v>10</v>
      </c>
      <c r="M59" s="15"/>
      <c r="N59" s="15"/>
      <c r="O59" s="15"/>
      <c r="P59" s="15"/>
      <c r="Q59" s="45">
        <f>'$25'!Q59</f>
        <v>100</v>
      </c>
      <c r="R59" s="45">
        <f>'$25'!R59</f>
        <v>100</v>
      </c>
      <c r="T59" s="16" t="s">
        <v>11</v>
      </c>
      <c r="U59" s="15"/>
      <c r="V59" s="15"/>
      <c r="W59" s="15"/>
      <c r="X59" s="15"/>
      <c r="Y59" s="45">
        <f>'$25'!Y59</f>
        <v>100</v>
      </c>
      <c r="Z59" s="45">
        <f>'$25'!Z59</f>
        <v>100</v>
      </c>
      <c r="AB59" s="16" t="s">
        <v>12</v>
      </c>
      <c r="AC59" s="15"/>
      <c r="AD59" s="15"/>
      <c r="AE59" s="15"/>
      <c r="AF59" s="15"/>
      <c r="AG59" s="45">
        <f>'$25'!AG59</f>
        <v>100</v>
      </c>
      <c r="AH59" s="45">
        <f>'$25'!AH59</f>
        <v>100</v>
      </c>
    </row>
    <row r="60" spans="1:34" x14ac:dyDescent="0.3">
      <c r="A60" s="13">
        <v>55000</v>
      </c>
      <c r="B60" s="13">
        <v>55999</v>
      </c>
      <c r="D60" s="16" t="s">
        <v>9</v>
      </c>
      <c r="E60" s="15"/>
      <c r="F60" s="15"/>
      <c r="G60" s="15"/>
      <c r="H60" s="15"/>
      <c r="I60" s="45">
        <f>'$25'!I60</f>
        <v>100</v>
      </c>
      <c r="J60" s="45">
        <f>'$25'!J60</f>
        <v>100</v>
      </c>
      <c r="L60" s="16" t="s">
        <v>10</v>
      </c>
      <c r="M60" s="15"/>
      <c r="N60" s="15"/>
      <c r="O60" s="15"/>
      <c r="P60" s="15"/>
      <c r="Q60" s="45">
        <f>'$25'!Q60</f>
        <v>100</v>
      </c>
      <c r="R60" s="45">
        <f>'$25'!R60</f>
        <v>100</v>
      </c>
      <c r="T60" s="16" t="s">
        <v>11</v>
      </c>
      <c r="U60" s="15"/>
      <c r="V60" s="15"/>
      <c r="W60" s="15"/>
      <c r="X60" s="15"/>
      <c r="Y60" s="45">
        <f>'$25'!Y60</f>
        <v>100</v>
      </c>
      <c r="Z60" s="45">
        <f>'$25'!Z60</f>
        <v>100</v>
      </c>
      <c r="AB60" s="16" t="s">
        <v>12</v>
      </c>
      <c r="AC60" s="15"/>
      <c r="AD60" s="15"/>
      <c r="AE60" s="15"/>
      <c r="AF60" s="15"/>
      <c r="AG60" s="45">
        <f>'$25'!AG60</f>
        <v>100</v>
      </c>
      <c r="AH60" s="45">
        <f>'$25'!AH60</f>
        <v>100</v>
      </c>
    </row>
    <row r="61" spans="1:34" x14ac:dyDescent="0.3">
      <c r="A61" s="13">
        <v>56000</v>
      </c>
      <c r="B61" s="13">
        <v>56999</v>
      </c>
      <c r="D61" s="16" t="s">
        <v>9</v>
      </c>
      <c r="E61" s="15"/>
      <c r="F61" s="15"/>
      <c r="G61" s="15"/>
      <c r="H61" s="15"/>
      <c r="I61" s="45">
        <f>'$25'!I61</f>
        <v>100</v>
      </c>
      <c r="J61" s="45">
        <f>'$25'!J61</f>
        <v>100</v>
      </c>
      <c r="L61" s="16" t="s">
        <v>10</v>
      </c>
      <c r="M61" s="15"/>
      <c r="N61" s="15"/>
      <c r="O61" s="15"/>
      <c r="P61" s="15"/>
      <c r="Q61" s="45">
        <f>'$25'!Q61</f>
        <v>100</v>
      </c>
      <c r="R61" s="45">
        <f>'$25'!R61</f>
        <v>100</v>
      </c>
      <c r="T61" s="16" t="s">
        <v>11</v>
      </c>
      <c r="U61" s="15"/>
      <c r="V61" s="15"/>
      <c r="W61" s="15"/>
      <c r="X61" s="15"/>
      <c r="Y61" s="45">
        <f>'$25'!Y61</f>
        <v>100</v>
      </c>
      <c r="Z61" s="45">
        <f>'$25'!Z61</f>
        <v>100</v>
      </c>
      <c r="AB61" s="16" t="s">
        <v>12</v>
      </c>
      <c r="AC61" s="15"/>
      <c r="AD61" s="15"/>
      <c r="AE61" s="15"/>
      <c r="AF61" s="15"/>
      <c r="AG61" s="45">
        <f>'$25'!AG61</f>
        <v>100</v>
      </c>
      <c r="AH61" s="45">
        <f>'$25'!AH61</f>
        <v>100</v>
      </c>
    </row>
    <row r="62" spans="1:34" x14ac:dyDescent="0.3">
      <c r="A62" s="13">
        <v>57000</v>
      </c>
      <c r="B62" s="13">
        <v>57999</v>
      </c>
      <c r="D62" s="16" t="s">
        <v>9</v>
      </c>
      <c r="E62" s="15"/>
      <c r="F62" s="15"/>
      <c r="G62" s="15"/>
      <c r="H62" s="15"/>
      <c r="I62" s="45">
        <f>'$25'!I62</f>
        <v>0</v>
      </c>
      <c r="J62" s="45">
        <f>'$25'!J62</f>
        <v>100</v>
      </c>
      <c r="L62" s="16" t="s">
        <v>10</v>
      </c>
      <c r="M62" s="15"/>
      <c r="N62" s="15"/>
      <c r="O62" s="15"/>
      <c r="P62" s="15"/>
      <c r="Q62" s="45">
        <f>'$25'!Q62</f>
        <v>0</v>
      </c>
      <c r="R62" s="45">
        <f>'$25'!R62</f>
        <v>100</v>
      </c>
      <c r="T62" s="16" t="s">
        <v>11</v>
      </c>
      <c r="U62" s="15"/>
      <c r="V62" s="15"/>
      <c r="W62" s="15"/>
      <c r="X62" s="15"/>
      <c r="Y62" s="45">
        <f>'$25'!Y62</f>
        <v>0</v>
      </c>
      <c r="Z62" s="45">
        <f>'$25'!Z62</f>
        <v>100</v>
      </c>
      <c r="AB62" s="16" t="s">
        <v>12</v>
      </c>
      <c r="AC62" s="15"/>
      <c r="AD62" s="15"/>
      <c r="AE62" s="15"/>
      <c r="AF62" s="15"/>
      <c r="AG62" s="45">
        <f>'$25'!AG62</f>
        <v>0</v>
      </c>
      <c r="AH62" s="45">
        <f>'$25'!AH62</f>
        <v>100</v>
      </c>
    </row>
    <row r="63" spans="1:34" x14ac:dyDescent="0.3">
      <c r="A63" s="13">
        <v>58000</v>
      </c>
      <c r="B63" s="13">
        <v>58999</v>
      </c>
      <c r="D63" s="16" t="s">
        <v>9</v>
      </c>
      <c r="E63" s="15"/>
      <c r="F63" s="15"/>
      <c r="G63" s="15"/>
      <c r="H63" s="15"/>
      <c r="I63" s="45">
        <f>'$25'!I63</f>
        <v>0</v>
      </c>
      <c r="J63" s="45">
        <f>'$25'!J63</f>
        <v>100</v>
      </c>
      <c r="L63" s="16" t="s">
        <v>10</v>
      </c>
      <c r="M63" s="15"/>
      <c r="N63" s="15"/>
      <c r="O63" s="15"/>
      <c r="P63" s="15"/>
      <c r="Q63" s="45">
        <f>'$25'!Q63</f>
        <v>0</v>
      </c>
      <c r="R63" s="45">
        <f>'$25'!R63</f>
        <v>100</v>
      </c>
      <c r="T63" s="16" t="s">
        <v>11</v>
      </c>
      <c r="U63" s="15"/>
      <c r="V63" s="15"/>
      <c r="W63" s="15"/>
      <c r="X63" s="15"/>
      <c r="Y63" s="45">
        <f>'$25'!Y63</f>
        <v>0</v>
      </c>
      <c r="Z63" s="45">
        <f>'$25'!Z63</f>
        <v>100</v>
      </c>
      <c r="AB63" s="16" t="s">
        <v>12</v>
      </c>
      <c r="AC63" s="15"/>
      <c r="AD63" s="15"/>
      <c r="AE63" s="15"/>
      <c r="AF63" s="15"/>
      <c r="AG63" s="45">
        <f>'$25'!AG63</f>
        <v>0</v>
      </c>
      <c r="AH63" s="45">
        <f>'$25'!AH63</f>
        <v>100</v>
      </c>
    </row>
    <row r="64" spans="1:34" x14ac:dyDescent="0.3">
      <c r="A64" s="13">
        <v>59000</v>
      </c>
      <c r="B64" s="13">
        <v>59999</v>
      </c>
      <c r="D64" s="16" t="s">
        <v>9</v>
      </c>
      <c r="E64" s="15"/>
      <c r="F64" s="15"/>
      <c r="G64" s="15"/>
      <c r="H64" s="15"/>
      <c r="I64" s="15"/>
      <c r="J64" s="45">
        <f>'$25'!J64</f>
        <v>100</v>
      </c>
      <c r="L64" s="16" t="s">
        <v>10</v>
      </c>
      <c r="M64" s="15"/>
      <c r="N64" s="15"/>
      <c r="O64" s="15"/>
      <c r="P64" s="15"/>
      <c r="Q64" s="15"/>
      <c r="R64" s="45">
        <f>'$25'!R64</f>
        <v>100</v>
      </c>
      <c r="T64" s="16" t="s">
        <v>11</v>
      </c>
      <c r="U64" s="15"/>
      <c r="V64" s="15"/>
      <c r="W64" s="15"/>
      <c r="X64" s="15"/>
      <c r="Y64" s="15"/>
      <c r="Z64" s="45">
        <f>'$25'!Z64</f>
        <v>100</v>
      </c>
      <c r="AB64" s="16" t="s">
        <v>12</v>
      </c>
      <c r="AC64" s="15"/>
      <c r="AD64" s="15"/>
      <c r="AE64" s="15"/>
      <c r="AF64" s="15"/>
      <c r="AG64" s="15"/>
      <c r="AH64" s="45">
        <f>'$25'!AH64</f>
        <v>100</v>
      </c>
    </row>
    <row r="65" spans="1:34" x14ac:dyDescent="0.3">
      <c r="A65" s="13">
        <v>60000</v>
      </c>
      <c r="B65" s="13">
        <v>60999</v>
      </c>
      <c r="D65" s="16" t="s">
        <v>9</v>
      </c>
      <c r="E65" s="15"/>
      <c r="F65" s="15"/>
      <c r="G65" s="15"/>
      <c r="H65" s="15"/>
      <c r="I65" s="15"/>
      <c r="J65" s="45">
        <f>'$25'!J65</f>
        <v>100</v>
      </c>
      <c r="L65" s="16" t="s">
        <v>10</v>
      </c>
      <c r="M65" s="15"/>
      <c r="N65" s="15"/>
      <c r="O65" s="15"/>
      <c r="P65" s="15"/>
      <c r="Q65" s="15"/>
      <c r="R65" s="45">
        <f>'$25'!R65</f>
        <v>100</v>
      </c>
      <c r="T65" s="16" t="s">
        <v>11</v>
      </c>
      <c r="U65" s="15"/>
      <c r="V65" s="15"/>
      <c r="W65" s="15"/>
      <c r="X65" s="15"/>
      <c r="Y65" s="15"/>
      <c r="Z65" s="45">
        <f>'$25'!Z65</f>
        <v>100</v>
      </c>
      <c r="AB65" s="16" t="s">
        <v>12</v>
      </c>
      <c r="AC65" s="15"/>
      <c r="AD65" s="15"/>
      <c r="AE65" s="15"/>
      <c r="AF65" s="15"/>
      <c r="AG65" s="15"/>
      <c r="AH65" s="45">
        <f>'$25'!AH65</f>
        <v>100</v>
      </c>
    </row>
    <row r="66" spans="1:34" x14ac:dyDescent="0.3">
      <c r="A66" s="13">
        <v>61000</v>
      </c>
      <c r="B66" s="13">
        <v>61999</v>
      </c>
      <c r="D66" s="16" t="s">
        <v>9</v>
      </c>
      <c r="E66" s="15"/>
      <c r="F66" s="15"/>
      <c r="G66" s="15"/>
      <c r="H66" s="15"/>
      <c r="I66" s="15"/>
      <c r="J66" s="45">
        <f>'$25'!J66</f>
        <v>100</v>
      </c>
      <c r="L66" s="16" t="s">
        <v>10</v>
      </c>
      <c r="M66" s="15"/>
      <c r="N66" s="15"/>
      <c r="O66" s="15"/>
      <c r="P66" s="15"/>
      <c r="Q66" s="15"/>
      <c r="R66" s="45">
        <f>'$25'!R66</f>
        <v>100</v>
      </c>
      <c r="T66" s="16" t="s">
        <v>11</v>
      </c>
      <c r="U66" s="15"/>
      <c r="V66" s="15"/>
      <c r="W66" s="15"/>
      <c r="X66" s="15"/>
      <c r="Y66" s="15"/>
      <c r="Z66" s="45">
        <f>'$25'!Z66</f>
        <v>100</v>
      </c>
      <c r="AB66" s="16" t="s">
        <v>12</v>
      </c>
      <c r="AC66" s="15"/>
      <c r="AD66" s="15"/>
      <c r="AE66" s="15"/>
      <c r="AF66" s="15"/>
      <c r="AG66" s="15"/>
      <c r="AH66" s="45">
        <f>'$25'!AH66</f>
        <v>100</v>
      </c>
    </row>
    <row r="67" spans="1:34" x14ac:dyDescent="0.3">
      <c r="A67" s="13">
        <v>62000</v>
      </c>
      <c r="B67" s="13">
        <v>62999</v>
      </c>
      <c r="D67" s="16" t="s">
        <v>9</v>
      </c>
      <c r="E67" s="15"/>
      <c r="F67" s="15"/>
      <c r="G67" s="15"/>
      <c r="H67" s="15"/>
      <c r="I67" s="15"/>
      <c r="J67" s="45">
        <f>'$25'!J67</f>
        <v>100</v>
      </c>
      <c r="L67" s="16" t="s">
        <v>10</v>
      </c>
      <c r="M67" s="15"/>
      <c r="N67" s="15"/>
      <c r="O67" s="15"/>
      <c r="P67" s="15"/>
      <c r="Q67" s="15"/>
      <c r="R67" s="45">
        <f>'$25'!R67</f>
        <v>100</v>
      </c>
      <c r="T67" s="16" t="s">
        <v>11</v>
      </c>
      <c r="U67" s="15"/>
      <c r="V67" s="15"/>
      <c r="W67" s="15"/>
      <c r="X67" s="15"/>
      <c r="Y67" s="15"/>
      <c r="Z67" s="45">
        <f>'$25'!Z67</f>
        <v>100</v>
      </c>
      <c r="AB67" s="16" t="s">
        <v>12</v>
      </c>
      <c r="AC67" s="15"/>
      <c r="AD67" s="15"/>
      <c r="AE67" s="15"/>
      <c r="AF67" s="15"/>
      <c r="AG67" s="15"/>
      <c r="AH67" s="45">
        <f>'$25'!AH67</f>
        <v>100</v>
      </c>
    </row>
    <row r="68" spans="1:34" x14ac:dyDescent="0.3">
      <c r="A68" s="13">
        <v>63000</v>
      </c>
      <c r="B68" s="13">
        <v>63999</v>
      </c>
      <c r="D68" s="16" t="s">
        <v>9</v>
      </c>
      <c r="E68" s="15"/>
      <c r="F68" s="15"/>
      <c r="G68" s="15"/>
      <c r="H68" s="15"/>
      <c r="I68" s="15"/>
      <c r="J68" s="45">
        <f>'$25'!J68</f>
        <v>100</v>
      </c>
      <c r="L68" s="16" t="s">
        <v>10</v>
      </c>
      <c r="M68" s="15"/>
      <c r="N68" s="15"/>
      <c r="O68" s="15"/>
      <c r="P68" s="15"/>
      <c r="Q68" s="15"/>
      <c r="R68" s="45">
        <f>'$25'!R68</f>
        <v>100</v>
      </c>
      <c r="T68" s="16" t="s">
        <v>11</v>
      </c>
      <c r="U68" s="15"/>
      <c r="V68" s="15"/>
      <c r="W68" s="15"/>
      <c r="X68" s="15"/>
      <c r="Y68" s="15"/>
      <c r="Z68" s="45">
        <f>'$25'!Z68</f>
        <v>100</v>
      </c>
      <c r="AB68" s="16" t="s">
        <v>12</v>
      </c>
      <c r="AC68" s="15"/>
      <c r="AD68" s="15"/>
      <c r="AE68" s="15"/>
      <c r="AF68" s="15"/>
      <c r="AG68" s="15"/>
      <c r="AH68" s="45">
        <f>'$25'!AH68</f>
        <v>100</v>
      </c>
    </row>
    <row r="69" spans="1:34" x14ac:dyDescent="0.3">
      <c r="A69" s="13">
        <v>64000</v>
      </c>
      <c r="B69" s="13">
        <v>64999</v>
      </c>
      <c r="D69" s="16" t="s">
        <v>9</v>
      </c>
      <c r="E69" s="15"/>
      <c r="F69" s="15"/>
      <c r="G69" s="15"/>
      <c r="H69" s="15"/>
      <c r="I69" s="15"/>
      <c r="J69" s="45">
        <f>'$25'!J69</f>
        <v>100</v>
      </c>
      <c r="L69" s="16" t="s">
        <v>10</v>
      </c>
      <c r="M69" s="15"/>
      <c r="N69" s="15"/>
      <c r="O69" s="15"/>
      <c r="P69" s="15"/>
      <c r="Q69" s="15"/>
      <c r="R69" s="45">
        <f>'$25'!R69</f>
        <v>100</v>
      </c>
      <c r="T69" s="16" t="s">
        <v>11</v>
      </c>
      <c r="U69" s="15"/>
      <c r="V69" s="15"/>
      <c r="W69" s="15"/>
      <c r="X69" s="15"/>
      <c r="Y69" s="15"/>
      <c r="Z69" s="45">
        <f>'$25'!Z69</f>
        <v>100</v>
      </c>
      <c r="AB69" s="16" t="s">
        <v>12</v>
      </c>
      <c r="AC69" s="15"/>
      <c r="AD69" s="15"/>
      <c r="AE69" s="15"/>
      <c r="AF69" s="15"/>
      <c r="AG69" s="15"/>
      <c r="AH69" s="45">
        <f>'$25'!AH69</f>
        <v>100</v>
      </c>
    </row>
    <row r="70" spans="1:34" x14ac:dyDescent="0.3">
      <c r="D70" s="17"/>
    </row>
    <row r="71" spans="1:34" x14ac:dyDescent="0.3">
      <c r="D71" s="17"/>
    </row>
    <row r="72" spans="1:34" x14ac:dyDescent="0.3">
      <c r="D72" s="17"/>
    </row>
    <row r="73" spans="1:34" x14ac:dyDescent="0.3">
      <c r="D73" s="17"/>
    </row>
    <row r="74" spans="1:34" x14ac:dyDescent="0.3">
      <c r="D74" s="17"/>
    </row>
    <row r="75" spans="1:34" x14ac:dyDescent="0.3">
      <c r="D75" s="17"/>
    </row>
    <row r="76" spans="1:34" x14ac:dyDescent="0.3">
      <c r="D76" s="17"/>
    </row>
    <row r="77" spans="1:34" x14ac:dyDescent="0.3">
      <c r="D77" s="17"/>
    </row>
    <row r="78" spans="1:34" x14ac:dyDescent="0.3">
      <c r="D78" s="17"/>
    </row>
    <row r="79" spans="1:34" x14ac:dyDescent="0.3">
      <c r="D79" s="17"/>
    </row>
    <row r="80" spans="1:34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  <row r="87" spans="4:4" x14ac:dyDescent="0.3">
      <c r="D87" s="17"/>
    </row>
    <row r="88" spans="4:4" x14ac:dyDescent="0.3">
      <c r="D88" s="17"/>
    </row>
  </sheetData>
  <mergeCells count="2">
    <mergeCell ref="A3:B3"/>
    <mergeCell ref="AK3:A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7E58-9F50-4ABC-BA02-86AD49A94E3F}">
  <dimension ref="A1:AT91"/>
  <sheetViews>
    <sheetView topLeftCell="A3" zoomScale="70" zoomScaleNormal="70" workbookViewId="0">
      <selection activeCell="J32" sqref="J32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42" width="7.5546875" style="7" customWidth="1"/>
    <col min="43" max="43" width="4.88671875" style="7" customWidth="1"/>
    <col min="44" max="44" width="9" style="7" bestFit="1" customWidth="1"/>
    <col min="45" max="16384" width="8.88671875" style="7"/>
  </cols>
  <sheetData>
    <row r="1" spans="1:46" ht="18" x14ac:dyDescent="0.35">
      <c r="A1" s="6" t="s">
        <v>14</v>
      </c>
    </row>
    <row r="2" spans="1:46" x14ac:dyDescent="0.3">
      <c r="E2" s="8"/>
      <c r="F2" s="8"/>
      <c r="G2" s="8"/>
    </row>
    <row r="3" spans="1:46" ht="15.6" x14ac:dyDescent="0.3">
      <c r="A3" s="171" t="s">
        <v>1</v>
      </c>
      <c r="B3" s="171"/>
      <c r="C3" s="9"/>
      <c r="D3" s="10" t="s">
        <v>2</v>
      </c>
      <c r="E3" s="171" t="s">
        <v>3</v>
      </c>
      <c r="F3" s="171"/>
      <c r="G3" s="171"/>
      <c r="H3" s="171"/>
      <c r="I3" s="171"/>
      <c r="J3" s="171"/>
      <c r="L3" s="10" t="s">
        <v>2</v>
      </c>
      <c r="M3" s="171" t="s">
        <v>3</v>
      </c>
      <c r="N3" s="171"/>
      <c r="O3" s="171"/>
      <c r="P3" s="171"/>
      <c r="Q3" s="171"/>
      <c r="R3" s="171"/>
      <c r="T3" s="10" t="s">
        <v>2</v>
      </c>
      <c r="U3" s="171" t="s">
        <v>3</v>
      </c>
      <c r="V3" s="171"/>
      <c r="W3" s="171"/>
      <c r="X3" s="171"/>
      <c r="Y3" s="171"/>
      <c r="Z3" s="171"/>
      <c r="AB3" s="10" t="s">
        <v>2</v>
      </c>
      <c r="AC3" s="171" t="s">
        <v>3</v>
      </c>
      <c r="AD3" s="171"/>
      <c r="AE3" s="171"/>
      <c r="AF3" s="171"/>
      <c r="AG3" s="171"/>
      <c r="AH3" s="171"/>
      <c r="AI3" s="9"/>
      <c r="AJ3" s="10" t="s">
        <v>2</v>
      </c>
      <c r="AK3" s="171" t="s">
        <v>3</v>
      </c>
      <c r="AL3" s="171"/>
      <c r="AM3" s="171"/>
      <c r="AN3" s="171"/>
      <c r="AO3" s="171"/>
      <c r="AP3" s="171"/>
    </row>
    <row r="4" spans="1:46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  <c r="AI4" s="9"/>
      <c r="AJ4" s="12" t="s">
        <v>6</v>
      </c>
      <c r="AK4" s="11">
        <v>1</v>
      </c>
      <c r="AL4" s="11">
        <v>2</v>
      </c>
      <c r="AM4" s="11">
        <v>3</v>
      </c>
      <c r="AN4" s="11">
        <v>4</v>
      </c>
      <c r="AO4" s="11">
        <v>5</v>
      </c>
      <c r="AP4" s="11" t="s">
        <v>7</v>
      </c>
      <c r="AR4" s="11" t="s">
        <v>8</v>
      </c>
    </row>
    <row r="5" spans="1:46" x14ac:dyDescent="0.3">
      <c r="A5" s="13">
        <v>0</v>
      </c>
      <c r="B5" s="13">
        <v>999</v>
      </c>
      <c r="C5" s="13"/>
      <c r="D5" s="14" t="s">
        <v>9</v>
      </c>
      <c r="E5" s="15">
        <v>1157</v>
      </c>
      <c r="F5" s="15">
        <v>544</v>
      </c>
      <c r="G5" s="15">
        <v>183</v>
      </c>
      <c r="H5" s="15">
        <v>130</v>
      </c>
      <c r="I5" s="15">
        <v>60</v>
      </c>
      <c r="J5" s="15">
        <v>43</v>
      </c>
      <c r="L5" s="14" t="s">
        <v>10</v>
      </c>
      <c r="M5" s="15">
        <v>946</v>
      </c>
      <c r="N5" s="15">
        <v>445</v>
      </c>
      <c r="O5" s="15">
        <v>149</v>
      </c>
      <c r="P5" s="15">
        <v>107</v>
      </c>
      <c r="Q5" s="15">
        <v>49</v>
      </c>
      <c r="R5" s="15">
        <v>35</v>
      </c>
      <c r="T5" s="14" t="s">
        <v>11</v>
      </c>
      <c r="U5" s="15">
        <v>263</v>
      </c>
      <c r="V5" s="15">
        <v>124</v>
      </c>
      <c r="W5" s="15">
        <v>42</v>
      </c>
      <c r="X5" s="15">
        <v>30</v>
      </c>
      <c r="Y5" s="15">
        <v>14</v>
      </c>
      <c r="Z5" s="15">
        <v>10</v>
      </c>
      <c r="AB5" s="14" t="s">
        <v>12</v>
      </c>
      <c r="AC5" s="15">
        <v>263</v>
      </c>
      <c r="AD5" s="15">
        <v>124</v>
      </c>
      <c r="AE5" s="15">
        <v>42</v>
      </c>
      <c r="AF5" s="15">
        <v>30</v>
      </c>
      <c r="AG5" s="15">
        <v>14</v>
      </c>
      <c r="AH5" s="15">
        <v>10</v>
      </c>
      <c r="AI5" s="15"/>
      <c r="AJ5" s="14" t="s">
        <v>13</v>
      </c>
      <c r="AK5" s="15">
        <v>2629</v>
      </c>
      <c r="AL5" s="15">
        <v>1237</v>
      </c>
      <c r="AM5" s="15">
        <v>416</v>
      </c>
      <c r="AN5" s="15">
        <v>297</v>
      </c>
      <c r="AO5" s="15">
        <v>137</v>
      </c>
      <c r="AP5" s="15">
        <v>98</v>
      </c>
      <c r="AQ5" s="15"/>
      <c r="AR5" s="15">
        <v>4814</v>
      </c>
      <c r="AT5" s="15">
        <f>SUM(E5:J5,M5:R5,U5:Z5,AC5:AH5)</f>
        <v>4814</v>
      </c>
    </row>
    <row r="6" spans="1:46" x14ac:dyDescent="0.3">
      <c r="A6" s="13">
        <v>1000</v>
      </c>
      <c r="B6" s="13">
        <v>1999</v>
      </c>
      <c r="C6" s="13"/>
      <c r="D6" s="16" t="s">
        <v>9</v>
      </c>
      <c r="E6" s="15">
        <v>1735</v>
      </c>
      <c r="F6" s="15">
        <v>816</v>
      </c>
      <c r="G6" s="15">
        <v>274</v>
      </c>
      <c r="H6" s="15">
        <v>195</v>
      </c>
      <c r="I6" s="15">
        <v>91</v>
      </c>
      <c r="J6" s="15">
        <v>65</v>
      </c>
      <c r="L6" s="16" t="s">
        <v>10</v>
      </c>
      <c r="M6" s="15">
        <v>1419</v>
      </c>
      <c r="N6" s="15">
        <v>667</v>
      </c>
      <c r="O6" s="15">
        <v>224</v>
      </c>
      <c r="P6" s="15">
        <v>160</v>
      </c>
      <c r="Q6" s="15">
        <v>74</v>
      </c>
      <c r="R6" s="15">
        <v>53</v>
      </c>
      <c r="T6" s="16" t="s">
        <v>11</v>
      </c>
      <c r="U6" s="15">
        <v>394</v>
      </c>
      <c r="V6" s="15">
        <v>185</v>
      </c>
      <c r="W6" s="15">
        <v>62</v>
      </c>
      <c r="X6" s="15">
        <v>44</v>
      </c>
      <c r="Y6" s="15">
        <v>21</v>
      </c>
      <c r="Z6" s="15">
        <v>15</v>
      </c>
      <c r="AB6" s="16" t="s">
        <v>12</v>
      </c>
      <c r="AC6" s="15">
        <v>394</v>
      </c>
      <c r="AD6" s="15">
        <v>185</v>
      </c>
      <c r="AE6" s="15">
        <v>62</v>
      </c>
      <c r="AF6" s="15">
        <v>44</v>
      </c>
      <c r="AG6" s="15">
        <v>21</v>
      </c>
      <c r="AH6" s="15">
        <v>15</v>
      </c>
      <c r="AI6" s="15"/>
      <c r="AJ6" s="16" t="s">
        <v>13</v>
      </c>
      <c r="AK6" s="15">
        <v>3942</v>
      </c>
      <c r="AL6" s="15">
        <v>1853</v>
      </c>
      <c r="AM6" s="15">
        <v>622</v>
      </c>
      <c r="AN6" s="15">
        <v>443</v>
      </c>
      <c r="AO6" s="15">
        <v>207</v>
      </c>
      <c r="AP6" s="15">
        <v>148</v>
      </c>
      <c r="AQ6" s="15"/>
      <c r="AR6" s="15">
        <v>7215</v>
      </c>
      <c r="AT6" s="15">
        <f t="shared" ref="AT6:AT69" si="0">SUM(E6:J6,M6:R6,U6:Z6,AC6:AH6)</f>
        <v>7215</v>
      </c>
    </row>
    <row r="7" spans="1:46" x14ac:dyDescent="0.3">
      <c r="A7" s="13">
        <v>2000</v>
      </c>
      <c r="B7" s="13">
        <v>2999</v>
      </c>
      <c r="C7" s="13"/>
      <c r="D7" s="16" t="s">
        <v>9</v>
      </c>
      <c r="E7" s="15">
        <v>2313</v>
      </c>
      <c r="F7" s="15">
        <v>1088</v>
      </c>
      <c r="G7" s="15">
        <v>365</v>
      </c>
      <c r="H7" s="15">
        <v>260</v>
      </c>
      <c r="I7" s="15">
        <v>121</v>
      </c>
      <c r="J7" s="15">
        <v>87</v>
      </c>
      <c r="L7" s="16" t="s">
        <v>10</v>
      </c>
      <c r="M7" s="15">
        <v>1893</v>
      </c>
      <c r="N7" s="15">
        <v>890</v>
      </c>
      <c r="O7" s="15">
        <v>299</v>
      </c>
      <c r="P7" s="15">
        <v>213</v>
      </c>
      <c r="Q7" s="15">
        <v>99</v>
      </c>
      <c r="R7" s="15">
        <v>71</v>
      </c>
      <c r="T7" s="16" t="s">
        <v>11</v>
      </c>
      <c r="U7" s="15">
        <v>526</v>
      </c>
      <c r="V7" s="15">
        <v>247</v>
      </c>
      <c r="W7" s="15">
        <v>83</v>
      </c>
      <c r="X7" s="15">
        <v>59</v>
      </c>
      <c r="Y7" s="15">
        <v>27</v>
      </c>
      <c r="Z7" s="15">
        <v>20</v>
      </c>
      <c r="AB7" s="16" t="s">
        <v>12</v>
      </c>
      <c r="AC7" s="15">
        <v>526</v>
      </c>
      <c r="AD7" s="15">
        <v>247</v>
      </c>
      <c r="AE7" s="15">
        <v>83</v>
      </c>
      <c r="AF7" s="15">
        <v>59</v>
      </c>
      <c r="AG7" s="15">
        <v>27</v>
      </c>
      <c r="AH7" s="15">
        <v>20</v>
      </c>
      <c r="AI7" s="15"/>
      <c r="AJ7" s="16" t="s">
        <v>13</v>
      </c>
      <c r="AK7" s="15">
        <v>5258</v>
      </c>
      <c r="AL7" s="15">
        <v>2472</v>
      </c>
      <c r="AM7" s="15">
        <v>830</v>
      </c>
      <c r="AN7" s="15">
        <v>591</v>
      </c>
      <c r="AO7" s="15">
        <v>274</v>
      </c>
      <c r="AP7" s="15">
        <v>198</v>
      </c>
      <c r="AQ7" s="15"/>
      <c r="AR7" s="15">
        <v>9623</v>
      </c>
      <c r="AT7" s="15">
        <f t="shared" si="0"/>
        <v>9623</v>
      </c>
    </row>
    <row r="8" spans="1:46" x14ac:dyDescent="0.3">
      <c r="A8" s="13">
        <v>3000</v>
      </c>
      <c r="B8" s="13">
        <v>3999</v>
      </c>
      <c r="C8" s="13"/>
      <c r="D8" s="16" t="s">
        <v>9</v>
      </c>
      <c r="E8" s="15">
        <v>2892</v>
      </c>
      <c r="F8" s="15">
        <v>1360</v>
      </c>
      <c r="G8" s="15">
        <v>456</v>
      </c>
      <c r="H8" s="15">
        <v>326</v>
      </c>
      <c r="I8" s="15">
        <v>151</v>
      </c>
      <c r="J8" s="15">
        <v>108</v>
      </c>
      <c r="L8" s="16" t="s">
        <v>10</v>
      </c>
      <c r="M8" s="15">
        <v>2366</v>
      </c>
      <c r="N8" s="15">
        <v>1112</v>
      </c>
      <c r="O8" s="15">
        <v>373</v>
      </c>
      <c r="P8" s="15">
        <v>266</v>
      </c>
      <c r="Q8" s="15">
        <v>123</v>
      </c>
      <c r="R8" s="15">
        <v>89</v>
      </c>
      <c r="T8" s="16" t="s">
        <v>11</v>
      </c>
      <c r="U8" s="15">
        <v>657</v>
      </c>
      <c r="V8" s="15">
        <v>309</v>
      </c>
      <c r="W8" s="15">
        <v>104</v>
      </c>
      <c r="X8" s="15">
        <v>74</v>
      </c>
      <c r="Y8" s="15">
        <v>34</v>
      </c>
      <c r="Z8" s="15">
        <v>25</v>
      </c>
      <c r="AB8" s="16" t="s">
        <v>12</v>
      </c>
      <c r="AC8" s="15">
        <v>657</v>
      </c>
      <c r="AD8" s="15">
        <v>309</v>
      </c>
      <c r="AE8" s="15">
        <v>104</v>
      </c>
      <c r="AF8" s="15">
        <v>74</v>
      </c>
      <c r="AG8" s="15">
        <v>34</v>
      </c>
      <c r="AH8" s="15">
        <v>25</v>
      </c>
      <c r="AI8" s="15"/>
      <c r="AJ8" s="16" t="s">
        <v>13</v>
      </c>
      <c r="AK8" s="15">
        <v>6572</v>
      </c>
      <c r="AL8" s="15">
        <v>3090</v>
      </c>
      <c r="AM8" s="15">
        <v>1037</v>
      </c>
      <c r="AN8" s="15">
        <v>740</v>
      </c>
      <c r="AO8" s="15">
        <v>342</v>
      </c>
      <c r="AP8" s="15">
        <v>247</v>
      </c>
      <c r="AQ8" s="15"/>
      <c r="AR8" s="15">
        <v>12028</v>
      </c>
      <c r="AT8" s="15">
        <f t="shared" si="0"/>
        <v>12028</v>
      </c>
    </row>
    <row r="9" spans="1:46" x14ac:dyDescent="0.3">
      <c r="A9" s="13">
        <v>4000</v>
      </c>
      <c r="B9" s="13">
        <v>4999</v>
      </c>
      <c r="C9" s="13"/>
      <c r="D9" s="16" t="s">
        <v>9</v>
      </c>
      <c r="E9" s="15">
        <v>3470</v>
      </c>
      <c r="F9" s="15">
        <v>1632</v>
      </c>
      <c r="G9" s="15">
        <v>547</v>
      </c>
      <c r="H9" s="15">
        <v>390</v>
      </c>
      <c r="I9" s="15">
        <v>181</v>
      </c>
      <c r="J9" s="15">
        <v>130</v>
      </c>
      <c r="L9" s="16" t="s">
        <v>10</v>
      </c>
      <c r="M9" s="15">
        <v>2839</v>
      </c>
      <c r="N9" s="15">
        <v>1335</v>
      </c>
      <c r="O9" s="15">
        <v>448</v>
      </c>
      <c r="P9" s="15">
        <v>319</v>
      </c>
      <c r="Q9" s="15">
        <v>148</v>
      </c>
      <c r="R9" s="15">
        <v>106</v>
      </c>
      <c r="T9" s="16" t="s">
        <v>11</v>
      </c>
      <c r="U9" s="15">
        <v>789</v>
      </c>
      <c r="V9" s="15">
        <v>371</v>
      </c>
      <c r="W9" s="15">
        <v>124</v>
      </c>
      <c r="X9" s="15">
        <v>89</v>
      </c>
      <c r="Y9" s="15">
        <v>41</v>
      </c>
      <c r="Z9" s="15">
        <v>30</v>
      </c>
      <c r="AB9" s="16" t="s">
        <v>12</v>
      </c>
      <c r="AC9" s="15">
        <v>789</v>
      </c>
      <c r="AD9" s="15">
        <v>371</v>
      </c>
      <c r="AE9" s="15">
        <v>124</v>
      </c>
      <c r="AF9" s="15">
        <v>89</v>
      </c>
      <c r="AG9" s="15">
        <v>41</v>
      </c>
      <c r="AH9" s="15">
        <v>30</v>
      </c>
      <c r="AI9" s="15"/>
      <c r="AJ9" s="16" t="s">
        <v>13</v>
      </c>
      <c r="AK9" s="15">
        <v>7887</v>
      </c>
      <c r="AL9" s="15">
        <v>3709</v>
      </c>
      <c r="AM9" s="15">
        <v>1243</v>
      </c>
      <c r="AN9" s="15">
        <v>887</v>
      </c>
      <c r="AO9" s="15">
        <v>411</v>
      </c>
      <c r="AP9" s="15">
        <v>296</v>
      </c>
      <c r="AQ9" s="15"/>
      <c r="AR9" s="15">
        <v>14433</v>
      </c>
      <c r="AT9" s="15">
        <f t="shared" si="0"/>
        <v>14433</v>
      </c>
    </row>
    <row r="10" spans="1:46" x14ac:dyDescent="0.3">
      <c r="A10" s="13">
        <v>5000</v>
      </c>
      <c r="B10" s="13">
        <v>5999</v>
      </c>
      <c r="C10" s="13"/>
      <c r="D10" s="16" t="s">
        <v>9</v>
      </c>
      <c r="E10" s="15">
        <v>1785</v>
      </c>
      <c r="F10" s="15">
        <v>521</v>
      </c>
      <c r="G10" s="15">
        <v>228</v>
      </c>
      <c r="H10" s="15">
        <v>136</v>
      </c>
      <c r="I10" s="15">
        <v>70</v>
      </c>
      <c r="J10" s="15">
        <v>55</v>
      </c>
      <c r="L10" s="16" t="s">
        <v>10</v>
      </c>
      <c r="M10" s="15">
        <v>1461</v>
      </c>
      <c r="N10" s="15">
        <v>426</v>
      </c>
      <c r="O10" s="15">
        <v>187</v>
      </c>
      <c r="P10" s="15">
        <v>111</v>
      </c>
      <c r="Q10" s="15">
        <v>58</v>
      </c>
      <c r="R10" s="15">
        <v>45</v>
      </c>
      <c r="T10" s="16" t="s">
        <v>11</v>
      </c>
      <c r="U10" s="15">
        <v>406</v>
      </c>
      <c r="V10" s="15">
        <v>118</v>
      </c>
      <c r="W10" s="15">
        <v>52</v>
      </c>
      <c r="X10" s="15">
        <v>31</v>
      </c>
      <c r="Y10" s="15">
        <v>16</v>
      </c>
      <c r="Z10" s="15">
        <v>12</v>
      </c>
      <c r="AB10" s="16" t="s">
        <v>12</v>
      </c>
      <c r="AC10" s="15">
        <v>406</v>
      </c>
      <c r="AD10" s="15">
        <v>118</v>
      </c>
      <c r="AE10" s="15">
        <v>52</v>
      </c>
      <c r="AF10" s="15">
        <v>31</v>
      </c>
      <c r="AG10" s="15">
        <v>16</v>
      </c>
      <c r="AH10" s="15">
        <v>12</v>
      </c>
      <c r="AI10" s="15"/>
      <c r="AJ10" s="16" t="s">
        <v>13</v>
      </c>
      <c r="AK10" s="15">
        <v>4058</v>
      </c>
      <c r="AL10" s="15">
        <v>1183</v>
      </c>
      <c r="AM10" s="15">
        <v>519</v>
      </c>
      <c r="AN10" s="15">
        <v>309</v>
      </c>
      <c r="AO10" s="15">
        <v>160</v>
      </c>
      <c r="AP10" s="15">
        <v>124</v>
      </c>
      <c r="AQ10" s="15"/>
      <c r="AR10" s="15">
        <v>6353</v>
      </c>
      <c r="AT10" s="15">
        <f t="shared" si="0"/>
        <v>6353</v>
      </c>
    </row>
    <row r="11" spans="1:46" x14ac:dyDescent="0.3">
      <c r="A11" s="13">
        <v>6000</v>
      </c>
      <c r="B11" s="13">
        <v>6999</v>
      </c>
      <c r="C11" s="13"/>
      <c r="D11" s="16" t="s">
        <v>9</v>
      </c>
      <c r="E11" s="15">
        <v>1973</v>
      </c>
      <c r="F11" s="15">
        <v>575</v>
      </c>
      <c r="G11" s="15">
        <v>252</v>
      </c>
      <c r="H11" s="15">
        <v>150</v>
      </c>
      <c r="I11" s="15">
        <v>78</v>
      </c>
      <c r="J11" s="15">
        <v>60</v>
      </c>
      <c r="L11" s="16" t="s">
        <v>10</v>
      </c>
      <c r="M11" s="15">
        <v>1614</v>
      </c>
      <c r="N11" s="15">
        <v>471</v>
      </c>
      <c r="O11" s="15">
        <v>206</v>
      </c>
      <c r="P11" s="15">
        <v>123</v>
      </c>
      <c r="Q11" s="15">
        <v>64</v>
      </c>
      <c r="R11" s="15">
        <v>49</v>
      </c>
      <c r="T11" s="16" t="s">
        <v>11</v>
      </c>
      <c r="U11" s="15">
        <v>448</v>
      </c>
      <c r="V11" s="15">
        <v>131</v>
      </c>
      <c r="W11" s="15">
        <v>57</v>
      </c>
      <c r="X11" s="15">
        <v>34</v>
      </c>
      <c r="Y11" s="15">
        <v>18</v>
      </c>
      <c r="Z11" s="15">
        <v>14</v>
      </c>
      <c r="AB11" s="16" t="s">
        <v>12</v>
      </c>
      <c r="AC11" s="15">
        <v>448</v>
      </c>
      <c r="AD11" s="15">
        <v>131</v>
      </c>
      <c r="AE11" s="15">
        <v>57</v>
      </c>
      <c r="AF11" s="15">
        <v>34</v>
      </c>
      <c r="AG11" s="15">
        <v>18</v>
      </c>
      <c r="AH11" s="15">
        <v>14</v>
      </c>
      <c r="AI11" s="15"/>
      <c r="AJ11" s="16" t="s">
        <v>13</v>
      </c>
      <c r="AK11" s="15">
        <v>4483</v>
      </c>
      <c r="AL11" s="15">
        <v>1308</v>
      </c>
      <c r="AM11" s="15">
        <v>572</v>
      </c>
      <c r="AN11" s="15">
        <v>341</v>
      </c>
      <c r="AO11" s="15">
        <v>178</v>
      </c>
      <c r="AP11" s="15">
        <v>137</v>
      </c>
      <c r="AQ11" s="15"/>
      <c r="AR11" s="15">
        <v>7019</v>
      </c>
      <c r="AT11" s="15">
        <f t="shared" si="0"/>
        <v>7019</v>
      </c>
    </row>
    <row r="12" spans="1:46" x14ac:dyDescent="0.3">
      <c r="A12" s="13">
        <v>7000</v>
      </c>
      <c r="B12" s="13">
        <v>7999</v>
      </c>
      <c r="C12" s="13"/>
      <c r="D12" s="16" t="s">
        <v>9</v>
      </c>
      <c r="E12" s="15">
        <v>1691</v>
      </c>
      <c r="F12" s="15">
        <v>493</v>
      </c>
      <c r="G12" s="15">
        <v>216</v>
      </c>
      <c r="H12" s="15">
        <v>128</v>
      </c>
      <c r="I12" s="15">
        <v>67</v>
      </c>
      <c r="J12" s="15">
        <v>51</v>
      </c>
      <c r="L12" s="16" t="s">
        <v>10</v>
      </c>
      <c r="M12" s="15">
        <v>1383</v>
      </c>
      <c r="N12" s="15">
        <v>404</v>
      </c>
      <c r="O12" s="15">
        <v>177</v>
      </c>
      <c r="P12" s="15">
        <v>105</v>
      </c>
      <c r="Q12" s="15">
        <v>55</v>
      </c>
      <c r="R12" s="15">
        <v>42</v>
      </c>
      <c r="T12" s="16" t="s">
        <v>11</v>
      </c>
      <c r="U12" s="15">
        <v>384</v>
      </c>
      <c r="V12" s="15">
        <v>112</v>
      </c>
      <c r="W12" s="15">
        <v>49</v>
      </c>
      <c r="X12" s="15">
        <v>29</v>
      </c>
      <c r="Y12" s="15">
        <v>15</v>
      </c>
      <c r="Z12" s="15">
        <v>12</v>
      </c>
      <c r="AB12" s="16" t="s">
        <v>12</v>
      </c>
      <c r="AC12" s="15">
        <v>384</v>
      </c>
      <c r="AD12" s="15">
        <v>112</v>
      </c>
      <c r="AE12" s="15">
        <v>49</v>
      </c>
      <c r="AF12" s="15">
        <v>29</v>
      </c>
      <c r="AG12" s="15">
        <v>15</v>
      </c>
      <c r="AH12" s="15">
        <v>12</v>
      </c>
      <c r="AI12" s="15"/>
      <c r="AJ12" s="16" t="s">
        <v>13</v>
      </c>
      <c r="AK12" s="15">
        <v>3842</v>
      </c>
      <c r="AL12" s="15">
        <v>1121</v>
      </c>
      <c r="AM12" s="15">
        <v>491</v>
      </c>
      <c r="AN12" s="15">
        <v>291</v>
      </c>
      <c r="AO12" s="15">
        <v>152</v>
      </c>
      <c r="AP12" s="15">
        <v>117</v>
      </c>
      <c r="AQ12" s="15"/>
      <c r="AR12" s="15">
        <v>6014</v>
      </c>
      <c r="AT12" s="15">
        <f t="shared" si="0"/>
        <v>6014</v>
      </c>
    </row>
    <row r="13" spans="1:46" x14ac:dyDescent="0.3">
      <c r="A13" s="13">
        <v>8000</v>
      </c>
      <c r="B13" s="13">
        <v>8999</v>
      </c>
      <c r="C13" s="13"/>
      <c r="D13" s="16" t="s">
        <v>9</v>
      </c>
      <c r="E13" s="15">
        <v>2067</v>
      </c>
      <c r="F13" s="15">
        <v>603</v>
      </c>
      <c r="G13" s="15">
        <v>264</v>
      </c>
      <c r="H13" s="15">
        <v>157</v>
      </c>
      <c r="I13" s="15">
        <v>82</v>
      </c>
      <c r="J13" s="15">
        <v>63</v>
      </c>
      <c r="L13" s="16" t="s">
        <v>10</v>
      </c>
      <c r="M13" s="15">
        <v>1691</v>
      </c>
      <c r="N13" s="15">
        <v>493</v>
      </c>
      <c r="O13" s="15">
        <v>216</v>
      </c>
      <c r="P13" s="15">
        <v>129</v>
      </c>
      <c r="Q13" s="15">
        <v>67</v>
      </c>
      <c r="R13" s="15">
        <v>51</v>
      </c>
      <c r="T13" s="16" t="s">
        <v>11</v>
      </c>
      <c r="U13" s="15">
        <v>470</v>
      </c>
      <c r="V13" s="15">
        <v>137</v>
      </c>
      <c r="W13" s="15">
        <v>60</v>
      </c>
      <c r="X13" s="15">
        <v>36</v>
      </c>
      <c r="Y13" s="15">
        <v>19</v>
      </c>
      <c r="Z13" s="15">
        <v>14</v>
      </c>
      <c r="AB13" s="16" t="s">
        <v>12</v>
      </c>
      <c r="AC13" s="15">
        <v>470</v>
      </c>
      <c r="AD13" s="15">
        <v>137</v>
      </c>
      <c r="AE13" s="15">
        <v>60</v>
      </c>
      <c r="AF13" s="15">
        <v>36</v>
      </c>
      <c r="AG13" s="15">
        <v>19</v>
      </c>
      <c r="AH13" s="15">
        <v>14</v>
      </c>
      <c r="AI13" s="15"/>
      <c r="AJ13" s="16" t="s">
        <v>13</v>
      </c>
      <c r="AK13" s="15">
        <v>4698</v>
      </c>
      <c r="AL13" s="15">
        <v>1370</v>
      </c>
      <c r="AM13" s="15">
        <v>600</v>
      </c>
      <c r="AN13" s="15">
        <v>358</v>
      </c>
      <c r="AO13" s="15">
        <v>187</v>
      </c>
      <c r="AP13" s="15">
        <v>142</v>
      </c>
      <c r="AQ13" s="15"/>
      <c r="AR13" s="15">
        <v>7355</v>
      </c>
      <c r="AT13" s="15">
        <f t="shared" si="0"/>
        <v>7355</v>
      </c>
    </row>
    <row r="14" spans="1:46" x14ac:dyDescent="0.3">
      <c r="A14" s="13">
        <v>9000</v>
      </c>
      <c r="B14" s="13">
        <v>9999</v>
      </c>
      <c r="C14" s="13"/>
      <c r="D14" s="16" t="s">
        <v>9</v>
      </c>
      <c r="E14" s="15">
        <v>1409</v>
      </c>
      <c r="F14" s="15">
        <v>548</v>
      </c>
      <c r="G14" s="15">
        <v>240</v>
      </c>
      <c r="H14" s="15">
        <v>143</v>
      </c>
      <c r="I14" s="15">
        <v>74</v>
      </c>
      <c r="J14" s="15">
        <v>57</v>
      </c>
      <c r="L14" s="16" t="s">
        <v>10</v>
      </c>
      <c r="M14" s="15">
        <v>1153</v>
      </c>
      <c r="N14" s="15">
        <v>448</v>
      </c>
      <c r="O14" s="15">
        <v>197</v>
      </c>
      <c r="P14" s="15">
        <v>117</v>
      </c>
      <c r="Q14" s="15">
        <v>61</v>
      </c>
      <c r="R14" s="15">
        <v>47</v>
      </c>
      <c r="T14" s="16" t="s">
        <v>11</v>
      </c>
      <c r="U14" s="15">
        <v>320</v>
      </c>
      <c r="V14" s="15">
        <v>125</v>
      </c>
      <c r="W14" s="15">
        <v>55</v>
      </c>
      <c r="X14" s="15">
        <v>32</v>
      </c>
      <c r="Y14" s="15">
        <v>17</v>
      </c>
      <c r="Z14" s="15">
        <v>13</v>
      </c>
      <c r="AB14" s="16" t="s">
        <v>12</v>
      </c>
      <c r="AC14" s="15">
        <v>320</v>
      </c>
      <c r="AD14" s="15">
        <v>125</v>
      </c>
      <c r="AE14" s="15">
        <v>55</v>
      </c>
      <c r="AF14" s="15">
        <v>32</v>
      </c>
      <c r="AG14" s="15">
        <v>17</v>
      </c>
      <c r="AH14" s="15">
        <v>13</v>
      </c>
      <c r="AI14" s="15"/>
      <c r="AJ14" s="16" t="s">
        <v>13</v>
      </c>
      <c r="AK14" s="15">
        <v>3202</v>
      </c>
      <c r="AL14" s="15">
        <v>1246</v>
      </c>
      <c r="AM14" s="15">
        <v>547</v>
      </c>
      <c r="AN14" s="15">
        <v>324</v>
      </c>
      <c r="AO14" s="15">
        <v>169</v>
      </c>
      <c r="AP14" s="15">
        <v>130</v>
      </c>
      <c r="AQ14" s="15"/>
      <c r="AR14" s="15">
        <v>5618</v>
      </c>
      <c r="AT14" s="15">
        <f t="shared" si="0"/>
        <v>5618</v>
      </c>
    </row>
    <row r="15" spans="1:46" x14ac:dyDescent="0.3">
      <c r="A15" s="13">
        <v>10000</v>
      </c>
      <c r="B15" s="13">
        <v>10999</v>
      </c>
      <c r="C15" s="13"/>
      <c r="D15" s="16" t="s">
        <v>9</v>
      </c>
      <c r="E15" s="15">
        <v>2273</v>
      </c>
      <c r="F15" s="15">
        <v>828</v>
      </c>
      <c r="G15" s="15">
        <v>307</v>
      </c>
      <c r="H15" s="15">
        <v>149</v>
      </c>
      <c r="I15" s="15">
        <v>76</v>
      </c>
      <c r="J15" s="15">
        <v>45</v>
      </c>
      <c r="L15" s="16" t="s">
        <v>10</v>
      </c>
      <c r="M15" s="15">
        <v>2614</v>
      </c>
      <c r="N15" s="15">
        <v>952</v>
      </c>
      <c r="O15" s="15">
        <v>353</v>
      </c>
      <c r="P15" s="15">
        <v>172</v>
      </c>
      <c r="Q15" s="15">
        <v>87</v>
      </c>
      <c r="R15" s="15">
        <v>52</v>
      </c>
      <c r="T15" s="16" t="s">
        <v>11</v>
      </c>
      <c r="U15" s="15">
        <v>341</v>
      </c>
      <c r="V15" s="15">
        <v>124</v>
      </c>
      <c r="W15" s="15">
        <v>46</v>
      </c>
      <c r="X15" s="15">
        <v>22</v>
      </c>
      <c r="Y15" s="15">
        <v>11</v>
      </c>
      <c r="Z15" s="15">
        <v>7</v>
      </c>
      <c r="AB15" s="16" t="s">
        <v>12</v>
      </c>
      <c r="AC15" s="15">
        <v>455</v>
      </c>
      <c r="AD15" s="15">
        <v>166</v>
      </c>
      <c r="AE15" s="15">
        <v>61</v>
      </c>
      <c r="AF15" s="15">
        <v>30</v>
      </c>
      <c r="AG15" s="15">
        <v>15</v>
      </c>
      <c r="AH15" s="15">
        <v>9</v>
      </c>
      <c r="AI15" s="15"/>
      <c r="AJ15" s="16" t="s">
        <v>13</v>
      </c>
      <c r="AK15" s="15">
        <v>5683</v>
      </c>
      <c r="AL15" s="15">
        <v>2070</v>
      </c>
      <c r="AM15" s="15">
        <v>767</v>
      </c>
      <c r="AN15" s="15">
        <v>373</v>
      </c>
      <c r="AO15" s="15">
        <v>189</v>
      </c>
      <c r="AP15" s="15">
        <v>113</v>
      </c>
      <c r="AQ15" s="15"/>
      <c r="AR15" s="15">
        <v>9195</v>
      </c>
      <c r="AT15" s="15">
        <f t="shared" si="0"/>
        <v>9195</v>
      </c>
    </row>
    <row r="16" spans="1:46" x14ac:dyDescent="0.3">
      <c r="A16" s="13">
        <v>11000</v>
      </c>
      <c r="B16" s="13">
        <v>11999</v>
      </c>
      <c r="C16" s="13"/>
      <c r="D16" s="16" t="s">
        <v>9</v>
      </c>
      <c r="E16" s="15">
        <v>2512</v>
      </c>
      <c r="F16" s="15">
        <v>686</v>
      </c>
      <c r="G16" s="15">
        <v>340</v>
      </c>
      <c r="H16" s="15">
        <v>165</v>
      </c>
      <c r="I16" s="15">
        <v>84</v>
      </c>
      <c r="J16" s="15">
        <v>50</v>
      </c>
      <c r="L16" s="16" t="s">
        <v>10</v>
      </c>
      <c r="M16" s="15">
        <v>2889</v>
      </c>
      <c r="N16" s="15">
        <v>789</v>
      </c>
      <c r="O16" s="15">
        <v>391</v>
      </c>
      <c r="P16" s="15">
        <v>190</v>
      </c>
      <c r="Q16" s="15">
        <v>96</v>
      </c>
      <c r="R16" s="15">
        <v>58</v>
      </c>
      <c r="T16" s="16" t="s">
        <v>11</v>
      </c>
      <c r="U16" s="15">
        <v>377</v>
      </c>
      <c r="V16" s="15">
        <v>103</v>
      </c>
      <c r="W16" s="15">
        <v>51</v>
      </c>
      <c r="X16" s="15">
        <v>25</v>
      </c>
      <c r="Y16" s="15">
        <v>13</v>
      </c>
      <c r="Z16" s="15">
        <v>8</v>
      </c>
      <c r="AB16" s="16" t="s">
        <v>12</v>
      </c>
      <c r="AC16" s="15">
        <v>502</v>
      </c>
      <c r="AD16" s="15">
        <v>137</v>
      </c>
      <c r="AE16" s="15">
        <v>68</v>
      </c>
      <c r="AF16" s="15">
        <v>33</v>
      </c>
      <c r="AG16" s="15">
        <v>17</v>
      </c>
      <c r="AH16" s="15">
        <v>10</v>
      </c>
      <c r="AI16" s="15"/>
      <c r="AJ16" s="16" t="s">
        <v>13</v>
      </c>
      <c r="AK16" s="15">
        <v>6280</v>
      </c>
      <c r="AL16" s="15">
        <v>1715</v>
      </c>
      <c r="AM16" s="15">
        <v>850</v>
      </c>
      <c r="AN16" s="15">
        <v>413</v>
      </c>
      <c r="AO16" s="15">
        <v>210</v>
      </c>
      <c r="AP16" s="15">
        <v>126</v>
      </c>
      <c r="AQ16" s="15"/>
      <c r="AR16" s="15">
        <v>9594</v>
      </c>
      <c r="AT16" s="15">
        <f t="shared" si="0"/>
        <v>9594</v>
      </c>
    </row>
    <row r="17" spans="1:46" x14ac:dyDescent="0.3">
      <c r="A17" s="13">
        <v>12000</v>
      </c>
      <c r="B17" s="13">
        <v>12999</v>
      </c>
      <c r="C17" s="13"/>
      <c r="D17" s="16" t="s">
        <v>9</v>
      </c>
      <c r="E17" s="15">
        <v>2154</v>
      </c>
      <c r="F17" s="15">
        <v>588</v>
      </c>
      <c r="G17" s="15">
        <v>291</v>
      </c>
      <c r="H17" s="15">
        <v>142</v>
      </c>
      <c r="I17" s="15">
        <v>72</v>
      </c>
      <c r="J17" s="15">
        <v>43</v>
      </c>
      <c r="L17" s="16" t="s">
        <v>10</v>
      </c>
      <c r="M17" s="15">
        <v>2477</v>
      </c>
      <c r="N17" s="15">
        <v>676</v>
      </c>
      <c r="O17" s="15">
        <v>335</v>
      </c>
      <c r="P17" s="15">
        <v>163</v>
      </c>
      <c r="Q17" s="15">
        <v>82</v>
      </c>
      <c r="R17" s="15">
        <v>49</v>
      </c>
      <c r="T17" s="16" t="s">
        <v>11</v>
      </c>
      <c r="U17" s="15">
        <v>323</v>
      </c>
      <c r="V17" s="15">
        <v>88</v>
      </c>
      <c r="W17" s="15">
        <v>44</v>
      </c>
      <c r="X17" s="15">
        <v>21</v>
      </c>
      <c r="Y17" s="15">
        <v>11</v>
      </c>
      <c r="Z17" s="15">
        <v>6</v>
      </c>
      <c r="AB17" s="16" t="s">
        <v>12</v>
      </c>
      <c r="AC17" s="15">
        <v>431</v>
      </c>
      <c r="AD17" s="15">
        <v>118</v>
      </c>
      <c r="AE17" s="15">
        <v>58</v>
      </c>
      <c r="AF17" s="15">
        <v>28</v>
      </c>
      <c r="AG17" s="15">
        <v>14</v>
      </c>
      <c r="AH17" s="15">
        <v>9</v>
      </c>
      <c r="AI17" s="15"/>
      <c r="AJ17" s="16" t="s">
        <v>13</v>
      </c>
      <c r="AK17" s="15">
        <v>5385</v>
      </c>
      <c r="AL17" s="15">
        <v>1470</v>
      </c>
      <c r="AM17" s="15">
        <v>728</v>
      </c>
      <c r="AN17" s="15">
        <v>354</v>
      </c>
      <c r="AO17" s="15">
        <v>179</v>
      </c>
      <c r="AP17" s="15">
        <v>107</v>
      </c>
      <c r="AQ17" s="15"/>
      <c r="AR17" s="15">
        <v>8223</v>
      </c>
      <c r="AT17" s="15">
        <f t="shared" si="0"/>
        <v>8223</v>
      </c>
    </row>
    <row r="18" spans="1:46" x14ac:dyDescent="0.3">
      <c r="A18" s="13">
        <v>13000</v>
      </c>
      <c r="B18" s="13">
        <v>13999</v>
      </c>
      <c r="C18" s="13"/>
      <c r="D18" s="16" t="s">
        <v>9</v>
      </c>
      <c r="E18" s="15">
        <v>2632</v>
      </c>
      <c r="F18" s="15">
        <v>718</v>
      </c>
      <c r="G18" s="15">
        <v>356</v>
      </c>
      <c r="H18" s="15">
        <v>173</v>
      </c>
      <c r="I18" s="15">
        <v>88</v>
      </c>
      <c r="J18" s="15">
        <v>52</v>
      </c>
      <c r="L18" s="16" t="s">
        <v>10</v>
      </c>
      <c r="M18" s="15">
        <v>3027</v>
      </c>
      <c r="N18" s="15">
        <v>826</v>
      </c>
      <c r="O18" s="15">
        <v>409</v>
      </c>
      <c r="P18" s="15">
        <v>199</v>
      </c>
      <c r="Q18" s="15">
        <v>101</v>
      </c>
      <c r="R18" s="15">
        <v>60</v>
      </c>
      <c r="T18" s="16" t="s">
        <v>11</v>
      </c>
      <c r="U18" s="15">
        <v>395</v>
      </c>
      <c r="V18" s="15">
        <v>108</v>
      </c>
      <c r="W18" s="15">
        <v>53</v>
      </c>
      <c r="X18" s="15">
        <v>26</v>
      </c>
      <c r="Y18" s="15">
        <v>13</v>
      </c>
      <c r="Z18" s="15">
        <v>8</v>
      </c>
      <c r="AB18" s="16" t="s">
        <v>12</v>
      </c>
      <c r="AC18" s="15">
        <v>526</v>
      </c>
      <c r="AD18" s="15">
        <v>144</v>
      </c>
      <c r="AE18" s="15">
        <v>71</v>
      </c>
      <c r="AF18" s="15">
        <v>35</v>
      </c>
      <c r="AG18" s="15">
        <v>18</v>
      </c>
      <c r="AH18" s="15">
        <v>10</v>
      </c>
      <c r="AI18" s="15"/>
      <c r="AJ18" s="16" t="s">
        <v>13</v>
      </c>
      <c r="AK18" s="15">
        <v>6580</v>
      </c>
      <c r="AL18" s="15">
        <v>1796</v>
      </c>
      <c r="AM18" s="15">
        <v>889</v>
      </c>
      <c r="AN18" s="15">
        <v>433</v>
      </c>
      <c r="AO18" s="15">
        <v>220</v>
      </c>
      <c r="AP18" s="15">
        <v>130</v>
      </c>
      <c r="AQ18" s="15"/>
      <c r="AR18" s="15">
        <v>10048</v>
      </c>
      <c r="AT18" s="15">
        <f t="shared" si="0"/>
        <v>10048</v>
      </c>
    </row>
    <row r="19" spans="1:46" x14ac:dyDescent="0.3">
      <c r="A19" s="13">
        <v>14000</v>
      </c>
      <c r="B19" s="13">
        <v>14999</v>
      </c>
      <c r="C19" s="13"/>
      <c r="D19" s="16" t="s">
        <v>9</v>
      </c>
      <c r="E19" s="15">
        <v>2393</v>
      </c>
      <c r="F19" s="15">
        <v>653</v>
      </c>
      <c r="G19" s="15">
        <v>243</v>
      </c>
      <c r="H19" s="15">
        <v>157</v>
      </c>
      <c r="I19" s="15">
        <v>80</v>
      </c>
      <c r="J19" s="15">
        <v>48</v>
      </c>
      <c r="L19" s="16" t="s">
        <v>10</v>
      </c>
      <c r="M19" s="15">
        <v>2752</v>
      </c>
      <c r="N19" s="15">
        <v>751</v>
      </c>
      <c r="O19" s="15">
        <v>279</v>
      </c>
      <c r="P19" s="15">
        <v>181</v>
      </c>
      <c r="Q19" s="15">
        <v>92</v>
      </c>
      <c r="R19" s="15">
        <v>55</v>
      </c>
      <c r="T19" s="16" t="s">
        <v>11</v>
      </c>
      <c r="U19" s="15">
        <v>359</v>
      </c>
      <c r="V19" s="15">
        <v>98</v>
      </c>
      <c r="W19" s="15">
        <v>36</v>
      </c>
      <c r="X19" s="15">
        <v>24</v>
      </c>
      <c r="Y19" s="15">
        <v>12</v>
      </c>
      <c r="Z19" s="15">
        <v>7</v>
      </c>
      <c r="AB19" s="16" t="s">
        <v>12</v>
      </c>
      <c r="AC19" s="15">
        <v>479</v>
      </c>
      <c r="AD19" s="15">
        <v>131</v>
      </c>
      <c r="AE19" s="15">
        <v>49</v>
      </c>
      <c r="AF19" s="15">
        <v>31</v>
      </c>
      <c r="AG19" s="15">
        <v>16</v>
      </c>
      <c r="AH19" s="15">
        <v>10</v>
      </c>
      <c r="AI19" s="15"/>
      <c r="AJ19" s="16" t="s">
        <v>13</v>
      </c>
      <c r="AK19" s="15">
        <v>5983</v>
      </c>
      <c r="AL19" s="15">
        <v>1633</v>
      </c>
      <c r="AM19" s="15">
        <v>607</v>
      </c>
      <c r="AN19" s="15">
        <v>393</v>
      </c>
      <c r="AO19" s="15">
        <v>200</v>
      </c>
      <c r="AP19" s="15">
        <v>120</v>
      </c>
      <c r="AQ19" s="15"/>
      <c r="AR19" s="15">
        <v>8936</v>
      </c>
      <c r="AT19" s="15">
        <f t="shared" si="0"/>
        <v>8936</v>
      </c>
    </row>
    <row r="20" spans="1:46" x14ac:dyDescent="0.3">
      <c r="A20" s="13">
        <v>15000</v>
      </c>
      <c r="B20" s="13">
        <v>15999</v>
      </c>
      <c r="C20" s="13"/>
      <c r="D20" s="16" t="s">
        <v>9</v>
      </c>
      <c r="E20" s="15">
        <v>2330</v>
      </c>
      <c r="F20" s="15">
        <v>784</v>
      </c>
      <c r="G20" s="15">
        <v>286</v>
      </c>
      <c r="H20" s="15">
        <v>224</v>
      </c>
      <c r="I20" s="15">
        <v>105</v>
      </c>
      <c r="J20" s="15">
        <v>58</v>
      </c>
      <c r="L20" s="16" t="s">
        <v>10</v>
      </c>
      <c r="M20" s="15">
        <v>2680</v>
      </c>
      <c r="N20" s="15">
        <v>902</v>
      </c>
      <c r="O20" s="15">
        <v>329</v>
      </c>
      <c r="P20" s="15">
        <v>258</v>
      </c>
      <c r="Q20" s="15">
        <v>121</v>
      </c>
      <c r="R20" s="15">
        <v>67</v>
      </c>
      <c r="T20" s="16" t="s">
        <v>11</v>
      </c>
      <c r="U20" s="15">
        <v>350</v>
      </c>
      <c r="V20" s="15">
        <v>118</v>
      </c>
      <c r="W20" s="15">
        <v>43</v>
      </c>
      <c r="X20" s="15">
        <v>34</v>
      </c>
      <c r="Y20" s="15">
        <v>16</v>
      </c>
      <c r="Z20" s="15">
        <v>9</v>
      </c>
      <c r="AB20" s="16" t="s">
        <v>12</v>
      </c>
      <c r="AC20" s="15">
        <v>466</v>
      </c>
      <c r="AD20" s="15">
        <v>157</v>
      </c>
      <c r="AE20" s="15">
        <v>57</v>
      </c>
      <c r="AF20" s="15">
        <v>45</v>
      </c>
      <c r="AG20" s="15">
        <v>21</v>
      </c>
      <c r="AH20" s="15">
        <v>12</v>
      </c>
      <c r="AI20" s="15"/>
      <c r="AJ20" s="16" t="s">
        <v>13</v>
      </c>
      <c r="AK20" s="15">
        <v>5826</v>
      </c>
      <c r="AL20" s="15">
        <v>1961</v>
      </c>
      <c r="AM20" s="15">
        <v>715</v>
      </c>
      <c r="AN20" s="15">
        <v>561</v>
      </c>
      <c r="AO20" s="15">
        <v>263</v>
      </c>
      <c r="AP20" s="15">
        <v>146</v>
      </c>
      <c r="AQ20" s="15"/>
      <c r="AR20" s="15">
        <v>9472</v>
      </c>
      <c r="AT20" s="15">
        <f t="shared" si="0"/>
        <v>9472</v>
      </c>
    </row>
    <row r="21" spans="1:46" x14ac:dyDescent="0.3">
      <c r="A21" s="13">
        <v>16000</v>
      </c>
      <c r="B21" s="13">
        <v>16999</v>
      </c>
      <c r="C21" s="13"/>
      <c r="D21" s="16" t="s">
        <v>9</v>
      </c>
      <c r="E21" s="15">
        <v>1717</v>
      </c>
      <c r="F21" s="15">
        <v>866</v>
      </c>
      <c r="G21" s="15">
        <v>316</v>
      </c>
      <c r="H21" s="15">
        <v>248</v>
      </c>
      <c r="I21" s="15">
        <v>116</v>
      </c>
      <c r="J21" s="15">
        <v>64</v>
      </c>
      <c r="L21" s="16" t="s">
        <v>10</v>
      </c>
      <c r="M21" s="15">
        <v>1974</v>
      </c>
      <c r="N21" s="15">
        <v>996</v>
      </c>
      <c r="O21" s="15">
        <v>363</v>
      </c>
      <c r="P21" s="15">
        <v>285</v>
      </c>
      <c r="Q21" s="15">
        <v>133</v>
      </c>
      <c r="R21" s="15">
        <v>74</v>
      </c>
      <c r="T21" s="16" t="s">
        <v>11</v>
      </c>
      <c r="U21" s="15">
        <v>258</v>
      </c>
      <c r="V21" s="15">
        <v>130</v>
      </c>
      <c r="W21" s="15">
        <v>47</v>
      </c>
      <c r="X21" s="15">
        <v>37</v>
      </c>
      <c r="Y21" s="15">
        <v>17</v>
      </c>
      <c r="Z21" s="15">
        <v>10</v>
      </c>
      <c r="AB21" s="16" t="s">
        <v>12</v>
      </c>
      <c r="AC21" s="15">
        <v>343</v>
      </c>
      <c r="AD21" s="15">
        <v>173</v>
      </c>
      <c r="AE21" s="15">
        <v>63</v>
      </c>
      <c r="AF21" s="15">
        <v>50</v>
      </c>
      <c r="AG21" s="15">
        <v>23</v>
      </c>
      <c r="AH21" s="15">
        <v>13</v>
      </c>
      <c r="AI21" s="15"/>
      <c r="AJ21" s="16" t="s">
        <v>13</v>
      </c>
      <c r="AK21" s="15">
        <v>4292</v>
      </c>
      <c r="AL21" s="15">
        <v>2165</v>
      </c>
      <c r="AM21" s="15">
        <v>789</v>
      </c>
      <c r="AN21" s="15">
        <v>620</v>
      </c>
      <c r="AO21" s="15">
        <v>289</v>
      </c>
      <c r="AP21" s="15">
        <v>161</v>
      </c>
      <c r="AQ21" s="15"/>
      <c r="AR21" s="15">
        <v>8316</v>
      </c>
      <c r="AT21" s="15">
        <f t="shared" si="0"/>
        <v>8316</v>
      </c>
    </row>
    <row r="22" spans="1:46" x14ac:dyDescent="0.3">
      <c r="A22" s="13">
        <v>17000</v>
      </c>
      <c r="B22" s="13">
        <v>17999</v>
      </c>
      <c r="C22" s="13"/>
      <c r="D22" s="16" t="s">
        <v>9</v>
      </c>
      <c r="E22" s="15">
        <v>1472</v>
      </c>
      <c r="F22" s="15">
        <v>495</v>
      </c>
      <c r="G22" s="15">
        <v>271</v>
      </c>
      <c r="H22" s="15">
        <v>212</v>
      </c>
      <c r="I22" s="15">
        <v>100</v>
      </c>
      <c r="J22" s="15">
        <v>55</v>
      </c>
      <c r="L22" s="16" t="s">
        <v>10</v>
      </c>
      <c r="M22" s="15">
        <v>1692</v>
      </c>
      <c r="N22" s="15">
        <v>569</v>
      </c>
      <c r="O22" s="15">
        <v>311</v>
      </c>
      <c r="P22" s="15">
        <v>244</v>
      </c>
      <c r="Q22" s="15">
        <v>115</v>
      </c>
      <c r="R22" s="15">
        <v>63</v>
      </c>
      <c r="T22" s="16" t="s">
        <v>11</v>
      </c>
      <c r="U22" s="15">
        <v>221</v>
      </c>
      <c r="V22" s="15">
        <v>74</v>
      </c>
      <c r="W22" s="15">
        <v>41</v>
      </c>
      <c r="X22" s="15">
        <v>32</v>
      </c>
      <c r="Y22" s="15">
        <v>15</v>
      </c>
      <c r="Z22" s="15">
        <v>8</v>
      </c>
      <c r="AB22" s="16" t="s">
        <v>12</v>
      </c>
      <c r="AC22" s="15">
        <v>294</v>
      </c>
      <c r="AD22" s="15">
        <v>99</v>
      </c>
      <c r="AE22" s="15">
        <v>54</v>
      </c>
      <c r="AF22" s="15">
        <v>42</v>
      </c>
      <c r="AG22" s="15">
        <v>20</v>
      </c>
      <c r="AH22" s="15">
        <v>11</v>
      </c>
      <c r="AI22" s="15"/>
      <c r="AJ22" s="16" t="s">
        <v>13</v>
      </c>
      <c r="AK22" s="15">
        <v>3679</v>
      </c>
      <c r="AL22" s="15">
        <v>1237</v>
      </c>
      <c r="AM22" s="15">
        <v>677</v>
      </c>
      <c r="AN22" s="15">
        <v>530</v>
      </c>
      <c r="AO22" s="15">
        <v>250</v>
      </c>
      <c r="AP22" s="15">
        <v>137</v>
      </c>
      <c r="AQ22" s="15"/>
      <c r="AR22" s="15">
        <v>6510</v>
      </c>
      <c r="AT22" s="15">
        <f t="shared" si="0"/>
        <v>6510</v>
      </c>
    </row>
    <row r="23" spans="1:46" x14ac:dyDescent="0.3">
      <c r="A23" s="13">
        <v>18000</v>
      </c>
      <c r="B23" s="13">
        <v>18999</v>
      </c>
      <c r="C23" s="13"/>
      <c r="D23" s="16" t="s">
        <v>9</v>
      </c>
      <c r="E23" s="15">
        <v>1798</v>
      </c>
      <c r="F23" s="15">
        <v>605</v>
      </c>
      <c r="G23" s="15">
        <v>331</v>
      </c>
      <c r="H23" s="15">
        <v>194</v>
      </c>
      <c r="I23" s="15">
        <v>122</v>
      </c>
      <c r="J23" s="15">
        <v>67</v>
      </c>
      <c r="L23" s="16" t="s">
        <v>10</v>
      </c>
      <c r="M23" s="15">
        <v>2068</v>
      </c>
      <c r="N23" s="15">
        <v>696</v>
      </c>
      <c r="O23" s="15">
        <v>381</v>
      </c>
      <c r="P23" s="15">
        <v>224</v>
      </c>
      <c r="Q23" s="15">
        <v>140</v>
      </c>
      <c r="R23" s="15">
        <v>77</v>
      </c>
      <c r="T23" s="16" t="s">
        <v>11</v>
      </c>
      <c r="U23" s="15">
        <v>270</v>
      </c>
      <c r="V23" s="15">
        <v>91</v>
      </c>
      <c r="W23" s="15">
        <v>50</v>
      </c>
      <c r="X23" s="15">
        <v>29</v>
      </c>
      <c r="Y23" s="15">
        <v>18</v>
      </c>
      <c r="Z23" s="15">
        <v>10</v>
      </c>
      <c r="AB23" s="16" t="s">
        <v>12</v>
      </c>
      <c r="AC23" s="15">
        <v>360</v>
      </c>
      <c r="AD23" s="15">
        <v>121</v>
      </c>
      <c r="AE23" s="15">
        <v>66</v>
      </c>
      <c r="AF23" s="15">
        <v>39</v>
      </c>
      <c r="AG23" s="15">
        <v>24</v>
      </c>
      <c r="AH23" s="15">
        <v>13</v>
      </c>
      <c r="AI23" s="15"/>
      <c r="AJ23" s="16" t="s">
        <v>13</v>
      </c>
      <c r="AK23" s="15">
        <v>4496</v>
      </c>
      <c r="AL23" s="15">
        <v>1513</v>
      </c>
      <c r="AM23" s="15">
        <v>828</v>
      </c>
      <c r="AN23" s="15">
        <v>486</v>
      </c>
      <c r="AO23" s="15">
        <v>304</v>
      </c>
      <c r="AP23" s="15">
        <v>167</v>
      </c>
      <c r="AQ23" s="15"/>
      <c r="AR23" s="15">
        <v>7794</v>
      </c>
      <c r="AT23" s="15">
        <f t="shared" si="0"/>
        <v>7794</v>
      </c>
    </row>
    <row r="24" spans="1:46" x14ac:dyDescent="0.3">
      <c r="A24" s="13">
        <v>19000</v>
      </c>
      <c r="B24" s="13">
        <v>19999</v>
      </c>
      <c r="C24" s="13"/>
      <c r="D24" s="16" t="s">
        <v>9</v>
      </c>
      <c r="E24" s="15">
        <v>0</v>
      </c>
      <c r="F24" s="15">
        <v>550</v>
      </c>
      <c r="G24" s="15">
        <v>200</v>
      </c>
      <c r="H24" s="15">
        <v>177</v>
      </c>
      <c r="I24" s="15">
        <v>110</v>
      </c>
      <c r="J24" s="15">
        <v>61</v>
      </c>
      <c r="L24" s="16" t="s">
        <v>10</v>
      </c>
      <c r="M24" s="15">
        <v>0</v>
      </c>
      <c r="N24" s="15">
        <v>633</v>
      </c>
      <c r="O24" s="15">
        <v>230</v>
      </c>
      <c r="P24" s="15">
        <v>203</v>
      </c>
      <c r="Q24" s="15">
        <v>127</v>
      </c>
      <c r="R24" s="15">
        <v>70</v>
      </c>
      <c r="T24" s="16" t="s">
        <v>11</v>
      </c>
      <c r="U24" s="15">
        <v>0</v>
      </c>
      <c r="V24" s="15">
        <v>83</v>
      </c>
      <c r="W24" s="15">
        <v>30</v>
      </c>
      <c r="X24" s="15">
        <v>27</v>
      </c>
      <c r="Y24" s="15">
        <v>17</v>
      </c>
      <c r="Z24" s="15">
        <v>9</v>
      </c>
      <c r="AB24" s="16" t="s">
        <v>12</v>
      </c>
      <c r="AC24" s="15">
        <v>0</v>
      </c>
      <c r="AD24" s="15">
        <v>110</v>
      </c>
      <c r="AE24" s="15">
        <v>40</v>
      </c>
      <c r="AF24" s="15">
        <v>35</v>
      </c>
      <c r="AG24" s="15">
        <v>22</v>
      </c>
      <c r="AH24" s="15">
        <v>12</v>
      </c>
      <c r="AI24" s="15"/>
      <c r="AJ24" s="16" t="s">
        <v>13</v>
      </c>
      <c r="AK24" s="15">
        <v>0</v>
      </c>
      <c r="AL24" s="15">
        <v>1376</v>
      </c>
      <c r="AM24" s="15">
        <v>500</v>
      </c>
      <c r="AN24" s="15">
        <v>442</v>
      </c>
      <c r="AO24" s="15">
        <v>276</v>
      </c>
      <c r="AP24" s="15">
        <v>152</v>
      </c>
      <c r="AQ24" s="15"/>
      <c r="AR24" s="15">
        <v>2746</v>
      </c>
      <c r="AT24" s="15">
        <f t="shared" si="0"/>
        <v>2746</v>
      </c>
    </row>
    <row r="25" spans="1:46" x14ac:dyDescent="0.3">
      <c r="A25" s="13">
        <v>20000</v>
      </c>
      <c r="B25" s="13">
        <v>20999</v>
      </c>
      <c r="C25" s="13"/>
      <c r="D25" s="16" t="s">
        <v>9</v>
      </c>
      <c r="E25" s="15">
        <v>0</v>
      </c>
      <c r="F25" s="15">
        <v>630</v>
      </c>
      <c r="G25" s="15">
        <v>239</v>
      </c>
      <c r="H25" s="15">
        <v>215</v>
      </c>
      <c r="I25" s="15">
        <v>152</v>
      </c>
      <c r="J25" s="15">
        <v>74</v>
      </c>
      <c r="L25" s="16" t="s">
        <v>10</v>
      </c>
      <c r="M25" s="15">
        <v>0</v>
      </c>
      <c r="N25" s="15">
        <v>740</v>
      </c>
      <c r="O25" s="15">
        <v>281</v>
      </c>
      <c r="P25" s="15">
        <v>252</v>
      </c>
      <c r="Q25" s="15">
        <v>179</v>
      </c>
      <c r="R25" s="15">
        <v>86</v>
      </c>
      <c r="T25" s="16" t="s">
        <v>11</v>
      </c>
      <c r="U25" s="15">
        <v>0</v>
      </c>
      <c r="V25" s="15">
        <v>79</v>
      </c>
      <c r="W25" s="15">
        <v>30</v>
      </c>
      <c r="X25" s="15">
        <v>27</v>
      </c>
      <c r="Y25" s="15">
        <v>19</v>
      </c>
      <c r="Z25" s="15">
        <v>9</v>
      </c>
      <c r="AB25" s="16" t="s">
        <v>12</v>
      </c>
      <c r="AC25" s="15">
        <v>0</v>
      </c>
      <c r="AD25" s="15">
        <v>126</v>
      </c>
      <c r="AE25" s="15">
        <v>48</v>
      </c>
      <c r="AF25" s="15">
        <v>43</v>
      </c>
      <c r="AG25" s="15">
        <v>30</v>
      </c>
      <c r="AH25" s="15">
        <v>15</v>
      </c>
      <c r="AI25" s="15"/>
      <c r="AJ25" s="16" t="s">
        <v>13</v>
      </c>
      <c r="AK25" s="15">
        <v>0</v>
      </c>
      <c r="AL25" s="15">
        <v>1575</v>
      </c>
      <c r="AM25" s="15">
        <v>598</v>
      </c>
      <c r="AN25" s="15">
        <v>537</v>
      </c>
      <c r="AO25" s="15">
        <v>380</v>
      </c>
      <c r="AP25" s="15">
        <v>184</v>
      </c>
      <c r="AQ25" s="15"/>
      <c r="AR25" s="15">
        <v>3274</v>
      </c>
      <c r="AT25" s="15">
        <f t="shared" si="0"/>
        <v>3274</v>
      </c>
    </row>
    <row r="26" spans="1:46" x14ac:dyDescent="0.3">
      <c r="A26" s="13">
        <v>21000</v>
      </c>
      <c r="B26" s="13">
        <v>21999</v>
      </c>
      <c r="C26" s="13"/>
      <c r="D26" s="16" t="s">
        <v>9</v>
      </c>
      <c r="E26" s="15">
        <v>0</v>
      </c>
      <c r="F26" s="15">
        <v>696</v>
      </c>
      <c r="G26" s="15">
        <v>264</v>
      </c>
      <c r="H26" s="15">
        <v>238</v>
      </c>
      <c r="I26" s="15">
        <v>126</v>
      </c>
      <c r="J26" s="15">
        <v>82</v>
      </c>
      <c r="L26" s="16" t="s">
        <v>10</v>
      </c>
      <c r="M26" s="15">
        <v>0</v>
      </c>
      <c r="N26" s="15">
        <v>817</v>
      </c>
      <c r="O26" s="15">
        <v>311</v>
      </c>
      <c r="P26" s="15">
        <v>279</v>
      </c>
      <c r="Q26" s="15">
        <v>148</v>
      </c>
      <c r="R26" s="15">
        <v>96</v>
      </c>
      <c r="T26" s="16" t="s">
        <v>11</v>
      </c>
      <c r="U26" s="15">
        <v>0</v>
      </c>
      <c r="V26" s="15">
        <v>87</v>
      </c>
      <c r="W26" s="15">
        <v>33</v>
      </c>
      <c r="X26" s="15">
        <v>30</v>
      </c>
      <c r="Y26" s="15">
        <v>16</v>
      </c>
      <c r="Z26" s="15">
        <v>10</v>
      </c>
      <c r="AB26" s="16" t="s">
        <v>12</v>
      </c>
      <c r="AC26" s="15">
        <v>0</v>
      </c>
      <c r="AD26" s="15">
        <v>139</v>
      </c>
      <c r="AE26" s="15">
        <v>53</v>
      </c>
      <c r="AF26" s="15">
        <v>48</v>
      </c>
      <c r="AG26" s="15">
        <v>25</v>
      </c>
      <c r="AH26" s="15">
        <v>16</v>
      </c>
      <c r="AI26" s="15"/>
      <c r="AJ26" s="16" t="s">
        <v>13</v>
      </c>
      <c r="AK26" s="15">
        <v>0</v>
      </c>
      <c r="AL26" s="15">
        <v>1739</v>
      </c>
      <c r="AM26" s="15">
        <v>661</v>
      </c>
      <c r="AN26" s="15">
        <v>595</v>
      </c>
      <c r="AO26" s="15">
        <v>315</v>
      </c>
      <c r="AP26" s="15">
        <v>204</v>
      </c>
      <c r="AQ26" s="15"/>
      <c r="AR26" s="15">
        <v>3514</v>
      </c>
      <c r="AT26" s="15">
        <f t="shared" si="0"/>
        <v>3514</v>
      </c>
    </row>
    <row r="27" spans="1:46" x14ac:dyDescent="0.3">
      <c r="A27" s="13">
        <v>22000</v>
      </c>
      <c r="B27" s="13">
        <v>22999</v>
      </c>
      <c r="C27" s="13"/>
      <c r="D27" s="16" t="s">
        <v>9</v>
      </c>
      <c r="E27" s="15">
        <v>0</v>
      </c>
      <c r="F27" s="15">
        <v>596</v>
      </c>
      <c r="G27" s="15">
        <v>227</v>
      </c>
      <c r="H27" s="15">
        <v>204</v>
      </c>
      <c r="I27" s="15">
        <v>108</v>
      </c>
      <c r="J27" s="15">
        <v>70</v>
      </c>
      <c r="L27" s="16" t="s">
        <v>10</v>
      </c>
      <c r="M27" s="15">
        <v>0</v>
      </c>
      <c r="N27" s="15">
        <v>701</v>
      </c>
      <c r="O27" s="15">
        <v>266</v>
      </c>
      <c r="P27" s="15">
        <v>239</v>
      </c>
      <c r="Q27" s="15">
        <v>127</v>
      </c>
      <c r="R27" s="15">
        <v>82</v>
      </c>
      <c r="T27" s="16" t="s">
        <v>11</v>
      </c>
      <c r="U27" s="15">
        <v>0</v>
      </c>
      <c r="V27" s="15">
        <v>75</v>
      </c>
      <c r="W27" s="15">
        <v>28</v>
      </c>
      <c r="X27" s="15">
        <v>25</v>
      </c>
      <c r="Y27" s="15">
        <v>14</v>
      </c>
      <c r="Z27" s="15">
        <v>9</v>
      </c>
      <c r="AB27" s="16" t="s">
        <v>12</v>
      </c>
      <c r="AC27" s="15">
        <v>0</v>
      </c>
      <c r="AD27" s="15">
        <v>119</v>
      </c>
      <c r="AE27" s="15">
        <v>45</v>
      </c>
      <c r="AF27" s="15">
        <v>41</v>
      </c>
      <c r="AG27" s="15">
        <v>22</v>
      </c>
      <c r="AH27" s="15">
        <v>14</v>
      </c>
      <c r="AI27" s="15"/>
      <c r="AJ27" s="16" t="s">
        <v>13</v>
      </c>
      <c r="AK27" s="15">
        <v>0</v>
      </c>
      <c r="AL27" s="15">
        <v>1491</v>
      </c>
      <c r="AM27" s="15">
        <v>566</v>
      </c>
      <c r="AN27" s="15">
        <v>509</v>
      </c>
      <c r="AO27" s="15">
        <v>271</v>
      </c>
      <c r="AP27" s="15">
        <v>175</v>
      </c>
      <c r="AQ27" s="15"/>
      <c r="AR27" s="15">
        <v>3012</v>
      </c>
      <c r="AT27" s="15">
        <f t="shared" si="0"/>
        <v>3012</v>
      </c>
    </row>
    <row r="28" spans="1:46" x14ac:dyDescent="0.3">
      <c r="A28" s="13">
        <v>23000</v>
      </c>
      <c r="B28" s="13">
        <v>23999</v>
      </c>
      <c r="C28" s="13"/>
      <c r="D28" s="16" t="s">
        <v>9</v>
      </c>
      <c r="E28" s="15">
        <v>0</v>
      </c>
      <c r="F28" s="15">
        <v>729</v>
      </c>
      <c r="G28" s="15">
        <v>277</v>
      </c>
      <c r="H28" s="15">
        <v>249</v>
      </c>
      <c r="I28" s="15">
        <v>132</v>
      </c>
      <c r="J28" s="15">
        <v>64</v>
      </c>
      <c r="L28" s="16" t="s">
        <v>10</v>
      </c>
      <c r="M28" s="15">
        <v>0</v>
      </c>
      <c r="N28" s="15">
        <v>856</v>
      </c>
      <c r="O28" s="15">
        <v>325</v>
      </c>
      <c r="P28" s="15">
        <v>292</v>
      </c>
      <c r="Q28" s="15">
        <v>155</v>
      </c>
      <c r="R28" s="15">
        <v>75</v>
      </c>
      <c r="T28" s="16" t="s">
        <v>11</v>
      </c>
      <c r="U28" s="15">
        <v>0</v>
      </c>
      <c r="V28" s="15">
        <v>91</v>
      </c>
      <c r="W28" s="15">
        <v>35</v>
      </c>
      <c r="X28" s="15">
        <v>31</v>
      </c>
      <c r="Y28" s="15">
        <v>17</v>
      </c>
      <c r="Z28" s="15">
        <v>8</v>
      </c>
      <c r="AB28" s="16" t="s">
        <v>12</v>
      </c>
      <c r="AC28" s="15">
        <v>0</v>
      </c>
      <c r="AD28" s="15">
        <v>146</v>
      </c>
      <c r="AE28" s="15">
        <v>55</v>
      </c>
      <c r="AF28" s="15">
        <v>50</v>
      </c>
      <c r="AG28" s="15">
        <v>26</v>
      </c>
      <c r="AH28" s="15">
        <v>13</v>
      </c>
      <c r="AI28" s="15"/>
      <c r="AJ28" s="16" t="s">
        <v>13</v>
      </c>
      <c r="AK28" s="15">
        <v>0</v>
      </c>
      <c r="AL28" s="15">
        <v>1822</v>
      </c>
      <c r="AM28" s="15">
        <v>692</v>
      </c>
      <c r="AN28" s="15">
        <v>622</v>
      </c>
      <c r="AO28" s="15">
        <v>330</v>
      </c>
      <c r="AP28" s="15">
        <v>160</v>
      </c>
      <c r="AQ28" s="15"/>
      <c r="AR28" s="15">
        <v>3626</v>
      </c>
      <c r="AT28" s="15">
        <f t="shared" si="0"/>
        <v>3626</v>
      </c>
    </row>
    <row r="29" spans="1:46" x14ac:dyDescent="0.3">
      <c r="A29" s="13">
        <v>24000</v>
      </c>
      <c r="B29" s="13">
        <v>24999</v>
      </c>
      <c r="C29" s="13"/>
      <c r="D29" s="16" t="s">
        <v>9</v>
      </c>
      <c r="E29" s="15">
        <v>0</v>
      </c>
      <c r="F29" s="15">
        <v>662</v>
      </c>
      <c r="G29" s="15">
        <v>252</v>
      </c>
      <c r="H29" s="15">
        <v>226</v>
      </c>
      <c r="I29" s="15">
        <v>120</v>
      </c>
      <c r="J29" s="15">
        <v>58</v>
      </c>
      <c r="L29" s="16" t="s">
        <v>10</v>
      </c>
      <c r="M29" s="15">
        <v>0</v>
      </c>
      <c r="N29" s="15">
        <v>778</v>
      </c>
      <c r="O29" s="15">
        <v>296</v>
      </c>
      <c r="P29" s="15">
        <v>266</v>
      </c>
      <c r="Q29" s="15">
        <v>141</v>
      </c>
      <c r="R29" s="15">
        <v>69</v>
      </c>
      <c r="T29" s="16" t="s">
        <v>11</v>
      </c>
      <c r="U29" s="15">
        <v>0</v>
      </c>
      <c r="V29" s="15">
        <v>83</v>
      </c>
      <c r="W29" s="15">
        <v>31</v>
      </c>
      <c r="X29" s="15">
        <v>28</v>
      </c>
      <c r="Y29" s="15">
        <v>15</v>
      </c>
      <c r="Z29" s="15">
        <v>7</v>
      </c>
      <c r="AB29" s="16" t="s">
        <v>12</v>
      </c>
      <c r="AC29" s="15">
        <v>0</v>
      </c>
      <c r="AD29" s="15">
        <v>132</v>
      </c>
      <c r="AE29" s="15">
        <v>50</v>
      </c>
      <c r="AF29" s="15">
        <v>45</v>
      </c>
      <c r="AG29" s="15">
        <v>24</v>
      </c>
      <c r="AH29" s="15">
        <v>12</v>
      </c>
      <c r="AI29" s="15"/>
      <c r="AJ29" s="16" t="s">
        <v>13</v>
      </c>
      <c r="AK29" s="15">
        <v>0</v>
      </c>
      <c r="AL29" s="15">
        <v>1655</v>
      </c>
      <c r="AM29" s="15">
        <v>629</v>
      </c>
      <c r="AN29" s="15">
        <v>565</v>
      </c>
      <c r="AO29" s="15">
        <v>300</v>
      </c>
      <c r="AP29" s="15">
        <v>146</v>
      </c>
      <c r="AQ29" s="15"/>
      <c r="AR29" s="15">
        <v>3295</v>
      </c>
      <c r="AT29" s="15">
        <f t="shared" si="0"/>
        <v>3295</v>
      </c>
    </row>
    <row r="30" spans="1:46" x14ac:dyDescent="0.3">
      <c r="A30" s="13">
        <v>25000</v>
      </c>
      <c r="B30" s="13">
        <v>25999</v>
      </c>
      <c r="C30" s="13"/>
      <c r="D30" s="16" t="s">
        <v>9</v>
      </c>
      <c r="E30" s="15">
        <v>0</v>
      </c>
      <c r="F30" s="15">
        <v>725</v>
      </c>
      <c r="G30" s="15">
        <v>246</v>
      </c>
      <c r="H30" s="15">
        <v>134</v>
      </c>
      <c r="I30" s="15">
        <v>114</v>
      </c>
      <c r="J30" s="15">
        <v>65</v>
      </c>
      <c r="L30" s="16" t="s">
        <v>10</v>
      </c>
      <c r="M30" s="15">
        <v>0</v>
      </c>
      <c r="N30" s="15">
        <v>852</v>
      </c>
      <c r="O30" s="15">
        <v>289</v>
      </c>
      <c r="P30" s="15">
        <v>157</v>
      </c>
      <c r="Q30" s="15">
        <v>134</v>
      </c>
      <c r="R30" s="15">
        <v>77</v>
      </c>
      <c r="T30" s="16" t="s">
        <v>11</v>
      </c>
      <c r="U30" s="15">
        <v>0</v>
      </c>
      <c r="V30" s="15">
        <v>91</v>
      </c>
      <c r="W30" s="15">
        <v>31</v>
      </c>
      <c r="X30" s="15">
        <v>17</v>
      </c>
      <c r="Y30" s="15">
        <v>14</v>
      </c>
      <c r="Z30" s="15">
        <v>8</v>
      </c>
      <c r="AB30" s="16" t="s">
        <v>12</v>
      </c>
      <c r="AC30" s="15">
        <v>0</v>
      </c>
      <c r="AD30" s="15">
        <v>145</v>
      </c>
      <c r="AE30" s="15">
        <v>49</v>
      </c>
      <c r="AF30" s="15">
        <v>27</v>
      </c>
      <c r="AG30" s="15">
        <v>23</v>
      </c>
      <c r="AH30" s="15">
        <v>13</v>
      </c>
      <c r="AI30" s="15"/>
      <c r="AJ30" s="16" t="s">
        <v>13</v>
      </c>
      <c r="AK30" s="15">
        <v>0</v>
      </c>
      <c r="AL30" s="15">
        <v>1813</v>
      </c>
      <c r="AM30" s="15">
        <v>615</v>
      </c>
      <c r="AN30" s="15">
        <v>335</v>
      </c>
      <c r="AO30" s="15">
        <v>285</v>
      </c>
      <c r="AP30" s="15">
        <v>163</v>
      </c>
      <c r="AQ30" s="15"/>
      <c r="AR30" s="15">
        <v>3211</v>
      </c>
      <c r="AT30" s="15">
        <f t="shared" si="0"/>
        <v>3211</v>
      </c>
    </row>
    <row r="31" spans="1:46" x14ac:dyDescent="0.3">
      <c r="A31" s="13">
        <v>26000</v>
      </c>
      <c r="B31" s="13">
        <v>26999</v>
      </c>
      <c r="C31" s="13"/>
      <c r="D31" s="16" t="s">
        <v>9</v>
      </c>
      <c r="E31" s="15">
        <v>0</v>
      </c>
      <c r="F31" s="15">
        <v>0</v>
      </c>
      <c r="G31" s="15">
        <v>272</v>
      </c>
      <c r="H31" s="15">
        <v>148</v>
      </c>
      <c r="I31" s="15">
        <v>126</v>
      </c>
      <c r="J31" s="15">
        <v>72</v>
      </c>
      <c r="L31" s="16" t="s">
        <v>10</v>
      </c>
      <c r="M31" s="15">
        <v>0</v>
      </c>
      <c r="N31" s="15">
        <v>0</v>
      </c>
      <c r="O31" s="15">
        <v>320</v>
      </c>
      <c r="P31" s="15">
        <v>173</v>
      </c>
      <c r="Q31" s="15">
        <v>148</v>
      </c>
      <c r="R31" s="15">
        <v>85</v>
      </c>
      <c r="T31" s="16" t="s">
        <v>11</v>
      </c>
      <c r="U31" s="15">
        <v>0</v>
      </c>
      <c r="V31" s="15">
        <v>0</v>
      </c>
      <c r="W31" s="15">
        <v>34</v>
      </c>
      <c r="X31" s="15">
        <v>18</v>
      </c>
      <c r="Y31" s="15">
        <v>16</v>
      </c>
      <c r="Z31" s="15">
        <v>9</v>
      </c>
      <c r="AB31" s="16" t="s">
        <v>12</v>
      </c>
      <c r="AC31" s="15">
        <v>0</v>
      </c>
      <c r="AD31" s="15">
        <v>0</v>
      </c>
      <c r="AE31" s="15">
        <v>54</v>
      </c>
      <c r="AF31" s="15">
        <v>30</v>
      </c>
      <c r="AG31" s="15">
        <v>25</v>
      </c>
      <c r="AH31" s="15">
        <v>14</v>
      </c>
      <c r="AI31" s="15"/>
      <c r="AJ31" s="16" t="s">
        <v>13</v>
      </c>
      <c r="AK31" s="15">
        <v>0</v>
      </c>
      <c r="AL31" s="15">
        <v>0</v>
      </c>
      <c r="AM31" s="15">
        <v>680</v>
      </c>
      <c r="AN31" s="15">
        <v>369</v>
      </c>
      <c r="AO31" s="15">
        <v>315</v>
      </c>
      <c r="AP31" s="15">
        <v>180</v>
      </c>
      <c r="AQ31" s="15"/>
      <c r="AR31" s="15">
        <v>1544</v>
      </c>
      <c r="AT31" s="15">
        <f t="shared" si="0"/>
        <v>1544</v>
      </c>
    </row>
    <row r="32" spans="1:46" x14ac:dyDescent="0.3">
      <c r="A32" s="13">
        <v>27000</v>
      </c>
      <c r="B32" s="13">
        <v>27999</v>
      </c>
      <c r="C32" s="13"/>
      <c r="D32" s="16" t="s">
        <v>9</v>
      </c>
      <c r="E32" s="15">
        <v>0</v>
      </c>
      <c r="F32" s="15">
        <v>0</v>
      </c>
      <c r="G32" s="15">
        <v>233</v>
      </c>
      <c r="H32" s="15">
        <v>127</v>
      </c>
      <c r="I32" s="15">
        <v>108</v>
      </c>
      <c r="J32" s="15">
        <v>62</v>
      </c>
      <c r="L32" s="16" t="s">
        <v>10</v>
      </c>
      <c r="M32" s="15">
        <v>0</v>
      </c>
      <c r="N32" s="15">
        <v>0</v>
      </c>
      <c r="O32" s="15">
        <v>274</v>
      </c>
      <c r="P32" s="15">
        <v>149</v>
      </c>
      <c r="Q32" s="15">
        <v>127</v>
      </c>
      <c r="R32" s="15">
        <v>72</v>
      </c>
      <c r="T32" s="16" t="s">
        <v>11</v>
      </c>
      <c r="U32" s="15">
        <v>0</v>
      </c>
      <c r="V32" s="15">
        <v>0</v>
      </c>
      <c r="W32" s="15">
        <v>29</v>
      </c>
      <c r="X32" s="15">
        <v>16</v>
      </c>
      <c r="Y32" s="15">
        <v>14</v>
      </c>
      <c r="Z32" s="15">
        <v>8</v>
      </c>
      <c r="AB32" s="16" t="s">
        <v>12</v>
      </c>
      <c r="AC32" s="15">
        <v>0</v>
      </c>
      <c r="AD32" s="15">
        <v>0</v>
      </c>
      <c r="AE32" s="15">
        <v>47</v>
      </c>
      <c r="AF32" s="15">
        <v>25</v>
      </c>
      <c r="AG32" s="15">
        <v>22</v>
      </c>
      <c r="AH32" s="15">
        <v>12</v>
      </c>
      <c r="AI32" s="15"/>
      <c r="AJ32" s="16" t="s">
        <v>13</v>
      </c>
      <c r="AK32" s="15">
        <v>0</v>
      </c>
      <c r="AL32" s="15">
        <v>0</v>
      </c>
      <c r="AM32" s="15">
        <v>583</v>
      </c>
      <c r="AN32" s="15">
        <v>317</v>
      </c>
      <c r="AO32" s="15">
        <v>271</v>
      </c>
      <c r="AP32" s="15">
        <v>154</v>
      </c>
      <c r="AQ32" s="15"/>
      <c r="AR32" s="15">
        <v>1325</v>
      </c>
      <c r="AT32" s="15">
        <f t="shared" si="0"/>
        <v>1325</v>
      </c>
    </row>
    <row r="33" spans="1:46" x14ac:dyDescent="0.3">
      <c r="A33" s="13">
        <v>28000</v>
      </c>
      <c r="B33" s="13">
        <v>28999</v>
      </c>
      <c r="C33" s="13"/>
      <c r="D33" s="16" t="s">
        <v>9</v>
      </c>
      <c r="E33" s="15">
        <v>0</v>
      </c>
      <c r="F33" s="15">
        <v>0</v>
      </c>
      <c r="G33" s="15">
        <v>285</v>
      </c>
      <c r="H33" s="15">
        <v>155</v>
      </c>
      <c r="I33" s="15">
        <v>132</v>
      </c>
      <c r="J33" s="15">
        <v>75</v>
      </c>
      <c r="L33" s="16" t="s">
        <v>10</v>
      </c>
      <c r="M33" s="15">
        <v>0</v>
      </c>
      <c r="N33" s="15">
        <v>0</v>
      </c>
      <c r="O33" s="15">
        <v>335</v>
      </c>
      <c r="P33" s="15">
        <v>182</v>
      </c>
      <c r="Q33" s="15">
        <v>155</v>
      </c>
      <c r="R33" s="15">
        <v>88</v>
      </c>
      <c r="T33" s="16" t="s">
        <v>11</v>
      </c>
      <c r="U33" s="15">
        <v>0</v>
      </c>
      <c r="V33" s="15">
        <v>0</v>
      </c>
      <c r="W33" s="15">
        <v>36</v>
      </c>
      <c r="X33" s="15">
        <v>19</v>
      </c>
      <c r="Y33" s="15">
        <v>17</v>
      </c>
      <c r="Z33" s="15">
        <v>9</v>
      </c>
      <c r="AB33" s="16" t="s">
        <v>12</v>
      </c>
      <c r="AC33" s="15">
        <v>0</v>
      </c>
      <c r="AD33" s="15">
        <v>0</v>
      </c>
      <c r="AE33" s="15">
        <v>57</v>
      </c>
      <c r="AF33" s="15">
        <v>31</v>
      </c>
      <c r="AG33" s="15">
        <v>26</v>
      </c>
      <c r="AH33" s="15">
        <v>15</v>
      </c>
      <c r="AI33" s="15"/>
      <c r="AJ33" s="16" t="s">
        <v>13</v>
      </c>
      <c r="AK33" s="15">
        <v>0</v>
      </c>
      <c r="AL33" s="15">
        <v>0</v>
      </c>
      <c r="AM33" s="15">
        <v>713</v>
      </c>
      <c r="AN33" s="15">
        <v>387</v>
      </c>
      <c r="AO33" s="15">
        <v>330</v>
      </c>
      <c r="AP33" s="15">
        <v>187</v>
      </c>
      <c r="AQ33" s="15"/>
      <c r="AR33" s="15">
        <v>1617</v>
      </c>
      <c r="AT33" s="15">
        <f t="shared" si="0"/>
        <v>1617</v>
      </c>
    </row>
    <row r="34" spans="1:46" x14ac:dyDescent="0.3">
      <c r="A34" s="13">
        <v>29000</v>
      </c>
      <c r="B34" s="13">
        <v>29999</v>
      </c>
      <c r="C34" s="13"/>
      <c r="D34" s="16" t="s">
        <v>9</v>
      </c>
      <c r="E34" s="15">
        <v>0</v>
      </c>
      <c r="F34" s="15">
        <v>0</v>
      </c>
      <c r="G34" s="15">
        <v>259</v>
      </c>
      <c r="H34" s="15">
        <v>141</v>
      </c>
      <c r="I34" s="15">
        <v>120</v>
      </c>
      <c r="J34" s="15">
        <v>68</v>
      </c>
      <c r="L34" s="16" t="s">
        <v>10</v>
      </c>
      <c r="M34" s="15">
        <v>0</v>
      </c>
      <c r="N34" s="15">
        <v>0</v>
      </c>
      <c r="O34" s="15">
        <v>305</v>
      </c>
      <c r="P34" s="15">
        <v>165</v>
      </c>
      <c r="Q34" s="15">
        <v>141</v>
      </c>
      <c r="R34" s="15">
        <v>80</v>
      </c>
      <c r="T34" s="16" t="s">
        <v>11</v>
      </c>
      <c r="U34" s="15">
        <v>0</v>
      </c>
      <c r="V34" s="15">
        <v>0</v>
      </c>
      <c r="W34" s="15">
        <v>32</v>
      </c>
      <c r="X34" s="15">
        <v>18</v>
      </c>
      <c r="Y34" s="15">
        <v>15</v>
      </c>
      <c r="Z34" s="15">
        <v>9</v>
      </c>
      <c r="AB34" s="16" t="s">
        <v>12</v>
      </c>
      <c r="AC34" s="15">
        <v>0</v>
      </c>
      <c r="AD34" s="15">
        <v>0</v>
      </c>
      <c r="AE34" s="15">
        <v>52</v>
      </c>
      <c r="AF34" s="15">
        <v>28</v>
      </c>
      <c r="AG34" s="15">
        <v>24</v>
      </c>
      <c r="AH34" s="15">
        <v>14</v>
      </c>
      <c r="AI34" s="15"/>
      <c r="AJ34" s="16" t="s">
        <v>13</v>
      </c>
      <c r="AK34" s="15">
        <v>0</v>
      </c>
      <c r="AL34" s="15">
        <v>0</v>
      </c>
      <c r="AM34" s="15">
        <v>648</v>
      </c>
      <c r="AN34" s="15">
        <v>352</v>
      </c>
      <c r="AO34" s="15">
        <v>300</v>
      </c>
      <c r="AP34" s="15">
        <v>171</v>
      </c>
      <c r="AQ34" s="15"/>
      <c r="AR34" s="15">
        <v>1471</v>
      </c>
      <c r="AT34" s="15">
        <f t="shared" si="0"/>
        <v>1471</v>
      </c>
    </row>
    <row r="35" spans="1:46" x14ac:dyDescent="0.3">
      <c r="A35" s="13">
        <v>30000</v>
      </c>
      <c r="B35" s="13">
        <v>30999</v>
      </c>
      <c r="C35" s="13"/>
      <c r="D35" s="16" t="s">
        <v>9</v>
      </c>
      <c r="E35" s="15">
        <v>0</v>
      </c>
      <c r="F35" s="15">
        <v>0</v>
      </c>
      <c r="G35" s="15">
        <v>275</v>
      </c>
      <c r="H35" s="15">
        <v>152</v>
      </c>
      <c r="I35" s="15">
        <v>140</v>
      </c>
      <c r="J35" s="15">
        <v>94</v>
      </c>
      <c r="L35" s="16" t="s">
        <v>10</v>
      </c>
      <c r="M35" s="15">
        <v>0</v>
      </c>
      <c r="N35" s="15">
        <v>0</v>
      </c>
      <c r="O35" s="15">
        <v>323</v>
      </c>
      <c r="P35" s="15">
        <v>178</v>
      </c>
      <c r="Q35" s="15">
        <v>165</v>
      </c>
      <c r="R35" s="15">
        <v>111</v>
      </c>
      <c r="T35" s="16" t="s">
        <v>11</v>
      </c>
      <c r="U35" s="15">
        <v>0</v>
      </c>
      <c r="V35" s="15">
        <v>0</v>
      </c>
      <c r="W35" s="15">
        <v>34</v>
      </c>
      <c r="X35" s="15">
        <v>19</v>
      </c>
      <c r="Y35" s="15">
        <v>18</v>
      </c>
      <c r="Z35" s="15">
        <v>12</v>
      </c>
      <c r="AB35" s="16" t="s">
        <v>12</v>
      </c>
      <c r="AC35" s="15">
        <v>0</v>
      </c>
      <c r="AD35" s="15">
        <v>0</v>
      </c>
      <c r="AE35" s="15">
        <v>55</v>
      </c>
      <c r="AF35" s="15">
        <v>30</v>
      </c>
      <c r="AG35" s="15">
        <v>28</v>
      </c>
      <c r="AH35" s="15">
        <v>19</v>
      </c>
      <c r="AI35" s="15"/>
      <c r="AJ35" s="16" t="s">
        <v>13</v>
      </c>
      <c r="AK35" s="15">
        <v>0</v>
      </c>
      <c r="AL35" s="15">
        <v>0</v>
      </c>
      <c r="AM35" s="15">
        <v>687</v>
      </c>
      <c r="AN35" s="15">
        <v>379</v>
      </c>
      <c r="AO35" s="15">
        <v>351</v>
      </c>
      <c r="AP35" s="15">
        <v>236</v>
      </c>
      <c r="AQ35" s="15"/>
      <c r="AR35" s="15">
        <v>1653</v>
      </c>
      <c r="AT35" s="15">
        <f t="shared" si="0"/>
        <v>1653</v>
      </c>
    </row>
    <row r="36" spans="1:46" x14ac:dyDescent="0.3">
      <c r="A36" s="13">
        <v>31000</v>
      </c>
      <c r="B36" s="13">
        <v>31999</v>
      </c>
      <c r="C36" s="13"/>
      <c r="D36" s="16" t="s">
        <v>9</v>
      </c>
      <c r="E36" s="15">
        <v>0</v>
      </c>
      <c r="F36" s="15">
        <v>0</v>
      </c>
      <c r="G36" s="15">
        <v>152</v>
      </c>
      <c r="H36" s="15">
        <v>168</v>
      </c>
      <c r="I36" s="15">
        <v>103</v>
      </c>
      <c r="J36" s="15">
        <v>104</v>
      </c>
      <c r="L36" s="16" t="s">
        <v>10</v>
      </c>
      <c r="M36" s="15">
        <v>0</v>
      </c>
      <c r="N36" s="15">
        <v>0</v>
      </c>
      <c r="O36" s="15">
        <v>179</v>
      </c>
      <c r="P36" s="15">
        <v>197</v>
      </c>
      <c r="Q36" s="15">
        <v>121</v>
      </c>
      <c r="R36" s="15">
        <v>123</v>
      </c>
      <c r="T36" s="16" t="s">
        <v>11</v>
      </c>
      <c r="U36" s="15">
        <v>0</v>
      </c>
      <c r="V36" s="15">
        <v>0</v>
      </c>
      <c r="W36" s="15">
        <v>19</v>
      </c>
      <c r="X36" s="15">
        <v>21</v>
      </c>
      <c r="Y36" s="15">
        <v>13</v>
      </c>
      <c r="Z36" s="15">
        <v>13</v>
      </c>
      <c r="AB36" s="16" t="s">
        <v>12</v>
      </c>
      <c r="AC36" s="15">
        <v>0</v>
      </c>
      <c r="AD36" s="15">
        <v>0</v>
      </c>
      <c r="AE36" s="15">
        <v>30</v>
      </c>
      <c r="AF36" s="15">
        <v>34</v>
      </c>
      <c r="AG36" s="15">
        <v>21</v>
      </c>
      <c r="AH36" s="15">
        <v>21</v>
      </c>
      <c r="AI36" s="15"/>
      <c r="AJ36" s="16" t="s">
        <v>13</v>
      </c>
      <c r="AK36" s="15">
        <v>0</v>
      </c>
      <c r="AL36" s="15">
        <v>0</v>
      </c>
      <c r="AM36" s="15">
        <v>380</v>
      </c>
      <c r="AN36" s="15">
        <v>420</v>
      </c>
      <c r="AO36" s="15">
        <v>258</v>
      </c>
      <c r="AP36" s="15">
        <v>261</v>
      </c>
      <c r="AQ36" s="15"/>
      <c r="AR36" s="15">
        <v>1319</v>
      </c>
      <c r="AT36" s="15">
        <f t="shared" si="0"/>
        <v>1319</v>
      </c>
    </row>
    <row r="37" spans="1:46" x14ac:dyDescent="0.3">
      <c r="A37" s="13">
        <v>32000</v>
      </c>
      <c r="B37" s="13">
        <v>32999</v>
      </c>
      <c r="C37" s="13"/>
      <c r="D37" s="16" t="s">
        <v>9</v>
      </c>
      <c r="E37" s="15">
        <v>0</v>
      </c>
      <c r="F37" s="15">
        <v>0</v>
      </c>
      <c r="G37" s="15">
        <v>130</v>
      </c>
      <c r="H37" s="15">
        <v>144</v>
      </c>
      <c r="I37" s="15">
        <v>88</v>
      </c>
      <c r="J37" s="15">
        <v>90</v>
      </c>
      <c r="L37" s="16" t="s">
        <v>10</v>
      </c>
      <c r="M37" s="15">
        <v>0</v>
      </c>
      <c r="N37" s="15">
        <v>0</v>
      </c>
      <c r="O37" s="15">
        <v>153</v>
      </c>
      <c r="P37" s="15">
        <v>169</v>
      </c>
      <c r="Q37" s="15">
        <v>104</v>
      </c>
      <c r="R37" s="15">
        <v>105</v>
      </c>
      <c r="T37" s="16" t="s">
        <v>11</v>
      </c>
      <c r="U37" s="15">
        <v>0</v>
      </c>
      <c r="V37" s="15">
        <v>0</v>
      </c>
      <c r="W37" s="15">
        <v>16</v>
      </c>
      <c r="X37" s="15">
        <v>18</v>
      </c>
      <c r="Y37" s="15">
        <v>11</v>
      </c>
      <c r="Z37" s="15">
        <v>11</v>
      </c>
      <c r="AB37" s="16" t="s">
        <v>12</v>
      </c>
      <c r="AC37" s="15">
        <v>0</v>
      </c>
      <c r="AD37" s="15">
        <v>0</v>
      </c>
      <c r="AE37" s="15">
        <v>26</v>
      </c>
      <c r="AF37" s="15">
        <v>29</v>
      </c>
      <c r="AG37" s="15">
        <v>18</v>
      </c>
      <c r="AH37" s="15">
        <v>18</v>
      </c>
      <c r="AI37" s="15"/>
      <c r="AJ37" s="16" t="s">
        <v>13</v>
      </c>
      <c r="AK37" s="15">
        <v>0</v>
      </c>
      <c r="AL37" s="15">
        <v>0</v>
      </c>
      <c r="AM37" s="15">
        <v>325</v>
      </c>
      <c r="AN37" s="15">
        <v>360</v>
      </c>
      <c r="AO37" s="15">
        <v>221</v>
      </c>
      <c r="AP37" s="15">
        <v>224</v>
      </c>
      <c r="AQ37" s="15"/>
      <c r="AR37" s="15">
        <v>1130</v>
      </c>
      <c r="AT37" s="15">
        <f t="shared" si="0"/>
        <v>1130</v>
      </c>
    </row>
    <row r="38" spans="1:46" x14ac:dyDescent="0.3">
      <c r="A38" s="13">
        <v>33000</v>
      </c>
      <c r="B38" s="13">
        <v>33999</v>
      </c>
      <c r="C38" s="13"/>
      <c r="D38" s="16" t="s">
        <v>9</v>
      </c>
      <c r="E38" s="15">
        <v>0</v>
      </c>
      <c r="F38" s="15">
        <v>0</v>
      </c>
      <c r="G38" s="15">
        <v>0</v>
      </c>
      <c r="H38" s="15">
        <v>175</v>
      </c>
      <c r="I38" s="15">
        <v>108</v>
      </c>
      <c r="J38" s="15">
        <v>73</v>
      </c>
      <c r="L38" s="16" t="s">
        <v>10</v>
      </c>
      <c r="M38" s="15">
        <v>0</v>
      </c>
      <c r="N38" s="15">
        <v>0</v>
      </c>
      <c r="O38" s="15">
        <v>0</v>
      </c>
      <c r="P38" s="15">
        <v>206</v>
      </c>
      <c r="Q38" s="15">
        <v>127</v>
      </c>
      <c r="R38" s="15">
        <v>86</v>
      </c>
      <c r="T38" s="16" t="s">
        <v>11</v>
      </c>
      <c r="U38" s="15">
        <v>0</v>
      </c>
      <c r="V38" s="15">
        <v>0</v>
      </c>
      <c r="W38" s="15">
        <v>0</v>
      </c>
      <c r="X38" s="15">
        <v>22</v>
      </c>
      <c r="Y38" s="15">
        <v>14</v>
      </c>
      <c r="Z38" s="15">
        <v>9</v>
      </c>
      <c r="AB38" s="16" t="s">
        <v>12</v>
      </c>
      <c r="AC38" s="15">
        <v>0</v>
      </c>
      <c r="AD38" s="15">
        <v>0</v>
      </c>
      <c r="AE38" s="15">
        <v>0</v>
      </c>
      <c r="AF38" s="15">
        <v>35</v>
      </c>
      <c r="AG38" s="15">
        <v>22</v>
      </c>
      <c r="AH38" s="15">
        <v>15</v>
      </c>
      <c r="AI38" s="15"/>
      <c r="AJ38" s="16" t="s">
        <v>13</v>
      </c>
      <c r="AK38" s="15">
        <v>0</v>
      </c>
      <c r="AL38" s="15">
        <v>0</v>
      </c>
      <c r="AM38" s="15">
        <v>0</v>
      </c>
      <c r="AN38" s="15">
        <v>438</v>
      </c>
      <c r="AO38" s="15">
        <v>271</v>
      </c>
      <c r="AP38" s="15">
        <v>183</v>
      </c>
      <c r="AQ38" s="15"/>
      <c r="AR38" s="15">
        <v>892</v>
      </c>
      <c r="AT38" s="15">
        <f t="shared" si="0"/>
        <v>892</v>
      </c>
    </row>
    <row r="39" spans="1:46" x14ac:dyDescent="0.3">
      <c r="A39" s="13">
        <v>34000</v>
      </c>
      <c r="B39" s="13">
        <v>34999</v>
      </c>
      <c r="C39" s="13"/>
      <c r="D39" s="16" t="s">
        <v>9</v>
      </c>
      <c r="E39" s="15">
        <v>0</v>
      </c>
      <c r="F39" s="15">
        <v>0</v>
      </c>
      <c r="G39" s="15">
        <v>0</v>
      </c>
      <c r="H39" s="15">
        <v>80</v>
      </c>
      <c r="I39" s="15">
        <v>98</v>
      </c>
      <c r="J39" s="15">
        <v>66</v>
      </c>
      <c r="L39" s="16" t="s">
        <v>10</v>
      </c>
      <c r="M39" s="15">
        <v>0</v>
      </c>
      <c r="N39" s="15">
        <v>0</v>
      </c>
      <c r="O39" s="15">
        <v>0</v>
      </c>
      <c r="P39" s="15">
        <v>94</v>
      </c>
      <c r="Q39" s="15">
        <v>116</v>
      </c>
      <c r="R39" s="15">
        <v>78</v>
      </c>
      <c r="T39" s="16" t="s">
        <v>11</v>
      </c>
      <c r="U39" s="15">
        <v>0</v>
      </c>
      <c r="V39" s="15">
        <v>0</v>
      </c>
      <c r="W39" s="15">
        <v>0</v>
      </c>
      <c r="X39" s="15">
        <v>10</v>
      </c>
      <c r="Y39" s="15">
        <v>12</v>
      </c>
      <c r="Z39" s="15">
        <v>8</v>
      </c>
      <c r="AB39" s="16" t="s">
        <v>12</v>
      </c>
      <c r="AC39" s="15">
        <v>0</v>
      </c>
      <c r="AD39" s="15">
        <v>0</v>
      </c>
      <c r="AE39" s="15">
        <v>0</v>
      </c>
      <c r="AF39" s="15">
        <v>16</v>
      </c>
      <c r="AG39" s="15">
        <v>20</v>
      </c>
      <c r="AH39" s="15">
        <v>13</v>
      </c>
      <c r="AI39" s="15"/>
      <c r="AJ39" s="16" t="s">
        <v>13</v>
      </c>
      <c r="AK39" s="15">
        <v>0</v>
      </c>
      <c r="AL39" s="15">
        <v>0</v>
      </c>
      <c r="AM39" s="15">
        <v>0</v>
      </c>
      <c r="AN39" s="15">
        <v>200</v>
      </c>
      <c r="AO39" s="15">
        <v>246</v>
      </c>
      <c r="AP39" s="15">
        <v>165</v>
      </c>
      <c r="AQ39" s="15"/>
      <c r="AR39" s="15">
        <v>611</v>
      </c>
      <c r="AT39" s="15">
        <f t="shared" si="0"/>
        <v>611</v>
      </c>
    </row>
    <row r="40" spans="1:46" x14ac:dyDescent="0.3">
      <c r="A40" s="13">
        <v>35000</v>
      </c>
      <c r="B40" s="13">
        <v>35999</v>
      </c>
      <c r="D40" s="16" t="s">
        <v>9</v>
      </c>
      <c r="E40" s="15">
        <v>0</v>
      </c>
      <c r="F40" s="15">
        <v>0</v>
      </c>
      <c r="G40" s="15">
        <v>0</v>
      </c>
      <c r="H40" s="15">
        <v>87</v>
      </c>
      <c r="I40" s="15">
        <v>98</v>
      </c>
      <c r="J40" s="15">
        <v>65</v>
      </c>
      <c r="L40" s="16" t="s">
        <v>10</v>
      </c>
      <c r="M40" s="15">
        <v>0</v>
      </c>
      <c r="N40" s="15">
        <v>0</v>
      </c>
      <c r="O40" s="15">
        <v>0</v>
      </c>
      <c r="P40" s="15">
        <v>102</v>
      </c>
      <c r="Q40" s="15">
        <v>115</v>
      </c>
      <c r="R40" s="15">
        <v>76</v>
      </c>
      <c r="T40" s="16" t="s">
        <v>11</v>
      </c>
      <c r="U40" s="15">
        <v>0</v>
      </c>
      <c r="V40" s="15">
        <v>0</v>
      </c>
      <c r="W40" s="15">
        <v>0</v>
      </c>
      <c r="X40" s="15">
        <v>11</v>
      </c>
      <c r="Y40" s="15">
        <v>12</v>
      </c>
      <c r="Z40" s="15">
        <v>8</v>
      </c>
      <c r="AB40" s="16" t="s">
        <v>12</v>
      </c>
      <c r="AC40" s="15">
        <v>0</v>
      </c>
      <c r="AD40" s="15">
        <v>0</v>
      </c>
      <c r="AE40" s="15">
        <v>0</v>
      </c>
      <c r="AF40" s="15">
        <v>17</v>
      </c>
      <c r="AG40" s="15">
        <v>20</v>
      </c>
      <c r="AH40" s="15">
        <v>13</v>
      </c>
      <c r="AI40" s="15"/>
      <c r="AJ40" s="16" t="s">
        <v>13</v>
      </c>
      <c r="AK40" s="15">
        <v>0</v>
      </c>
      <c r="AL40" s="15">
        <v>0</v>
      </c>
      <c r="AM40" s="15">
        <v>0</v>
      </c>
      <c r="AN40" s="15">
        <v>217</v>
      </c>
      <c r="AO40" s="15">
        <v>245</v>
      </c>
      <c r="AP40" s="15">
        <v>162</v>
      </c>
      <c r="AQ40" s="15"/>
      <c r="AR40" s="15">
        <v>624</v>
      </c>
      <c r="AT40" s="15">
        <f t="shared" si="0"/>
        <v>624</v>
      </c>
    </row>
    <row r="41" spans="1:46" x14ac:dyDescent="0.3">
      <c r="A41" s="13">
        <v>36000</v>
      </c>
      <c r="B41" s="13">
        <v>36999</v>
      </c>
      <c r="D41" s="16" t="s">
        <v>9</v>
      </c>
      <c r="E41" s="15">
        <v>0</v>
      </c>
      <c r="F41" s="15">
        <v>0</v>
      </c>
      <c r="G41" s="15">
        <v>0</v>
      </c>
      <c r="H41" s="15">
        <v>96</v>
      </c>
      <c r="I41" s="15">
        <v>108</v>
      </c>
      <c r="J41" s="15">
        <v>72</v>
      </c>
      <c r="L41" s="16" t="s">
        <v>10</v>
      </c>
      <c r="M41" s="15">
        <v>0</v>
      </c>
      <c r="N41" s="15">
        <v>0</v>
      </c>
      <c r="O41" s="15">
        <v>0</v>
      </c>
      <c r="P41" s="15">
        <v>113</v>
      </c>
      <c r="Q41" s="15">
        <v>127</v>
      </c>
      <c r="R41" s="15">
        <v>84</v>
      </c>
      <c r="T41" s="16" t="s">
        <v>11</v>
      </c>
      <c r="U41" s="15">
        <v>0</v>
      </c>
      <c r="V41" s="15">
        <v>0</v>
      </c>
      <c r="W41" s="15">
        <v>0</v>
      </c>
      <c r="X41" s="15">
        <v>12</v>
      </c>
      <c r="Y41" s="15">
        <v>14</v>
      </c>
      <c r="Z41" s="15">
        <v>9</v>
      </c>
      <c r="AB41" s="16" t="s">
        <v>12</v>
      </c>
      <c r="AC41" s="15">
        <v>0</v>
      </c>
      <c r="AD41" s="15">
        <v>0</v>
      </c>
      <c r="AE41" s="15">
        <v>0</v>
      </c>
      <c r="AF41" s="15">
        <v>19</v>
      </c>
      <c r="AG41" s="15">
        <v>22</v>
      </c>
      <c r="AH41" s="15">
        <v>14</v>
      </c>
      <c r="AI41" s="15"/>
      <c r="AJ41" s="16" t="s">
        <v>13</v>
      </c>
      <c r="AK41" s="15">
        <v>0</v>
      </c>
      <c r="AL41" s="15">
        <v>0</v>
      </c>
      <c r="AM41" s="15">
        <v>0</v>
      </c>
      <c r="AN41" s="15">
        <v>240</v>
      </c>
      <c r="AO41" s="15">
        <v>271</v>
      </c>
      <c r="AP41" s="15">
        <v>179</v>
      </c>
      <c r="AQ41" s="15"/>
      <c r="AR41" s="15">
        <v>690</v>
      </c>
      <c r="AT41" s="15">
        <f t="shared" si="0"/>
        <v>690</v>
      </c>
    </row>
    <row r="42" spans="1:46" x14ac:dyDescent="0.3">
      <c r="A42" s="13">
        <v>37000</v>
      </c>
      <c r="B42" s="13">
        <v>37999</v>
      </c>
      <c r="D42" s="16" t="s">
        <v>9</v>
      </c>
      <c r="E42" s="15">
        <v>0</v>
      </c>
      <c r="F42" s="15">
        <v>0</v>
      </c>
      <c r="G42" s="15">
        <v>0</v>
      </c>
      <c r="H42" s="15">
        <v>82</v>
      </c>
      <c r="I42" s="15">
        <v>93</v>
      </c>
      <c r="J42" s="15">
        <v>61</v>
      </c>
      <c r="L42" s="16" t="s">
        <v>10</v>
      </c>
      <c r="M42" s="15">
        <v>0</v>
      </c>
      <c r="N42" s="15">
        <v>0</v>
      </c>
      <c r="O42" s="15">
        <v>0</v>
      </c>
      <c r="P42" s="15">
        <v>97</v>
      </c>
      <c r="Q42" s="15">
        <v>109</v>
      </c>
      <c r="R42" s="15">
        <v>72</v>
      </c>
      <c r="T42" s="16" t="s">
        <v>11</v>
      </c>
      <c r="U42" s="15">
        <v>0</v>
      </c>
      <c r="V42" s="15">
        <v>0</v>
      </c>
      <c r="W42" s="15">
        <v>0</v>
      </c>
      <c r="X42" s="15">
        <v>10</v>
      </c>
      <c r="Y42" s="15">
        <v>12</v>
      </c>
      <c r="Z42" s="15">
        <v>8</v>
      </c>
      <c r="AB42" s="16" t="s">
        <v>12</v>
      </c>
      <c r="AC42" s="15">
        <v>0</v>
      </c>
      <c r="AD42" s="15">
        <v>0</v>
      </c>
      <c r="AE42" s="15">
        <v>0</v>
      </c>
      <c r="AF42" s="15">
        <v>16</v>
      </c>
      <c r="AG42" s="15">
        <v>19</v>
      </c>
      <c r="AH42" s="15">
        <v>12</v>
      </c>
      <c r="AI42" s="15"/>
      <c r="AJ42" s="16" t="s">
        <v>13</v>
      </c>
      <c r="AK42" s="15">
        <v>0</v>
      </c>
      <c r="AL42" s="15">
        <v>0</v>
      </c>
      <c r="AM42" s="15">
        <v>0</v>
      </c>
      <c r="AN42" s="15">
        <v>205</v>
      </c>
      <c r="AO42" s="15">
        <v>233</v>
      </c>
      <c r="AP42" s="15">
        <v>153</v>
      </c>
      <c r="AQ42" s="15"/>
      <c r="AR42" s="15">
        <v>591</v>
      </c>
      <c r="AT42" s="15">
        <f t="shared" si="0"/>
        <v>591</v>
      </c>
    </row>
    <row r="43" spans="1:46" x14ac:dyDescent="0.3">
      <c r="A43" s="13">
        <v>38000</v>
      </c>
      <c r="B43" s="13">
        <v>38999</v>
      </c>
      <c r="D43" s="16" t="s">
        <v>9</v>
      </c>
      <c r="E43" s="15">
        <v>0</v>
      </c>
      <c r="F43" s="15">
        <v>0</v>
      </c>
      <c r="G43" s="15">
        <v>0</v>
      </c>
      <c r="H43" s="15">
        <v>100</v>
      </c>
      <c r="I43" s="15">
        <v>57</v>
      </c>
      <c r="J43" s="15">
        <v>75</v>
      </c>
      <c r="L43" s="16" t="s">
        <v>10</v>
      </c>
      <c r="M43" s="15">
        <v>0</v>
      </c>
      <c r="N43" s="15">
        <v>0</v>
      </c>
      <c r="O43" s="15">
        <v>0</v>
      </c>
      <c r="P43" s="15">
        <v>118</v>
      </c>
      <c r="Q43" s="15">
        <v>67</v>
      </c>
      <c r="R43" s="15">
        <v>88</v>
      </c>
      <c r="T43" s="16" t="s">
        <v>11</v>
      </c>
      <c r="U43" s="15">
        <v>0</v>
      </c>
      <c r="V43" s="15">
        <v>0</v>
      </c>
      <c r="W43" s="15">
        <v>0</v>
      </c>
      <c r="X43" s="15">
        <v>13</v>
      </c>
      <c r="Y43" s="15">
        <v>7</v>
      </c>
      <c r="Z43" s="15">
        <v>9</v>
      </c>
      <c r="AB43" s="16" t="s">
        <v>12</v>
      </c>
      <c r="AC43" s="15">
        <v>0</v>
      </c>
      <c r="AD43" s="15">
        <v>0</v>
      </c>
      <c r="AE43" s="15">
        <v>0</v>
      </c>
      <c r="AF43" s="15">
        <v>20</v>
      </c>
      <c r="AG43" s="15">
        <v>11</v>
      </c>
      <c r="AH43" s="15">
        <v>15</v>
      </c>
      <c r="AI43" s="15"/>
      <c r="AJ43" s="16" t="s">
        <v>13</v>
      </c>
      <c r="AK43" s="15">
        <v>0</v>
      </c>
      <c r="AL43" s="15">
        <v>0</v>
      </c>
      <c r="AM43" s="15">
        <v>0</v>
      </c>
      <c r="AN43" s="15">
        <v>251</v>
      </c>
      <c r="AO43" s="15">
        <v>142</v>
      </c>
      <c r="AP43" s="15">
        <v>187</v>
      </c>
      <c r="AQ43" s="15"/>
      <c r="AR43" s="15">
        <v>580</v>
      </c>
      <c r="AT43" s="15">
        <f t="shared" si="0"/>
        <v>580</v>
      </c>
    </row>
    <row r="44" spans="1:46" x14ac:dyDescent="0.3">
      <c r="A44" s="13">
        <v>39000</v>
      </c>
      <c r="B44" s="13">
        <v>39999</v>
      </c>
      <c r="D44" s="16" t="s">
        <v>9</v>
      </c>
      <c r="E44" s="15">
        <v>0</v>
      </c>
      <c r="F44" s="15">
        <v>0</v>
      </c>
      <c r="G44" s="15">
        <v>0</v>
      </c>
      <c r="H44" s="15">
        <v>0</v>
      </c>
      <c r="I44" s="15">
        <v>52</v>
      </c>
      <c r="J44" s="15">
        <v>68</v>
      </c>
      <c r="L44" s="16" t="s">
        <v>10</v>
      </c>
      <c r="M44" s="15">
        <v>0</v>
      </c>
      <c r="N44" s="15">
        <v>0</v>
      </c>
      <c r="O44" s="15">
        <v>0</v>
      </c>
      <c r="P44" s="15">
        <v>0</v>
      </c>
      <c r="Q44" s="15">
        <v>61</v>
      </c>
      <c r="R44" s="15">
        <v>80</v>
      </c>
      <c r="T44" s="16" t="s">
        <v>11</v>
      </c>
      <c r="U44" s="15">
        <v>0</v>
      </c>
      <c r="V44" s="15">
        <v>0</v>
      </c>
      <c r="W44" s="15">
        <v>0</v>
      </c>
      <c r="X44" s="15">
        <v>0</v>
      </c>
      <c r="Y44" s="15">
        <v>6</v>
      </c>
      <c r="Z44" s="15">
        <v>9</v>
      </c>
      <c r="AB44" s="16" t="s">
        <v>12</v>
      </c>
      <c r="AC44" s="15">
        <v>0</v>
      </c>
      <c r="AD44" s="15">
        <v>0</v>
      </c>
      <c r="AE44" s="15">
        <v>0</v>
      </c>
      <c r="AF44" s="15">
        <v>0</v>
      </c>
      <c r="AG44" s="15">
        <v>10</v>
      </c>
      <c r="AH44" s="15">
        <v>14</v>
      </c>
      <c r="AI44" s="15"/>
      <c r="AJ44" s="16" t="s">
        <v>13</v>
      </c>
      <c r="AK44" s="15">
        <v>0</v>
      </c>
      <c r="AL44" s="15">
        <v>0</v>
      </c>
      <c r="AM44" s="15">
        <v>0</v>
      </c>
      <c r="AN44" s="15">
        <v>0</v>
      </c>
      <c r="AO44" s="15">
        <v>129</v>
      </c>
      <c r="AP44" s="15">
        <v>171</v>
      </c>
      <c r="AQ44" s="15"/>
      <c r="AR44" s="15">
        <v>300</v>
      </c>
      <c r="AT44" s="15">
        <f t="shared" si="0"/>
        <v>300</v>
      </c>
    </row>
    <row r="45" spans="1:46" x14ac:dyDescent="0.3">
      <c r="A45" s="13">
        <v>40000</v>
      </c>
      <c r="B45" s="13">
        <v>40999</v>
      </c>
      <c r="D45" s="16" t="s">
        <v>9</v>
      </c>
      <c r="E45" s="15">
        <v>0</v>
      </c>
      <c r="F45" s="15">
        <v>0</v>
      </c>
      <c r="G45" s="15">
        <v>0</v>
      </c>
      <c r="H45" s="15">
        <v>0</v>
      </c>
      <c r="I45" s="15">
        <v>50</v>
      </c>
      <c r="J45" s="15">
        <v>46</v>
      </c>
      <c r="L45" s="16" t="s">
        <v>10</v>
      </c>
      <c r="M45" s="15">
        <v>0</v>
      </c>
      <c r="N45" s="15">
        <v>0</v>
      </c>
      <c r="O45" s="15">
        <v>0</v>
      </c>
      <c r="P45" s="15">
        <v>0</v>
      </c>
      <c r="Q45" s="15">
        <v>59</v>
      </c>
      <c r="R45" s="15">
        <v>54</v>
      </c>
      <c r="T45" s="16" t="s">
        <v>11</v>
      </c>
      <c r="U45" s="15">
        <v>0</v>
      </c>
      <c r="V45" s="15">
        <v>0</v>
      </c>
      <c r="W45" s="15">
        <v>0</v>
      </c>
      <c r="X45" s="15">
        <v>0</v>
      </c>
      <c r="Y45" s="15">
        <v>6</v>
      </c>
      <c r="Z45" s="15">
        <v>6</v>
      </c>
      <c r="AB45" s="16" t="s">
        <v>12</v>
      </c>
      <c r="AC45" s="15">
        <v>0</v>
      </c>
      <c r="AD45" s="15">
        <v>0</v>
      </c>
      <c r="AE45" s="15">
        <v>0</v>
      </c>
      <c r="AF45" s="15">
        <v>0</v>
      </c>
      <c r="AG45" s="15">
        <v>10</v>
      </c>
      <c r="AH45" s="15">
        <v>9</v>
      </c>
      <c r="AI45" s="15"/>
      <c r="AJ45" s="16" t="s">
        <v>13</v>
      </c>
      <c r="AK45" s="15">
        <v>0</v>
      </c>
      <c r="AL45" s="15">
        <v>0</v>
      </c>
      <c r="AM45" s="15">
        <v>0</v>
      </c>
      <c r="AN45" s="15">
        <v>0</v>
      </c>
      <c r="AO45" s="15">
        <v>125</v>
      </c>
      <c r="AP45" s="15">
        <v>115</v>
      </c>
      <c r="AQ45" s="15"/>
      <c r="AR45" s="15">
        <v>240</v>
      </c>
      <c r="AT45" s="15">
        <f t="shared" si="0"/>
        <v>240</v>
      </c>
    </row>
    <row r="46" spans="1:46" x14ac:dyDescent="0.3">
      <c r="A46" s="13">
        <v>41000</v>
      </c>
      <c r="B46" s="13">
        <v>41999</v>
      </c>
      <c r="D46" s="16" t="s">
        <v>9</v>
      </c>
      <c r="E46" s="15">
        <v>0</v>
      </c>
      <c r="F46" s="15">
        <v>0</v>
      </c>
      <c r="G46" s="15">
        <v>0</v>
      </c>
      <c r="H46" s="15">
        <v>0</v>
      </c>
      <c r="I46" s="15">
        <v>55</v>
      </c>
      <c r="J46" s="15">
        <v>51</v>
      </c>
      <c r="L46" s="16" t="s">
        <v>10</v>
      </c>
      <c r="M46" s="15">
        <v>0</v>
      </c>
      <c r="N46" s="15">
        <v>0</v>
      </c>
      <c r="O46" s="15">
        <v>0</v>
      </c>
      <c r="P46" s="15">
        <v>0</v>
      </c>
      <c r="Q46" s="15">
        <v>65</v>
      </c>
      <c r="R46" s="15">
        <v>60</v>
      </c>
      <c r="T46" s="16" t="s">
        <v>11</v>
      </c>
      <c r="U46" s="15">
        <v>0</v>
      </c>
      <c r="V46" s="15">
        <v>0</v>
      </c>
      <c r="W46" s="15">
        <v>0</v>
      </c>
      <c r="X46" s="15">
        <v>0</v>
      </c>
      <c r="Y46" s="15">
        <v>7</v>
      </c>
      <c r="Z46" s="15">
        <v>6</v>
      </c>
      <c r="AB46" s="16" t="s">
        <v>12</v>
      </c>
      <c r="AC46" s="15">
        <v>0</v>
      </c>
      <c r="AD46" s="15">
        <v>0</v>
      </c>
      <c r="AE46" s="15">
        <v>0</v>
      </c>
      <c r="AF46" s="15">
        <v>0</v>
      </c>
      <c r="AG46" s="15">
        <v>11</v>
      </c>
      <c r="AH46" s="15">
        <v>10</v>
      </c>
      <c r="AI46" s="15"/>
      <c r="AJ46" s="16" t="s">
        <v>13</v>
      </c>
      <c r="AK46" s="15">
        <v>0</v>
      </c>
      <c r="AL46" s="15">
        <v>0</v>
      </c>
      <c r="AM46" s="15">
        <v>0</v>
      </c>
      <c r="AN46" s="15">
        <v>0</v>
      </c>
      <c r="AO46" s="15">
        <v>138</v>
      </c>
      <c r="AP46" s="15">
        <v>127</v>
      </c>
      <c r="AQ46" s="15"/>
      <c r="AR46" s="15">
        <v>265</v>
      </c>
      <c r="AT46" s="15">
        <f t="shared" si="0"/>
        <v>265</v>
      </c>
    </row>
    <row r="47" spans="1:46" x14ac:dyDescent="0.3">
      <c r="A47" s="13">
        <v>42000</v>
      </c>
      <c r="B47" s="13">
        <v>42999</v>
      </c>
      <c r="D47" s="16" t="s">
        <v>9</v>
      </c>
      <c r="E47" s="15">
        <v>0</v>
      </c>
      <c r="F47" s="15">
        <v>0</v>
      </c>
      <c r="G47" s="15">
        <v>0</v>
      </c>
      <c r="H47" s="15">
        <v>0</v>
      </c>
      <c r="I47" s="15">
        <v>47</v>
      </c>
      <c r="J47" s="15">
        <v>22</v>
      </c>
      <c r="L47" s="16" t="s">
        <v>10</v>
      </c>
      <c r="M47" s="15">
        <v>0</v>
      </c>
      <c r="N47" s="15">
        <v>0</v>
      </c>
      <c r="O47" s="15">
        <v>0</v>
      </c>
      <c r="P47" s="15">
        <v>0</v>
      </c>
      <c r="Q47" s="15">
        <v>55</v>
      </c>
      <c r="R47" s="15">
        <v>25</v>
      </c>
      <c r="T47" s="16" t="s">
        <v>11</v>
      </c>
      <c r="U47" s="15">
        <v>0</v>
      </c>
      <c r="V47" s="15">
        <v>0</v>
      </c>
      <c r="W47" s="15">
        <v>0</v>
      </c>
      <c r="X47" s="15">
        <v>0</v>
      </c>
      <c r="Y47" s="15">
        <v>6</v>
      </c>
      <c r="Z47" s="15">
        <v>3</v>
      </c>
      <c r="AB47" s="16" t="s">
        <v>12</v>
      </c>
      <c r="AC47" s="15">
        <v>0</v>
      </c>
      <c r="AD47" s="15">
        <v>0</v>
      </c>
      <c r="AE47" s="15">
        <v>0</v>
      </c>
      <c r="AF47" s="15">
        <v>0</v>
      </c>
      <c r="AG47" s="15">
        <v>9</v>
      </c>
      <c r="AH47" s="15">
        <v>4</v>
      </c>
      <c r="AI47" s="15"/>
      <c r="AJ47" s="16" t="s">
        <v>13</v>
      </c>
      <c r="AK47" s="15">
        <v>0</v>
      </c>
      <c r="AL47" s="15">
        <v>0</v>
      </c>
      <c r="AM47" s="15">
        <v>0</v>
      </c>
      <c r="AN47" s="15">
        <v>0</v>
      </c>
      <c r="AO47" s="15">
        <v>117</v>
      </c>
      <c r="AP47" s="15">
        <v>54</v>
      </c>
      <c r="AQ47" s="15"/>
      <c r="AR47" s="15">
        <v>171</v>
      </c>
      <c r="AT47" s="15">
        <f t="shared" si="0"/>
        <v>171</v>
      </c>
    </row>
    <row r="48" spans="1:46" x14ac:dyDescent="0.3">
      <c r="A48" s="13">
        <v>43000</v>
      </c>
      <c r="B48" s="13">
        <v>43999</v>
      </c>
      <c r="D48" s="16" t="s">
        <v>9</v>
      </c>
      <c r="E48" s="15">
        <v>0</v>
      </c>
      <c r="F48" s="15">
        <v>0</v>
      </c>
      <c r="G48" s="15">
        <v>0</v>
      </c>
      <c r="H48" s="15">
        <v>0</v>
      </c>
      <c r="I48" s="15">
        <v>58</v>
      </c>
      <c r="J48" s="15">
        <v>27</v>
      </c>
      <c r="L48" s="16" t="s">
        <v>10</v>
      </c>
      <c r="M48" s="15">
        <v>0</v>
      </c>
      <c r="N48" s="15">
        <v>0</v>
      </c>
      <c r="O48" s="15">
        <v>0</v>
      </c>
      <c r="P48" s="15">
        <v>0</v>
      </c>
      <c r="Q48" s="15">
        <v>68</v>
      </c>
      <c r="R48" s="15">
        <v>31</v>
      </c>
      <c r="T48" s="16" t="s">
        <v>11</v>
      </c>
      <c r="U48" s="15">
        <v>0</v>
      </c>
      <c r="V48" s="15">
        <v>0</v>
      </c>
      <c r="W48" s="15">
        <v>0</v>
      </c>
      <c r="X48" s="15">
        <v>0</v>
      </c>
      <c r="Y48" s="15">
        <v>7</v>
      </c>
      <c r="Z48" s="15">
        <v>3</v>
      </c>
      <c r="AB48" s="16" t="s">
        <v>12</v>
      </c>
      <c r="AC48" s="15">
        <v>0</v>
      </c>
      <c r="AD48" s="15">
        <v>0</v>
      </c>
      <c r="AE48" s="15">
        <v>0</v>
      </c>
      <c r="AF48" s="15">
        <v>0</v>
      </c>
      <c r="AG48" s="15">
        <v>12</v>
      </c>
      <c r="AH48" s="15">
        <v>5</v>
      </c>
      <c r="AI48" s="15"/>
      <c r="AJ48" s="16" t="s">
        <v>13</v>
      </c>
      <c r="AK48" s="15">
        <v>0</v>
      </c>
      <c r="AL48" s="15">
        <v>0</v>
      </c>
      <c r="AM48" s="15">
        <v>0</v>
      </c>
      <c r="AN48" s="15">
        <v>0</v>
      </c>
      <c r="AO48" s="15">
        <v>145</v>
      </c>
      <c r="AP48" s="15">
        <v>66</v>
      </c>
      <c r="AQ48" s="15"/>
      <c r="AR48" s="15">
        <v>211</v>
      </c>
      <c r="AT48" s="15">
        <f t="shared" si="0"/>
        <v>211</v>
      </c>
    </row>
    <row r="49" spans="1:46" x14ac:dyDescent="0.3">
      <c r="A49" s="13">
        <v>44000</v>
      </c>
      <c r="B49" s="13">
        <v>44999</v>
      </c>
      <c r="D49" s="16" t="s">
        <v>9</v>
      </c>
      <c r="E49" s="15">
        <v>0</v>
      </c>
      <c r="F49" s="15">
        <v>0</v>
      </c>
      <c r="G49" s="15">
        <v>0</v>
      </c>
      <c r="H49" s="15">
        <v>0</v>
      </c>
      <c r="I49" s="15">
        <v>52</v>
      </c>
      <c r="J49" s="15">
        <v>24</v>
      </c>
      <c r="L49" s="16" t="s">
        <v>10</v>
      </c>
      <c r="M49" s="15">
        <v>0</v>
      </c>
      <c r="N49" s="15">
        <v>0</v>
      </c>
      <c r="O49" s="15">
        <v>0</v>
      </c>
      <c r="P49" s="15">
        <v>0</v>
      </c>
      <c r="Q49" s="15">
        <v>62</v>
      </c>
      <c r="R49" s="15">
        <v>29</v>
      </c>
      <c r="T49" s="16" t="s">
        <v>11</v>
      </c>
      <c r="U49" s="15">
        <v>0</v>
      </c>
      <c r="V49" s="15">
        <v>0</v>
      </c>
      <c r="W49" s="15">
        <v>0</v>
      </c>
      <c r="X49" s="15">
        <v>0</v>
      </c>
      <c r="Y49" s="15">
        <v>7</v>
      </c>
      <c r="Z49" s="15">
        <v>3</v>
      </c>
      <c r="AB49" s="16" t="s">
        <v>12</v>
      </c>
      <c r="AC49" s="15">
        <v>0</v>
      </c>
      <c r="AD49" s="15">
        <v>0</v>
      </c>
      <c r="AE49" s="15">
        <v>0</v>
      </c>
      <c r="AF49" s="15">
        <v>0</v>
      </c>
      <c r="AG49" s="15">
        <v>10</v>
      </c>
      <c r="AH49" s="15">
        <v>5</v>
      </c>
      <c r="AI49" s="15"/>
      <c r="AJ49" s="16" t="s">
        <v>13</v>
      </c>
      <c r="AK49" s="15">
        <v>0</v>
      </c>
      <c r="AL49" s="15">
        <v>0</v>
      </c>
      <c r="AM49" s="15">
        <v>0</v>
      </c>
      <c r="AN49" s="15">
        <v>0</v>
      </c>
      <c r="AO49" s="15">
        <v>131</v>
      </c>
      <c r="AP49" s="15">
        <v>61</v>
      </c>
      <c r="AQ49" s="15"/>
      <c r="AR49" s="15">
        <v>192</v>
      </c>
      <c r="AT49" s="15">
        <f t="shared" si="0"/>
        <v>192</v>
      </c>
    </row>
    <row r="50" spans="1:46" x14ac:dyDescent="0.3">
      <c r="A50" s="13">
        <v>45000</v>
      </c>
      <c r="B50" s="13">
        <v>45999</v>
      </c>
      <c r="D50" s="16" t="s">
        <v>9</v>
      </c>
      <c r="E50" s="15">
        <v>0</v>
      </c>
      <c r="F50" s="15">
        <v>0</v>
      </c>
      <c r="G50" s="15">
        <v>0</v>
      </c>
      <c r="H50" s="15">
        <v>0</v>
      </c>
      <c r="I50" s="15">
        <v>53</v>
      </c>
      <c r="J50" s="15">
        <v>28</v>
      </c>
      <c r="L50" s="16" t="s">
        <v>10</v>
      </c>
      <c r="M50" s="15">
        <v>0</v>
      </c>
      <c r="N50" s="15">
        <v>0</v>
      </c>
      <c r="O50" s="15">
        <v>0</v>
      </c>
      <c r="P50" s="15">
        <v>0</v>
      </c>
      <c r="Q50" s="15">
        <v>63</v>
      </c>
      <c r="R50" s="15">
        <v>33</v>
      </c>
      <c r="T50" s="16" t="s">
        <v>11</v>
      </c>
      <c r="U50" s="15">
        <v>0</v>
      </c>
      <c r="V50" s="15">
        <v>0</v>
      </c>
      <c r="W50" s="15">
        <v>0</v>
      </c>
      <c r="X50" s="15">
        <v>0</v>
      </c>
      <c r="Y50" s="15">
        <v>7</v>
      </c>
      <c r="Z50" s="15">
        <v>4</v>
      </c>
      <c r="AB50" s="16" t="s">
        <v>12</v>
      </c>
      <c r="AC50" s="15">
        <v>0</v>
      </c>
      <c r="AD50" s="15">
        <v>0</v>
      </c>
      <c r="AE50" s="15">
        <v>0</v>
      </c>
      <c r="AF50" s="15">
        <v>0</v>
      </c>
      <c r="AG50" s="15">
        <v>11</v>
      </c>
      <c r="AH50" s="15">
        <v>6</v>
      </c>
      <c r="AI50" s="15"/>
      <c r="AJ50" s="16" t="s">
        <v>13</v>
      </c>
      <c r="AK50" s="15">
        <v>0</v>
      </c>
      <c r="AL50" s="15">
        <v>0</v>
      </c>
      <c r="AM50" s="15">
        <v>0</v>
      </c>
      <c r="AN50" s="15">
        <v>0</v>
      </c>
      <c r="AO50" s="15">
        <v>134</v>
      </c>
      <c r="AP50" s="15">
        <v>71</v>
      </c>
      <c r="AQ50" s="15"/>
      <c r="AR50" s="15">
        <v>205</v>
      </c>
      <c r="AT50" s="15">
        <f t="shared" si="0"/>
        <v>205</v>
      </c>
    </row>
    <row r="51" spans="1:46" x14ac:dyDescent="0.3">
      <c r="A51" s="13">
        <v>46000</v>
      </c>
      <c r="B51" s="13">
        <v>46999</v>
      </c>
      <c r="D51" s="16" t="s">
        <v>9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31</v>
      </c>
      <c r="L51" s="16" t="s">
        <v>10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36</v>
      </c>
      <c r="T51" s="16" t="s">
        <v>11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4</v>
      </c>
      <c r="AB51" s="16" t="s">
        <v>12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6</v>
      </c>
      <c r="AI51" s="15"/>
      <c r="AJ51" s="16" t="s">
        <v>13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77</v>
      </c>
      <c r="AQ51" s="15"/>
      <c r="AR51" s="15">
        <v>77</v>
      </c>
      <c r="AT51" s="15">
        <f t="shared" si="0"/>
        <v>77</v>
      </c>
    </row>
    <row r="52" spans="1:46" x14ac:dyDescent="0.3">
      <c r="A52" s="13">
        <v>47000</v>
      </c>
      <c r="B52" s="13">
        <v>47999</v>
      </c>
      <c r="D52" s="16" t="s">
        <v>9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26</v>
      </c>
      <c r="L52" s="16" t="s">
        <v>10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31</v>
      </c>
      <c r="T52" s="16" t="s">
        <v>11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3</v>
      </c>
      <c r="AB52" s="16" t="s">
        <v>12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5</v>
      </c>
      <c r="AI52" s="15"/>
      <c r="AJ52" s="16" t="s">
        <v>13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65</v>
      </c>
      <c r="AQ52" s="15"/>
      <c r="AR52" s="15">
        <v>65</v>
      </c>
      <c r="AT52" s="15">
        <f t="shared" si="0"/>
        <v>65</v>
      </c>
    </row>
    <row r="53" spans="1:46" x14ac:dyDescent="0.3">
      <c r="A53" s="13">
        <v>48000</v>
      </c>
      <c r="B53" s="13">
        <v>48999</v>
      </c>
      <c r="D53" s="16" t="s">
        <v>9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32</v>
      </c>
      <c r="L53" s="16" t="s">
        <v>10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38</v>
      </c>
      <c r="T53" s="16" t="s">
        <v>11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4</v>
      </c>
      <c r="AB53" s="16" t="s">
        <v>12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6</v>
      </c>
      <c r="AI53" s="15"/>
      <c r="AJ53" s="16" t="s">
        <v>13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80</v>
      </c>
      <c r="AQ53" s="15"/>
      <c r="AR53" s="15">
        <v>80</v>
      </c>
      <c r="AT53" s="15">
        <f t="shared" si="0"/>
        <v>80</v>
      </c>
    </row>
    <row r="54" spans="1:46" x14ac:dyDescent="0.3">
      <c r="A54" s="13">
        <v>49000</v>
      </c>
      <c r="B54" s="13">
        <v>49999</v>
      </c>
      <c r="D54" s="16" t="s">
        <v>9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30</v>
      </c>
      <c r="L54" s="16" t="s">
        <v>10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35</v>
      </c>
      <c r="T54" s="16" t="s">
        <v>11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4</v>
      </c>
      <c r="AB54" s="16" t="s">
        <v>12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6</v>
      </c>
      <c r="AI54" s="15"/>
      <c r="AJ54" s="16" t="s">
        <v>13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75</v>
      </c>
      <c r="AQ54" s="15"/>
      <c r="AR54" s="15">
        <v>75</v>
      </c>
      <c r="AT54" s="15">
        <f t="shared" si="0"/>
        <v>75</v>
      </c>
    </row>
    <row r="55" spans="1:46" x14ac:dyDescent="0.3">
      <c r="A55" s="13">
        <v>50000</v>
      </c>
      <c r="B55" s="13">
        <v>50999</v>
      </c>
      <c r="D55" s="16" t="s">
        <v>9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33</v>
      </c>
      <c r="L55" s="16" t="s">
        <v>10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39</v>
      </c>
      <c r="T55" s="16" t="s">
        <v>11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4</v>
      </c>
      <c r="AB55" s="16" t="s">
        <v>12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7</v>
      </c>
      <c r="AI55" s="15"/>
      <c r="AJ55" s="16" t="s">
        <v>13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83</v>
      </c>
      <c r="AQ55" s="15"/>
      <c r="AR55" s="15">
        <v>83</v>
      </c>
      <c r="AT55" s="15">
        <f t="shared" si="0"/>
        <v>83</v>
      </c>
    </row>
    <row r="56" spans="1:46" x14ac:dyDescent="0.3">
      <c r="A56" s="13">
        <v>51000</v>
      </c>
      <c r="B56" s="13">
        <v>51999</v>
      </c>
      <c r="D56" s="16" t="s">
        <v>9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36</v>
      </c>
      <c r="L56" s="16" t="s">
        <v>10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43</v>
      </c>
      <c r="T56" s="16" t="s">
        <v>11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5</v>
      </c>
      <c r="AB56" s="16" t="s">
        <v>12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7</v>
      </c>
      <c r="AI56" s="15"/>
      <c r="AJ56" s="16" t="s">
        <v>13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91</v>
      </c>
      <c r="AQ56" s="15"/>
      <c r="AR56" s="15">
        <v>91</v>
      </c>
      <c r="AT56" s="15">
        <f t="shared" si="0"/>
        <v>91</v>
      </c>
    </row>
    <row r="57" spans="1:46" x14ac:dyDescent="0.3">
      <c r="A57" s="13">
        <v>52000</v>
      </c>
      <c r="B57" s="13">
        <v>52999</v>
      </c>
      <c r="D57" s="16" t="s">
        <v>9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12</v>
      </c>
      <c r="L57" s="16" t="s">
        <v>10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15</v>
      </c>
      <c r="T57" s="16" t="s">
        <v>11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2</v>
      </c>
      <c r="AB57" s="16" t="s">
        <v>12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2</v>
      </c>
      <c r="AI57" s="15"/>
      <c r="AJ57" s="16" t="s">
        <v>13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31</v>
      </c>
      <c r="AQ57" s="15"/>
      <c r="AR57" s="15">
        <v>31</v>
      </c>
      <c r="AT57" s="15">
        <f t="shared" si="0"/>
        <v>31</v>
      </c>
    </row>
    <row r="58" spans="1:46" x14ac:dyDescent="0.3">
      <c r="A58" s="13">
        <v>53000</v>
      </c>
      <c r="B58" s="13">
        <v>53999</v>
      </c>
      <c r="D58" s="16" t="s">
        <v>9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15</v>
      </c>
      <c r="L58" s="16" t="s">
        <v>10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18</v>
      </c>
      <c r="T58" s="16" t="s">
        <v>11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2</v>
      </c>
      <c r="AB58" s="16" t="s">
        <v>12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3</v>
      </c>
      <c r="AI58" s="15"/>
      <c r="AJ58" s="16" t="s">
        <v>13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38</v>
      </c>
      <c r="AQ58" s="15"/>
      <c r="AR58" s="15">
        <v>38</v>
      </c>
      <c r="AT58" s="15">
        <f t="shared" si="0"/>
        <v>38</v>
      </c>
    </row>
    <row r="59" spans="1:46" x14ac:dyDescent="0.3">
      <c r="A59" s="13">
        <v>54000</v>
      </c>
      <c r="B59" s="13">
        <v>54999</v>
      </c>
      <c r="D59" s="16" t="s">
        <v>9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14</v>
      </c>
      <c r="L59" s="16" t="s">
        <v>10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16</v>
      </c>
      <c r="T59" s="16" t="s">
        <v>11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2</v>
      </c>
      <c r="AB59" s="16" t="s">
        <v>12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3</v>
      </c>
      <c r="AI59" s="15"/>
      <c r="AJ59" s="16" t="s">
        <v>13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35</v>
      </c>
      <c r="AQ59" s="15"/>
      <c r="AR59" s="15">
        <v>35</v>
      </c>
      <c r="AT59" s="15">
        <f t="shared" si="0"/>
        <v>35</v>
      </c>
    </row>
    <row r="60" spans="1:46" x14ac:dyDescent="0.3">
      <c r="A60" s="13">
        <v>55000</v>
      </c>
      <c r="B60" s="13">
        <v>55999</v>
      </c>
      <c r="D60" s="16" t="s">
        <v>9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10</v>
      </c>
      <c r="L60" s="16" t="s">
        <v>10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12</v>
      </c>
      <c r="T60" s="16" t="s">
        <v>11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1</v>
      </c>
      <c r="AB60" s="16" t="s">
        <v>12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2</v>
      </c>
      <c r="AI60" s="15"/>
      <c r="AJ60" s="16" t="s">
        <v>13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25</v>
      </c>
      <c r="AQ60" s="15"/>
      <c r="AR60" s="15">
        <v>25</v>
      </c>
      <c r="AT60" s="15">
        <f t="shared" si="0"/>
        <v>25</v>
      </c>
    </row>
    <row r="61" spans="1:46" x14ac:dyDescent="0.3">
      <c r="A61" s="13">
        <v>56000</v>
      </c>
      <c r="B61" s="13">
        <v>56999</v>
      </c>
      <c r="D61" s="16" t="s">
        <v>9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11</v>
      </c>
      <c r="L61" s="16" t="s">
        <v>10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13</v>
      </c>
      <c r="T61" s="16" t="s">
        <v>11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1</v>
      </c>
      <c r="AB61" s="16" t="s">
        <v>12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2</v>
      </c>
      <c r="AI61" s="15"/>
      <c r="AJ61" s="16" t="s">
        <v>13</v>
      </c>
      <c r="AK61" s="15">
        <v>0</v>
      </c>
      <c r="AL61" s="15">
        <v>0</v>
      </c>
      <c r="AM61" s="15">
        <v>0</v>
      </c>
      <c r="AN61" s="15">
        <v>0</v>
      </c>
      <c r="AO61" s="15">
        <v>0</v>
      </c>
      <c r="AP61" s="15">
        <v>27</v>
      </c>
      <c r="AQ61" s="15"/>
      <c r="AR61" s="15">
        <v>27</v>
      </c>
      <c r="AT61" s="15">
        <f t="shared" si="0"/>
        <v>27</v>
      </c>
    </row>
    <row r="62" spans="1:46" x14ac:dyDescent="0.3">
      <c r="A62" s="13">
        <v>57000</v>
      </c>
      <c r="B62" s="13">
        <v>57999</v>
      </c>
      <c r="D62" s="16" t="s">
        <v>9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10</v>
      </c>
      <c r="L62" s="16" t="s">
        <v>10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11</v>
      </c>
      <c r="T62" s="16" t="s">
        <v>11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1</v>
      </c>
      <c r="AB62" s="16" t="s">
        <v>12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2</v>
      </c>
      <c r="AI62" s="15"/>
      <c r="AJ62" s="16" t="s">
        <v>13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24</v>
      </c>
      <c r="AQ62" s="15"/>
      <c r="AR62" s="15">
        <v>24</v>
      </c>
      <c r="AT62" s="15">
        <f t="shared" si="0"/>
        <v>24</v>
      </c>
    </row>
    <row r="63" spans="1:46" x14ac:dyDescent="0.3">
      <c r="A63" s="13">
        <v>58000</v>
      </c>
      <c r="B63" s="13">
        <v>58999</v>
      </c>
      <c r="D63" s="16" t="s">
        <v>9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12</v>
      </c>
      <c r="L63" s="16" t="s">
        <v>10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14</v>
      </c>
      <c r="T63" s="16" t="s">
        <v>11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1</v>
      </c>
      <c r="AB63" s="16" t="s">
        <v>12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2</v>
      </c>
      <c r="AI63" s="15"/>
      <c r="AJ63" s="16" t="s">
        <v>13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29</v>
      </c>
      <c r="AQ63" s="15"/>
      <c r="AR63" s="15">
        <v>29</v>
      </c>
      <c r="AT63" s="15">
        <f t="shared" si="0"/>
        <v>29</v>
      </c>
    </row>
    <row r="64" spans="1:46" x14ac:dyDescent="0.3">
      <c r="A64" s="13">
        <v>59000</v>
      </c>
      <c r="B64" s="13">
        <v>59999</v>
      </c>
      <c r="D64" s="16" t="s">
        <v>9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11</v>
      </c>
      <c r="L64" s="16" t="s">
        <v>10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13</v>
      </c>
      <c r="T64" s="16" t="s">
        <v>11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1</v>
      </c>
      <c r="AB64" s="16" t="s">
        <v>12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2</v>
      </c>
      <c r="AI64" s="15"/>
      <c r="AJ64" s="16" t="s">
        <v>13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27</v>
      </c>
      <c r="AQ64" s="15"/>
      <c r="AR64" s="15">
        <v>27</v>
      </c>
      <c r="AT64" s="15">
        <f t="shared" si="0"/>
        <v>27</v>
      </c>
    </row>
    <row r="65" spans="1:46" x14ac:dyDescent="0.3">
      <c r="A65" s="13">
        <v>60000</v>
      </c>
      <c r="B65" s="13">
        <v>60999</v>
      </c>
      <c r="D65" s="16" t="s">
        <v>9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13</v>
      </c>
      <c r="L65" s="16" t="s">
        <v>10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16</v>
      </c>
      <c r="T65" s="16" t="s">
        <v>11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2</v>
      </c>
      <c r="AB65" s="16" t="s">
        <v>12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3</v>
      </c>
      <c r="AI65" s="15"/>
      <c r="AJ65" s="16" t="s">
        <v>13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34</v>
      </c>
      <c r="AQ65" s="15"/>
      <c r="AR65" s="15">
        <v>34</v>
      </c>
      <c r="AT65" s="15">
        <f t="shared" si="0"/>
        <v>34</v>
      </c>
    </row>
    <row r="66" spans="1:46" x14ac:dyDescent="0.3">
      <c r="A66" s="13">
        <v>61000</v>
      </c>
      <c r="B66" s="13">
        <v>61999</v>
      </c>
      <c r="D66" s="16" t="s">
        <v>9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14</v>
      </c>
      <c r="L66" s="16" t="s">
        <v>10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17</v>
      </c>
      <c r="T66" s="16" t="s">
        <v>11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2</v>
      </c>
      <c r="AB66" s="16" t="s">
        <v>12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3</v>
      </c>
      <c r="AI66" s="15"/>
      <c r="AJ66" s="16" t="s">
        <v>13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36</v>
      </c>
      <c r="AQ66" s="15"/>
      <c r="AR66" s="15">
        <v>36</v>
      </c>
      <c r="AT66" s="15">
        <f t="shared" si="0"/>
        <v>36</v>
      </c>
    </row>
    <row r="67" spans="1:46" x14ac:dyDescent="0.3">
      <c r="A67" s="13">
        <v>62000</v>
      </c>
      <c r="B67" s="13">
        <v>62999</v>
      </c>
      <c r="D67" s="16" t="s">
        <v>9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12</v>
      </c>
      <c r="L67" s="16" t="s">
        <v>10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15</v>
      </c>
      <c r="T67" s="16" t="s">
        <v>11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2</v>
      </c>
      <c r="AB67" s="16" t="s">
        <v>12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2</v>
      </c>
      <c r="AI67" s="15"/>
      <c r="AJ67" s="16" t="s">
        <v>13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31</v>
      </c>
      <c r="AQ67" s="15"/>
      <c r="AR67" s="15">
        <v>31</v>
      </c>
      <c r="AT67" s="15">
        <f t="shared" si="0"/>
        <v>31</v>
      </c>
    </row>
    <row r="68" spans="1:46" x14ac:dyDescent="0.3">
      <c r="A68" s="13">
        <v>63000</v>
      </c>
      <c r="B68" s="13">
        <v>63999</v>
      </c>
      <c r="D68" s="16" t="s">
        <v>9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15</v>
      </c>
      <c r="L68" s="16" t="s">
        <v>10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18</v>
      </c>
      <c r="T68" s="16" t="s">
        <v>11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2</v>
      </c>
      <c r="AB68" s="16" t="s">
        <v>12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3</v>
      </c>
      <c r="AI68" s="15"/>
      <c r="AJ68" s="16" t="s">
        <v>13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38</v>
      </c>
      <c r="AQ68" s="15"/>
      <c r="AR68" s="15">
        <v>38</v>
      </c>
      <c r="AT68" s="15">
        <f t="shared" si="0"/>
        <v>38</v>
      </c>
    </row>
    <row r="69" spans="1:46" x14ac:dyDescent="0.3">
      <c r="A69" s="13">
        <v>64000</v>
      </c>
      <c r="B69" s="13">
        <v>64999</v>
      </c>
      <c r="D69" s="16" t="s">
        <v>9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14</v>
      </c>
      <c r="L69" s="16" t="s">
        <v>10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16</v>
      </c>
      <c r="T69" s="16" t="s">
        <v>11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2</v>
      </c>
      <c r="AB69" s="16" t="s">
        <v>12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3</v>
      </c>
      <c r="AI69" s="15"/>
      <c r="AJ69" s="16" t="s">
        <v>13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35</v>
      </c>
      <c r="AQ69" s="15"/>
      <c r="AR69" s="15">
        <v>35</v>
      </c>
      <c r="AT69" s="15">
        <f t="shared" si="0"/>
        <v>35</v>
      </c>
    </row>
    <row r="70" spans="1:46" x14ac:dyDescent="0.3">
      <c r="D70" s="17"/>
      <c r="AQ70" s="15"/>
    </row>
    <row r="71" spans="1:46" ht="15.6" x14ac:dyDescent="0.3">
      <c r="B71" s="18" t="s">
        <v>13</v>
      </c>
      <c r="D71" s="17"/>
      <c r="E71" s="19">
        <v>39773</v>
      </c>
      <c r="F71" s="19">
        <v>18991</v>
      </c>
      <c r="G71" s="19">
        <v>9077</v>
      </c>
      <c r="H71" s="19">
        <v>6777</v>
      </c>
      <c r="I71" s="19">
        <v>4426</v>
      </c>
      <c r="J71" s="19">
        <v>3269</v>
      </c>
      <c r="M71" s="19">
        <v>38938</v>
      </c>
      <c r="N71" s="19">
        <v>19225</v>
      </c>
      <c r="O71" s="19">
        <v>9514</v>
      </c>
      <c r="P71" s="19">
        <v>7197</v>
      </c>
      <c r="Q71" s="19">
        <v>4831</v>
      </c>
      <c r="R71" s="19">
        <v>3574</v>
      </c>
      <c r="U71" s="19">
        <v>7551</v>
      </c>
      <c r="V71" s="19">
        <v>3382</v>
      </c>
      <c r="W71" s="19">
        <v>1517</v>
      </c>
      <c r="X71" s="19">
        <v>1100</v>
      </c>
      <c r="Y71" s="19">
        <v>681</v>
      </c>
      <c r="Z71" s="19">
        <v>499</v>
      </c>
      <c r="AC71" s="19">
        <v>8513</v>
      </c>
      <c r="AD71" s="19">
        <v>4022</v>
      </c>
      <c r="AE71" s="19">
        <v>1896</v>
      </c>
      <c r="AF71" s="19">
        <v>1410</v>
      </c>
      <c r="AG71" s="19">
        <v>913</v>
      </c>
      <c r="AH71" s="19">
        <v>674</v>
      </c>
      <c r="AI71" s="15"/>
      <c r="AK71" s="19">
        <v>94775</v>
      </c>
      <c r="AL71" s="19">
        <v>45620</v>
      </c>
      <c r="AM71" s="19">
        <v>22004</v>
      </c>
      <c r="AN71" s="19">
        <v>16484</v>
      </c>
      <c r="AO71" s="19">
        <v>10851</v>
      </c>
      <c r="AP71" s="19">
        <v>8016</v>
      </c>
      <c r="AQ71" s="15"/>
      <c r="AR71" s="19">
        <v>197750</v>
      </c>
    </row>
    <row r="72" spans="1:46" x14ac:dyDescent="0.3">
      <c r="D72" s="17"/>
    </row>
    <row r="73" spans="1:46" x14ac:dyDescent="0.3">
      <c r="D73" s="17"/>
    </row>
    <row r="74" spans="1:46" x14ac:dyDescent="0.3">
      <c r="D74" s="17"/>
    </row>
    <row r="75" spans="1:46" x14ac:dyDescent="0.3">
      <c r="D75" s="17"/>
    </row>
    <row r="76" spans="1:46" x14ac:dyDescent="0.3">
      <c r="D76" s="17"/>
    </row>
    <row r="77" spans="1:46" x14ac:dyDescent="0.3">
      <c r="D77" s="17"/>
    </row>
    <row r="78" spans="1:46" x14ac:dyDescent="0.3">
      <c r="D78" s="17"/>
    </row>
    <row r="79" spans="1:46" x14ac:dyDescent="0.3">
      <c r="D79" s="17"/>
    </row>
    <row r="80" spans="1:46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  <row r="87" spans="4:4" x14ac:dyDescent="0.3">
      <c r="D87" s="17"/>
    </row>
    <row r="88" spans="4:4" x14ac:dyDescent="0.3">
      <c r="D88" s="17"/>
    </row>
    <row r="89" spans="4:4" x14ac:dyDescent="0.3">
      <c r="D89" s="17"/>
    </row>
    <row r="90" spans="4:4" x14ac:dyDescent="0.3">
      <c r="D90" s="17"/>
    </row>
    <row r="91" spans="4:4" x14ac:dyDescent="0.3">
      <c r="D91" s="17"/>
    </row>
  </sheetData>
  <mergeCells count="6">
    <mergeCell ref="AK3:AP3"/>
    <mergeCell ref="A3:B3"/>
    <mergeCell ref="E3:J3"/>
    <mergeCell ref="M3:R3"/>
    <mergeCell ref="U3:Z3"/>
    <mergeCell ref="AC3:AH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08E8-F1FD-4DB9-9D81-549C3230B7BF}">
  <dimension ref="A1:AR75"/>
  <sheetViews>
    <sheetView zoomScale="70" zoomScaleNormal="70" workbookViewId="0">
      <selection activeCell="H53" sqref="H53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43" width="7.5546875" style="7" customWidth="1"/>
    <col min="44" max="44" width="8.77734375" style="7" bestFit="1" customWidth="1"/>
    <col min="45" max="16384" width="8.88671875" style="7"/>
  </cols>
  <sheetData>
    <row r="1" spans="1:44" ht="18" x14ac:dyDescent="0.35">
      <c r="A1" s="6" t="s">
        <v>0</v>
      </c>
    </row>
    <row r="2" spans="1:44" x14ac:dyDescent="0.3">
      <c r="E2" s="8"/>
      <c r="F2" s="8"/>
      <c r="G2" s="8"/>
    </row>
    <row r="3" spans="1:44" ht="15.6" x14ac:dyDescent="0.3">
      <c r="A3" s="171" t="s">
        <v>1</v>
      </c>
      <c r="B3" s="171"/>
      <c r="C3" s="9"/>
      <c r="D3" s="10" t="s">
        <v>2</v>
      </c>
      <c r="E3" s="171" t="s">
        <v>3</v>
      </c>
      <c r="F3" s="171"/>
      <c r="G3" s="171"/>
      <c r="H3" s="171"/>
      <c r="I3" s="171"/>
      <c r="J3" s="171"/>
      <c r="L3" s="10" t="s">
        <v>2</v>
      </c>
      <c r="M3" s="171" t="s">
        <v>3</v>
      </c>
      <c r="N3" s="171"/>
      <c r="O3" s="171"/>
      <c r="P3" s="171"/>
      <c r="Q3" s="171"/>
      <c r="R3" s="171"/>
      <c r="T3" s="10" t="s">
        <v>2</v>
      </c>
      <c r="U3" s="171" t="s">
        <v>3</v>
      </c>
      <c r="V3" s="171"/>
      <c r="W3" s="171"/>
      <c r="X3" s="171"/>
      <c r="Y3" s="171"/>
      <c r="Z3" s="171"/>
      <c r="AB3" s="10" t="s">
        <v>2</v>
      </c>
      <c r="AC3" s="171" t="s">
        <v>3</v>
      </c>
      <c r="AD3" s="171"/>
      <c r="AE3" s="171"/>
      <c r="AF3" s="171"/>
      <c r="AG3" s="171"/>
      <c r="AH3" s="171"/>
      <c r="AI3" s="9"/>
      <c r="AJ3" s="10" t="s">
        <v>2</v>
      </c>
      <c r="AK3" s="171" t="s">
        <v>3</v>
      </c>
      <c r="AL3" s="171"/>
      <c r="AM3" s="171"/>
      <c r="AN3" s="171"/>
      <c r="AO3" s="171"/>
      <c r="AP3" s="171"/>
    </row>
    <row r="4" spans="1:44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  <c r="AI4" s="9"/>
      <c r="AJ4" s="12" t="s">
        <v>6</v>
      </c>
      <c r="AK4" s="11">
        <v>1</v>
      </c>
      <c r="AL4" s="11">
        <v>2</v>
      </c>
      <c r="AM4" s="11">
        <v>3</v>
      </c>
      <c r="AN4" s="11">
        <v>4</v>
      </c>
      <c r="AO4" s="11">
        <v>5</v>
      </c>
      <c r="AP4" s="11" t="s">
        <v>7</v>
      </c>
      <c r="AR4" s="11" t="s">
        <v>8</v>
      </c>
    </row>
    <row r="5" spans="1:44" x14ac:dyDescent="0.3">
      <c r="A5" s="13">
        <v>0</v>
      </c>
      <c r="B5" s="13">
        <v>999</v>
      </c>
      <c r="C5" s="13"/>
      <c r="D5" s="14" t="s">
        <v>9</v>
      </c>
      <c r="E5" s="15">
        <v>1050</v>
      </c>
      <c r="F5" s="15">
        <v>471</v>
      </c>
      <c r="G5" s="15">
        <v>173</v>
      </c>
      <c r="H5" s="15">
        <v>114</v>
      </c>
      <c r="I5" s="15">
        <v>56</v>
      </c>
      <c r="J5" s="15">
        <v>39</v>
      </c>
      <c r="L5" s="14" t="s">
        <v>10</v>
      </c>
      <c r="M5" s="15">
        <v>753</v>
      </c>
      <c r="N5" s="15">
        <v>338</v>
      </c>
      <c r="O5" s="15">
        <v>124</v>
      </c>
      <c r="P5" s="15">
        <v>82</v>
      </c>
      <c r="Q5" s="15">
        <v>40</v>
      </c>
      <c r="R5" s="15">
        <v>28</v>
      </c>
      <c r="T5" s="14" t="s">
        <v>11</v>
      </c>
      <c r="U5" s="15">
        <v>251</v>
      </c>
      <c r="V5" s="15">
        <v>113</v>
      </c>
      <c r="W5" s="15">
        <v>41</v>
      </c>
      <c r="X5" s="15">
        <v>27</v>
      </c>
      <c r="Y5" s="15">
        <v>13</v>
      </c>
      <c r="Z5" s="15">
        <v>9</v>
      </c>
      <c r="AB5" s="14" t="s">
        <v>12</v>
      </c>
      <c r="AC5" s="15">
        <v>228</v>
      </c>
      <c r="AD5" s="15">
        <v>102</v>
      </c>
      <c r="AE5" s="15">
        <v>38</v>
      </c>
      <c r="AF5" s="15">
        <v>25</v>
      </c>
      <c r="AG5" s="15">
        <v>12</v>
      </c>
      <c r="AH5" s="15">
        <v>8</v>
      </c>
      <c r="AI5" s="15"/>
      <c r="AJ5" s="14" t="s">
        <v>13</v>
      </c>
      <c r="AK5" s="15">
        <v>2282</v>
      </c>
      <c r="AL5" s="15">
        <v>1024</v>
      </c>
      <c r="AM5" s="15">
        <v>376</v>
      </c>
      <c r="AN5" s="15">
        <v>248</v>
      </c>
      <c r="AO5" s="15">
        <v>121</v>
      </c>
      <c r="AP5" s="15">
        <v>84</v>
      </c>
      <c r="AQ5" s="15"/>
      <c r="AR5" s="15">
        <v>4135</v>
      </c>
    </row>
    <row r="6" spans="1:44" x14ac:dyDescent="0.3">
      <c r="A6" s="13">
        <v>1000</v>
      </c>
      <c r="B6" s="13">
        <v>1999</v>
      </c>
      <c r="C6" s="13"/>
      <c r="D6" s="16" t="s">
        <v>9</v>
      </c>
      <c r="E6" s="15">
        <v>1534</v>
      </c>
      <c r="F6" s="15">
        <v>756</v>
      </c>
      <c r="G6" s="15">
        <v>244</v>
      </c>
      <c r="H6" s="15">
        <v>189</v>
      </c>
      <c r="I6" s="15">
        <v>82</v>
      </c>
      <c r="J6" s="15">
        <v>61</v>
      </c>
      <c r="L6" s="16" t="s">
        <v>10</v>
      </c>
      <c r="M6" s="15">
        <v>1101</v>
      </c>
      <c r="N6" s="15">
        <v>542</v>
      </c>
      <c r="O6" s="15">
        <v>175</v>
      </c>
      <c r="P6" s="15">
        <v>136</v>
      </c>
      <c r="Q6" s="15">
        <v>59</v>
      </c>
      <c r="R6" s="15">
        <v>44</v>
      </c>
      <c r="T6" s="16" t="s">
        <v>11</v>
      </c>
      <c r="U6" s="15">
        <v>367</v>
      </c>
      <c r="V6" s="15">
        <v>181</v>
      </c>
      <c r="W6" s="15">
        <v>58</v>
      </c>
      <c r="X6" s="15">
        <v>45</v>
      </c>
      <c r="Y6" s="15">
        <v>20</v>
      </c>
      <c r="Z6" s="15">
        <v>15</v>
      </c>
      <c r="AB6" s="16" t="s">
        <v>12</v>
      </c>
      <c r="AC6" s="15">
        <v>334</v>
      </c>
      <c r="AD6" s="15">
        <v>164</v>
      </c>
      <c r="AE6" s="15">
        <v>53</v>
      </c>
      <c r="AF6" s="15">
        <v>41</v>
      </c>
      <c r="AG6" s="15">
        <v>18</v>
      </c>
      <c r="AH6" s="15">
        <v>13</v>
      </c>
      <c r="AI6" s="15"/>
      <c r="AJ6" s="16" t="s">
        <v>13</v>
      </c>
      <c r="AK6" s="15">
        <v>3336</v>
      </c>
      <c r="AL6" s="15">
        <v>1643</v>
      </c>
      <c r="AM6" s="15">
        <v>530</v>
      </c>
      <c r="AN6" s="15">
        <v>411</v>
      </c>
      <c r="AO6" s="15">
        <v>179</v>
      </c>
      <c r="AP6" s="15">
        <v>133</v>
      </c>
      <c r="AQ6" s="15"/>
      <c r="AR6" s="15">
        <v>6232</v>
      </c>
    </row>
    <row r="7" spans="1:44" x14ac:dyDescent="0.3">
      <c r="A7" s="13">
        <v>2000</v>
      </c>
      <c r="B7" s="13">
        <v>2999</v>
      </c>
      <c r="C7" s="13"/>
      <c r="D7" s="16" t="s">
        <v>9</v>
      </c>
      <c r="E7" s="15">
        <v>2246</v>
      </c>
      <c r="F7" s="15">
        <v>1010</v>
      </c>
      <c r="G7" s="15">
        <v>339</v>
      </c>
      <c r="H7" s="15">
        <v>242</v>
      </c>
      <c r="I7" s="15">
        <v>112</v>
      </c>
      <c r="J7" s="15">
        <v>80</v>
      </c>
      <c r="L7" s="16" t="s">
        <v>10</v>
      </c>
      <c r="M7" s="15">
        <v>1611</v>
      </c>
      <c r="N7" s="15">
        <v>725</v>
      </c>
      <c r="O7" s="15">
        <v>243</v>
      </c>
      <c r="P7" s="15">
        <v>173</v>
      </c>
      <c r="Q7" s="15">
        <v>81</v>
      </c>
      <c r="R7" s="15">
        <v>57</v>
      </c>
      <c r="T7" s="16" t="s">
        <v>11</v>
      </c>
      <c r="U7" s="15">
        <v>537</v>
      </c>
      <c r="V7" s="15">
        <v>242</v>
      </c>
      <c r="W7" s="15">
        <v>81</v>
      </c>
      <c r="X7" s="15">
        <v>58</v>
      </c>
      <c r="Y7" s="15">
        <v>27</v>
      </c>
      <c r="Z7" s="15">
        <v>19</v>
      </c>
      <c r="AB7" s="16" t="s">
        <v>12</v>
      </c>
      <c r="AC7" s="15">
        <v>488</v>
      </c>
      <c r="AD7" s="15">
        <v>220</v>
      </c>
      <c r="AE7" s="15">
        <v>74</v>
      </c>
      <c r="AF7" s="15">
        <v>53</v>
      </c>
      <c r="AG7" s="15">
        <v>24</v>
      </c>
      <c r="AH7" s="15">
        <v>17</v>
      </c>
      <c r="AI7" s="15"/>
      <c r="AJ7" s="16" t="s">
        <v>13</v>
      </c>
      <c r="AK7" s="15">
        <v>4882</v>
      </c>
      <c r="AL7" s="15">
        <v>2197</v>
      </c>
      <c r="AM7" s="15">
        <v>737</v>
      </c>
      <c r="AN7" s="15">
        <v>526</v>
      </c>
      <c r="AO7" s="15">
        <v>244</v>
      </c>
      <c r="AP7" s="15">
        <v>173</v>
      </c>
      <c r="AQ7" s="15"/>
      <c r="AR7" s="15">
        <v>8759</v>
      </c>
    </row>
    <row r="8" spans="1:44" x14ac:dyDescent="0.3">
      <c r="A8" s="13">
        <v>3000</v>
      </c>
      <c r="B8" s="13">
        <v>3999</v>
      </c>
      <c r="C8" s="13"/>
      <c r="D8" s="16" t="s">
        <v>9</v>
      </c>
      <c r="E8" s="15">
        <v>2567</v>
      </c>
      <c r="F8" s="15">
        <v>1242</v>
      </c>
      <c r="G8" s="15">
        <v>428</v>
      </c>
      <c r="H8" s="15">
        <v>289</v>
      </c>
      <c r="I8" s="15">
        <v>147</v>
      </c>
      <c r="J8" s="15">
        <v>91</v>
      </c>
      <c r="L8" s="16" t="s">
        <v>10</v>
      </c>
      <c r="M8" s="15">
        <v>1842</v>
      </c>
      <c r="N8" s="15">
        <v>891</v>
      </c>
      <c r="O8" s="15">
        <v>307</v>
      </c>
      <c r="P8" s="15">
        <v>207</v>
      </c>
      <c r="Q8" s="15">
        <v>105</v>
      </c>
      <c r="R8" s="15">
        <v>65</v>
      </c>
      <c r="T8" s="16" t="s">
        <v>11</v>
      </c>
      <c r="U8" s="15">
        <v>614</v>
      </c>
      <c r="V8" s="15">
        <v>297</v>
      </c>
      <c r="W8" s="15">
        <v>102</v>
      </c>
      <c r="X8" s="15">
        <v>69</v>
      </c>
      <c r="Y8" s="15">
        <v>35</v>
      </c>
      <c r="Z8" s="15">
        <v>22</v>
      </c>
      <c r="AB8" s="16" t="s">
        <v>12</v>
      </c>
      <c r="AC8" s="15">
        <v>558</v>
      </c>
      <c r="AD8" s="15">
        <v>270</v>
      </c>
      <c r="AE8" s="15">
        <v>93</v>
      </c>
      <c r="AF8" s="15">
        <v>63</v>
      </c>
      <c r="AG8" s="15">
        <v>32</v>
      </c>
      <c r="AH8" s="15">
        <v>20</v>
      </c>
      <c r="AI8" s="15"/>
      <c r="AJ8" s="16" t="s">
        <v>13</v>
      </c>
      <c r="AK8" s="15">
        <v>5581</v>
      </c>
      <c r="AL8" s="15">
        <v>2700</v>
      </c>
      <c r="AM8" s="15">
        <v>930</v>
      </c>
      <c r="AN8" s="15">
        <v>628</v>
      </c>
      <c r="AO8" s="15">
        <v>319</v>
      </c>
      <c r="AP8" s="15">
        <v>198</v>
      </c>
      <c r="AQ8" s="15"/>
      <c r="AR8" s="15">
        <v>10356</v>
      </c>
    </row>
    <row r="9" spans="1:44" x14ac:dyDescent="0.3">
      <c r="A9" s="13">
        <v>4000</v>
      </c>
      <c r="B9" s="13">
        <v>4999</v>
      </c>
      <c r="C9" s="13"/>
      <c r="D9" s="16" t="s">
        <v>9</v>
      </c>
      <c r="E9" s="15">
        <v>3172</v>
      </c>
      <c r="F9" s="15">
        <v>1450</v>
      </c>
      <c r="G9" s="15">
        <v>487</v>
      </c>
      <c r="H9" s="15">
        <v>367</v>
      </c>
      <c r="I9" s="15">
        <v>153</v>
      </c>
      <c r="J9" s="15">
        <v>126</v>
      </c>
      <c r="L9" s="16" t="s">
        <v>10</v>
      </c>
      <c r="M9" s="15">
        <v>2275</v>
      </c>
      <c r="N9" s="15">
        <v>1040</v>
      </c>
      <c r="O9" s="15">
        <v>349</v>
      </c>
      <c r="P9" s="15">
        <v>263</v>
      </c>
      <c r="Q9" s="15">
        <v>110</v>
      </c>
      <c r="R9" s="15">
        <v>90</v>
      </c>
      <c r="T9" s="16" t="s">
        <v>11</v>
      </c>
      <c r="U9" s="15">
        <v>758</v>
      </c>
      <c r="V9" s="15">
        <v>347</v>
      </c>
      <c r="W9" s="15">
        <v>116</v>
      </c>
      <c r="X9" s="15">
        <v>88</v>
      </c>
      <c r="Y9" s="15">
        <v>37</v>
      </c>
      <c r="Z9" s="15">
        <v>30</v>
      </c>
      <c r="AB9" s="16" t="s">
        <v>12</v>
      </c>
      <c r="AC9" s="15">
        <v>690</v>
      </c>
      <c r="AD9" s="15">
        <v>315</v>
      </c>
      <c r="AE9" s="15">
        <v>106</v>
      </c>
      <c r="AF9" s="15">
        <v>80</v>
      </c>
      <c r="AG9" s="15">
        <v>33</v>
      </c>
      <c r="AH9" s="15">
        <v>27</v>
      </c>
      <c r="AI9" s="15"/>
      <c r="AJ9" s="16" t="s">
        <v>13</v>
      </c>
      <c r="AK9" s="15">
        <v>6895</v>
      </c>
      <c r="AL9" s="15">
        <v>3152</v>
      </c>
      <c r="AM9" s="15">
        <v>1058</v>
      </c>
      <c r="AN9" s="15">
        <v>798</v>
      </c>
      <c r="AO9" s="15">
        <v>333</v>
      </c>
      <c r="AP9" s="15">
        <v>273</v>
      </c>
      <c r="AQ9" s="15"/>
      <c r="AR9" s="15">
        <v>12509</v>
      </c>
    </row>
    <row r="10" spans="1:44" x14ac:dyDescent="0.3">
      <c r="A10" s="13">
        <v>5000</v>
      </c>
      <c r="B10" s="13">
        <v>5999</v>
      </c>
      <c r="C10" s="13"/>
      <c r="D10" s="16" t="s">
        <v>9</v>
      </c>
      <c r="E10" s="15">
        <v>1655</v>
      </c>
      <c r="F10" s="15">
        <v>523</v>
      </c>
      <c r="G10" s="15">
        <v>217</v>
      </c>
      <c r="H10" s="15">
        <v>139</v>
      </c>
      <c r="I10" s="15">
        <v>71</v>
      </c>
      <c r="J10" s="15">
        <v>52</v>
      </c>
      <c r="L10" s="16" t="s">
        <v>10</v>
      </c>
      <c r="M10" s="15">
        <v>1187</v>
      </c>
      <c r="N10" s="15">
        <v>375</v>
      </c>
      <c r="O10" s="15">
        <v>155</v>
      </c>
      <c r="P10" s="15">
        <v>100</v>
      </c>
      <c r="Q10" s="15">
        <v>51</v>
      </c>
      <c r="R10" s="15">
        <v>37</v>
      </c>
      <c r="T10" s="16" t="s">
        <v>11</v>
      </c>
      <c r="U10" s="15">
        <v>396</v>
      </c>
      <c r="V10" s="15">
        <v>125</v>
      </c>
      <c r="W10" s="15">
        <v>52</v>
      </c>
      <c r="X10" s="15">
        <v>33</v>
      </c>
      <c r="Y10" s="15">
        <v>17</v>
      </c>
      <c r="Z10" s="15">
        <v>12</v>
      </c>
      <c r="AB10" s="16" t="s">
        <v>12</v>
      </c>
      <c r="AC10" s="15">
        <v>360</v>
      </c>
      <c r="AD10" s="15">
        <v>114</v>
      </c>
      <c r="AE10" s="15">
        <v>47</v>
      </c>
      <c r="AF10" s="15">
        <v>30</v>
      </c>
      <c r="AG10" s="15">
        <v>16</v>
      </c>
      <c r="AH10" s="15">
        <v>11</v>
      </c>
      <c r="AI10" s="15"/>
      <c r="AJ10" s="16" t="s">
        <v>13</v>
      </c>
      <c r="AK10" s="15">
        <v>3598</v>
      </c>
      <c r="AL10" s="15">
        <v>1137</v>
      </c>
      <c r="AM10" s="15">
        <v>471</v>
      </c>
      <c r="AN10" s="15">
        <v>302</v>
      </c>
      <c r="AO10" s="15">
        <v>155</v>
      </c>
      <c r="AP10" s="15">
        <v>112</v>
      </c>
      <c r="AQ10" s="15"/>
      <c r="AR10" s="15">
        <v>5775</v>
      </c>
    </row>
    <row r="11" spans="1:44" x14ac:dyDescent="0.3">
      <c r="A11" s="13">
        <v>6000</v>
      </c>
      <c r="B11" s="13">
        <v>6999</v>
      </c>
      <c r="C11" s="13"/>
      <c r="D11" s="16" t="s">
        <v>9</v>
      </c>
      <c r="E11" s="15">
        <v>1857</v>
      </c>
      <c r="F11" s="15">
        <v>512</v>
      </c>
      <c r="G11" s="15">
        <v>242</v>
      </c>
      <c r="H11" s="15">
        <v>135</v>
      </c>
      <c r="I11" s="15">
        <v>71</v>
      </c>
      <c r="J11" s="15">
        <v>58</v>
      </c>
      <c r="L11" s="16" t="s">
        <v>10</v>
      </c>
      <c r="M11" s="15">
        <v>1333</v>
      </c>
      <c r="N11" s="15">
        <v>368</v>
      </c>
      <c r="O11" s="15">
        <v>173</v>
      </c>
      <c r="P11" s="15">
        <v>97</v>
      </c>
      <c r="Q11" s="15">
        <v>51</v>
      </c>
      <c r="R11" s="15">
        <v>41</v>
      </c>
      <c r="T11" s="16" t="s">
        <v>11</v>
      </c>
      <c r="U11" s="15">
        <v>444</v>
      </c>
      <c r="V11" s="15">
        <v>123</v>
      </c>
      <c r="W11" s="15">
        <v>58</v>
      </c>
      <c r="X11" s="15">
        <v>32</v>
      </c>
      <c r="Y11" s="15">
        <v>17</v>
      </c>
      <c r="Z11" s="15">
        <v>14</v>
      </c>
      <c r="AB11" s="16" t="s">
        <v>12</v>
      </c>
      <c r="AC11" s="15">
        <v>404</v>
      </c>
      <c r="AD11" s="15">
        <v>111</v>
      </c>
      <c r="AE11" s="15">
        <v>53</v>
      </c>
      <c r="AF11" s="15">
        <v>29</v>
      </c>
      <c r="AG11" s="15">
        <v>15</v>
      </c>
      <c r="AH11" s="15">
        <v>13</v>
      </c>
      <c r="AI11" s="15"/>
      <c r="AJ11" s="16" t="s">
        <v>13</v>
      </c>
      <c r="AK11" s="15">
        <v>4038</v>
      </c>
      <c r="AL11" s="15">
        <v>1114</v>
      </c>
      <c r="AM11" s="15">
        <v>526</v>
      </c>
      <c r="AN11" s="15">
        <v>293</v>
      </c>
      <c r="AO11" s="15">
        <v>154</v>
      </c>
      <c r="AP11" s="15">
        <v>126</v>
      </c>
      <c r="AQ11" s="15"/>
      <c r="AR11" s="15">
        <v>6251</v>
      </c>
    </row>
    <row r="12" spans="1:44" x14ac:dyDescent="0.3">
      <c r="A12" s="13">
        <v>7000</v>
      </c>
      <c r="B12" s="13">
        <v>7999</v>
      </c>
      <c r="C12" s="13"/>
      <c r="D12" s="16" t="s">
        <v>9</v>
      </c>
      <c r="E12" s="15">
        <v>1460</v>
      </c>
      <c r="F12" s="15">
        <v>443</v>
      </c>
      <c r="G12" s="15">
        <v>203</v>
      </c>
      <c r="H12" s="15">
        <v>120</v>
      </c>
      <c r="I12" s="15">
        <v>62</v>
      </c>
      <c r="J12" s="15">
        <v>50</v>
      </c>
      <c r="L12" s="16" t="s">
        <v>10</v>
      </c>
      <c r="M12" s="15">
        <v>1047</v>
      </c>
      <c r="N12" s="15">
        <v>317</v>
      </c>
      <c r="O12" s="15">
        <v>146</v>
      </c>
      <c r="P12" s="15">
        <v>86</v>
      </c>
      <c r="Q12" s="15">
        <v>44</v>
      </c>
      <c r="R12" s="15">
        <v>36</v>
      </c>
      <c r="T12" s="16" t="s">
        <v>11</v>
      </c>
      <c r="U12" s="15">
        <v>349</v>
      </c>
      <c r="V12" s="15">
        <v>106</v>
      </c>
      <c r="W12" s="15">
        <v>49</v>
      </c>
      <c r="X12" s="15">
        <v>29</v>
      </c>
      <c r="Y12" s="15">
        <v>15</v>
      </c>
      <c r="Z12" s="15">
        <v>12</v>
      </c>
      <c r="AB12" s="16" t="s">
        <v>12</v>
      </c>
      <c r="AC12" s="15">
        <v>317</v>
      </c>
      <c r="AD12" s="15">
        <v>96</v>
      </c>
      <c r="AE12" s="15">
        <v>44</v>
      </c>
      <c r="AF12" s="15">
        <v>26</v>
      </c>
      <c r="AG12" s="15">
        <v>13</v>
      </c>
      <c r="AH12" s="15">
        <v>11</v>
      </c>
      <c r="AI12" s="15"/>
      <c r="AJ12" s="16" t="s">
        <v>13</v>
      </c>
      <c r="AK12" s="15">
        <v>3173</v>
      </c>
      <c r="AL12" s="15">
        <v>962</v>
      </c>
      <c r="AM12" s="15">
        <v>442</v>
      </c>
      <c r="AN12" s="15">
        <v>261</v>
      </c>
      <c r="AO12" s="15">
        <v>134</v>
      </c>
      <c r="AP12" s="15">
        <v>109</v>
      </c>
      <c r="AQ12" s="15"/>
      <c r="AR12" s="15">
        <v>5081</v>
      </c>
    </row>
    <row r="13" spans="1:44" x14ac:dyDescent="0.3">
      <c r="A13" s="13">
        <v>8000</v>
      </c>
      <c r="B13" s="13">
        <v>8999</v>
      </c>
      <c r="C13" s="13"/>
      <c r="D13" s="16" t="s">
        <v>9</v>
      </c>
      <c r="E13" s="15">
        <v>1836</v>
      </c>
      <c r="F13" s="15">
        <v>515</v>
      </c>
      <c r="G13" s="15">
        <v>243</v>
      </c>
      <c r="H13" s="15">
        <v>144</v>
      </c>
      <c r="I13" s="15">
        <v>77</v>
      </c>
      <c r="J13" s="15">
        <v>57</v>
      </c>
      <c r="L13" s="16" t="s">
        <v>10</v>
      </c>
      <c r="M13" s="15">
        <v>1317</v>
      </c>
      <c r="N13" s="15">
        <v>369</v>
      </c>
      <c r="O13" s="15">
        <v>175</v>
      </c>
      <c r="P13" s="15">
        <v>103</v>
      </c>
      <c r="Q13" s="15">
        <v>55</v>
      </c>
      <c r="R13" s="15">
        <v>41</v>
      </c>
      <c r="T13" s="16" t="s">
        <v>11</v>
      </c>
      <c r="U13" s="15">
        <v>439</v>
      </c>
      <c r="V13" s="15">
        <v>123</v>
      </c>
      <c r="W13" s="15">
        <v>58</v>
      </c>
      <c r="X13" s="15">
        <v>34</v>
      </c>
      <c r="Y13" s="15">
        <v>18</v>
      </c>
      <c r="Z13" s="15">
        <v>14</v>
      </c>
      <c r="AB13" s="16" t="s">
        <v>12</v>
      </c>
      <c r="AC13" s="15">
        <v>399</v>
      </c>
      <c r="AD13" s="15">
        <v>112</v>
      </c>
      <c r="AE13" s="15">
        <v>53</v>
      </c>
      <c r="AF13" s="15">
        <v>31</v>
      </c>
      <c r="AG13" s="15">
        <v>17</v>
      </c>
      <c r="AH13" s="15">
        <v>12</v>
      </c>
      <c r="AI13" s="15"/>
      <c r="AJ13" s="16" t="s">
        <v>13</v>
      </c>
      <c r="AK13" s="15">
        <v>3991</v>
      </c>
      <c r="AL13" s="15">
        <v>1119</v>
      </c>
      <c r="AM13" s="15">
        <v>529</v>
      </c>
      <c r="AN13" s="15">
        <v>312</v>
      </c>
      <c r="AO13" s="15">
        <v>167</v>
      </c>
      <c r="AP13" s="15">
        <v>124</v>
      </c>
      <c r="AQ13" s="15"/>
      <c r="AR13" s="15">
        <v>6242</v>
      </c>
    </row>
    <row r="14" spans="1:44" x14ac:dyDescent="0.3">
      <c r="A14" s="13">
        <v>9000</v>
      </c>
      <c r="B14" s="13">
        <v>9999</v>
      </c>
      <c r="C14" s="13"/>
      <c r="D14" s="16" t="s">
        <v>9</v>
      </c>
      <c r="E14" s="15">
        <v>1202</v>
      </c>
      <c r="F14" s="15">
        <v>491</v>
      </c>
      <c r="G14" s="15">
        <v>215</v>
      </c>
      <c r="H14" s="15">
        <v>134</v>
      </c>
      <c r="I14" s="15">
        <v>71</v>
      </c>
      <c r="J14" s="15">
        <v>54</v>
      </c>
      <c r="L14" s="16" t="s">
        <v>10</v>
      </c>
      <c r="M14" s="15">
        <v>863</v>
      </c>
      <c r="N14" s="15">
        <v>352</v>
      </c>
      <c r="O14" s="15">
        <v>154</v>
      </c>
      <c r="P14" s="15">
        <v>96</v>
      </c>
      <c r="Q14" s="15">
        <v>51</v>
      </c>
      <c r="R14" s="15">
        <v>39</v>
      </c>
      <c r="T14" s="16" t="s">
        <v>11</v>
      </c>
      <c r="U14" s="15">
        <v>288</v>
      </c>
      <c r="V14" s="15">
        <v>117</v>
      </c>
      <c r="W14" s="15">
        <v>51</v>
      </c>
      <c r="X14" s="15">
        <v>32</v>
      </c>
      <c r="Y14" s="15">
        <v>17</v>
      </c>
      <c r="Z14" s="15">
        <v>13</v>
      </c>
      <c r="AB14" s="16" t="s">
        <v>12</v>
      </c>
      <c r="AC14" s="15">
        <v>261</v>
      </c>
      <c r="AD14" s="15">
        <v>107</v>
      </c>
      <c r="AE14" s="15">
        <v>47</v>
      </c>
      <c r="AF14" s="15">
        <v>29</v>
      </c>
      <c r="AG14" s="15">
        <v>16</v>
      </c>
      <c r="AH14" s="15">
        <v>12</v>
      </c>
      <c r="AI14" s="15"/>
      <c r="AJ14" s="16" t="s">
        <v>13</v>
      </c>
      <c r="AK14" s="15">
        <v>2614</v>
      </c>
      <c r="AL14" s="15">
        <v>1067</v>
      </c>
      <c r="AM14" s="15">
        <v>467</v>
      </c>
      <c r="AN14" s="15">
        <v>291</v>
      </c>
      <c r="AO14" s="15">
        <v>155</v>
      </c>
      <c r="AP14" s="15">
        <v>118</v>
      </c>
      <c r="AQ14" s="15"/>
      <c r="AR14" s="15">
        <v>4712</v>
      </c>
    </row>
    <row r="15" spans="1:44" x14ac:dyDescent="0.3">
      <c r="A15" s="13">
        <v>10000</v>
      </c>
      <c r="B15" s="13">
        <v>10999</v>
      </c>
      <c r="C15" s="13"/>
      <c r="D15" s="16" t="s">
        <v>9</v>
      </c>
      <c r="E15" s="15">
        <v>1890</v>
      </c>
      <c r="F15" s="15">
        <v>682</v>
      </c>
      <c r="G15" s="15">
        <v>267</v>
      </c>
      <c r="H15" s="15">
        <v>135</v>
      </c>
      <c r="I15" s="15">
        <v>69</v>
      </c>
      <c r="J15" s="15">
        <v>41</v>
      </c>
      <c r="L15" s="16" t="s">
        <v>10</v>
      </c>
      <c r="M15" s="15">
        <v>2028</v>
      </c>
      <c r="N15" s="15">
        <v>732</v>
      </c>
      <c r="O15" s="15">
        <v>286</v>
      </c>
      <c r="P15" s="15">
        <v>145</v>
      </c>
      <c r="Q15" s="15">
        <v>74</v>
      </c>
      <c r="R15" s="15">
        <v>44</v>
      </c>
      <c r="T15" s="16" t="s">
        <v>11</v>
      </c>
      <c r="U15" s="15">
        <v>323</v>
      </c>
      <c r="V15" s="15">
        <v>116</v>
      </c>
      <c r="W15" s="15">
        <v>46</v>
      </c>
      <c r="X15" s="15">
        <v>23</v>
      </c>
      <c r="Y15" s="15">
        <v>12</v>
      </c>
      <c r="Z15" s="15">
        <v>7</v>
      </c>
      <c r="AB15" s="16" t="s">
        <v>12</v>
      </c>
      <c r="AC15" s="15">
        <v>369</v>
      </c>
      <c r="AD15" s="15">
        <v>133</v>
      </c>
      <c r="AE15" s="15">
        <v>52</v>
      </c>
      <c r="AF15" s="15">
        <v>26</v>
      </c>
      <c r="AG15" s="15">
        <v>14</v>
      </c>
      <c r="AH15" s="15">
        <v>8</v>
      </c>
      <c r="AI15" s="15"/>
      <c r="AJ15" s="16" t="s">
        <v>13</v>
      </c>
      <c r="AK15" s="15">
        <v>4610</v>
      </c>
      <c r="AL15" s="15">
        <v>1663</v>
      </c>
      <c r="AM15" s="15">
        <v>651</v>
      </c>
      <c r="AN15" s="15">
        <v>329</v>
      </c>
      <c r="AO15" s="15">
        <v>169</v>
      </c>
      <c r="AP15" s="15">
        <v>100</v>
      </c>
      <c r="AQ15" s="15"/>
      <c r="AR15" s="15">
        <v>7522</v>
      </c>
    </row>
    <row r="16" spans="1:44" x14ac:dyDescent="0.3">
      <c r="A16" s="13">
        <v>11000</v>
      </c>
      <c r="B16" s="13">
        <v>11999</v>
      </c>
      <c r="C16" s="13"/>
      <c r="D16" s="16" t="s">
        <v>9</v>
      </c>
      <c r="E16" s="15">
        <v>2006</v>
      </c>
      <c r="F16" s="15">
        <v>570</v>
      </c>
      <c r="G16" s="15">
        <v>296</v>
      </c>
      <c r="H16" s="15">
        <v>152</v>
      </c>
      <c r="I16" s="15">
        <v>77</v>
      </c>
      <c r="J16" s="15">
        <v>46</v>
      </c>
      <c r="L16" s="16" t="s">
        <v>10</v>
      </c>
      <c r="M16" s="15">
        <v>2152</v>
      </c>
      <c r="N16" s="15">
        <v>612</v>
      </c>
      <c r="O16" s="15">
        <v>318</v>
      </c>
      <c r="P16" s="15">
        <v>163</v>
      </c>
      <c r="Q16" s="15">
        <v>82</v>
      </c>
      <c r="R16" s="15">
        <v>49</v>
      </c>
      <c r="T16" s="16" t="s">
        <v>11</v>
      </c>
      <c r="U16" s="15">
        <v>342</v>
      </c>
      <c r="V16" s="15">
        <v>97</v>
      </c>
      <c r="W16" s="15">
        <v>51</v>
      </c>
      <c r="X16" s="15">
        <v>26</v>
      </c>
      <c r="Y16" s="15">
        <v>13</v>
      </c>
      <c r="Z16" s="15">
        <v>8</v>
      </c>
      <c r="AB16" s="16" t="s">
        <v>12</v>
      </c>
      <c r="AC16" s="15">
        <v>391</v>
      </c>
      <c r="AD16" s="15">
        <v>111</v>
      </c>
      <c r="AE16" s="15">
        <v>58</v>
      </c>
      <c r="AF16" s="15">
        <v>30</v>
      </c>
      <c r="AG16" s="15">
        <v>15</v>
      </c>
      <c r="AH16" s="15">
        <v>9</v>
      </c>
      <c r="AI16" s="15"/>
      <c r="AJ16" s="16" t="s">
        <v>13</v>
      </c>
      <c r="AK16" s="15">
        <v>4891</v>
      </c>
      <c r="AL16" s="15">
        <v>1390</v>
      </c>
      <c r="AM16" s="15">
        <v>723</v>
      </c>
      <c r="AN16" s="15">
        <v>371</v>
      </c>
      <c r="AO16" s="15">
        <v>187</v>
      </c>
      <c r="AP16" s="15">
        <v>112</v>
      </c>
      <c r="AQ16" s="15"/>
      <c r="AR16" s="15">
        <v>7674</v>
      </c>
    </row>
    <row r="17" spans="1:44" x14ac:dyDescent="0.3">
      <c r="A17" s="13">
        <v>12000</v>
      </c>
      <c r="B17" s="13">
        <v>12999</v>
      </c>
      <c r="C17" s="13"/>
      <c r="D17" s="16" t="s">
        <v>9</v>
      </c>
      <c r="E17" s="15">
        <v>1751</v>
      </c>
      <c r="F17" s="15">
        <v>488</v>
      </c>
      <c r="G17" s="15">
        <v>256</v>
      </c>
      <c r="H17" s="15">
        <v>125</v>
      </c>
      <c r="I17" s="15">
        <v>66</v>
      </c>
      <c r="J17" s="15">
        <v>39</v>
      </c>
      <c r="L17" s="16" t="s">
        <v>10</v>
      </c>
      <c r="M17" s="15">
        <v>1879</v>
      </c>
      <c r="N17" s="15">
        <v>524</v>
      </c>
      <c r="O17" s="15">
        <v>275</v>
      </c>
      <c r="P17" s="15">
        <v>134</v>
      </c>
      <c r="Q17" s="15">
        <v>71</v>
      </c>
      <c r="R17" s="15">
        <v>42</v>
      </c>
      <c r="T17" s="16" t="s">
        <v>11</v>
      </c>
      <c r="U17" s="15">
        <v>299</v>
      </c>
      <c r="V17" s="15">
        <v>83</v>
      </c>
      <c r="W17" s="15">
        <v>44</v>
      </c>
      <c r="X17" s="15">
        <v>21</v>
      </c>
      <c r="Y17" s="15">
        <v>11</v>
      </c>
      <c r="Z17" s="15">
        <v>7</v>
      </c>
      <c r="AB17" s="16" t="s">
        <v>12</v>
      </c>
      <c r="AC17" s="15">
        <v>342</v>
      </c>
      <c r="AD17" s="15">
        <v>95</v>
      </c>
      <c r="AE17" s="15">
        <v>50</v>
      </c>
      <c r="AF17" s="15">
        <v>24</v>
      </c>
      <c r="AG17" s="15">
        <v>13</v>
      </c>
      <c r="AH17" s="15">
        <v>8</v>
      </c>
      <c r="AI17" s="15"/>
      <c r="AJ17" s="16" t="s">
        <v>13</v>
      </c>
      <c r="AK17" s="15">
        <v>4271</v>
      </c>
      <c r="AL17" s="15">
        <v>1190</v>
      </c>
      <c r="AM17" s="15">
        <v>625</v>
      </c>
      <c r="AN17" s="15">
        <v>304</v>
      </c>
      <c r="AO17" s="15">
        <v>161</v>
      </c>
      <c r="AP17" s="15">
        <v>96</v>
      </c>
      <c r="AQ17" s="15"/>
      <c r="AR17" s="15">
        <v>6647</v>
      </c>
    </row>
    <row r="18" spans="1:44" x14ac:dyDescent="0.3">
      <c r="A18" s="13">
        <v>13000</v>
      </c>
      <c r="B18" s="13">
        <v>13999</v>
      </c>
      <c r="C18" s="13"/>
      <c r="D18" s="16" t="s">
        <v>9</v>
      </c>
      <c r="E18" s="15">
        <v>2139</v>
      </c>
      <c r="F18" s="15">
        <v>566</v>
      </c>
      <c r="G18" s="15">
        <v>295</v>
      </c>
      <c r="H18" s="15">
        <v>152</v>
      </c>
      <c r="I18" s="15">
        <v>80</v>
      </c>
      <c r="J18" s="15">
        <v>48</v>
      </c>
      <c r="L18" s="16" t="s">
        <v>10</v>
      </c>
      <c r="M18" s="15">
        <v>2296</v>
      </c>
      <c r="N18" s="15">
        <v>608</v>
      </c>
      <c r="O18" s="15">
        <v>317</v>
      </c>
      <c r="P18" s="15">
        <v>163</v>
      </c>
      <c r="Q18" s="15">
        <v>85</v>
      </c>
      <c r="R18" s="15">
        <v>51</v>
      </c>
      <c r="T18" s="16" t="s">
        <v>11</v>
      </c>
      <c r="U18" s="15">
        <v>365</v>
      </c>
      <c r="V18" s="15">
        <v>97</v>
      </c>
      <c r="W18" s="15">
        <v>50</v>
      </c>
      <c r="X18" s="15">
        <v>26</v>
      </c>
      <c r="Y18" s="15">
        <v>14</v>
      </c>
      <c r="Z18" s="15">
        <v>8</v>
      </c>
      <c r="AB18" s="16" t="s">
        <v>12</v>
      </c>
      <c r="AC18" s="15">
        <v>417</v>
      </c>
      <c r="AD18" s="15">
        <v>110</v>
      </c>
      <c r="AE18" s="15">
        <v>58</v>
      </c>
      <c r="AF18" s="15">
        <v>30</v>
      </c>
      <c r="AG18" s="15">
        <v>16</v>
      </c>
      <c r="AH18" s="15">
        <v>9</v>
      </c>
      <c r="AI18" s="15"/>
      <c r="AJ18" s="16" t="s">
        <v>13</v>
      </c>
      <c r="AK18" s="15">
        <v>5217</v>
      </c>
      <c r="AL18" s="15">
        <v>1381</v>
      </c>
      <c r="AM18" s="15">
        <v>720</v>
      </c>
      <c r="AN18" s="15">
        <v>371</v>
      </c>
      <c r="AO18" s="15">
        <v>195</v>
      </c>
      <c r="AP18" s="15">
        <v>116</v>
      </c>
      <c r="AQ18" s="15"/>
      <c r="AR18" s="15">
        <v>8000</v>
      </c>
    </row>
    <row r="19" spans="1:44" x14ac:dyDescent="0.3">
      <c r="A19" s="13">
        <v>14000</v>
      </c>
      <c r="B19" s="13">
        <v>14999</v>
      </c>
      <c r="C19" s="13"/>
      <c r="D19" s="16" t="s">
        <v>9</v>
      </c>
      <c r="E19" s="15">
        <v>1921</v>
      </c>
      <c r="F19" s="15">
        <v>524</v>
      </c>
      <c r="G19" s="15">
        <v>201</v>
      </c>
      <c r="H19" s="15">
        <v>138</v>
      </c>
      <c r="I19" s="15">
        <v>73</v>
      </c>
      <c r="J19" s="15">
        <v>44</v>
      </c>
      <c r="L19" s="16" t="s">
        <v>10</v>
      </c>
      <c r="M19" s="15">
        <v>2062</v>
      </c>
      <c r="N19" s="15">
        <v>563</v>
      </c>
      <c r="O19" s="15">
        <v>216</v>
      </c>
      <c r="P19" s="15">
        <v>148</v>
      </c>
      <c r="Q19" s="15">
        <v>79</v>
      </c>
      <c r="R19" s="15">
        <v>48</v>
      </c>
      <c r="T19" s="16" t="s">
        <v>11</v>
      </c>
      <c r="U19" s="15">
        <v>328</v>
      </c>
      <c r="V19" s="15">
        <v>90</v>
      </c>
      <c r="W19" s="15">
        <v>34</v>
      </c>
      <c r="X19" s="15">
        <v>24</v>
      </c>
      <c r="Y19" s="15">
        <v>13</v>
      </c>
      <c r="Z19" s="15">
        <v>8</v>
      </c>
      <c r="AB19" s="16" t="s">
        <v>12</v>
      </c>
      <c r="AC19" s="15">
        <v>375</v>
      </c>
      <c r="AD19" s="15">
        <v>102</v>
      </c>
      <c r="AE19" s="15">
        <v>39</v>
      </c>
      <c r="AF19" s="15">
        <v>27</v>
      </c>
      <c r="AG19" s="15">
        <v>14</v>
      </c>
      <c r="AH19" s="15">
        <v>9</v>
      </c>
      <c r="AI19" s="15"/>
      <c r="AJ19" s="16" t="s">
        <v>13</v>
      </c>
      <c r="AK19" s="15">
        <v>4686</v>
      </c>
      <c r="AL19" s="15">
        <v>1279</v>
      </c>
      <c r="AM19" s="15">
        <v>490</v>
      </c>
      <c r="AN19" s="15">
        <v>337</v>
      </c>
      <c r="AO19" s="15">
        <v>179</v>
      </c>
      <c r="AP19" s="15">
        <v>109</v>
      </c>
      <c r="AQ19" s="15"/>
      <c r="AR19" s="15">
        <v>7080</v>
      </c>
    </row>
    <row r="20" spans="1:44" x14ac:dyDescent="0.3">
      <c r="A20" s="13">
        <v>15000</v>
      </c>
      <c r="B20" s="13">
        <v>15999</v>
      </c>
      <c r="C20" s="13"/>
      <c r="D20" s="16" t="s">
        <v>9</v>
      </c>
      <c r="E20" s="15">
        <v>1925</v>
      </c>
      <c r="F20" s="15">
        <v>638</v>
      </c>
      <c r="G20" s="15">
        <v>240</v>
      </c>
      <c r="H20" s="15">
        <v>192</v>
      </c>
      <c r="I20" s="15">
        <v>96</v>
      </c>
      <c r="J20" s="15">
        <v>52</v>
      </c>
      <c r="L20" s="16" t="s">
        <v>10</v>
      </c>
      <c r="M20" s="15">
        <v>2066</v>
      </c>
      <c r="N20" s="15">
        <v>684</v>
      </c>
      <c r="O20" s="15">
        <v>257</v>
      </c>
      <c r="P20" s="15">
        <v>206</v>
      </c>
      <c r="Q20" s="15">
        <v>103</v>
      </c>
      <c r="R20" s="15">
        <v>56</v>
      </c>
      <c r="T20" s="16" t="s">
        <v>11</v>
      </c>
      <c r="U20" s="15">
        <v>329</v>
      </c>
      <c r="V20" s="15">
        <v>109</v>
      </c>
      <c r="W20" s="15">
        <v>41</v>
      </c>
      <c r="X20" s="15">
        <v>33</v>
      </c>
      <c r="Y20" s="15">
        <v>16</v>
      </c>
      <c r="Z20" s="15">
        <v>9</v>
      </c>
      <c r="AB20" s="16" t="s">
        <v>12</v>
      </c>
      <c r="AC20" s="15">
        <v>376</v>
      </c>
      <c r="AD20" s="15">
        <v>124</v>
      </c>
      <c r="AE20" s="15">
        <v>47</v>
      </c>
      <c r="AF20" s="15">
        <v>38</v>
      </c>
      <c r="AG20" s="15">
        <v>19</v>
      </c>
      <c r="AH20" s="15">
        <v>10</v>
      </c>
      <c r="AI20" s="15"/>
      <c r="AJ20" s="16" t="s">
        <v>13</v>
      </c>
      <c r="AK20" s="15">
        <v>4696</v>
      </c>
      <c r="AL20" s="15">
        <v>1555</v>
      </c>
      <c r="AM20" s="15">
        <v>585</v>
      </c>
      <c r="AN20" s="15">
        <v>469</v>
      </c>
      <c r="AO20" s="15">
        <v>234</v>
      </c>
      <c r="AP20" s="15">
        <v>127</v>
      </c>
      <c r="AQ20" s="15"/>
      <c r="AR20" s="15">
        <v>7666</v>
      </c>
    </row>
    <row r="21" spans="1:44" x14ac:dyDescent="0.3">
      <c r="A21" s="13">
        <v>16000</v>
      </c>
      <c r="B21" s="13">
        <v>16999</v>
      </c>
      <c r="C21" s="13"/>
      <c r="D21" s="16" t="s">
        <v>9</v>
      </c>
      <c r="E21" s="15">
        <v>1399</v>
      </c>
      <c r="F21" s="15">
        <v>699</v>
      </c>
      <c r="G21" s="15">
        <v>260</v>
      </c>
      <c r="H21" s="15">
        <v>216</v>
      </c>
      <c r="I21" s="15">
        <v>101</v>
      </c>
      <c r="J21" s="15">
        <v>60</v>
      </c>
      <c r="L21" s="16" t="s">
        <v>10</v>
      </c>
      <c r="M21" s="15">
        <v>1501</v>
      </c>
      <c r="N21" s="15">
        <v>750</v>
      </c>
      <c r="O21" s="15">
        <v>279</v>
      </c>
      <c r="P21" s="15">
        <v>232</v>
      </c>
      <c r="Q21" s="15">
        <v>109</v>
      </c>
      <c r="R21" s="15">
        <v>65</v>
      </c>
      <c r="T21" s="16" t="s">
        <v>11</v>
      </c>
      <c r="U21" s="15">
        <v>239</v>
      </c>
      <c r="V21" s="15">
        <v>119</v>
      </c>
      <c r="W21" s="15">
        <v>44</v>
      </c>
      <c r="X21" s="15">
        <v>37</v>
      </c>
      <c r="Y21" s="15">
        <v>17</v>
      </c>
      <c r="Z21" s="15">
        <v>10</v>
      </c>
      <c r="AB21" s="16" t="s">
        <v>12</v>
      </c>
      <c r="AC21" s="15">
        <v>273</v>
      </c>
      <c r="AD21" s="15">
        <v>136</v>
      </c>
      <c r="AE21" s="15">
        <v>51</v>
      </c>
      <c r="AF21" s="15">
        <v>42</v>
      </c>
      <c r="AG21" s="15">
        <v>20</v>
      </c>
      <c r="AH21" s="15">
        <v>12</v>
      </c>
      <c r="AI21" s="15"/>
      <c r="AJ21" s="16" t="s">
        <v>13</v>
      </c>
      <c r="AK21" s="15">
        <v>3412</v>
      </c>
      <c r="AL21" s="15">
        <v>1704</v>
      </c>
      <c r="AM21" s="15">
        <v>634</v>
      </c>
      <c r="AN21" s="15">
        <v>527</v>
      </c>
      <c r="AO21" s="15">
        <v>247</v>
      </c>
      <c r="AP21" s="15">
        <v>147</v>
      </c>
      <c r="AQ21" s="15"/>
      <c r="AR21" s="15">
        <v>6671</v>
      </c>
    </row>
    <row r="22" spans="1:44" x14ac:dyDescent="0.3">
      <c r="A22" s="13">
        <v>17000</v>
      </c>
      <c r="B22" s="13">
        <v>17999</v>
      </c>
      <c r="C22" s="13"/>
      <c r="D22" s="16" t="s">
        <v>9</v>
      </c>
      <c r="E22" s="15">
        <v>1147</v>
      </c>
      <c r="F22" s="15">
        <v>399</v>
      </c>
      <c r="G22" s="15">
        <v>229</v>
      </c>
      <c r="H22" s="15">
        <v>190</v>
      </c>
      <c r="I22" s="15">
        <v>88</v>
      </c>
      <c r="J22" s="15">
        <v>51</v>
      </c>
      <c r="L22" s="16" t="s">
        <v>10</v>
      </c>
      <c r="M22" s="15">
        <v>1231</v>
      </c>
      <c r="N22" s="15">
        <v>428</v>
      </c>
      <c r="O22" s="15">
        <v>246</v>
      </c>
      <c r="P22" s="15">
        <v>204</v>
      </c>
      <c r="Q22" s="15">
        <v>95</v>
      </c>
      <c r="R22" s="15">
        <v>55</v>
      </c>
      <c r="T22" s="16" t="s">
        <v>11</v>
      </c>
      <c r="U22" s="15">
        <v>196</v>
      </c>
      <c r="V22" s="15">
        <v>68</v>
      </c>
      <c r="W22" s="15">
        <v>39</v>
      </c>
      <c r="X22" s="15">
        <v>32</v>
      </c>
      <c r="Y22" s="15">
        <v>15</v>
      </c>
      <c r="Z22" s="15">
        <v>9</v>
      </c>
      <c r="AB22" s="16" t="s">
        <v>12</v>
      </c>
      <c r="AC22" s="15">
        <v>224</v>
      </c>
      <c r="AD22" s="15">
        <v>78</v>
      </c>
      <c r="AE22" s="15">
        <v>45</v>
      </c>
      <c r="AF22" s="15">
        <v>37</v>
      </c>
      <c r="AG22" s="15">
        <v>17</v>
      </c>
      <c r="AH22" s="15">
        <v>10</v>
      </c>
      <c r="AI22" s="15"/>
      <c r="AJ22" s="16" t="s">
        <v>13</v>
      </c>
      <c r="AK22" s="15">
        <v>2798</v>
      </c>
      <c r="AL22" s="15">
        <v>973</v>
      </c>
      <c r="AM22" s="15">
        <v>559</v>
      </c>
      <c r="AN22" s="15">
        <v>463</v>
      </c>
      <c r="AO22" s="15">
        <v>215</v>
      </c>
      <c r="AP22" s="15">
        <v>125</v>
      </c>
      <c r="AQ22" s="15"/>
      <c r="AR22" s="15">
        <v>5133</v>
      </c>
    </row>
    <row r="23" spans="1:44" x14ac:dyDescent="0.3">
      <c r="A23" s="13">
        <v>18000</v>
      </c>
      <c r="B23" s="13">
        <v>18999</v>
      </c>
      <c r="C23" s="13"/>
      <c r="D23" s="16" t="s">
        <v>9</v>
      </c>
      <c r="E23" s="15">
        <v>1372</v>
      </c>
      <c r="F23" s="15">
        <v>497</v>
      </c>
      <c r="G23" s="15">
        <v>272</v>
      </c>
      <c r="H23" s="15">
        <v>169</v>
      </c>
      <c r="I23" s="15">
        <v>104</v>
      </c>
      <c r="J23" s="15">
        <v>4</v>
      </c>
      <c r="L23" s="16" t="s">
        <v>10</v>
      </c>
      <c r="M23" s="15">
        <v>1473</v>
      </c>
      <c r="N23" s="15">
        <v>533</v>
      </c>
      <c r="O23" s="15">
        <v>292</v>
      </c>
      <c r="P23" s="15">
        <v>182</v>
      </c>
      <c r="Q23" s="15">
        <v>111</v>
      </c>
      <c r="R23" s="15">
        <v>4</v>
      </c>
      <c r="T23" s="16" t="s">
        <v>11</v>
      </c>
      <c r="U23" s="15">
        <v>234</v>
      </c>
      <c r="V23" s="15">
        <v>85</v>
      </c>
      <c r="W23" s="15">
        <v>46</v>
      </c>
      <c r="X23" s="15">
        <v>29</v>
      </c>
      <c r="Y23" s="15">
        <v>18</v>
      </c>
      <c r="Z23" s="15">
        <v>1</v>
      </c>
      <c r="AB23" s="16" t="s">
        <v>12</v>
      </c>
      <c r="AC23" s="15">
        <v>268</v>
      </c>
      <c r="AD23" s="15">
        <v>97</v>
      </c>
      <c r="AE23" s="15">
        <v>53</v>
      </c>
      <c r="AF23" s="15">
        <v>33</v>
      </c>
      <c r="AG23" s="15">
        <v>20</v>
      </c>
      <c r="AH23" s="15">
        <v>1</v>
      </c>
      <c r="AI23" s="15"/>
      <c r="AJ23" s="16" t="s">
        <v>13</v>
      </c>
      <c r="AK23" s="15">
        <v>3347</v>
      </c>
      <c r="AL23" s="15">
        <v>1212</v>
      </c>
      <c r="AM23" s="15">
        <v>663</v>
      </c>
      <c r="AN23" s="15">
        <v>413</v>
      </c>
      <c r="AO23" s="15">
        <v>253</v>
      </c>
      <c r="AP23" s="15">
        <v>10</v>
      </c>
      <c r="AQ23" s="15"/>
      <c r="AR23" s="15">
        <v>5898</v>
      </c>
    </row>
    <row r="24" spans="1:44" x14ac:dyDescent="0.3">
      <c r="A24" s="13">
        <v>19000</v>
      </c>
      <c r="B24" s="13">
        <v>19999</v>
      </c>
      <c r="C24" s="13"/>
      <c r="D24" s="16" t="s">
        <v>9</v>
      </c>
      <c r="E24" s="15">
        <v>1244</v>
      </c>
      <c r="F24" s="15">
        <v>451</v>
      </c>
      <c r="G24" s="15">
        <v>168</v>
      </c>
      <c r="H24" s="15">
        <v>148</v>
      </c>
      <c r="I24" s="15">
        <v>99</v>
      </c>
      <c r="J24" s="15">
        <v>56</v>
      </c>
      <c r="L24" s="16" t="s">
        <v>10</v>
      </c>
      <c r="M24" s="15">
        <v>1335</v>
      </c>
      <c r="N24" s="15">
        <v>484</v>
      </c>
      <c r="O24" s="15">
        <v>180</v>
      </c>
      <c r="P24" s="15">
        <v>159</v>
      </c>
      <c r="Q24" s="15">
        <v>106</v>
      </c>
      <c r="R24" s="15">
        <v>60</v>
      </c>
      <c r="T24" s="16" t="s">
        <v>11</v>
      </c>
      <c r="U24" s="15">
        <v>212</v>
      </c>
      <c r="V24" s="15">
        <v>77</v>
      </c>
      <c r="W24" s="15">
        <v>29</v>
      </c>
      <c r="X24" s="15">
        <v>25</v>
      </c>
      <c r="Y24" s="15">
        <v>17</v>
      </c>
      <c r="Z24" s="15">
        <v>10</v>
      </c>
      <c r="AB24" s="16" t="s">
        <v>12</v>
      </c>
      <c r="AC24" s="15">
        <v>243</v>
      </c>
      <c r="AD24" s="15">
        <v>88</v>
      </c>
      <c r="AE24" s="15">
        <v>33</v>
      </c>
      <c r="AF24" s="15">
        <v>29</v>
      </c>
      <c r="AG24" s="15">
        <v>19</v>
      </c>
      <c r="AH24" s="15">
        <v>11</v>
      </c>
      <c r="AI24" s="15"/>
      <c r="AJ24" s="16" t="s">
        <v>13</v>
      </c>
      <c r="AK24" s="15">
        <v>3034</v>
      </c>
      <c r="AL24" s="15">
        <v>1100</v>
      </c>
      <c r="AM24" s="15">
        <v>410</v>
      </c>
      <c r="AN24" s="15">
        <v>361</v>
      </c>
      <c r="AO24" s="15">
        <v>241</v>
      </c>
      <c r="AP24" s="15">
        <v>137</v>
      </c>
      <c r="AQ24" s="15"/>
      <c r="AR24" s="15">
        <v>5283</v>
      </c>
    </row>
    <row r="25" spans="1:44" x14ac:dyDescent="0.3">
      <c r="A25" s="13">
        <v>20000</v>
      </c>
      <c r="B25" s="13">
        <v>20999</v>
      </c>
      <c r="C25" s="13"/>
      <c r="D25" s="16" t="s">
        <v>9</v>
      </c>
      <c r="E25" s="15">
        <v>991</v>
      </c>
      <c r="F25" s="15">
        <v>471</v>
      </c>
      <c r="G25" s="15">
        <v>189</v>
      </c>
      <c r="H25" s="15">
        <v>143</v>
      </c>
      <c r="I25" s="15">
        <v>131</v>
      </c>
      <c r="J25" s="15">
        <v>68</v>
      </c>
      <c r="L25" s="16" t="s">
        <v>10</v>
      </c>
      <c r="M25" s="15">
        <v>1111</v>
      </c>
      <c r="N25" s="15">
        <v>528</v>
      </c>
      <c r="O25" s="15">
        <v>212</v>
      </c>
      <c r="P25" s="15">
        <v>160</v>
      </c>
      <c r="Q25" s="15">
        <v>147</v>
      </c>
      <c r="R25" s="15">
        <v>76</v>
      </c>
      <c r="T25" s="16" t="s">
        <v>11</v>
      </c>
      <c r="U25" s="15">
        <v>121</v>
      </c>
      <c r="V25" s="15">
        <v>57</v>
      </c>
      <c r="W25" s="15">
        <v>23</v>
      </c>
      <c r="X25" s="15">
        <v>17</v>
      </c>
      <c r="Y25" s="15">
        <v>16</v>
      </c>
      <c r="Z25" s="15">
        <v>8</v>
      </c>
      <c r="AB25" s="16" t="s">
        <v>12</v>
      </c>
      <c r="AC25" s="15">
        <v>193</v>
      </c>
      <c r="AD25" s="15">
        <v>92</v>
      </c>
      <c r="AE25" s="15">
        <v>37</v>
      </c>
      <c r="AF25" s="15">
        <v>28</v>
      </c>
      <c r="AG25" s="15">
        <v>26</v>
      </c>
      <c r="AH25" s="15">
        <v>13</v>
      </c>
      <c r="AI25" s="15"/>
      <c r="AJ25" s="16" t="s">
        <v>13</v>
      </c>
      <c r="AK25" s="15">
        <v>2416</v>
      </c>
      <c r="AL25" s="15">
        <v>1148</v>
      </c>
      <c r="AM25" s="15">
        <v>461</v>
      </c>
      <c r="AN25" s="15">
        <v>348</v>
      </c>
      <c r="AO25" s="15">
        <v>320</v>
      </c>
      <c r="AP25" s="15">
        <v>165</v>
      </c>
      <c r="AQ25" s="15"/>
      <c r="AR25" s="15">
        <v>4858</v>
      </c>
    </row>
    <row r="26" spans="1:44" x14ac:dyDescent="0.3">
      <c r="A26" s="13">
        <v>21000</v>
      </c>
      <c r="B26" s="13">
        <v>21999</v>
      </c>
      <c r="C26" s="13"/>
      <c r="D26" s="16" t="s">
        <v>9</v>
      </c>
      <c r="E26" s="15">
        <v>602</v>
      </c>
      <c r="F26" s="15">
        <v>526</v>
      </c>
      <c r="G26" s="15">
        <v>211</v>
      </c>
      <c r="H26" s="15">
        <v>237</v>
      </c>
      <c r="I26" s="15">
        <v>109</v>
      </c>
      <c r="J26" s="15">
        <v>75</v>
      </c>
      <c r="L26" s="16" t="s">
        <v>10</v>
      </c>
      <c r="M26" s="15">
        <v>676</v>
      </c>
      <c r="N26" s="15">
        <v>591</v>
      </c>
      <c r="O26" s="15">
        <v>237</v>
      </c>
      <c r="P26" s="15">
        <v>266</v>
      </c>
      <c r="Q26" s="15">
        <v>122</v>
      </c>
      <c r="R26" s="15">
        <v>84</v>
      </c>
      <c r="T26" s="16" t="s">
        <v>11</v>
      </c>
      <c r="U26" s="15">
        <v>73</v>
      </c>
      <c r="V26" s="15">
        <v>64</v>
      </c>
      <c r="W26" s="15">
        <v>26</v>
      </c>
      <c r="X26" s="15">
        <v>29</v>
      </c>
      <c r="Y26" s="15">
        <v>13</v>
      </c>
      <c r="Z26" s="15">
        <v>9</v>
      </c>
      <c r="AB26" s="16" t="s">
        <v>12</v>
      </c>
      <c r="AC26" s="15">
        <v>118</v>
      </c>
      <c r="AD26" s="15">
        <v>103</v>
      </c>
      <c r="AE26" s="15">
        <v>41</v>
      </c>
      <c r="AF26" s="15">
        <v>46</v>
      </c>
      <c r="AG26" s="15">
        <v>21</v>
      </c>
      <c r="AH26" s="15">
        <v>15</v>
      </c>
      <c r="AI26" s="15"/>
      <c r="AJ26" s="16" t="s">
        <v>13</v>
      </c>
      <c r="AK26" s="15">
        <v>1469</v>
      </c>
      <c r="AL26" s="15">
        <v>1284</v>
      </c>
      <c r="AM26" s="15">
        <v>515</v>
      </c>
      <c r="AN26" s="15">
        <v>578</v>
      </c>
      <c r="AO26" s="15">
        <v>265</v>
      </c>
      <c r="AP26" s="15">
        <v>183</v>
      </c>
      <c r="AQ26" s="15"/>
      <c r="AR26" s="15">
        <v>4294</v>
      </c>
    </row>
    <row r="27" spans="1:44" x14ac:dyDescent="0.3">
      <c r="A27" s="13">
        <v>22000</v>
      </c>
      <c r="B27" s="13">
        <v>22999</v>
      </c>
      <c r="C27" s="13"/>
      <c r="D27" s="16" t="s">
        <v>9</v>
      </c>
      <c r="E27" s="15">
        <v>520</v>
      </c>
      <c r="F27" s="15">
        <v>445</v>
      </c>
      <c r="G27" s="15">
        <v>178</v>
      </c>
      <c r="H27" s="15">
        <v>188</v>
      </c>
      <c r="I27" s="15">
        <v>95</v>
      </c>
      <c r="J27" s="15">
        <v>62</v>
      </c>
      <c r="L27" s="16" t="s">
        <v>10</v>
      </c>
      <c r="M27" s="15">
        <v>584</v>
      </c>
      <c r="N27" s="15">
        <v>499</v>
      </c>
      <c r="O27" s="15">
        <v>200</v>
      </c>
      <c r="P27" s="15">
        <v>211</v>
      </c>
      <c r="Q27" s="15">
        <v>107</v>
      </c>
      <c r="R27" s="15">
        <v>69</v>
      </c>
      <c r="T27" s="16" t="s">
        <v>11</v>
      </c>
      <c r="U27" s="15">
        <v>63</v>
      </c>
      <c r="V27" s="15">
        <v>54</v>
      </c>
      <c r="W27" s="15">
        <v>22</v>
      </c>
      <c r="X27" s="15">
        <v>23</v>
      </c>
      <c r="Y27" s="15">
        <v>12</v>
      </c>
      <c r="Z27" s="15">
        <v>8</v>
      </c>
      <c r="AB27" s="16" t="s">
        <v>12</v>
      </c>
      <c r="AC27" s="15">
        <v>102</v>
      </c>
      <c r="AD27" s="15">
        <v>87</v>
      </c>
      <c r="AE27" s="15">
        <v>35</v>
      </c>
      <c r="AF27" s="15">
        <v>37</v>
      </c>
      <c r="AG27" s="15">
        <v>19</v>
      </c>
      <c r="AH27" s="15">
        <v>12</v>
      </c>
      <c r="AI27" s="15"/>
      <c r="AJ27" s="16" t="s">
        <v>13</v>
      </c>
      <c r="AK27" s="15">
        <v>1269</v>
      </c>
      <c r="AL27" s="15">
        <v>1085</v>
      </c>
      <c r="AM27" s="15">
        <v>435</v>
      </c>
      <c r="AN27" s="15">
        <v>459</v>
      </c>
      <c r="AO27" s="15">
        <v>233</v>
      </c>
      <c r="AP27" s="15">
        <v>151</v>
      </c>
      <c r="AQ27" s="15"/>
      <c r="AR27" s="15">
        <v>3632</v>
      </c>
    </row>
    <row r="28" spans="1:44" x14ac:dyDescent="0.3">
      <c r="A28" s="13">
        <v>23000</v>
      </c>
      <c r="B28" s="13">
        <v>23999</v>
      </c>
      <c r="C28" s="13"/>
      <c r="D28" s="16" t="s">
        <v>9</v>
      </c>
      <c r="E28" s="15">
        <v>629</v>
      </c>
      <c r="F28" s="15">
        <v>550</v>
      </c>
      <c r="G28" s="15">
        <v>218</v>
      </c>
      <c r="H28" s="15">
        <v>196</v>
      </c>
      <c r="I28" s="15">
        <v>117</v>
      </c>
      <c r="J28" s="15">
        <v>56</v>
      </c>
      <c r="L28" s="16" t="s">
        <v>10</v>
      </c>
      <c r="M28" s="15">
        <v>706</v>
      </c>
      <c r="N28" s="15">
        <v>617</v>
      </c>
      <c r="O28" s="15">
        <v>245</v>
      </c>
      <c r="P28" s="15">
        <v>220</v>
      </c>
      <c r="Q28" s="15">
        <v>132</v>
      </c>
      <c r="R28" s="15">
        <v>63</v>
      </c>
      <c r="T28" s="16" t="s">
        <v>11</v>
      </c>
      <c r="U28" s="15">
        <v>77</v>
      </c>
      <c r="V28" s="15">
        <v>67</v>
      </c>
      <c r="W28" s="15">
        <v>27</v>
      </c>
      <c r="X28" s="15">
        <v>24</v>
      </c>
      <c r="Y28" s="15">
        <v>14</v>
      </c>
      <c r="Z28" s="15">
        <v>7</v>
      </c>
      <c r="AB28" s="16" t="s">
        <v>12</v>
      </c>
      <c r="AC28" s="15">
        <v>123</v>
      </c>
      <c r="AD28" s="15">
        <v>107</v>
      </c>
      <c r="AE28" s="15">
        <v>43</v>
      </c>
      <c r="AF28" s="15">
        <v>38</v>
      </c>
      <c r="AG28" s="15">
        <v>23</v>
      </c>
      <c r="AH28" s="15">
        <v>11</v>
      </c>
      <c r="AI28" s="15"/>
      <c r="AJ28" s="16" t="s">
        <v>13</v>
      </c>
      <c r="AK28" s="15">
        <v>1535</v>
      </c>
      <c r="AL28" s="15">
        <v>1341</v>
      </c>
      <c r="AM28" s="15">
        <v>533</v>
      </c>
      <c r="AN28" s="15">
        <v>478</v>
      </c>
      <c r="AO28" s="15">
        <v>286</v>
      </c>
      <c r="AP28" s="15">
        <v>137</v>
      </c>
      <c r="AQ28" s="15"/>
      <c r="AR28" s="15">
        <v>4310</v>
      </c>
    </row>
    <row r="29" spans="1:44" x14ac:dyDescent="0.3">
      <c r="A29" s="13">
        <v>24000</v>
      </c>
      <c r="B29" s="13">
        <v>24999</v>
      </c>
      <c r="C29" s="13"/>
      <c r="D29" s="16" t="s">
        <v>9</v>
      </c>
      <c r="E29" s="15">
        <v>0</v>
      </c>
      <c r="F29" s="15">
        <v>493</v>
      </c>
      <c r="G29" s="15">
        <v>200</v>
      </c>
      <c r="H29" s="15">
        <v>199</v>
      </c>
      <c r="I29" s="15">
        <v>103</v>
      </c>
      <c r="J29" s="15">
        <v>51</v>
      </c>
      <c r="L29" s="16" t="s">
        <v>10</v>
      </c>
      <c r="M29" s="15">
        <v>0</v>
      </c>
      <c r="N29" s="15">
        <v>553</v>
      </c>
      <c r="O29" s="15">
        <v>224</v>
      </c>
      <c r="P29" s="15">
        <v>223</v>
      </c>
      <c r="Q29" s="15">
        <v>116</v>
      </c>
      <c r="R29" s="15">
        <v>57</v>
      </c>
      <c r="T29" s="16" t="s">
        <v>11</v>
      </c>
      <c r="U29" s="15">
        <v>0</v>
      </c>
      <c r="V29" s="15">
        <v>60</v>
      </c>
      <c r="W29" s="15">
        <v>24</v>
      </c>
      <c r="X29" s="15">
        <v>24</v>
      </c>
      <c r="Y29" s="15">
        <v>13</v>
      </c>
      <c r="Z29" s="15">
        <v>6</v>
      </c>
      <c r="AB29" s="16" t="s">
        <v>12</v>
      </c>
      <c r="AC29" s="15">
        <v>0</v>
      </c>
      <c r="AD29" s="15">
        <v>96</v>
      </c>
      <c r="AE29" s="15">
        <v>39</v>
      </c>
      <c r="AF29" s="15">
        <v>39</v>
      </c>
      <c r="AG29" s="15">
        <v>20</v>
      </c>
      <c r="AH29" s="15">
        <v>10</v>
      </c>
      <c r="AI29" s="15"/>
      <c r="AJ29" s="16" t="s">
        <v>13</v>
      </c>
      <c r="AK29" s="15">
        <v>0</v>
      </c>
      <c r="AL29" s="15">
        <v>1202</v>
      </c>
      <c r="AM29" s="15">
        <v>487</v>
      </c>
      <c r="AN29" s="15">
        <v>485</v>
      </c>
      <c r="AO29" s="15">
        <v>252</v>
      </c>
      <c r="AP29" s="15">
        <v>124</v>
      </c>
      <c r="AQ29" s="15"/>
      <c r="AR29" s="15">
        <v>2550</v>
      </c>
    </row>
    <row r="30" spans="1:44" x14ac:dyDescent="0.3">
      <c r="A30" s="13">
        <v>25000</v>
      </c>
      <c r="B30" s="13">
        <v>25999</v>
      </c>
      <c r="C30" s="13"/>
      <c r="D30" s="16" t="s">
        <v>9</v>
      </c>
      <c r="E30" s="15">
        <v>0</v>
      </c>
      <c r="F30" s="15">
        <v>549</v>
      </c>
      <c r="G30" s="15">
        <v>197</v>
      </c>
      <c r="H30" s="15">
        <v>115</v>
      </c>
      <c r="I30" s="15">
        <v>100</v>
      </c>
      <c r="J30" s="15">
        <v>56</v>
      </c>
      <c r="L30" s="16" t="s">
        <v>10</v>
      </c>
      <c r="M30" s="15">
        <v>0</v>
      </c>
      <c r="N30" s="15">
        <v>616</v>
      </c>
      <c r="O30" s="15">
        <v>221</v>
      </c>
      <c r="P30" s="15">
        <v>129</v>
      </c>
      <c r="Q30" s="15">
        <v>112</v>
      </c>
      <c r="R30" s="15">
        <v>63</v>
      </c>
      <c r="T30" s="16" t="s">
        <v>11</v>
      </c>
      <c r="U30" s="15">
        <v>0</v>
      </c>
      <c r="V30" s="15">
        <v>67</v>
      </c>
      <c r="W30" s="15">
        <v>24</v>
      </c>
      <c r="X30" s="15">
        <v>14</v>
      </c>
      <c r="Y30" s="15">
        <v>12</v>
      </c>
      <c r="Z30" s="15">
        <v>7</v>
      </c>
      <c r="AB30" s="16" t="s">
        <v>12</v>
      </c>
      <c r="AC30" s="15">
        <v>0</v>
      </c>
      <c r="AD30" s="15">
        <v>107</v>
      </c>
      <c r="AE30" s="15">
        <v>38</v>
      </c>
      <c r="AF30" s="15">
        <v>22</v>
      </c>
      <c r="AG30" s="15">
        <v>20</v>
      </c>
      <c r="AH30" s="15">
        <v>11</v>
      </c>
      <c r="AI30" s="15"/>
      <c r="AJ30" s="16" t="s">
        <v>13</v>
      </c>
      <c r="AK30" s="15">
        <v>0</v>
      </c>
      <c r="AL30" s="15">
        <v>1339</v>
      </c>
      <c r="AM30" s="15">
        <v>480</v>
      </c>
      <c r="AN30" s="15">
        <v>280</v>
      </c>
      <c r="AO30" s="15">
        <v>244</v>
      </c>
      <c r="AP30" s="15">
        <v>137</v>
      </c>
      <c r="AQ30" s="15"/>
      <c r="AR30" s="15">
        <v>2480</v>
      </c>
    </row>
    <row r="31" spans="1:44" x14ac:dyDescent="0.3">
      <c r="A31" s="13">
        <v>26000</v>
      </c>
      <c r="B31" s="13">
        <v>26999</v>
      </c>
      <c r="C31" s="13"/>
      <c r="D31" s="16" t="s">
        <v>9</v>
      </c>
      <c r="E31" s="15">
        <v>0</v>
      </c>
      <c r="F31" s="15">
        <v>593</v>
      </c>
      <c r="G31" s="15">
        <v>213</v>
      </c>
      <c r="H31" s="15">
        <v>123</v>
      </c>
      <c r="I31" s="15">
        <v>105</v>
      </c>
      <c r="J31" s="15">
        <v>63</v>
      </c>
      <c r="L31" s="16" t="s">
        <v>10</v>
      </c>
      <c r="M31" s="15">
        <v>0</v>
      </c>
      <c r="N31" s="15">
        <v>665</v>
      </c>
      <c r="O31" s="15">
        <v>239</v>
      </c>
      <c r="P31" s="15">
        <v>138</v>
      </c>
      <c r="Q31" s="15">
        <v>117</v>
      </c>
      <c r="R31" s="15">
        <v>70</v>
      </c>
      <c r="T31" s="16" t="s">
        <v>11</v>
      </c>
      <c r="U31" s="15">
        <v>0</v>
      </c>
      <c r="V31" s="15">
        <v>72</v>
      </c>
      <c r="W31" s="15">
        <v>26</v>
      </c>
      <c r="X31" s="15">
        <v>15</v>
      </c>
      <c r="Y31" s="15">
        <v>13</v>
      </c>
      <c r="Z31" s="15">
        <v>8</v>
      </c>
      <c r="AB31" s="16" t="s">
        <v>12</v>
      </c>
      <c r="AC31" s="15">
        <v>0</v>
      </c>
      <c r="AD31" s="15">
        <v>116</v>
      </c>
      <c r="AE31" s="15">
        <v>42</v>
      </c>
      <c r="AF31" s="15">
        <v>24</v>
      </c>
      <c r="AG31" s="15">
        <v>20</v>
      </c>
      <c r="AH31" s="15">
        <v>12</v>
      </c>
      <c r="AI31" s="15"/>
      <c r="AJ31" s="16" t="s">
        <v>13</v>
      </c>
      <c r="AK31" s="15">
        <v>0</v>
      </c>
      <c r="AL31" s="15">
        <v>1446</v>
      </c>
      <c r="AM31" s="15">
        <v>520</v>
      </c>
      <c r="AN31" s="15">
        <v>300</v>
      </c>
      <c r="AO31" s="15">
        <v>255</v>
      </c>
      <c r="AP31" s="15">
        <v>153</v>
      </c>
      <c r="AQ31" s="15"/>
      <c r="AR31" s="15">
        <v>2674</v>
      </c>
    </row>
    <row r="32" spans="1:44" x14ac:dyDescent="0.3">
      <c r="A32" s="13">
        <v>27000</v>
      </c>
      <c r="B32" s="13">
        <v>27999</v>
      </c>
      <c r="C32" s="13"/>
      <c r="D32" s="16" t="s">
        <v>9</v>
      </c>
      <c r="E32" s="15">
        <v>0</v>
      </c>
      <c r="F32" s="15">
        <v>507</v>
      </c>
      <c r="G32" s="15">
        <v>186</v>
      </c>
      <c r="H32" s="15">
        <v>101</v>
      </c>
      <c r="I32" s="15">
        <v>90</v>
      </c>
      <c r="J32" s="15">
        <v>54</v>
      </c>
      <c r="L32" s="16" t="s">
        <v>10</v>
      </c>
      <c r="M32" s="15">
        <v>0</v>
      </c>
      <c r="N32" s="15">
        <v>569</v>
      </c>
      <c r="O32" s="15">
        <v>208</v>
      </c>
      <c r="P32" s="15">
        <v>113</v>
      </c>
      <c r="Q32" s="15">
        <v>101</v>
      </c>
      <c r="R32" s="15">
        <v>60</v>
      </c>
      <c r="T32" s="16" t="s">
        <v>11</v>
      </c>
      <c r="U32" s="15">
        <v>0</v>
      </c>
      <c r="V32" s="15">
        <v>62</v>
      </c>
      <c r="W32" s="15">
        <v>23</v>
      </c>
      <c r="X32" s="15">
        <v>12</v>
      </c>
      <c r="Y32" s="15">
        <v>11</v>
      </c>
      <c r="Z32" s="15">
        <v>7</v>
      </c>
      <c r="AB32" s="16" t="s">
        <v>12</v>
      </c>
      <c r="AC32" s="15">
        <v>0</v>
      </c>
      <c r="AD32" s="15">
        <v>99</v>
      </c>
      <c r="AE32" s="15">
        <v>36</v>
      </c>
      <c r="AF32" s="15">
        <v>20</v>
      </c>
      <c r="AG32" s="15">
        <v>18</v>
      </c>
      <c r="AH32" s="15">
        <v>10</v>
      </c>
      <c r="AI32" s="15"/>
      <c r="AJ32" s="16" t="s">
        <v>13</v>
      </c>
      <c r="AK32" s="15">
        <v>0</v>
      </c>
      <c r="AL32" s="15">
        <v>1237</v>
      </c>
      <c r="AM32" s="15">
        <v>453</v>
      </c>
      <c r="AN32" s="15">
        <v>246</v>
      </c>
      <c r="AO32" s="15">
        <v>220</v>
      </c>
      <c r="AP32" s="15">
        <v>131</v>
      </c>
      <c r="AQ32" s="15"/>
      <c r="AR32" s="15">
        <v>2287</v>
      </c>
    </row>
    <row r="33" spans="1:44" x14ac:dyDescent="0.3">
      <c r="A33" s="13">
        <v>28000</v>
      </c>
      <c r="B33" s="13">
        <v>28999</v>
      </c>
      <c r="C33" s="13"/>
      <c r="D33" s="16" t="s">
        <v>9</v>
      </c>
      <c r="E33" s="15">
        <v>0</v>
      </c>
      <c r="F33" s="15">
        <v>626</v>
      </c>
      <c r="G33" s="15">
        <v>213</v>
      </c>
      <c r="H33" s="15">
        <v>123</v>
      </c>
      <c r="I33" s="15">
        <v>111</v>
      </c>
      <c r="J33" s="15">
        <v>62</v>
      </c>
      <c r="L33" s="16" t="s">
        <v>10</v>
      </c>
      <c r="M33" s="15">
        <v>0</v>
      </c>
      <c r="N33" s="15">
        <v>703</v>
      </c>
      <c r="O33" s="15">
        <v>239</v>
      </c>
      <c r="P33" s="15">
        <v>138</v>
      </c>
      <c r="Q33" s="15">
        <v>124</v>
      </c>
      <c r="R33" s="15">
        <v>69</v>
      </c>
      <c r="T33" s="16" t="s">
        <v>11</v>
      </c>
      <c r="U33" s="15">
        <v>0</v>
      </c>
      <c r="V33" s="15">
        <v>76</v>
      </c>
      <c r="W33" s="15">
        <v>26</v>
      </c>
      <c r="X33" s="15">
        <v>15</v>
      </c>
      <c r="Y33" s="15">
        <v>14</v>
      </c>
      <c r="Z33" s="15">
        <v>8</v>
      </c>
      <c r="AB33" s="16" t="s">
        <v>12</v>
      </c>
      <c r="AC33" s="15">
        <v>0</v>
      </c>
      <c r="AD33" s="15">
        <v>122</v>
      </c>
      <c r="AE33" s="15">
        <v>42</v>
      </c>
      <c r="AF33" s="15">
        <v>24</v>
      </c>
      <c r="AG33" s="15">
        <v>22</v>
      </c>
      <c r="AH33" s="15">
        <v>12</v>
      </c>
      <c r="AI33" s="15"/>
      <c r="AJ33" s="16" t="s">
        <v>13</v>
      </c>
      <c r="AK33" s="15">
        <v>0</v>
      </c>
      <c r="AL33" s="15">
        <v>1527</v>
      </c>
      <c r="AM33" s="15">
        <v>520</v>
      </c>
      <c r="AN33" s="15">
        <v>300</v>
      </c>
      <c r="AO33" s="15">
        <v>271</v>
      </c>
      <c r="AP33" s="15">
        <v>151</v>
      </c>
      <c r="AQ33" s="15"/>
      <c r="AR33" s="15">
        <v>2769</v>
      </c>
    </row>
    <row r="34" spans="1:44" x14ac:dyDescent="0.3">
      <c r="A34" s="13">
        <v>29000</v>
      </c>
      <c r="B34" s="13">
        <v>29999</v>
      </c>
      <c r="C34" s="13"/>
      <c r="D34" s="16" t="s">
        <v>9</v>
      </c>
      <c r="E34" s="15">
        <v>0</v>
      </c>
      <c r="F34" s="15">
        <v>319</v>
      </c>
      <c r="G34" s="15">
        <v>193</v>
      </c>
      <c r="H34" s="15">
        <v>114</v>
      </c>
      <c r="I34" s="15">
        <v>100</v>
      </c>
      <c r="J34" s="15">
        <v>63</v>
      </c>
      <c r="L34" s="16" t="s">
        <v>10</v>
      </c>
      <c r="M34" s="15">
        <v>0</v>
      </c>
      <c r="N34" s="15">
        <v>358</v>
      </c>
      <c r="O34" s="15">
        <v>217</v>
      </c>
      <c r="P34" s="15">
        <v>128</v>
      </c>
      <c r="Q34" s="15">
        <v>113</v>
      </c>
      <c r="R34" s="15">
        <v>71</v>
      </c>
      <c r="T34" s="16" t="s">
        <v>11</v>
      </c>
      <c r="U34" s="15">
        <v>0</v>
      </c>
      <c r="V34" s="15">
        <v>39</v>
      </c>
      <c r="W34" s="15">
        <v>24</v>
      </c>
      <c r="X34" s="15">
        <v>14</v>
      </c>
      <c r="Y34" s="15">
        <v>12</v>
      </c>
      <c r="Z34" s="15">
        <v>8</v>
      </c>
      <c r="AB34" s="16" t="s">
        <v>12</v>
      </c>
      <c r="AC34" s="15">
        <v>0</v>
      </c>
      <c r="AD34" s="15">
        <v>62</v>
      </c>
      <c r="AE34" s="15">
        <v>38</v>
      </c>
      <c r="AF34" s="15">
        <v>22</v>
      </c>
      <c r="AG34" s="15">
        <v>20</v>
      </c>
      <c r="AH34" s="15">
        <v>12</v>
      </c>
      <c r="AI34" s="15"/>
      <c r="AJ34" s="16" t="s">
        <v>13</v>
      </c>
      <c r="AK34" s="15">
        <v>0</v>
      </c>
      <c r="AL34" s="15">
        <v>778</v>
      </c>
      <c r="AM34" s="15">
        <v>472</v>
      </c>
      <c r="AN34" s="15">
        <v>278</v>
      </c>
      <c r="AO34" s="15">
        <v>245</v>
      </c>
      <c r="AP34" s="15">
        <v>154</v>
      </c>
      <c r="AQ34" s="15"/>
      <c r="AR34" s="15">
        <v>1927</v>
      </c>
    </row>
    <row r="35" spans="1:44" x14ac:dyDescent="0.3">
      <c r="A35" s="13">
        <v>30000</v>
      </c>
      <c r="B35" s="13">
        <v>30999</v>
      </c>
      <c r="C35" s="13"/>
      <c r="D35" s="16" t="s">
        <v>9</v>
      </c>
      <c r="E35" s="15">
        <v>0</v>
      </c>
      <c r="F35" s="15">
        <v>332</v>
      </c>
      <c r="G35" s="15">
        <v>208</v>
      </c>
      <c r="H35" s="15">
        <v>119</v>
      </c>
      <c r="I35" s="15">
        <v>115</v>
      </c>
      <c r="J35" s="15">
        <v>82</v>
      </c>
      <c r="L35" s="16" t="s">
        <v>10</v>
      </c>
      <c r="M35" s="15">
        <v>0</v>
      </c>
      <c r="N35" s="15">
        <v>373</v>
      </c>
      <c r="O35" s="15">
        <v>233</v>
      </c>
      <c r="P35" s="15">
        <v>133</v>
      </c>
      <c r="Q35" s="15">
        <v>129</v>
      </c>
      <c r="R35" s="15">
        <v>92</v>
      </c>
      <c r="T35" s="16" t="s">
        <v>11</v>
      </c>
      <c r="U35" s="15">
        <v>0</v>
      </c>
      <c r="V35" s="15">
        <v>41</v>
      </c>
      <c r="W35" s="15">
        <v>25</v>
      </c>
      <c r="X35" s="15">
        <v>15</v>
      </c>
      <c r="Y35" s="15">
        <v>14</v>
      </c>
      <c r="Z35" s="15">
        <v>10</v>
      </c>
      <c r="AB35" s="16" t="s">
        <v>12</v>
      </c>
      <c r="AC35" s="15">
        <v>0</v>
      </c>
      <c r="AD35" s="15">
        <v>65</v>
      </c>
      <c r="AE35" s="15">
        <v>41</v>
      </c>
      <c r="AF35" s="15">
        <v>23</v>
      </c>
      <c r="AG35" s="15">
        <v>22</v>
      </c>
      <c r="AH35" s="15">
        <v>16</v>
      </c>
      <c r="AI35" s="15"/>
      <c r="AJ35" s="16" t="s">
        <v>13</v>
      </c>
      <c r="AK35" s="15">
        <v>0</v>
      </c>
      <c r="AL35" s="15">
        <v>811</v>
      </c>
      <c r="AM35" s="15">
        <v>507</v>
      </c>
      <c r="AN35" s="15">
        <v>290</v>
      </c>
      <c r="AO35" s="15">
        <v>280</v>
      </c>
      <c r="AP35" s="15">
        <v>200</v>
      </c>
      <c r="AQ35" s="15"/>
      <c r="AR35" s="15">
        <v>2088</v>
      </c>
    </row>
    <row r="36" spans="1:44" x14ac:dyDescent="0.3">
      <c r="A36" s="13">
        <v>31000</v>
      </c>
      <c r="B36" s="13">
        <v>31999</v>
      </c>
      <c r="C36" s="13"/>
      <c r="D36" s="16" t="s">
        <v>9</v>
      </c>
      <c r="E36" s="15">
        <v>0</v>
      </c>
      <c r="F36" s="15">
        <v>370</v>
      </c>
      <c r="G36" s="15">
        <v>111</v>
      </c>
      <c r="H36" s="15">
        <v>128</v>
      </c>
      <c r="I36" s="15">
        <v>87</v>
      </c>
      <c r="J36" s="15">
        <v>86</v>
      </c>
      <c r="L36" s="16" t="s">
        <v>10</v>
      </c>
      <c r="M36" s="15">
        <v>0</v>
      </c>
      <c r="N36" s="15">
        <v>415</v>
      </c>
      <c r="O36" s="15">
        <v>125</v>
      </c>
      <c r="P36" s="15">
        <v>144</v>
      </c>
      <c r="Q36" s="15">
        <v>98</v>
      </c>
      <c r="R36" s="15">
        <v>97</v>
      </c>
      <c r="T36" s="16" t="s">
        <v>11</v>
      </c>
      <c r="U36" s="15">
        <v>0</v>
      </c>
      <c r="V36" s="15">
        <v>45</v>
      </c>
      <c r="W36" s="15">
        <v>14</v>
      </c>
      <c r="X36" s="15">
        <v>16</v>
      </c>
      <c r="Y36" s="15">
        <v>11</v>
      </c>
      <c r="Z36" s="15">
        <v>11</v>
      </c>
      <c r="AB36" s="16" t="s">
        <v>12</v>
      </c>
      <c r="AC36" s="15">
        <v>0</v>
      </c>
      <c r="AD36" s="15">
        <v>72</v>
      </c>
      <c r="AE36" s="15">
        <v>22</v>
      </c>
      <c r="AF36" s="15">
        <v>25</v>
      </c>
      <c r="AG36" s="15">
        <v>17</v>
      </c>
      <c r="AH36" s="15">
        <v>17</v>
      </c>
      <c r="AI36" s="15"/>
      <c r="AJ36" s="16" t="s">
        <v>13</v>
      </c>
      <c r="AK36" s="15">
        <v>0</v>
      </c>
      <c r="AL36" s="15">
        <v>902</v>
      </c>
      <c r="AM36" s="15">
        <v>272</v>
      </c>
      <c r="AN36" s="15">
        <v>313</v>
      </c>
      <c r="AO36" s="15">
        <v>213</v>
      </c>
      <c r="AP36" s="15">
        <v>211</v>
      </c>
      <c r="AQ36" s="15"/>
      <c r="AR36" s="15">
        <v>1911</v>
      </c>
    </row>
    <row r="37" spans="1:44" x14ac:dyDescent="0.3">
      <c r="A37" s="13">
        <v>32000</v>
      </c>
      <c r="B37" s="13">
        <v>32999</v>
      </c>
      <c r="C37" s="13"/>
      <c r="D37" s="16" t="s">
        <v>9</v>
      </c>
      <c r="E37" s="15">
        <v>0</v>
      </c>
      <c r="F37" s="15">
        <v>0</v>
      </c>
      <c r="G37" s="15">
        <v>100</v>
      </c>
      <c r="H37" s="15">
        <v>109</v>
      </c>
      <c r="I37" s="15">
        <v>74</v>
      </c>
      <c r="J37" s="15">
        <v>77</v>
      </c>
      <c r="L37" s="16" t="s">
        <v>10</v>
      </c>
      <c r="M37" s="15">
        <v>0</v>
      </c>
      <c r="N37" s="15">
        <v>0</v>
      </c>
      <c r="O37" s="15">
        <v>113</v>
      </c>
      <c r="P37" s="15">
        <v>123</v>
      </c>
      <c r="Q37" s="15">
        <v>83</v>
      </c>
      <c r="R37" s="15">
        <v>87</v>
      </c>
      <c r="T37" s="16" t="s">
        <v>11</v>
      </c>
      <c r="U37" s="15">
        <v>0</v>
      </c>
      <c r="V37" s="15">
        <v>0</v>
      </c>
      <c r="W37" s="15">
        <v>12</v>
      </c>
      <c r="X37" s="15">
        <v>13</v>
      </c>
      <c r="Y37" s="15">
        <v>9</v>
      </c>
      <c r="Z37" s="15">
        <v>9</v>
      </c>
      <c r="AB37" s="16" t="s">
        <v>12</v>
      </c>
      <c r="AC37" s="15">
        <v>0</v>
      </c>
      <c r="AD37" s="15">
        <v>0</v>
      </c>
      <c r="AE37" s="15">
        <v>20</v>
      </c>
      <c r="AF37" s="15">
        <v>21</v>
      </c>
      <c r="AG37" s="15">
        <v>14</v>
      </c>
      <c r="AH37" s="15">
        <v>15</v>
      </c>
      <c r="AI37" s="15"/>
      <c r="AJ37" s="16" t="s">
        <v>13</v>
      </c>
      <c r="AK37" s="15">
        <v>0</v>
      </c>
      <c r="AL37" s="15">
        <v>0</v>
      </c>
      <c r="AM37" s="15">
        <v>245</v>
      </c>
      <c r="AN37" s="15">
        <v>266</v>
      </c>
      <c r="AO37" s="15">
        <v>180</v>
      </c>
      <c r="AP37" s="15">
        <v>188</v>
      </c>
      <c r="AQ37" s="15"/>
      <c r="AR37" s="15">
        <v>879</v>
      </c>
    </row>
    <row r="38" spans="1:44" x14ac:dyDescent="0.3">
      <c r="A38" s="13">
        <v>33000</v>
      </c>
      <c r="B38" s="13">
        <v>33999</v>
      </c>
      <c r="C38" s="13"/>
      <c r="D38" s="16" t="s">
        <v>9</v>
      </c>
      <c r="E38" s="15">
        <v>0</v>
      </c>
      <c r="F38" s="15">
        <v>0</v>
      </c>
      <c r="G38" s="15">
        <v>129</v>
      </c>
      <c r="H38" s="15">
        <v>140</v>
      </c>
      <c r="I38" s="15">
        <v>89</v>
      </c>
      <c r="J38" s="15">
        <v>59</v>
      </c>
      <c r="L38" s="16" t="s">
        <v>10</v>
      </c>
      <c r="M38" s="15">
        <v>0</v>
      </c>
      <c r="N38" s="15">
        <v>0</v>
      </c>
      <c r="O38" s="15">
        <v>145</v>
      </c>
      <c r="P38" s="15">
        <v>157</v>
      </c>
      <c r="Q38" s="15">
        <v>100</v>
      </c>
      <c r="R38" s="15">
        <v>66</v>
      </c>
      <c r="T38" s="16" t="s">
        <v>11</v>
      </c>
      <c r="U38" s="15">
        <v>0</v>
      </c>
      <c r="V38" s="15">
        <v>0</v>
      </c>
      <c r="W38" s="15">
        <v>16</v>
      </c>
      <c r="X38" s="15">
        <v>17</v>
      </c>
      <c r="Y38" s="15">
        <v>11</v>
      </c>
      <c r="Z38" s="15">
        <v>7</v>
      </c>
      <c r="AB38" s="16" t="s">
        <v>12</v>
      </c>
      <c r="AC38" s="15">
        <v>0</v>
      </c>
      <c r="AD38" s="15">
        <v>0</v>
      </c>
      <c r="AE38" s="15">
        <v>25</v>
      </c>
      <c r="AF38" s="15">
        <v>27</v>
      </c>
      <c r="AG38" s="15">
        <v>17</v>
      </c>
      <c r="AH38" s="15">
        <v>12</v>
      </c>
      <c r="AI38" s="15"/>
      <c r="AJ38" s="16" t="s">
        <v>13</v>
      </c>
      <c r="AK38" s="15">
        <v>0</v>
      </c>
      <c r="AL38" s="15">
        <v>0</v>
      </c>
      <c r="AM38" s="15">
        <v>315</v>
      </c>
      <c r="AN38" s="15">
        <v>341</v>
      </c>
      <c r="AO38" s="15">
        <v>217</v>
      </c>
      <c r="AP38" s="15">
        <v>144</v>
      </c>
      <c r="AQ38" s="15"/>
      <c r="AR38" s="15">
        <v>1017</v>
      </c>
    </row>
    <row r="39" spans="1:44" x14ac:dyDescent="0.3">
      <c r="A39" s="13">
        <v>34000</v>
      </c>
      <c r="B39" s="13">
        <v>34999</v>
      </c>
      <c r="C39" s="13"/>
      <c r="D39" s="16" t="s">
        <v>9</v>
      </c>
      <c r="E39" s="15">
        <v>0</v>
      </c>
      <c r="F39" s="15">
        <v>0</v>
      </c>
      <c r="G39" s="15">
        <v>115</v>
      </c>
      <c r="H39" s="15">
        <v>66</v>
      </c>
      <c r="I39" s="15">
        <v>78</v>
      </c>
      <c r="J39" s="15">
        <v>58</v>
      </c>
      <c r="L39" s="16" t="s">
        <v>10</v>
      </c>
      <c r="M39" s="15">
        <v>0</v>
      </c>
      <c r="N39" s="15">
        <v>0</v>
      </c>
      <c r="O39" s="15">
        <v>129</v>
      </c>
      <c r="P39" s="15">
        <v>74</v>
      </c>
      <c r="Q39" s="15">
        <v>88</v>
      </c>
      <c r="R39" s="15">
        <v>65</v>
      </c>
      <c r="T39" s="16" t="s">
        <v>11</v>
      </c>
      <c r="U39" s="15">
        <v>0</v>
      </c>
      <c r="V39" s="15">
        <v>0</v>
      </c>
      <c r="W39" s="15">
        <v>14</v>
      </c>
      <c r="X39" s="15">
        <v>8</v>
      </c>
      <c r="Y39" s="15">
        <v>10</v>
      </c>
      <c r="Z39" s="15">
        <v>7</v>
      </c>
      <c r="AB39" s="16" t="s">
        <v>12</v>
      </c>
      <c r="AC39" s="15">
        <v>0</v>
      </c>
      <c r="AD39" s="15">
        <v>0</v>
      </c>
      <c r="AE39" s="15">
        <v>22</v>
      </c>
      <c r="AF39" s="15">
        <v>13</v>
      </c>
      <c r="AG39" s="15">
        <v>15</v>
      </c>
      <c r="AH39" s="15">
        <v>11</v>
      </c>
      <c r="AI39" s="15"/>
      <c r="AJ39" s="16" t="s">
        <v>13</v>
      </c>
      <c r="AK39" s="15">
        <v>0</v>
      </c>
      <c r="AL39" s="15">
        <v>0</v>
      </c>
      <c r="AM39" s="15">
        <v>280</v>
      </c>
      <c r="AN39" s="15">
        <v>161</v>
      </c>
      <c r="AO39" s="15">
        <v>191</v>
      </c>
      <c r="AP39" s="15">
        <v>141</v>
      </c>
      <c r="AQ39" s="15"/>
      <c r="AR39" s="15">
        <v>773</v>
      </c>
    </row>
    <row r="40" spans="1:44" x14ac:dyDescent="0.3">
      <c r="A40" s="13">
        <v>35000</v>
      </c>
      <c r="B40" s="13">
        <v>35999</v>
      </c>
      <c r="D40" s="16" t="s">
        <v>9</v>
      </c>
      <c r="E40" s="15">
        <v>0</v>
      </c>
      <c r="F40" s="15">
        <v>0</v>
      </c>
      <c r="G40" s="15">
        <v>98</v>
      </c>
      <c r="H40" s="15">
        <v>62</v>
      </c>
      <c r="I40" s="15">
        <v>78</v>
      </c>
      <c r="J40" s="15">
        <v>51</v>
      </c>
      <c r="L40" s="16" t="s">
        <v>10</v>
      </c>
      <c r="M40" s="15">
        <v>0</v>
      </c>
      <c r="N40" s="15">
        <v>0</v>
      </c>
      <c r="O40" s="15">
        <v>109</v>
      </c>
      <c r="P40" s="15">
        <v>69</v>
      </c>
      <c r="Q40" s="15">
        <v>88</v>
      </c>
      <c r="R40" s="15">
        <v>57</v>
      </c>
      <c r="T40" s="16" t="s">
        <v>11</v>
      </c>
      <c r="U40" s="15">
        <v>0</v>
      </c>
      <c r="V40" s="15">
        <v>0</v>
      </c>
      <c r="W40" s="15">
        <v>12</v>
      </c>
      <c r="X40" s="15">
        <v>8</v>
      </c>
      <c r="Y40" s="15">
        <v>10</v>
      </c>
      <c r="Z40" s="15">
        <v>6</v>
      </c>
      <c r="AB40" s="16" t="s">
        <v>12</v>
      </c>
      <c r="AC40" s="15">
        <v>0</v>
      </c>
      <c r="AD40" s="15">
        <v>0</v>
      </c>
      <c r="AE40" s="15">
        <v>19</v>
      </c>
      <c r="AF40" s="15">
        <v>12</v>
      </c>
      <c r="AG40" s="15">
        <v>15</v>
      </c>
      <c r="AH40" s="15">
        <v>10</v>
      </c>
      <c r="AI40" s="15"/>
      <c r="AJ40" s="16" t="s">
        <v>13</v>
      </c>
      <c r="AK40" s="15">
        <v>0</v>
      </c>
      <c r="AL40" s="15">
        <v>0</v>
      </c>
      <c r="AM40" s="15">
        <v>238</v>
      </c>
      <c r="AN40" s="15">
        <v>151</v>
      </c>
      <c r="AO40" s="15">
        <v>191</v>
      </c>
      <c r="AP40" s="15">
        <v>124</v>
      </c>
      <c r="AQ40" s="15"/>
      <c r="AR40" s="15">
        <v>704</v>
      </c>
    </row>
    <row r="41" spans="1:44" x14ac:dyDescent="0.3">
      <c r="A41" s="13">
        <v>36000</v>
      </c>
      <c r="B41" s="13">
        <v>36999</v>
      </c>
      <c r="D41" s="16" t="s">
        <v>9</v>
      </c>
      <c r="E41" s="15">
        <v>0</v>
      </c>
      <c r="F41" s="15">
        <v>0</v>
      </c>
      <c r="G41" s="15">
        <v>108</v>
      </c>
      <c r="H41" s="15">
        <v>70</v>
      </c>
      <c r="I41" s="15">
        <v>87</v>
      </c>
      <c r="J41" s="15">
        <v>65</v>
      </c>
      <c r="L41" s="16" t="s">
        <v>10</v>
      </c>
      <c r="M41" s="15">
        <v>0</v>
      </c>
      <c r="N41" s="15">
        <v>0</v>
      </c>
      <c r="O41" s="15">
        <v>121</v>
      </c>
      <c r="P41" s="15">
        <v>79</v>
      </c>
      <c r="Q41" s="15">
        <v>98</v>
      </c>
      <c r="R41" s="15">
        <v>73</v>
      </c>
      <c r="T41" s="16" t="s">
        <v>11</v>
      </c>
      <c r="U41" s="15">
        <v>0</v>
      </c>
      <c r="V41" s="15">
        <v>0</v>
      </c>
      <c r="W41" s="15">
        <v>13</v>
      </c>
      <c r="X41" s="15">
        <v>9</v>
      </c>
      <c r="Y41" s="15">
        <v>11</v>
      </c>
      <c r="Z41" s="15">
        <v>8</v>
      </c>
      <c r="AB41" s="16" t="s">
        <v>12</v>
      </c>
      <c r="AC41" s="15">
        <v>0</v>
      </c>
      <c r="AD41" s="15">
        <v>0</v>
      </c>
      <c r="AE41" s="15">
        <v>21</v>
      </c>
      <c r="AF41" s="15">
        <v>14</v>
      </c>
      <c r="AG41" s="15">
        <v>17</v>
      </c>
      <c r="AH41" s="15">
        <v>13</v>
      </c>
      <c r="AI41" s="15"/>
      <c r="AJ41" s="16" t="s">
        <v>13</v>
      </c>
      <c r="AK41" s="15">
        <v>0</v>
      </c>
      <c r="AL41" s="15">
        <v>0</v>
      </c>
      <c r="AM41" s="15">
        <v>263</v>
      </c>
      <c r="AN41" s="15">
        <v>172</v>
      </c>
      <c r="AO41" s="15">
        <v>213</v>
      </c>
      <c r="AP41" s="15">
        <v>159</v>
      </c>
      <c r="AQ41" s="15"/>
      <c r="AR41" s="15">
        <v>807</v>
      </c>
    </row>
    <row r="42" spans="1:44" x14ac:dyDescent="0.3">
      <c r="A42" s="13">
        <v>37000</v>
      </c>
      <c r="B42" s="13">
        <v>37999</v>
      </c>
      <c r="D42" s="16" t="s">
        <v>9</v>
      </c>
      <c r="E42" s="15">
        <v>0</v>
      </c>
      <c r="F42" s="15">
        <v>0</v>
      </c>
      <c r="G42" s="15">
        <v>90</v>
      </c>
      <c r="H42" s="15">
        <v>64</v>
      </c>
      <c r="I42" s="15">
        <v>73</v>
      </c>
      <c r="J42" s="15">
        <v>46</v>
      </c>
      <c r="L42" s="16" t="s">
        <v>10</v>
      </c>
      <c r="M42" s="15">
        <v>0</v>
      </c>
      <c r="N42" s="15">
        <v>0</v>
      </c>
      <c r="O42" s="15">
        <v>101</v>
      </c>
      <c r="P42" s="15">
        <v>71</v>
      </c>
      <c r="Q42" s="15">
        <v>82</v>
      </c>
      <c r="R42" s="15">
        <v>52</v>
      </c>
      <c r="T42" s="16" t="s">
        <v>11</v>
      </c>
      <c r="U42" s="15">
        <v>0</v>
      </c>
      <c r="V42" s="15">
        <v>0</v>
      </c>
      <c r="W42" s="15">
        <v>11</v>
      </c>
      <c r="X42" s="15">
        <v>8</v>
      </c>
      <c r="Y42" s="15">
        <v>9</v>
      </c>
      <c r="Z42" s="15">
        <v>6</v>
      </c>
      <c r="AB42" s="16" t="s">
        <v>12</v>
      </c>
      <c r="AC42" s="15">
        <v>0</v>
      </c>
      <c r="AD42" s="15">
        <v>0</v>
      </c>
      <c r="AE42" s="15">
        <v>18</v>
      </c>
      <c r="AF42" s="15">
        <v>12</v>
      </c>
      <c r="AG42" s="15">
        <v>14</v>
      </c>
      <c r="AH42" s="15">
        <v>9</v>
      </c>
      <c r="AI42" s="15"/>
      <c r="AJ42" s="16" t="s">
        <v>13</v>
      </c>
      <c r="AK42" s="15">
        <v>0</v>
      </c>
      <c r="AL42" s="15">
        <v>0</v>
      </c>
      <c r="AM42" s="15">
        <v>220</v>
      </c>
      <c r="AN42" s="15">
        <v>155</v>
      </c>
      <c r="AO42" s="15">
        <v>178</v>
      </c>
      <c r="AP42" s="15">
        <v>113</v>
      </c>
      <c r="AQ42" s="15"/>
      <c r="AR42" s="15">
        <v>666</v>
      </c>
    </row>
    <row r="43" spans="1:44" x14ac:dyDescent="0.3">
      <c r="A43" s="13">
        <v>38000</v>
      </c>
      <c r="B43" s="13">
        <v>38999</v>
      </c>
      <c r="D43" s="16" t="s">
        <v>9</v>
      </c>
      <c r="E43" s="15">
        <v>0</v>
      </c>
      <c r="F43" s="15">
        <v>0</v>
      </c>
      <c r="G43" s="15">
        <v>108</v>
      </c>
      <c r="H43" s="15">
        <v>76</v>
      </c>
      <c r="I43" s="15">
        <v>44</v>
      </c>
      <c r="J43" s="15">
        <v>59</v>
      </c>
      <c r="L43" s="16" t="s">
        <v>10</v>
      </c>
      <c r="M43" s="15">
        <v>0</v>
      </c>
      <c r="N43" s="15">
        <v>0</v>
      </c>
      <c r="O43" s="15">
        <v>121</v>
      </c>
      <c r="P43" s="15">
        <v>85</v>
      </c>
      <c r="Q43" s="15">
        <v>49</v>
      </c>
      <c r="R43" s="15">
        <v>66</v>
      </c>
      <c r="T43" s="16" t="s">
        <v>11</v>
      </c>
      <c r="U43" s="15">
        <v>0</v>
      </c>
      <c r="V43" s="15">
        <v>0</v>
      </c>
      <c r="W43" s="15">
        <v>13</v>
      </c>
      <c r="X43" s="15">
        <v>9</v>
      </c>
      <c r="Y43" s="15">
        <v>5</v>
      </c>
      <c r="Z43" s="15">
        <v>7</v>
      </c>
      <c r="AB43" s="16" t="s">
        <v>12</v>
      </c>
      <c r="AC43" s="15">
        <v>0</v>
      </c>
      <c r="AD43" s="15">
        <v>0</v>
      </c>
      <c r="AE43" s="15">
        <v>21</v>
      </c>
      <c r="AF43" s="15">
        <v>15</v>
      </c>
      <c r="AG43" s="15">
        <v>9</v>
      </c>
      <c r="AH43" s="15">
        <v>12</v>
      </c>
      <c r="AI43" s="15"/>
      <c r="AJ43" s="16" t="s">
        <v>13</v>
      </c>
      <c r="AK43" s="15">
        <v>0</v>
      </c>
      <c r="AL43" s="15">
        <v>0</v>
      </c>
      <c r="AM43" s="15">
        <v>263</v>
      </c>
      <c r="AN43" s="15">
        <v>185</v>
      </c>
      <c r="AO43" s="15">
        <v>107</v>
      </c>
      <c r="AP43" s="15">
        <v>144</v>
      </c>
      <c r="AQ43" s="15"/>
      <c r="AR43" s="15">
        <v>699</v>
      </c>
    </row>
    <row r="44" spans="1:44" x14ac:dyDescent="0.3">
      <c r="A44" s="13">
        <v>39000</v>
      </c>
      <c r="B44" s="13">
        <v>39999</v>
      </c>
      <c r="D44" s="16" t="s">
        <v>9</v>
      </c>
      <c r="E44" s="15">
        <v>0</v>
      </c>
      <c r="F44" s="15">
        <v>0</v>
      </c>
      <c r="G44" s="15">
        <v>103</v>
      </c>
      <c r="H44" s="15">
        <v>71</v>
      </c>
      <c r="I44" s="15">
        <v>43</v>
      </c>
      <c r="J44" s="15">
        <v>55</v>
      </c>
      <c r="L44" s="16" t="s">
        <v>10</v>
      </c>
      <c r="M44" s="15">
        <v>0</v>
      </c>
      <c r="N44" s="15">
        <v>0</v>
      </c>
      <c r="O44" s="15">
        <v>115</v>
      </c>
      <c r="P44" s="15">
        <v>80</v>
      </c>
      <c r="Q44" s="15">
        <v>48</v>
      </c>
      <c r="R44" s="15">
        <v>62</v>
      </c>
      <c r="T44" s="16" t="s">
        <v>11</v>
      </c>
      <c r="U44" s="15">
        <v>0</v>
      </c>
      <c r="V44" s="15">
        <v>0</v>
      </c>
      <c r="W44" s="15">
        <v>13</v>
      </c>
      <c r="X44" s="15">
        <v>9</v>
      </c>
      <c r="Y44" s="15">
        <v>5</v>
      </c>
      <c r="Z44" s="15">
        <v>7</v>
      </c>
      <c r="AB44" s="16" t="s">
        <v>12</v>
      </c>
      <c r="AC44" s="15">
        <v>0</v>
      </c>
      <c r="AD44" s="15">
        <v>0</v>
      </c>
      <c r="AE44" s="15">
        <v>20</v>
      </c>
      <c r="AF44" s="15">
        <v>14</v>
      </c>
      <c r="AG44" s="15">
        <v>8</v>
      </c>
      <c r="AH44" s="15">
        <v>11</v>
      </c>
      <c r="AI44" s="15"/>
      <c r="AJ44" s="16" t="s">
        <v>13</v>
      </c>
      <c r="AK44" s="15">
        <v>0</v>
      </c>
      <c r="AL44" s="15">
        <v>0</v>
      </c>
      <c r="AM44" s="15">
        <v>251</v>
      </c>
      <c r="AN44" s="15">
        <v>174</v>
      </c>
      <c r="AO44" s="15">
        <v>104</v>
      </c>
      <c r="AP44" s="15">
        <v>135</v>
      </c>
      <c r="AQ44" s="15"/>
      <c r="AR44" s="15">
        <v>664</v>
      </c>
    </row>
    <row r="45" spans="1:44" x14ac:dyDescent="0.3">
      <c r="A45" s="13">
        <v>40000</v>
      </c>
      <c r="B45" s="13">
        <v>40999</v>
      </c>
      <c r="D45" s="16" t="s">
        <v>9</v>
      </c>
      <c r="E45" s="15">
        <v>0</v>
      </c>
      <c r="F45" s="15">
        <v>0</v>
      </c>
      <c r="G45" s="15">
        <v>0</v>
      </c>
      <c r="H45" s="15">
        <v>77</v>
      </c>
      <c r="I45" s="15">
        <v>37</v>
      </c>
      <c r="J45" s="15">
        <v>36</v>
      </c>
      <c r="L45" s="16" t="s">
        <v>10</v>
      </c>
      <c r="M45" s="15">
        <v>0</v>
      </c>
      <c r="N45" s="15">
        <v>0</v>
      </c>
      <c r="O45" s="15">
        <v>0</v>
      </c>
      <c r="P45" s="15">
        <v>86</v>
      </c>
      <c r="Q45" s="15">
        <v>42</v>
      </c>
      <c r="R45" s="15">
        <v>41</v>
      </c>
      <c r="T45" s="16" t="s">
        <v>11</v>
      </c>
      <c r="U45" s="15">
        <v>0</v>
      </c>
      <c r="V45" s="15">
        <v>0</v>
      </c>
      <c r="W45" s="15">
        <v>0</v>
      </c>
      <c r="X45" s="15">
        <v>9</v>
      </c>
      <c r="Y45" s="15">
        <v>5</v>
      </c>
      <c r="Z45" s="15">
        <v>4</v>
      </c>
      <c r="AB45" s="16" t="s">
        <v>12</v>
      </c>
      <c r="AC45" s="15">
        <v>0</v>
      </c>
      <c r="AD45" s="15">
        <v>0</v>
      </c>
      <c r="AE45" s="15">
        <v>0</v>
      </c>
      <c r="AF45" s="15">
        <v>15</v>
      </c>
      <c r="AG45" s="15">
        <v>7</v>
      </c>
      <c r="AH45" s="15">
        <v>7</v>
      </c>
      <c r="AI45" s="15"/>
      <c r="AJ45" s="16" t="s">
        <v>13</v>
      </c>
      <c r="AK45" s="15">
        <v>0</v>
      </c>
      <c r="AL45" s="15">
        <v>0</v>
      </c>
      <c r="AM45" s="15">
        <v>0</v>
      </c>
      <c r="AN45" s="15">
        <v>187</v>
      </c>
      <c r="AO45" s="15">
        <v>91</v>
      </c>
      <c r="AP45" s="15">
        <v>88</v>
      </c>
      <c r="AQ45" s="15"/>
      <c r="AR45" s="15">
        <v>366</v>
      </c>
    </row>
    <row r="46" spans="1:44" x14ac:dyDescent="0.3">
      <c r="A46" s="13">
        <v>41000</v>
      </c>
      <c r="B46" s="13">
        <v>41999</v>
      </c>
      <c r="D46" s="16" t="s">
        <v>9</v>
      </c>
      <c r="E46" s="15">
        <v>0</v>
      </c>
      <c r="F46" s="15">
        <v>0</v>
      </c>
      <c r="G46" s="15">
        <v>0</v>
      </c>
      <c r="H46" s="15">
        <v>86</v>
      </c>
      <c r="I46" s="15">
        <v>41</v>
      </c>
      <c r="J46" s="15">
        <v>41</v>
      </c>
      <c r="L46" s="16" t="s">
        <v>10</v>
      </c>
      <c r="M46" s="15">
        <v>0</v>
      </c>
      <c r="N46" s="15">
        <v>0</v>
      </c>
      <c r="O46" s="15">
        <v>0</v>
      </c>
      <c r="P46" s="15">
        <v>97</v>
      </c>
      <c r="Q46" s="15">
        <v>46</v>
      </c>
      <c r="R46" s="15">
        <v>46</v>
      </c>
      <c r="T46" s="16" t="s">
        <v>11</v>
      </c>
      <c r="U46" s="15">
        <v>0</v>
      </c>
      <c r="V46" s="15">
        <v>0</v>
      </c>
      <c r="W46" s="15">
        <v>0</v>
      </c>
      <c r="X46" s="15">
        <v>11</v>
      </c>
      <c r="Y46" s="15">
        <v>5</v>
      </c>
      <c r="Z46" s="15">
        <v>5</v>
      </c>
      <c r="AB46" s="16" t="s">
        <v>12</v>
      </c>
      <c r="AC46" s="15">
        <v>0</v>
      </c>
      <c r="AD46" s="15">
        <v>0</v>
      </c>
      <c r="AE46" s="15">
        <v>0</v>
      </c>
      <c r="AF46" s="15">
        <v>17</v>
      </c>
      <c r="AG46" s="15">
        <v>8</v>
      </c>
      <c r="AH46" s="15">
        <v>8</v>
      </c>
      <c r="AI46" s="15"/>
      <c r="AJ46" s="16" t="s">
        <v>13</v>
      </c>
      <c r="AK46" s="15">
        <v>0</v>
      </c>
      <c r="AL46" s="15">
        <v>0</v>
      </c>
      <c r="AM46" s="15">
        <v>0</v>
      </c>
      <c r="AN46" s="15">
        <v>211</v>
      </c>
      <c r="AO46" s="15">
        <v>100</v>
      </c>
      <c r="AP46" s="15">
        <v>100</v>
      </c>
      <c r="AQ46" s="15"/>
      <c r="AR46" s="15">
        <v>411</v>
      </c>
    </row>
    <row r="47" spans="1:44" x14ac:dyDescent="0.3">
      <c r="A47" s="13">
        <v>42000</v>
      </c>
      <c r="B47" s="13">
        <v>42999</v>
      </c>
      <c r="D47" s="16" t="s">
        <v>9</v>
      </c>
      <c r="E47" s="15">
        <v>0</v>
      </c>
      <c r="F47" s="15">
        <v>0</v>
      </c>
      <c r="G47" s="15">
        <v>0</v>
      </c>
      <c r="H47" s="15">
        <v>69</v>
      </c>
      <c r="I47" s="15">
        <v>37</v>
      </c>
      <c r="J47" s="15">
        <v>17</v>
      </c>
      <c r="L47" s="16" t="s">
        <v>10</v>
      </c>
      <c r="M47" s="15">
        <v>0</v>
      </c>
      <c r="N47" s="15">
        <v>0</v>
      </c>
      <c r="O47" s="15">
        <v>0</v>
      </c>
      <c r="P47" s="15">
        <v>78</v>
      </c>
      <c r="Q47" s="15">
        <v>41</v>
      </c>
      <c r="R47" s="15">
        <v>19</v>
      </c>
      <c r="T47" s="16" t="s">
        <v>11</v>
      </c>
      <c r="U47" s="15">
        <v>0</v>
      </c>
      <c r="V47" s="15">
        <v>0</v>
      </c>
      <c r="W47" s="15">
        <v>0</v>
      </c>
      <c r="X47" s="15">
        <v>8</v>
      </c>
      <c r="Y47" s="15">
        <v>5</v>
      </c>
      <c r="Z47" s="15">
        <v>2</v>
      </c>
      <c r="AB47" s="16" t="s">
        <v>12</v>
      </c>
      <c r="AC47" s="15">
        <v>0</v>
      </c>
      <c r="AD47" s="15">
        <v>0</v>
      </c>
      <c r="AE47" s="15">
        <v>0</v>
      </c>
      <c r="AF47" s="15">
        <v>14</v>
      </c>
      <c r="AG47" s="15">
        <v>7</v>
      </c>
      <c r="AH47" s="15">
        <v>3</v>
      </c>
      <c r="AI47" s="15"/>
      <c r="AJ47" s="16" t="s">
        <v>13</v>
      </c>
      <c r="AK47" s="15">
        <v>0</v>
      </c>
      <c r="AL47" s="15">
        <v>0</v>
      </c>
      <c r="AM47" s="15">
        <v>0</v>
      </c>
      <c r="AN47" s="15">
        <v>169</v>
      </c>
      <c r="AO47" s="15">
        <v>90</v>
      </c>
      <c r="AP47" s="15">
        <v>41</v>
      </c>
      <c r="AQ47" s="15"/>
      <c r="AR47" s="15">
        <v>300</v>
      </c>
    </row>
    <row r="48" spans="1:44" x14ac:dyDescent="0.3">
      <c r="A48" s="13">
        <v>43000</v>
      </c>
      <c r="B48" s="13">
        <v>43999</v>
      </c>
      <c r="D48" s="16" t="s">
        <v>9</v>
      </c>
      <c r="E48" s="15">
        <v>0</v>
      </c>
      <c r="F48" s="15">
        <v>0</v>
      </c>
      <c r="G48" s="15">
        <v>0</v>
      </c>
      <c r="H48" s="15">
        <v>93</v>
      </c>
      <c r="I48" s="15">
        <v>43</v>
      </c>
      <c r="J48" s="15">
        <v>22</v>
      </c>
      <c r="L48" s="16" t="s">
        <v>10</v>
      </c>
      <c r="M48" s="15">
        <v>0</v>
      </c>
      <c r="N48" s="15">
        <v>0</v>
      </c>
      <c r="O48" s="15">
        <v>0</v>
      </c>
      <c r="P48" s="15">
        <v>105</v>
      </c>
      <c r="Q48" s="15">
        <v>49</v>
      </c>
      <c r="R48" s="15">
        <v>24</v>
      </c>
      <c r="T48" s="16" t="s">
        <v>11</v>
      </c>
      <c r="U48" s="15">
        <v>0</v>
      </c>
      <c r="V48" s="15">
        <v>0</v>
      </c>
      <c r="W48" s="15">
        <v>0</v>
      </c>
      <c r="X48" s="15">
        <v>11</v>
      </c>
      <c r="Y48" s="15">
        <v>5</v>
      </c>
      <c r="Z48" s="15">
        <v>3</v>
      </c>
      <c r="AB48" s="16" t="s">
        <v>12</v>
      </c>
      <c r="AC48" s="15">
        <v>0</v>
      </c>
      <c r="AD48" s="15">
        <v>0</v>
      </c>
      <c r="AE48" s="15">
        <v>0</v>
      </c>
      <c r="AF48" s="15">
        <v>18</v>
      </c>
      <c r="AG48" s="15">
        <v>8</v>
      </c>
      <c r="AH48" s="15">
        <v>4</v>
      </c>
      <c r="AI48" s="15"/>
      <c r="AJ48" s="16" t="s">
        <v>13</v>
      </c>
      <c r="AK48" s="15">
        <v>0</v>
      </c>
      <c r="AL48" s="15">
        <v>0</v>
      </c>
      <c r="AM48" s="15">
        <v>0</v>
      </c>
      <c r="AN48" s="15">
        <v>227</v>
      </c>
      <c r="AO48" s="15">
        <v>105</v>
      </c>
      <c r="AP48" s="15">
        <v>53</v>
      </c>
      <c r="AQ48" s="15"/>
      <c r="AR48" s="15">
        <v>385</v>
      </c>
    </row>
    <row r="49" spans="1:44" x14ac:dyDescent="0.3">
      <c r="A49" s="13">
        <v>44000</v>
      </c>
      <c r="B49" s="13">
        <v>44999</v>
      </c>
      <c r="D49" s="16" t="s">
        <v>9</v>
      </c>
      <c r="E49" s="15">
        <v>0</v>
      </c>
      <c r="F49" s="15">
        <v>0</v>
      </c>
      <c r="G49" s="15">
        <v>0</v>
      </c>
      <c r="H49" s="15">
        <v>87</v>
      </c>
      <c r="I49" s="15">
        <v>43</v>
      </c>
      <c r="J49" s="15">
        <v>20</v>
      </c>
      <c r="L49" s="16" t="s">
        <v>10</v>
      </c>
      <c r="M49" s="15">
        <v>0</v>
      </c>
      <c r="N49" s="15">
        <v>0</v>
      </c>
      <c r="O49" s="15">
        <v>0</v>
      </c>
      <c r="P49" s="15">
        <v>98</v>
      </c>
      <c r="Q49" s="15">
        <v>49</v>
      </c>
      <c r="R49" s="15">
        <v>23</v>
      </c>
      <c r="T49" s="16" t="s">
        <v>11</v>
      </c>
      <c r="U49" s="15">
        <v>0</v>
      </c>
      <c r="V49" s="15">
        <v>0</v>
      </c>
      <c r="W49" s="15">
        <v>0</v>
      </c>
      <c r="X49" s="15">
        <v>11</v>
      </c>
      <c r="Y49" s="15">
        <v>5</v>
      </c>
      <c r="Z49" s="15">
        <v>2</v>
      </c>
      <c r="AB49" s="16" t="s">
        <v>12</v>
      </c>
      <c r="AC49" s="15">
        <v>0</v>
      </c>
      <c r="AD49" s="15">
        <v>0</v>
      </c>
      <c r="AE49" s="15">
        <v>0</v>
      </c>
      <c r="AF49" s="15">
        <v>17</v>
      </c>
      <c r="AG49" s="15">
        <v>8</v>
      </c>
      <c r="AH49" s="15">
        <v>4</v>
      </c>
      <c r="AI49" s="15"/>
      <c r="AJ49" s="16" t="s">
        <v>13</v>
      </c>
      <c r="AK49" s="15">
        <v>0</v>
      </c>
      <c r="AL49" s="15">
        <v>0</v>
      </c>
      <c r="AM49" s="15">
        <v>0</v>
      </c>
      <c r="AN49" s="15">
        <v>213</v>
      </c>
      <c r="AO49" s="15">
        <v>105</v>
      </c>
      <c r="AP49" s="15">
        <v>49</v>
      </c>
      <c r="AQ49" s="15"/>
      <c r="AR49" s="15">
        <v>367</v>
      </c>
    </row>
    <row r="50" spans="1:44" x14ac:dyDescent="0.3">
      <c r="A50" s="13">
        <v>45000</v>
      </c>
      <c r="B50" s="13">
        <v>45999</v>
      </c>
      <c r="D50" s="16" t="s">
        <v>9</v>
      </c>
      <c r="E50" s="15">
        <v>0</v>
      </c>
      <c r="F50" s="15">
        <v>0</v>
      </c>
      <c r="G50" s="15">
        <v>0</v>
      </c>
      <c r="H50" s="15">
        <v>31</v>
      </c>
      <c r="I50" s="15">
        <v>38</v>
      </c>
      <c r="J50" s="15">
        <v>21</v>
      </c>
      <c r="L50" s="16" t="s">
        <v>10</v>
      </c>
      <c r="M50" s="15">
        <v>0</v>
      </c>
      <c r="N50" s="15">
        <v>0</v>
      </c>
      <c r="O50" s="15">
        <v>0</v>
      </c>
      <c r="P50" s="15">
        <v>35</v>
      </c>
      <c r="Q50" s="15">
        <v>42</v>
      </c>
      <c r="R50" s="15">
        <v>23</v>
      </c>
      <c r="T50" s="16" t="s">
        <v>11</v>
      </c>
      <c r="U50" s="15">
        <v>0</v>
      </c>
      <c r="V50" s="15">
        <v>0</v>
      </c>
      <c r="W50" s="15">
        <v>0</v>
      </c>
      <c r="X50" s="15">
        <v>4</v>
      </c>
      <c r="Y50" s="15">
        <v>5</v>
      </c>
      <c r="Z50" s="15">
        <v>3</v>
      </c>
      <c r="AB50" s="16" t="s">
        <v>12</v>
      </c>
      <c r="AC50" s="15">
        <v>0</v>
      </c>
      <c r="AD50" s="15">
        <v>0</v>
      </c>
      <c r="AE50" s="15">
        <v>0</v>
      </c>
      <c r="AF50" s="15">
        <v>6</v>
      </c>
      <c r="AG50" s="15">
        <v>7</v>
      </c>
      <c r="AH50" s="15">
        <v>4</v>
      </c>
      <c r="AI50" s="15"/>
      <c r="AJ50" s="16" t="s">
        <v>13</v>
      </c>
      <c r="AK50" s="15">
        <v>0</v>
      </c>
      <c r="AL50" s="15">
        <v>0</v>
      </c>
      <c r="AM50" s="15">
        <v>0</v>
      </c>
      <c r="AN50" s="15">
        <v>76</v>
      </c>
      <c r="AO50" s="15">
        <v>92</v>
      </c>
      <c r="AP50" s="15">
        <v>51</v>
      </c>
      <c r="AQ50" s="15"/>
      <c r="AR50" s="15">
        <v>219</v>
      </c>
    </row>
    <row r="51" spans="1:44" x14ac:dyDescent="0.3">
      <c r="A51" s="13">
        <v>46000</v>
      </c>
      <c r="B51" s="13">
        <v>46999</v>
      </c>
      <c r="D51" s="16" t="s">
        <v>9</v>
      </c>
      <c r="E51" s="15">
        <v>0</v>
      </c>
      <c r="F51" s="15">
        <v>0</v>
      </c>
      <c r="G51" s="15">
        <v>0</v>
      </c>
      <c r="H51" s="15">
        <v>32</v>
      </c>
      <c r="I51" s="15">
        <v>46</v>
      </c>
      <c r="J51" s="15">
        <v>23</v>
      </c>
      <c r="L51" s="16" t="s">
        <v>10</v>
      </c>
      <c r="M51" s="15">
        <v>0</v>
      </c>
      <c r="N51" s="15">
        <v>0</v>
      </c>
      <c r="O51" s="15">
        <v>0</v>
      </c>
      <c r="P51" s="15">
        <v>36</v>
      </c>
      <c r="Q51" s="15">
        <v>52</v>
      </c>
      <c r="R51" s="15">
        <v>26</v>
      </c>
      <c r="T51" s="16" t="s">
        <v>11</v>
      </c>
      <c r="U51" s="15">
        <v>0</v>
      </c>
      <c r="V51" s="15">
        <v>0</v>
      </c>
      <c r="W51" s="15">
        <v>0</v>
      </c>
      <c r="X51" s="15">
        <v>4</v>
      </c>
      <c r="Y51" s="15">
        <v>6</v>
      </c>
      <c r="Z51" s="15">
        <v>3</v>
      </c>
      <c r="AB51" s="16" t="s">
        <v>12</v>
      </c>
      <c r="AC51" s="15">
        <v>0</v>
      </c>
      <c r="AD51" s="15">
        <v>0</v>
      </c>
      <c r="AE51" s="15">
        <v>0</v>
      </c>
      <c r="AF51" s="15">
        <v>6</v>
      </c>
      <c r="AG51" s="15">
        <v>9</v>
      </c>
      <c r="AH51" s="15">
        <v>5</v>
      </c>
      <c r="AI51" s="15"/>
      <c r="AJ51" s="16" t="s">
        <v>13</v>
      </c>
      <c r="AK51" s="15">
        <v>0</v>
      </c>
      <c r="AL51" s="15">
        <v>0</v>
      </c>
      <c r="AM51" s="15">
        <v>0</v>
      </c>
      <c r="AN51" s="15">
        <v>78</v>
      </c>
      <c r="AO51" s="15">
        <v>113</v>
      </c>
      <c r="AP51" s="15">
        <v>57</v>
      </c>
      <c r="AQ51" s="15"/>
      <c r="AR51" s="15">
        <v>248</v>
      </c>
    </row>
    <row r="52" spans="1:44" x14ac:dyDescent="0.3">
      <c r="A52" s="13">
        <v>47000</v>
      </c>
      <c r="B52" s="13">
        <v>47999</v>
      </c>
      <c r="D52" s="16" t="s">
        <v>9</v>
      </c>
      <c r="E52" s="15">
        <v>0</v>
      </c>
      <c r="F52" s="15">
        <v>0</v>
      </c>
      <c r="G52" s="15">
        <v>0</v>
      </c>
      <c r="H52" s="15">
        <v>29</v>
      </c>
      <c r="I52" s="15">
        <v>16</v>
      </c>
      <c r="J52" s="15">
        <v>21</v>
      </c>
      <c r="L52" s="16" t="s">
        <v>10</v>
      </c>
      <c r="M52" s="15">
        <v>0</v>
      </c>
      <c r="N52" s="15">
        <v>0</v>
      </c>
      <c r="O52" s="15">
        <v>0</v>
      </c>
      <c r="P52" s="15">
        <v>32</v>
      </c>
      <c r="Q52" s="15">
        <v>18</v>
      </c>
      <c r="R52" s="15">
        <v>23</v>
      </c>
      <c r="T52" s="16" t="s">
        <v>11</v>
      </c>
      <c r="U52" s="15">
        <v>0</v>
      </c>
      <c r="V52" s="15">
        <v>0</v>
      </c>
      <c r="W52" s="15">
        <v>0</v>
      </c>
      <c r="X52" s="15">
        <v>4</v>
      </c>
      <c r="Y52" s="15">
        <v>2</v>
      </c>
      <c r="Z52" s="15">
        <v>3</v>
      </c>
      <c r="AB52" s="16" t="s">
        <v>12</v>
      </c>
      <c r="AC52" s="15">
        <v>0</v>
      </c>
      <c r="AD52" s="15">
        <v>0</v>
      </c>
      <c r="AE52" s="15">
        <v>0</v>
      </c>
      <c r="AF52" s="15">
        <v>6</v>
      </c>
      <c r="AG52" s="15">
        <v>3</v>
      </c>
      <c r="AH52" s="15">
        <v>4</v>
      </c>
      <c r="AI52" s="15"/>
      <c r="AJ52" s="16" t="s">
        <v>13</v>
      </c>
      <c r="AK52" s="15">
        <v>0</v>
      </c>
      <c r="AL52" s="15">
        <v>0</v>
      </c>
      <c r="AM52" s="15">
        <v>0</v>
      </c>
      <c r="AN52" s="15">
        <v>71</v>
      </c>
      <c r="AO52" s="15">
        <v>39</v>
      </c>
      <c r="AP52" s="15">
        <v>51</v>
      </c>
      <c r="AQ52" s="15"/>
      <c r="AR52" s="15">
        <v>161</v>
      </c>
    </row>
    <row r="53" spans="1:44" x14ac:dyDescent="0.3">
      <c r="A53" s="13">
        <v>48000</v>
      </c>
      <c r="B53" s="13">
        <v>48999</v>
      </c>
      <c r="D53" s="16" t="s">
        <v>9</v>
      </c>
      <c r="E53" s="15">
        <v>0</v>
      </c>
      <c r="F53" s="15">
        <v>0</v>
      </c>
      <c r="G53" s="15">
        <v>0</v>
      </c>
      <c r="H53" s="15">
        <v>34</v>
      </c>
      <c r="I53" s="15">
        <v>19</v>
      </c>
      <c r="J53" s="15">
        <v>24</v>
      </c>
      <c r="L53" s="16" t="s">
        <v>10</v>
      </c>
      <c r="M53" s="15">
        <v>0</v>
      </c>
      <c r="N53" s="15">
        <v>0</v>
      </c>
      <c r="O53" s="15">
        <v>0</v>
      </c>
      <c r="P53" s="15">
        <v>39</v>
      </c>
      <c r="Q53" s="15">
        <v>21</v>
      </c>
      <c r="R53" s="15">
        <v>27</v>
      </c>
      <c r="T53" s="16" t="s">
        <v>11</v>
      </c>
      <c r="U53" s="15">
        <v>0</v>
      </c>
      <c r="V53" s="15">
        <v>0</v>
      </c>
      <c r="W53" s="15">
        <v>0</v>
      </c>
      <c r="X53" s="15">
        <v>4</v>
      </c>
      <c r="Y53" s="15">
        <v>2</v>
      </c>
      <c r="Z53" s="15">
        <v>3</v>
      </c>
      <c r="AB53" s="16" t="s">
        <v>12</v>
      </c>
      <c r="AC53" s="15">
        <v>0</v>
      </c>
      <c r="AD53" s="15">
        <v>0</v>
      </c>
      <c r="AE53" s="15">
        <v>0</v>
      </c>
      <c r="AF53" s="15">
        <v>7</v>
      </c>
      <c r="AG53" s="15">
        <v>4</v>
      </c>
      <c r="AH53" s="15">
        <v>5</v>
      </c>
      <c r="AI53" s="15"/>
      <c r="AJ53" s="16" t="s">
        <v>13</v>
      </c>
      <c r="AK53" s="15">
        <v>0</v>
      </c>
      <c r="AL53" s="15">
        <v>0</v>
      </c>
      <c r="AM53" s="15">
        <v>0</v>
      </c>
      <c r="AN53" s="15">
        <v>84</v>
      </c>
      <c r="AO53" s="15">
        <v>46</v>
      </c>
      <c r="AP53" s="15">
        <v>59</v>
      </c>
      <c r="AQ53" s="15"/>
      <c r="AR53" s="15">
        <v>189</v>
      </c>
    </row>
    <row r="54" spans="1:44" x14ac:dyDescent="0.3">
      <c r="A54" s="13">
        <v>49000</v>
      </c>
      <c r="B54" s="13">
        <v>49999</v>
      </c>
      <c r="D54" s="16" t="s">
        <v>9</v>
      </c>
      <c r="E54" s="15">
        <v>0</v>
      </c>
      <c r="F54" s="15">
        <v>0</v>
      </c>
      <c r="G54" s="15">
        <v>0</v>
      </c>
      <c r="H54" s="15">
        <v>0</v>
      </c>
      <c r="I54" s="15">
        <v>17</v>
      </c>
      <c r="J54" s="15">
        <v>25</v>
      </c>
      <c r="L54" s="16" t="s">
        <v>10</v>
      </c>
      <c r="M54" s="15">
        <v>0</v>
      </c>
      <c r="N54" s="15">
        <v>0</v>
      </c>
      <c r="O54" s="15">
        <v>0</v>
      </c>
      <c r="P54" s="15">
        <v>0</v>
      </c>
      <c r="Q54" s="15">
        <v>19</v>
      </c>
      <c r="R54" s="15">
        <v>28</v>
      </c>
      <c r="T54" s="16" t="s">
        <v>11</v>
      </c>
      <c r="U54" s="15">
        <v>0</v>
      </c>
      <c r="V54" s="15">
        <v>0</v>
      </c>
      <c r="W54" s="15">
        <v>0</v>
      </c>
      <c r="X54" s="15">
        <v>0</v>
      </c>
      <c r="Y54" s="15">
        <v>2</v>
      </c>
      <c r="Z54" s="15">
        <v>3</v>
      </c>
      <c r="AB54" s="16" t="s">
        <v>12</v>
      </c>
      <c r="AC54" s="15">
        <v>0</v>
      </c>
      <c r="AD54" s="15">
        <v>0</v>
      </c>
      <c r="AE54" s="15">
        <v>0</v>
      </c>
      <c r="AF54" s="15">
        <v>0</v>
      </c>
      <c r="AG54" s="15">
        <v>3</v>
      </c>
      <c r="AH54" s="15">
        <v>5</v>
      </c>
      <c r="AI54" s="15"/>
      <c r="AJ54" s="16" t="s">
        <v>13</v>
      </c>
      <c r="AK54" s="15">
        <v>0</v>
      </c>
      <c r="AL54" s="15">
        <v>0</v>
      </c>
      <c r="AM54" s="15">
        <v>0</v>
      </c>
      <c r="AN54" s="15">
        <v>0</v>
      </c>
      <c r="AO54" s="15">
        <v>41</v>
      </c>
      <c r="AP54" s="15">
        <v>61</v>
      </c>
      <c r="AQ54" s="15"/>
      <c r="AR54" s="15">
        <v>102</v>
      </c>
    </row>
    <row r="55" spans="1:44" x14ac:dyDescent="0.3">
      <c r="A55" s="13">
        <v>50000</v>
      </c>
      <c r="B55" s="13">
        <v>50999</v>
      </c>
      <c r="D55" s="16" t="s">
        <v>9</v>
      </c>
      <c r="E55" s="15">
        <v>0</v>
      </c>
      <c r="F55" s="15">
        <v>0</v>
      </c>
      <c r="G55" s="15">
        <v>0</v>
      </c>
      <c r="H55" s="15">
        <v>0</v>
      </c>
      <c r="I55" s="15">
        <v>17</v>
      </c>
      <c r="J55" s="15">
        <v>27</v>
      </c>
      <c r="L55" s="16" t="s">
        <v>10</v>
      </c>
      <c r="M55" s="15">
        <v>0</v>
      </c>
      <c r="N55" s="15">
        <v>0</v>
      </c>
      <c r="O55" s="15">
        <v>0</v>
      </c>
      <c r="P55" s="15">
        <v>0</v>
      </c>
      <c r="Q55" s="15">
        <v>19</v>
      </c>
      <c r="R55" s="15">
        <v>30</v>
      </c>
      <c r="T55" s="16" t="s">
        <v>11</v>
      </c>
      <c r="U55" s="15">
        <v>0</v>
      </c>
      <c r="V55" s="15">
        <v>0</v>
      </c>
      <c r="W55" s="15">
        <v>0</v>
      </c>
      <c r="X55" s="15">
        <v>0</v>
      </c>
      <c r="Y55" s="15">
        <v>2</v>
      </c>
      <c r="Z55" s="15">
        <v>3</v>
      </c>
      <c r="AB55" s="16" t="s">
        <v>12</v>
      </c>
      <c r="AC55" s="15">
        <v>0</v>
      </c>
      <c r="AD55" s="15">
        <v>0</v>
      </c>
      <c r="AE55" s="15">
        <v>0</v>
      </c>
      <c r="AF55" s="15">
        <v>0</v>
      </c>
      <c r="AG55" s="15">
        <v>3</v>
      </c>
      <c r="AH55" s="15">
        <v>5</v>
      </c>
      <c r="AI55" s="15"/>
      <c r="AJ55" s="16" t="s">
        <v>13</v>
      </c>
      <c r="AK55" s="15">
        <v>0</v>
      </c>
      <c r="AL55" s="15">
        <v>0</v>
      </c>
      <c r="AM55" s="15">
        <v>0</v>
      </c>
      <c r="AN55" s="15">
        <v>0</v>
      </c>
      <c r="AO55" s="15">
        <v>41</v>
      </c>
      <c r="AP55" s="15">
        <v>65</v>
      </c>
      <c r="AQ55" s="15"/>
      <c r="AR55" s="15">
        <v>106</v>
      </c>
    </row>
    <row r="56" spans="1:44" x14ac:dyDescent="0.3">
      <c r="A56" s="13">
        <v>51000</v>
      </c>
      <c r="B56" s="13">
        <v>51999</v>
      </c>
      <c r="D56" s="16" t="s">
        <v>9</v>
      </c>
      <c r="E56" s="15">
        <v>0</v>
      </c>
      <c r="F56" s="15">
        <v>0</v>
      </c>
      <c r="G56" s="15">
        <v>0</v>
      </c>
      <c r="H56" s="15">
        <v>0</v>
      </c>
      <c r="I56" s="15">
        <v>21</v>
      </c>
      <c r="J56" s="15">
        <v>30</v>
      </c>
      <c r="L56" s="16" t="s">
        <v>10</v>
      </c>
      <c r="M56" s="15">
        <v>0</v>
      </c>
      <c r="N56" s="15">
        <v>0</v>
      </c>
      <c r="O56" s="15">
        <v>0</v>
      </c>
      <c r="P56" s="15">
        <v>0</v>
      </c>
      <c r="Q56" s="15">
        <v>23</v>
      </c>
      <c r="R56" s="15">
        <v>34</v>
      </c>
      <c r="T56" s="16" t="s">
        <v>11</v>
      </c>
      <c r="U56" s="15">
        <v>0</v>
      </c>
      <c r="V56" s="15">
        <v>0</v>
      </c>
      <c r="W56" s="15">
        <v>0</v>
      </c>
      <c r="X56" s="15">
        <v>0</v>
      </c>
      <c r="Y56" s="15">
        <v>3</v>
      </c>
      <c r="Z56" s="15">
        <v>4</v>
      </c>
      <c r="AB56" s="16" t="s">
        <v>12</v>
      </c>
      <c r="AC56" s="15">
        <v>0</v>
      </c>
      <c r="AD56" s="15">
        <v>0</v>
      </c>
      <c r="AE56" s="15">
        <v>0</v>
      </c>
      <c r="AF56" s="15">
        <v>0</v>
      </c>
      <c r="AG56" s="15">
        <v>4</v>
      </c>
      <c r="AH56" s="15">
        <v>6</v>
      </c>
      <c r="AI56" s="15"/>
      <c r="AJ56" s="16" t="s">
        <v>13</v>
      </c>
      <c r="AK56" s="15">
        <v>0</v>
      </c>
      <c r="AL56" s="15">
        <v>0</v>
      </c>
      <c r="AM56" s="15">
        <v>0</v>
      </c>
      <c r="AN56" s="15">
        <v>0</v>
      </c>
      <c r="AO56" s="15">
        <v>51</v>
      </c>
      <c r="AP56" s="15">
        <v>74</v>
      </c>
      <c r="AQ56" s="15"/>
      <c r="AR56" s="15">
        <v>125</v>
      </c>
    </row>
    <row r="57" spans="1:44" x14ac:dyDescent="0.3">
      <c r="A57" s="13">
        <v>52000</v>
      </c>
      <c r="B57" s="13">
        <v>52999</v>
      </c>
      <c r="D57" s="16" t="s">
        <v>9</v>
      </c>
      <c r="E57" s="15">
        <v>0</v>
      </c>
      <c r="F57" s="15">
        <v>0</v>
      </c>
      <c r="G57" s="15">
        <v>0</v>
      </c>
      <c r="H57" s="15">
        <v>0</v>
      </c>
      <c r="I57" s="15">
        <v>18</v>
      </c>
      <c r="J57" s="15">
        <v>11</v>
      </c>
      <c r="L57" s="16" t="s">
        <v>10</v>
      </c>
      <c r="M57" s="15">
        <v>0</v>
      </c>
      <c r="N57" s="15">
        <v>0</v>
      </c>
      <c r="O57" s="15">
        <v>0</v>
      </c>
      <c r="P57" s="15">
        <v>0</v>
      </c>
      <c r="Q57" s="15">
        <v>20</v>
      </c>
      <c r="R57" s="15">
        <v>12</v>
      </c>
      <c r="T57" s="16" t="s">
        <v>11</v>
      </c>
      <c r="U57" s="15">
        <v>0</v>
      </c>
      <c r="V57" s="15">
        <v>0</v>
      </c>
      <c r="W57" s="15">
        <v>0</v>
      </c>
      <c r="X57" s="15">
        <v>0</v>
      </c>
      <c r="Y57" s="15">
        <v>2</v>
      </c>
      <c r="Z57" s="15">
        <v>1</v>
      </c>
      <c r="AB57" s="16" t="s">
        <v>12</v>
      </c>
      <c r="AC57" s="15">
        <v>0</v>
      </c>
      <c r="AD57" s="15">
        <v>0</v>
      </c>
      <c r="AE57" s="15">
        <v>0</v>
      </c>
      <c r="AF57" s="15">
        <v>0</v>
      </c>
      <c r="AG57" s="15">
        <v>3</v>
      </c>
      <c r="AH57" s="15">
        <v>2</v>
      </c>
      <c r="AI57" s="15"/>
      <c r="AJ57" s="16" t="s">
        <v>13</v>
      </c>
      <c r="AK57" s="15">
        <v>0</v>
      </c>
      <c r="AL57" s="15">
        <v>0</v>
      </c>
      <c r="AM57" s="15">
        <v>0</v>
      </c>
      <c r="AN57" s="15">
        <v>0</v>
      </c>
      <c r="AO57" s="15">
        <v>43</v>
      </c>
      <c r="AP57" s="15">
        <v>26</v>
      </c>
      <c r="AQ57" s="15"/>
      <c r="AR57" s="15">
        <v>69</v>
      </c>
    </row>
    <row r="58" spans="1:44" x14ac:dyDescent="0.3">
      <c r="A58" s="13">
        <v>53000</v>
      </c>
      <c r="B58" s="13">
        <v>53999</v>
      </c>
      <c r="D58" s="16" t="s">
        <v>9</v>
      </c>
      <c r="E58" s="15">
        <v>0</v>
      </c>
      <c r="F58" s="15">
        <v>0</v>
      </c>
      <c r="G58" s="15">
        <v>0</v>
      </c>
      <c r="H58" s="15">
        <v>0</v>
      </c>
      <c r="I58" s="15">
        <v>21</v>
      </c>
      <c r="J58" s="15">
        <v>12</v>
      </c>
      <c r="L58" s="16" t="s">
        <v>10</v>
      </c>
      <c r="M58" s="15">
        <v>0</v>
      </c>
      <c r="N58" s="15">
        <v>0</v>
      </c>
      <c r="O58" s="15">
        <v>0</v>
      </c>
      <c r="P58" s="15">
        <v>0</v>
      </c>
      <c r="Q58" s="15">
        <v>24</v>
      </c>
      <c r="R58" s="15">
        <v>14</v>
      </c>
      <c r="T58" s="16" t="s">
        <v>11</v>
      </c>
      <c r="U58" s="15">
        <v>0</v>
      </c>
      <c r="V58" s="15">
        <v>0</v>
      </c>
      <c r="W58" s="15">
        <v>0</v>
      </c>
      <c r="X58" s="15">
        <v>0</v>
      </c>
      <c r="Y58" s="15">
        <v>3</v>
      </c>
      <c r="Z58" s="15">
        <v>2</v>
      </c>
      <c r="AB58" s="16" t="s">
        <v>12</v>
      </c>
      <c r="AC58" s="15">
        <v>0</v>
      </c>
      <c r="AD58" s="15">
        <v>0</v>
      </c>
      <c r="AE58" s="15">
        <v>0</v>
      </c>
      <c r="AF58" s="15">
        <v>0</v>
      </c>
      <c r="AG58" s="15">
        <v>4</v>
      </c>
      <c r="AH58" s="15">
        <v>2</v>
      </c>
      <c r="AI58" s="15"/>
      <c r="AJ58" s="16" t="s">
        <v>13</v>
      </c>
      <c r="AK58" s="15">
        <v>0</v>
      </c>
      <c r="AL58" s="15">
        <v>0</v>
      </c>
      <c r="AM58" s="15">
        <v>0</v>
      </c>
      <c r="AN58" s="15">
        <v>0</v>
      </c>
      <c r="AO58" s="15">
        <v>52</v>
      </c>
      <c r="AP58" s="15">
        <v>30</v>
      </c>
      <c r="AQ58" s="15"/>
      <c r="AR58" s="15">
        <v>82</v>
      </c>
    </row>
    <row r="59" spans="1:44" x14ac:dyDescent="0.3">
      <c r="A59" s="13">
        <v>54000</v>
      </c>
      <c r="B59" s="13">
        <v>54999</v>
      </c>
      <c r="D59" s="16" t="s">
        <v>9</v>
      </c>
      <c r="E59" s="15">
        <v>0</v>
      </c>
      <c r="F59" s="15">
        <v>0</v>
      </c>
      <c r="G59" s="15">
        <v>0</v>
      </c>
      <c r="H59" s="15">
        <v>0</v>
      </c>
      <c r="I59" s="15">
        <v>20</v>
      </c>
      <c r="J59" s="15">
        <v>11</v>
      </c>
      <c r="L59" s="16" t="s">
        <v>10</v>
      </c>
      <c r="M59" s="15">
        <v>0</v>
      </c>
      <c r="N59" s="15">
        <v>0</v>
      </c>
      <c r="O59" s="15">
        <v>0</v>
      </c>
      <c r="P59" s="15">
        <v>0</v>
      </c>
      <c r="Q59" s="15">
        <v>22</v>
      </c>
      <c r="R59" s="15">
        <v>13</v>
      </c>
      <c r="T59" s="16" t="s">
        <v>11</v>
      </c>
      <c r="U59" s="15">
        <v>0</v>
      </c>
      <c r="V59" s="15">
        <v>0</v>
      </c>
      <c r="W59" s="15">
        <v>0</v>
      </c>
      <c r="X59" s="15">
        <v>0</v>
      </c>
      <c r="Y59" s="15">
        <v>2</v>
      </c>
      <c r="Z59" s="15">
        <v>1</v>
      </c>
      <c r="AB59" s="16" t="s">
        <v>12</v>
      </c>
      <c r="AC59" s="15">
        <v>0</v>
      </c>
      <c r="AD59" s="15">
        <v>0</v>
      </c>
      <c r="AE59" s="15">
        <v>0</v>
      </c>
      <c r="AF59" s="15">
        <v>0</v>
      </c>
      <c r="AG59" s="15">
        <v>4</v>
      </c>
      <c r="AH59" s="15">
        <v>2</v>
      </c>
      <c r="AI59" s="15"/>
      <c r="AJ59" s="16" t="s">
        <v>13</v>
      </c>
      <c r="AK59" s="15">
        <v>0</v>
      </c>
      <c r="AL59" s="15">
        <v>0</v>
      </c>
      <c r="AM59" s="15">
        <v>0</v>
      </c>
      <c r="AN59" s="15">
        <v>0</v>
      </c>
      <c r="AO59" s="15">
        <v>48</v>
      </c>
      <c r="AP59" s="15">
        <v>27</v>
      </c>
      <c r="AQ59" s="15"/>
      <c r="AR59" s="15">
        <v>75</v>
      </c>
    </row>
    <row r="60" spans="1:44" x14ac:dyDescent="0.3">
      <c r="A60" s="13">
        <v>55000</v>
      </c>
      <c r="B60" s="13">
        <v>55999</v>
      </c>
      <c r="D60" s="16" t="s">
        <v>9</v>
      </c>
      <c r="E60" s="15">
        <v>0</v>
      </c>
      <c r="F60" s="15">
        <v>0</v>
      </c>
      <c r="G60" s="15">
        <v>0</v>
      </c>
      <c r="H60" s="15">
        <v>0</v>
      </c>
      <c r="I60" s="15">
        <v>18</v>
      </c>
      <c r="J60" s="15">
        <v>9</v>
      </c>
      <c r="L60" s="16" t="s">
        <v>10</v>
      </c>
      <c r="M60" s="15">
        <v>0</v>
      </c>
      <c r="N60" s="15">
        <v>0</v>
      </c>
      <c r="O60" s="15">
        <v>0</v>
      </c>
      <c r="P60" s="15">
        <v>0</v>
      </c>
      <c r="Q60" s="15">
        <v>20</v>
      </c>
      <c r="R60" s="15">
        <v>10</v>
      </c>
      <c r="T60" s="16" t="s">
        <v>11</v>
      </c>
      <c r="U60" s="15">
        <v>0</v>
      </c>
      <c r="V60" s="15">
        <v>0</v>
      </c>
      <c r="W60" s="15">
        <v>0</v>
      </c>
      <c r="X60" s="15">
        <v>0</v>
      </c>
      <c r="Y60" s="15">
        <v>2</v>
      </c>
      <c r="Z60" s="15">
        <v>1</v>
      </c>
      <c r="AB60" s="16" t="s">
        <v>12</v>
      </c>
      <c r="AC60" s="15">
        <v>0</v>
      </c>
      <c r="AD60" s="15">
        <v>0</v>
      </c>
      <c r="AE60" s="15">
        <v>0</v>
      </c>
      <c r="AF60" s="15">
        <v>0</v>
      </c>
      <c r="AG60" s="15">
        <v>3</v>
      </c>
      <c r="AH60" s="15">
        <v>2</v>
      </c>
      <c r="AI60" s="15"/>
      <c r="AJ60" s="16" t="s">
        <v>13</v>
      </c>
      <c r="AK60" s="15">
        <v>0</v>
      </c>
      <c r="AL60" s="15">
        <v>0</v>
      </c>
      <c r="AM60" s="15">
        <v>0</v>
      </c>
      <c r="AN60" s="15">
        <v>0</v>
      </c>
      <c r="AO60" s="15">
        <v>43</v>
      </c>
      <c r="AP60" s="15">
        <v>22</v>
      </c>
      <c r="AQ60" s="15"/>
      <c r="AR60" s="15">
        <v>65</v>
      </c>
    </row>
    <row r="61" spans="1:44" x14ac:dyDescent="0.3">
      <c r="A61" s="13">
        <v>56000</v>
      </c>
      <c r="B61" s="13">
        <v>56999</v>
      </c>
      <c r="D61" s="16" t="s">
        <v>9</v>
      </c>
      <c r="E61" s="15">
        <v>0</v>
      </c>
      <c r="F61" s="15">
        <v>0</v>
      </c>
      <c r="G61" s="15">
        <v>0</v>
      </c>
      <c r="H61" s="15">
        <v>0</v>
      </c>
      <c r="I61" s="15">
        <v>19</v>
      </c>
      <c r="J61" s="15">
        <v>9</v>
      </c>
      <c r="L61" s="16" t="s">
        <v>10</v>
      </c>
      <c r="M61" s="15">
        <v>0</v>
      </c>
      <c r="N61" s="15">
        <v>0</v>
      </c>
      <c r="O61" s="15">
        <v>0</v>
      </c>
      <c r="P61" s="15">
        <v>0</v>
      </c>
      <c r="Q61" s="15">
        <v>22</v>
      </c>
      <c r="R61" s="15">
        <v>10</v>
      </c>
      <c r="T61" s="16" t="s">
        <v>11</v>
      </c>
      <c r="U61" s="15">
        <v>0</v>
      </c>
      <c r="V61" s="15">
        <v>0</v>
      </c>
      <c r="W61" s="15">
        <v>0</v>
      </c>
      <c r="X61" s="15">
        <v>0</v>
      </c>
      <c r="Y61" s="15">
        <v>2</v>
      </c>
      <c r="Z61" s="15">
        <v>1</v>
      </c>
      <c r="AB61" s="16" t="s">
        <v>12</v>
      </c>
      <c r="AC61" s="15">
        <v>0</v>
      </c>
      <c r="AD61" s="15">
        <v>0</v>
      </c>
      <c r="AE61" s="15">
        <v>0</v>
      </c>
      <c r="AF61" s="15">
        <v>0</v>
      </c>
      <c r="AG61" s="15">
        <v>4</v>
      </c>
      <c r="AH61" s="15">
        <v>2</v>
      </c>
      <c r="AI61" s="15"/>
      <c r="AJ61" s="16" t="s">
        <v>13</v>
      </c>
      <c r="AK61" s="15">
        <v>0</v>
      </c>
      <c r="AL61" s="15">
        <v>0</v>
      </c>
      <c r="AM61" s="15">
        <v>0</v>
      </c>
      <c r="AN61" s="15">
        <v>0</v>
      </c>
      <c r="AO61" s="15">
        <v>47</v>
      </c>
      <c r="AP61" s="15">
        <v>22</v>
      </c>
      <c r="AQ61" s="15"/>
      <c r="AR61" s="15">
        <v>69</v>
      </c>
    </row>
    <row r="62" spans="1:44" x14ac:dyDescent="0.3">
      <c r="A62" s="13">
        <v>57000</v>
      </c>
      <c r="B62" s="13">
        <v>57999</v>
      </c>
      <c r="D62" s="16" t="s">
        <v>9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8</v>
      </c>
      <c r="L62" s="16" t="s">
        <v>10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9</v>
      </c>
      <c r="T62" s="16" t="s">
        <v>11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1</v>
      </c>
      <c r="AB62" s="16" t="s">
        <v>12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2</v>
      </c>
      <c r="AI62" s="15"/>
      <c r="AJ62" s="16" t="s">
        <v>13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20</v>
      </c>
      <c r="AQ62" s="15"/>
      <c r="AR62" s="15">
        <v>20</v>
      </c>
    </row>
    <row r="63" spans="1:44" x14ac:dyDescent="0.3">
      <c r="A63" s="13">
        <v>58000</v>
      </c>
      <c r="B63" s="13">
        <v>58999</v>
      </c>
      <c r="D63" s="16" t="s">
        <v>9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10</v>
      </c>
      <c r="L63" s="16" t="s">
        <v>10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11</v>
      </c>
      <c r="T63" s="16" t="s">
        <v>11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1</v>
      </c>
      <c r="AB63" s="16" t="s">
        <v>12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2</v>
      </c>
      <c r="AI63" s="15"/>
      <c r="AJ63" s="16" t="s">
        <v>13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24</v>
      </c>
      <c r="AQ63" s="15"/>
      <c r="AR63" s="15">
        <v>24</v>
      </c>
    </row>
    <row r="64" spans="1:44" x14ac:dyDescent="0.3">
      <c r="A64" s="13">
        <v>59000</v>
      </c>
      <c r="B64" s="13">
        <v>59999</v>
      </c>
      <c r="D64" s="16" t="s">
        <v>9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9</v>
      </c>
      <c r="L64" s="16" t="s">
        <v>10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10</v>
      </c>
      <c r="T64" s="16" t="s">
        <v>11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1</v>
      </c>
      <c r="AB64" s="16" t="s">
        <v>12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2</v>
      </c>
      <c r="AI64" s="15"/>
      <c r="AJ64" s="16" t="s">
        <v>13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22</v>
      </c>
      <c r="AQ64" s="15"/>
      <c r="AR64" s="15">
        <v>22</v>
      </c>
    </row>
    <row r="65" spans="1:44" x14ac:dyDescent="0.3">
      <c r="A65" s="13">
        <v>60000</v>
      </c>
      <c r="B65" s="13">
        <v>60999</v>
      </c>
      <c r="D65" s="16" t="s">
        <v>9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11</v>
      </c>
      <c r="L65" s="16" t="s">
        <v>10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12</v>
      </c>
      <c r="T65" s="16" t="s">
        <v>11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1</v>
      </c>
      <c r="AB65" s="16" t="s">
        <v>12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2</v>
      </c>
      <c r="AI65" s="15"/>
      <c r="AJ65" s="16" t="s">
        <v>13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26</v>
      </c>
      <c r="AQ65" s="15"/>
      <c r="AR65" s="15">
        <v>26</v>
      </c>
    </row>
    <row r="66" spans="1:44" x14ac:dyDescent="0.3">
      <c r="A66" s="13">
        <v>61000</v>
      </c>
      <c r="B66" s="13">
        <v>61999</v>
      </c>
      <c r="D66" s="16" t="s">
        <v>9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12</v>
      </c>
      <c r="L66" s="16" t="s">
        <v>10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14</v>
      </c>
      <c r="T66" s="16" t="s">
        <v>11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2</v>
      </c>
      <c r="AB66" s="16" t="s">
        <v>12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2</v>
      </c>
      <c r="AI66" s="15"/>
      <c r="AJ66" s="16" t="s">
        <v>13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30</v>
      </c>
      <c r="AQ66" s="15"/>
      <c r="AR66" s="15">
        <v>30</v>
      </c>
    </row>
    <row r="67" spans="1:44" x14ac:dyDescent="0.3">
      <c r="A67" s="13">
        <v>62000</v>
      </c>
      <c r="B67" s="13">
        <v>62999</v>
      </c>
      <c r="D67" s="16" t="s">
        <v>9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11</v>
      </c>
      <c r="L67" s="16" t="s">
        <v>10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12</v>
      </c>
      <c r="T67" s="16" t="s">
        <v>11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1</v>
      </c>
      <c r="AB67" s="16" t="s">
        <v>12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2</v>
      </c>
      <c r="AI67" s="15"/>
      <c r="AJ67" s="16" t="s">
        <v>13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26</v>
      </c>
      <c r="AQ67" s="15"/>
      <c r="AR67" s="15">
        <v>26</v>
      </c>
    </row>
    <row r="68" spans="1:44" x14ac:dyDescent="0.3">
      <c r="A68" s="13">
        <v>63000</v>
      </c>
      <c r="B68" s="13">
        <v>63999</v>
      </c>
      <c r="D68" s="16" t="s">
        <v>9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12</v>
      </c>
      <c r="L68" s="16" t="s">
        <v>10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14</v>
      </c>
      <c r="T68" s="16" t="s">
        <v>11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2</v>
      </c>
      <c r="AB68" s="16" t="s">
        <v>12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2</v>
      </c>
      <c r="AI68" s="15"/>
      <c r="AJ68" s="16" t="s">
        <v>13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30</v>
      </c>
      <c r="AQ68" s="15"/>
      <c r="AR68" s="15">
        <v>30</v>
      </c>
    </row>
    <row r="69" spans="1:44" x14ac:dyDescent="0.3">
      <c r="A69" s="13">
        <v>64000</v>
      </c>
      <c r="B69" s="13">
        <v>64999</v>
      </c>
      <c r="D69" s="16" t="s">
        <v>9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11</v>
      </c>
      <c r="L69" s="16" t="s">
        <v>10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13</v>
      </c>
      <c r="T69" s="16" t="s">
        <v>11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1</v>
      </c>
      <c r="AB69" s="16" t="s">
        <v>12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2</v>
      </c>
      <c r="AI69" s="15"/>
      <c r="AJ69" s="16" t="s">
        <v>13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27</v>
      </c>
      <c r="AQ69" s="15"/>
      <c r="AR69" s="15">
        <v>27</v>
      </c>
    </row>
    <row r="70" spans="1:44" x14ac:dyDescent="0.3">
      <c r="D70" s="17"/>
      <c r="AK70" s="15"/>
      <c r="AL70" s="15"/>
      <c r="AM70" s="15"/>
      <c r="AN70" s="15"/>
      <c r="AO70" s="15"/>
      <c r="AP70" s="15"/>
      <c r="AQ70" s="15"/>
      <c r="AR70" s="15"/>
    </row>
    <row r="71" spans="1:44" ht="15.6" x14ac:dyDescent="0.3">
      <c r="B71" s="18" t="s">
        <v>13</v>
      </c>
      <c r="D71" s="17"/>
      <c r="E71" s="19">
        <v>38115</v>
      </c>
      <c r="F71" s="19">
        <v>18708</v>
      </c>
      <c r="G71" s="19">
        <v>8443</v>
      </c>
      <c r="H71" s="19">
        <v>6472</v>
      </c>
      <c r="I71" s="19">
        <v>4055</v>
      </c>
      <c r="J71" s="19">
        <v>2800</v>
      </c>
      <c r="M71" s="19">
        <v>34429</v>
      </c>
      <c r="N71" s="19">
        <v>17722</v>
      </c>
      <c r="O71" s="19">
        <v>8221</v>
      </c>
      <c r="P71" s="19">
        <v>6426</v>
      </c>
      <c r="Q71" s="19">
        <v>4145</v>
      </c>
      <c r="R71" s="19">
        <v>2849</v>
      </c>
      <c r="U71" s="19">
        <v>7644</v>
      </c>
      <c r="V71" s="19">
        <v>3419</v>
      </c>
      <c r="W71" s="19">
        <v>1478</v>
      </c>
      <c r="X71" s="19">
        <v>1088</v>
      </c>
      <c r="Y71" s="19">
        <v>645</v>
      </c>
      <c r="Z71" s="19">
        <v>445</v>
      </c>
      <c r="AC71" s="19">
        <v>7853</v>
      </c>
      <c r="AD71" s="19">
        <v>3813</v>
      </c>
      <c r="AE71" s="19">
        <v>1714</v>
      </c>
      <c r="AF71" s="19">
        <v>1305</v>
      </c>
      <c r="AG71" s="19">
        <v>809</v>
      </c>
      <c r="AH71" s="19">
        <v>561</v>
      </c>
      <c r="AI71" s="15"/>
      <c r="AK71" s="19">
        <v>88041</v>
      </c>
      <c r="AL71" s="19">
        <v>43662</v>
      </c>
      <c r="AM71" s="19">
        <v>19856</v>
      </c>
      <c r="AN71" s="19">
        <v>15291</v>
      </c>
      <c r="AO71" s="19">
        <v>9654</v>
      </c>
      <c r="AP71" s="19">
        <v>6655</v>
      </c>
      <c r="AQ71" s="15"/>
      <c r="AR71" s="19">
        <v>183159</v>
      </c>
    </row>
    <row r="72" spans="1:44" x14ac:dyDescent="0.3">
      <c r="D72" s="17"/>
    </row>
    <row r="73" spans="1:44" x14ac:dyDescent="0.3">
      <c r="D73" s="17"/>
    </row>
    <row r="74" spans="1:44" x14ac:dyDescent="0.3">
      <c r="D74" s="17"/>
    </row>
    <row r="75" spans="1:44" x14ac:dyDescent="0.3">
      <c r="D75" s="17"/>
    </row>
  </sheetData>
  <mergeCells count="6">
    <mergeCell ref="AK3:AP3"/>
    <mergeCell ref="A3:B3"/>
    <mergeCell ref="E3:J3"/>
    <mergeCell ref="M3:R3"/>
    <mergeCell ref="U3:Z3"/>
    <mergeCell ref="AC3:AH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8924-C5C1-45F9-AA5A-1A0250898254}">
  <dimension ref="A1:AR91"/>
  <sheetViews>
    <sheetView zoomScale="70" zoomScaleNormal="70" workbookViewId="0">
      <pane xSplit="3" topLeftCell="D1" activePane="topRight" state="frozen"/>
      <selection pane="topRight" activeCell="A5" sqref="A5:B69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42" width="7.5546875" style="7" customWidth="1"/>
    <col min="43" max="43" width="4.88671875" style="7" customWidth="1"/>
    <col min="44" max="44" width="9" style="7" bestFit="1" customWidth="1"/>
    <col min="45" max="16384" width="8.88671875" style="7"/>
  </cols>
  <sheetData>
    <row r="1" spans="1:44" ht="18" x14ac:dyDescent="0.35">
      <c r="A1" s="6" t="s">
        <v>14</v>
      </c>
    </row>
    <row r="2" spans="1:44" x14ac:dyDescent="0.3">
      <c r="E2" s="8"/>
      <c r="F2" s="8"/>
      <c r="G2" s="8"/>
    </row>
    <row r="3" spans="1:44" ht="15.6" x14ac:dyDescent="0.3">
      <c r="A3" s="171" t="s">
        <v>1</v>
      </c>
      <c r="B3" s="171"/>
      <c r="C3" s="9"/>
      <c r="D3" s="10" t="s">
        <v>2</v>
      </c>
      <c r="E3" s="171" t="s">
        <v>3</v>
      </c>
      <c r="F3" s="171"/>
      <c r="G3" s="171"/>
      <c r="H3" s="171"/>
      <c r="I3" s="171"/>
      <c r="J3" s="171"/>
      <c r="L3" s="10" t="s">
        <v>2</v>
      </c>
      <c r="M3" s="171" t="s">
        <v>3</v>
      </c>
      <c r="N3" s="171"/>
      <c r="O3" s="171"/>
      <c r="P3" s="171"/>
      <c r="Q3" s="171"/>
      <c r="R3" s="171"/>
      <c r="T3" s="10" t="s">
        <v>2</v>
      </c>
      <c r="U3" s="171" t="s">
        <v>3</v>
      </c>
      <c r="V3" s="171"/>
      <c r="W3" s="171"/>
      <c r="X3" s="171"/>
      <c r="Y3" s="171"/>
      <c r="Z3" s="171"/>
      <c r="AB3" s="10" t="s">
        <v>2</v>
      </c>
      <c r="AC3" s="171" t="s">
        <v>3</v>
      </c>
      <c r="AD3" s="171"/>
      <c r="AE3" s="171"/>
      <c r="AF3" s="171"/>
      <c r="AG3" s="171"/>
      <c r="AH3" s="171"/>
      <c r="AI3" s="9"/>
      <c r="AJ3" s="10" t="s">
        <v>2</v>
      </c>
      <c r="AK3" s="171" t="s">
        <v>3</v>
      </c>
      <c r="AL3" s="171"/>
      <c r="AM3" s="171"/>
      <c r="AN3" s="171"/>
      <c r="AO3" s="171"/>
      <c r="AP3" s="171"/>
    </row>
    <row r="4" spans="1:44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  <c r="AI4" s="9"/>
      <c r="AJ4" s="12" t="s">
        <v>6</v>
      </c>
      <c r="AK4" s="11">
        <v>1</v>
      </c>
      <c r="AL4" s="11">
        <v>2</v>
      </c>
      <c r="AM4" s="11">
        <v>3</v>
      </c>
      <c r="AN4" s="11">
        <v>4</v>
      </c>
      <c r="AO4" s="11">
        <v>5</v>
      </c>
      <c r="AP4" s="11" t="s">
        <v>7</v>
      </c>
      <c r="AR4" s="11" t="s">
        <v>8</v>
      </c>
    </row>
    <row r="5" spans="1:44" x14ac:dyDescent="0.3">
      <c r="A5" s="13">
        <v>0</v>
      </c>
      <c r="B5" s="13">
        <v>999</v>
      </c>
      <c r="C5" s="13"/>
      <c r="D5" s="14" t="s">
        <v>9</v>
      </c>
      <c r="E5" s="15">
        <f>'#2025'!E5-'#2024'!E5</f>
        <v>-107</v>
      </c>
      <c r="F5" s="15">
        <f>'#2025'!F5-'#2024'!F5</f>
        <v>-73</v>
      </c>
      <c r="G5" s="15">
        <f>'#2025'!G5-'#2024'!G5</f>
        <v>-10</v>
      </c>
      <c r="H5" s="15">
        <f>'#2025'!H5-'#2024'!H5</f>
        <v>-16</v>
      </c>
      <c r="I5" s="15">
        <f>'#2025'!I5-'#2024'!I5</f>
        <v>-4</v>
      </c>
      <c r="J5" s="15">
        <f>'#2025'!J5-'#2024'!J5</f>
        <v>-4</v>
      </c>
      <c r="L5" s="14" t="s">
        <v>10</v>
      </c>
      <c r="M5" s="15">
        <f>'#2025'!M5-'#2024'!M5</f>
        <v>-193</v>
      </c>
      <c r="N5" s="15">
        <f>'#2025'!N5-'#2024'!N5</f>
        <v>-107</v>
      </c>
      <c r="O5" s="15">
        <f>'#2025'!O5-'#2024'!O5</f>
        <v>-25</v>
      </c>
      <c r="P5" s="15">
        <f>'#2025'!P5-'#2024'!P5</f>
        <v>-25</v>
      </c>
      <c r="Q5" s="15">
        <f>'#2025'!Q5-'#2024'!Q5</f>
        <v>-9</v>
      </c>
      <c r="R5" s="15">
        <f>'#2025'!R5-'#2024'!R5</f>
        <v>-7</v>
      </c>
      <c r="T5" s="14" t="s">
        <v>11</v>
      </c>
      <c r="U5" s="15">
        <f>'#2025'!U5-'#2024'!U5</f>
        <v>-12</v>
      </c>
      <c r="V5" s="15">
        <f>'#2025'!V5-'#2024'!V5</f>
        <v>-11</v>
      </c>
      <c r="W5" s="15">
        <f>'#2025'!W5-'#2024'!W5</f>
        <v>-1</v>
      </c>
      <c r="X5" s="15">
        <f>'#2025'!X5-'#2024'!X5</f>
        <v>-3</v>
      </c>
      <c r="Y5" s="15">
        <f>'#2025'!Y5-'#2024'!Y5</f>
        <v>-1</v>
      </c>
      <c r="Z5" s="15">
        <f>'#2025'!Z5-'#2024'!Z5</f>
        <v>-1</v>
      </c>
      <c r="AB5" s="14" t="s">
        <v>12</v>
      </c>
      <c r="AC5" s="15">
        <f>'#2025'!AC5-'#2024'!AC5</f>
        <v>-35</v>
      </c>
      <c r="AD5" s="15">
        <f>'#2025'!AD5-'#2024'!AD5</f>
        <v>-22</v>
      </c>
      <c r="AE5" s="15">
        <f>'#2025'!AE5-'#2024'!AE5</f>
        <v>-4</v>
      </c>
      <c r="AF5" s="15">
        <f>'#2025'!AF5-'#2024'!AF5</f>
        <v>-5</v>
      </c>
      <c r="AG5" s="15">
        <f>'#2025'!AG5-'#2024'!AG5</f>
        <v>-2</v>
      </c>
      <c r="AH5" s="15">
        <f>'#2025'!AH5-'#2024'!AH5</f>
        <v>-2</v>
      </c>
      <c r="AI5" s="15"/>
      <c r="AJ5" s="14" t="s">
        <v>13</v>
      </c>
      <c r="AK5" s="15">
        <f>'#2025'!AK5-'#2024'!AK5</f>
        <v>-347</v>
      </c>
      <c r="AL5" s="15">
        <f>'#2025'!AL5-'#2024'!AL5</f>
        <v>-213</v>
      </c>
      <c r="AM5" s="15">
        <f>'#2025'!AM5-'#2024'!AM5</f>
        <v>-40</v>
      </c>
      <c r="AN5" s="15">
        <f>'#2025'!AN5-'#2024'!AN5</f>
        <v>-49</v>
      </c>
      <c r="AO5" s="15">
        <f>'#2025'!AO5-'#2024'!AO5</f>
        <v>-16</v>
      </c>
      <c r="AP5" s="15">
        <f>'#2025'!AP5-'#2024'!AP5</f>
        <v>-14</v>
      </c>
      <c r="AQ5" s="15"/>
      <c r="AR5" s="15">
        <f>'#2025'!AR5-'#2024'!AR5</f>
        <v>-679</v>
      </c>
    </row>
    <row r="6" spans="1:44" x14ac:dyDescent="0.3">
      <c r="A6" s="13">
        <v>1000</v>
      </c>
      <c r="B6" s="13">
        <v>1999</v>
      </c>
      <c r="C6" s="13"/>
      <c r="D6" s="16" t="s">
        <v>9</v>
      </c>
      <c r="E6" s="15">
        <f>'#2025'!E6-'#2024'!E6</f>
        <v>-201</v>
      </c>
      <c r="F6" s="15">
        <f>'#2025'!F6-'#2024'!F6</f>
        <v>-60</v>
      </c>
      <c r="G6" s="15">
        <f>'#2025'!G6-'#2024'!G6</f>
        <v>-30</v>
      </c>
      <c r="H6" s="15">
        <f>'#2025'!H6-'#2024'!H6</f>
        <v>-6</v>
      </c>
      <c r="I6" s="15">
        <f>'#2025'!I6-'#2024'!I6</f>
        <v>-9</v>
      </c>
      <c r="J6" s="15">
        <f>'#2025'!J6-'#2024'!J6</f>
        <v>-4</v>
      </c>
      <c r="L6" s="16" t="s">
        <v>10</v>
      </c>
      <c r="M6" s="15">
        <f>'#2025'!M6-'#2024'!M6</f>
        <v>-318</v>
      </c>
      <c r="N6" s="15">
        <f>'#2025'!N6-'#2024'!N6</f>
        <v>-125</v>
      </c>
      <c r="O6" s="15">
        <f>'#2025'!O6-'#2024'!O6</f>
        <v>-49</v>
      </c>
      <c r="P6" s="15">
        <f>'#2025'!P6-'#2024'!P6</f>
        <v>-24</v>
      </c>
      <c r="Q6" s="15">
        <f>'#2025'!Q6-'#2024'!Q6</f>
        <v>-15</v>
      </c>
      <c r="R6" s="15">
        <f>'#2025'!R6-'#2024'!R6</f>
        <v>-9</v>
      </c>
      <c r="T6" s="16" t="s">
        <v>11</v>
      </c>
      <c r="U6" s="15">
        <f>'#2025'!U6-'#2024'!U6</f>
        <v>-27</v>
      </c>
      <c r="V6" s="15">
        <f>'#2025'!V6-'#2024'!V6</f>
        <v>-4</v>
      </c>
      <c r="W6" s="15">
        <f>'#2025'!W6-'#2024'!W6</f>
        <v>-4</v>
      </c>
      <c r="X6" s="15">
        <f>'#2025'!X6-'#2024'!X6</f>
        <v>1</v>
      </c>
      <c r="Y6" s="15">
        <f>'#2025'!Y6-'#2024'!Y6</f>
        <v>-1</v>
      </c>
      <c r="Z6" s="15">
        <f>'#2025'!Z6-'#2024'!Z6</f>
        <v>0</v>
      </c>
      <c r="AB6" s="16" t="s">
        <v>12</v>
      </c>
      <c r="AC6" s="15">
        <f>'#2025'!AC6-'#2024'!AC6</f>
        <v>-60</v>
      </c>
      <c r="AD6" s="15">
        <f>'#2025'!AD6-'#2024'!AD6</f>
        <v>-21</v>
      </c>
      <c r="AE6" s="15">
        <f>'#2025'!AE6-'#2024'!AE6</f>
        <v>-9</v>
      </c>
      <c r="AF6" s="15">
        <f>'#2025'!AF6-'#2024'!AF6</f>
        <v>-3</v>
      </c>
      <c r="AG6" s="15">
        <f>'#2025'!AG6-'#2024'!AG6</f>
        <v>-3</v>
      </c>
      <c r="AH6" s="15">
        <f>'#2025'!AH6-'#2024'!AH6</f>
        <v>-2</v>
      </c>
      <c r="AI6" s="15"/>
      <c r="AJ6" s="16" t="s">
        <v>13</v>
      </c>
      <c r="AK6" s="15">
        <f>'#2025'!AK6-'#2024'!AK6</f>
        <v>-606</v>
      </c>
      <c r="AL6" s="15">
        <f>'#2025'!AL6-'#2024'!AL6</f>
        <v>-210</v>
      </c>
      <c r="AM6" s="15">
        <f>'#2025'!AM6-'#2024'!AM6</f>
        <v>-92</v>
      </c>
      <c r="AN6" s="15">
        <f>'#2025'!AN6-'#2024'!AN6</f>
        <v>-32</v>
      </c>
      <c r="AO6" s="15">
        <f>'#2025'!AO6-'#2024'!AO6</f>
        <v>-28</v>
      </c>
      <c r="AP6" s="15">
        <f>'#2025'!AP6-'#2024'!AP6</f>
        <v>-15</v>
      </c>
      <c r="AQ6" s="15"/>
      <c r="AR6" s="15">
        <f>'#2025'!AR6-'#2024'!AR6</f>
        <v>-983</v>
      </c>
    </row>
    <row r="7" spans="1:44" x14ac:dyDescent="0.3">
      <c r="A7" s="13">
        <v>2000</v>
      </c>
      <c r="B7" s="13">
        <v>2999</v>
      </c>
      <c r="C7" s="13"/>
      <c r="D7" s="16" t="s">
        <v>9</v>
      </c>
      <c r="E7" s="15">
        <f>'#2025'!E7-'#2024'!E7</f>
        <v>-67</v>
      </c>
      <c r="F7" s="15">
        <f>'#2025'!F7-'#2024'!F7</f>
        <v>-78</v>
      </c>
      <c r="G7" s="15">
        <f>'#2025'!G7-'#2024'!G7</f>
        <v>-26</v>
      </c>
      <c r="H7" s="15">
        <f>'#2025'!H7-'#2024'!H7</f>
        <v>-18</v>
      </c>
      <c r="I7" s="15">
        <f>'#2025'!I7-'#2024'!I7</f>
        <v>-9</v>
      </c>
      <c r="J7" s="15">
        <f>'#2025'!J7-'#2024'!J7</f>
        <v>-7</v>
      </c>
      <c r="L7" s="16" t="s">
        <v>10</v>
      </c>
      <c r="M7" s="15">
        <f>'#2025'!M7-'#2024'!M7</f>
        <v>-282</v>
      </c>
      <c r="N7" s="15">
        <f>'#2025'!N7-'#2024'!N7</f>
        <v>-165</v>
      </c>
      <c r="O7" s="15">
        <f>'#2025'!O7-'#2024'!O7</f>
        <v>-56</v>
      </c>
      <c r="P7" s="15">
        <f>'#2025'!P7-'#2024'!P7</f>
        <v>-40</v>
      </c>
      <c r="Q7" s="15">
        <f>'#2025'!Q7-'#2024'!Q7</f>
        <v>-18</v>
      </c>
      <c r="R7" s="15">
        <f>'#2025'!R7-'#2024'!R7</f>
        <v>-14</v>
      </c>
      <c r="T7" s="16" t="s">
        <v>11</v>
      </c>
      <c r="U7" s="15">
        <f>'#2025'!U7-'#2024'!U7</f>
        <v>11</v>
      </c>
      <c r="V7" s="15">
        <f>'#2025'!V7-'#2024'!V7</f>
        <v>-5</v>
      </c>
      <c r="W7" s="15">
        <f>'#2025'!W7-'#2024'!W7</f>
        <v>-2</v>
      </c>
      <c r="X7" s="15">
        <f>'#2025'!X7-'#2024'!X7</f>
        <v>-1</v>
      </c>
      <c r="Y7" s="15">
        <f>'#2025'!Y7-'#2024'!Y7</f>
        <v>0</v>
      </c>
      <c r="Z7" s="15">
        <f>'#2025'!Z7-'#2024'!Z7</f>
        <v>-1</v>
      </c>
      <c r="AB7" s="16" t="s">
        <v>12</v>
      </c>
      <c r="AC7" s="15">
        <f>'#2025'!AC7-'#2024'!AC7</f>
        <v>-38</v>
      </c>
      <c r="AD7" s="15">
        <f>'#2025'!AD7-'#2024'!AD7</f>
        <v>-27</v>
      </c>
      <c r="AE7" s="15">
        <f>'#2025'!AE7-'#2024'!AE7</f>
        <v>-9</v>
      </c>
      <c r="AF7" s="15">
        <f>'#2025'!AF7-'#2024'!AF7</f>
        <v>-6</v>
      </c>
      <c r="AG7" s="15">
        <f>'#2025'!AG7-'#2024'!AG7</f>
        <v>-3</v>
      </c>
      <c r="AH7" s="15">
        <f>'#2025'!AH7-'#2024'!AH7</f>
        <v>-3</v>
      </c>
      <c r="AI7" s="15"/>
      <c r="AJ7" s="16" t="s">
        <v>13</v>
      </c>
      <c r="AK7" s="15">
        <f>'#2025'!AK7-'#2024'!AK7</f>
        <v>-376</v>
      </c>
      <c r="AL7" s="15">
        <f>'#2025'!AL7-'#2024'!AL7</f>
        <v>-275</v>
      </c>
      <c r="AM7" s="15">
        <f>'#2025'!AM7-'#2024'!AM7</f>
        <v>-93</v>
      </c>
      <c r="AN7" s="15">
        <f>'#2025'!AN7-'#2024'!AN7</f>
        <v>-65</v>
      </c>
      <c r="AO7" s="15">
        <f>'#2025'!AO7-'#2024'!AO7</f>
        <v>-30</v>
      </c>
      <c r="AP7" s="15">
        <f>'#2025'!AP7-'#2024'!AP7</f>
        <v>-25</v>
      </c>
      <c r="AQ7" s="15"/>
      <c r="AR7" s="15">
        <f>'#2025'!AR7-'#2024'!AR7</f>
        <v>-864</v>
      </c>
    </row>
    <row r="8" spans="1:44" x14ac:dyDescent="0.3">
      <c r="A8" s="13">
        <v>3000</v>
      </c>
      <c r="B8" s="13">
        <v>3999</v>
      </c>
      <c r="C8" s="13"/>
      <c r="D8" s="16" t="s">
        <v>9</v>
      </c>
      <c r="E8" s="15">
        <f>'#2025'!E8-'#2024'!E8</f>
        <v>-325</v>
      </c>
      <c r="F8" s="15">
        <f>'#2025'!F8-'#2024'!F8</f>
        <v>-118</v>
      </c>
      <c r="G8" s="15">
        <f>'#2025'!G8-'#2024'!G8</f>
        <v>-28</v>
      </c>
      <c r="H8" s="15">
        <f>'#2025'!H8-'#2024'!H8</f>
        <v>-37</v>
      </c>
      <c r="I8" s="15">
        <f>'#2025'!I8-'#2024'!I8</f>
        <v>-4</v>
      </c>
      <c r="J8" s="15">
        <f>'#2025'!J8-'#2024'!J8</f>
        <v>-17</v>
      </c>
      <c r="L8" s="16" t="s">
        <v>10</v>
      </c>
      <c r="M8" s="15">
        <f>'#2025'!M8-'#2024'!M8</f>
        <v>-524</v>
      </c>
      <c r="N8" s="15">
        <f>'#2025'!N8-'#2024'!N8</f>
        <v>-221</v>
      </c>
      <c r="O8" s="15">
        <f>'#2025'!O8-'#2024'!O8</f>
        <v>-66</v>
      </c>
      <c r="P8" s="15">
        <f>'#2025'!P8-'#2024'!P8</f>
        <v>-59</v>
      </c>
      <c r="Q8" s="15">
        <f>'#2025'!Q8-'#2024'!Q8</f>
        <v>-18</v>
      </c>
      <c r="R8" s="15">
        <f>'#2025'!R8-'#2024'!R8</f>
        <v>-24</v>
      </c>
      <c r="T8" s="16" t="s">
        <v>11</v>
      </c>
      <c r="U8" s="15">
        <f>'#2025'!U8-'#2024'!U8</f>
        <v>-43</v>
      </c>
      <c r="V8" s="15">
        <f>'#2025'!V8-'#2024'!V8</f>
        <v>-12</v>
      </c>
      <c r="W8" s="15">
        <f>'#2025'!W8-'#2024'!W8</f>
        <v>-2</v>
      </c>
      <c r="X8" s="15">
        <f>'#2025'!X8-'#2024'!X8</f>
        <v>-5</v>
      </c>
      <c r="Y8" s="15">
        <f>'#2025'!Y8-'#2024'!Y8</f>
        <v>1</v>
      </c>
      <c r="Z8" s="15">
        <f>'#2025'!Z8-'#2024'!Z8</f>
        <v>-3</v>
      </c>
      <c r="AB8" s="16" t="s">
        <v>12</v>
      </c>
      <c r="AC8" s="15">
        <f>'#2025'!AC8-'#2024'!AC8</f>
        <v>-99</v>
      </c>
      <c r="AD8" s="15">
        <f>'#2025'!AD8-'#2024'!AD8</f>
        <v>-39</v>
      </c>
      <c r="AE8" s="15">
        <f>'#2025'!AE8-'#2024'!AE8</f>
        <v>-11</v>
      </c>
      <c r="AF8" s="15">
        <f>'#2025'!AF8-'#2024'!AF8</f>
        <v>-11</v>
      </c>
      <c r="AG8" s="15">
        <f>'#2025'!AG8-'#2024'!AG8</f>
        <v>-2</v>
      </c>
      <c r="AH8" s="15">
        <f>'#2025'!AH8-'#2024'!AH8</f>
        <v>-5</v>
      </c>
      <c r="AI8" s="15"/>
      <c r="AJ8" s="16" t="s">
        <v>13</v>
      </c>
      <c r="AK8" s="15">
        <f>'#2025'!AK8-'#2024'!AK8</f>
        <v>-991</v>
      </c>
      <c r="AL8" s="15">
        <f>'#2025'!AL8-'#2024'!AL8</f>
        <v>-390</v>
      </c>
      <c r="AM8" s="15">
        <f>'#2025'!AM8-'#2024'!AM8</f>
        <v>-107</v>
      </c>
      <c r="AN8" s="15">
        <f>'#2025'!AN8-'#2024'!AN8</f>
        <v>-112</v>
      </c>
      <c r="AO8" s="15">
        <f>'#2025'!AO8-'#2024'!AO8</f>
        <v>-23</v>
      </c>
      <c r="AP8" s="15">
        <f>'#2025'!AP8-'#2024'!AP8</f>
        <v>-49</v>
      </c>
      <c r="AQ8" s="15"/>
      <c r="AR8" s="15">
        <f>'#2025'!AR8-'#2024'!AR8</f>
        <v>-1672</v>
      </c>
    </row>
    <row r="9" spans="1:44" x14ac:dyDescent="0.3">
      <c r="A9" s="13">
        <v>4000</v>
      </c>
      <c r="B9" s="13">
        <v>4999</v>
      </c>
      <c r="C9" s="13"/>
      <c r="D9" s="16" t="s">
        <v>9</v>
      </c>
      <c r="E9" s="15">
        <f>'#2025'!E9-'#2024'!E9</f>
        <v>-298</v>
      </c>
      <c r="F9" s="15">
        <f>'#2025'!F9-'#2024'!F9</f>
        <v>-182</v>
      </c>
      <c r="G9" s="15">
        <f>'#2025'!G9-'#2024'!G9</f>
        <v>-60</v>
      </c>
      <c r="H9" s="15">
        <f>'#2025'!H9-'#2024'!H9</f>
        <v>-23</v>
      </c>
      <c r="I9" s="15">
        <f>'#2025'!I9-'#2024'!I9</f>
        <v>-28</v>
      </c>
      <c r="J9" s="15">
        <f>'#2025'!J9-'#2024'!J9</f>
        <v>-4</v>
      </c>
      <c r="L9" s="16" t="s">
        <v>10</v>
      </c>
      <c r="M9" s="15">
        <f>'#2025'!M9-'#2024'!M9</f>
        <v>-564</v>
      </c>
      <c r="N9" s="15">
        <f>'#2025'!N9-'#2024'!N9</f>
        <v>-295</v>
      </c>
      <c r="O9" s="15">
        <f>'#2025'!O9-'#2024'!O9</f>
        <v>-99</v>
      </c>
      <c r="P9" s="15">
        <f>'#2025'!P9-'#2024'!P9</f>
        <v>-56</v>
      </c>
      <c r="Q9" s="15">
        <f>'#2025'!Q9-'#2024'!Q9</f>
        <v>-38</v>
      </c>
      <c r="R9" s="15">
        <f>'#2025'!R9-'#2024'!R9</f>
        <v>-16</v>
      </c>
      <c r="T9" s="16" t="s">
        <v>11</v>
      </c>
      <c r="U9" s="15">
        <f>'#2025'!U9-'#2024'!U9</f>
        <v>-31</v>
      </c>
      <c r="V9" s="15">
        <f>'#2025'!V9-'#2024'!V9</f>
        <v>-24</v>
      </c>
      <c r="W9" s="15">
        <f>'#2025'!W9-'#2024'!W9</f>
        <v>-8</v>
      </c>
      <c r="X9" s="15">
        <f>'#2025'!X9-'#2024'!X9</f>
        <v>-1</v>
      </c>
      <c r="Y9" s="15">
        <f>'#2025'!Y9-'#2024'!Y9</f>
        <v>-4</v>
      </c>
      <c r="Z9" s="15">
        <f>'#2025'!Z9-'#2024'!Z9</f>
        <v>0</v>
      </c>
      <c r="AB9" s="16" t="s">
        <v>12</v>
      </c>
      <c r="AC9" s="15">
        <f>'#2025'!AC9-'#2024'!AC9</f>
        <v>-99</v>
      </c>
      <c r="AD9" s="15">
        <f>'#2025'!AD9-'#2024'!AD9</f>
        <v>-56</v>
      </c>
      <c r="AE9" s="15">
        <f>'#2025'!AE9-'#2024'!AE9</f>
        <v>-18</v>
      </c>
      <c r="AF9" s="15">
        <f>'#2025'!AF9-'#2024'!AF9</f>
        <v>-9</v>
      </c>
      <c r="AG9" s="15">
        <f>'#2025'!AG9-'#2024'!AG9</f>
        <v>-8</v>
      </c>
      <c r="AH9" s="15">
        <f>'#2025'!AH9-'#2024'!AH9</f>
        <v>-3</v>
      </c>
      <c r="AI9" s="15"/>
      <c r="AJ9" s="16" t="s">
        <v>13</v>
      </c>
      <c r="AK9" s="15">
        <f>'#2025'!AK9-'#2024'!AK9</f>
        <v>-992</v>
      </c>
      <c r="AL9" s="15">
        <f>'#2025'!AL9-'#2024'!AL9</f>
        <v>-557</v>
      </c>
      <c r="AM9" s="15">
        <f>'#2025'!AM9-'#2024'!AM9</f>
        <v>-185</v>
      </c>
      <c r="AN9" s="15">
        <f>'#2025'!AN9-'#2024'!AN9</f>
        <v>-89</v>
      </c>
      <c r="AO9" s="15">
        <f>'#2025'!AO9-'#2024'!AO9</f>
        <v>-78</v>
      </c>
      <c r="AP9" s="15">
        <f>'#2025'!AP9-'#2024'!AP9</f>
        <v>-23</v>
      </c>
      <c r="AQ9" s="15"/>
      <c r="AR9" s="15">
        <f>'#2025'!AR9-'#2024'!AR9</f>
        <v>-1924</v>
      </c>
    </row>
    <row r="10" spans="1:44" x14ac:dyDescent="0.3">
      <c r="A10" s="13">
        <v>5000</v>
      </c>
      <c r="B10" s="13">
        <v>5999</v>
      </c>
      <c r="C10" s="13"/>
      <c r="D10" s="16" t="s">
        <v>9</v>
      </c>
      <c r="E10" s="15">
        <f>'#2025'!E10-'#2024'!E10</f>
        <v>-130</v>
      </c>
      <c r="F10" s="15">
        <f>'#2025'!F10-'#2024'!F10</f>
        <v>2</v>
      </c>
      <c r="G10" s="15">
        <f>'#2025'!G10-'#2024'!G10</f>
        <v>-11</v>
      </c>
      <c r="H10" s="15">
        <f>'#2025'!H10-'#2024'!H10</f>
        <v>3</v>
      </c>
      <c r="I10" s="15">
        <f>'#2025'!I10-'#2024'!I10</f>
        <v>1</v>
      </c>
      <c r="J10" s="15">
        <f>'#2025'!J10-'#2024'!J10</f>
        <v>-3</v>
      </c>
      <c r="L10" s="16" t="s">
        <v>10</v>
      </c>
      <c r="M10" s="15">
        <f>'#2025'!M10-'#2024'!M10</f>
        <v>-274</v>
      </c>
      <c r="N10" s="15">
        <f>'#2025'!N10-'#2024'!N10</f>
        <v>-51</v>
      </c>
      <c r="O10" s="15">
        <f>'#2025'!O10-'#2024'!O10</f>
        <v>-32</v>
      </c>
      <c r="P10" s="15">
        <f>'#2025'!P10-'#2024'!P10</f>
        <v>-11</v>
      </c>
      <c r="Q10" s="15">
        <f>'#2025'!Q10-'#2024'!Q10</f>
        <v>-7</v>
      </c>
      <c r="R10" s="15">
        <f>'#2025'!R10-'#2024'!R10</f>
        <v>-8</v>
      </c>
      <c r="T10" s="16" t="s">
        <v>11</v>
      </c>
      <c r="U10" s="15">
        <f>'#2025'!U10-'#2024'!U10</f>
        <v>-10</v>
      </c>
      <c r="V10" s="15">
        <f>'#2025'!V10-'#2024'!V10</f>
        <v>7</v>
      </c>
      <c r="W10" s="15">
        <f>'#2025'!W10-'#2024'!W10</f>
        <v>0</v>
      </c>
      <c r="X10" s="15">
        <f>'#2025'!X10-'#2024'!X10</f>
        <v>2</v>
      </c>
      <c r="Y10" s="15">
        <f>'#2025'!Y10-'#2024'!Y10</f>
        <v>1</v>
      </c>
      <c r="Z10" s="15">
        <f>'#2025'!Z10-'#2024'!Z10</f>
        <v>0</v>
      </c>
      <c r="AB10" s="16" t="s">
        <v>12</v>
      </c>
      <c r="AC10" s="15">
        <f>'#2025'!AC10-'#2024'!AC10</f>
        <v>-46</v>
      </c>
      <c r="AD10" s="15">
        <f>'#2025'!AD10-'#2024'!AD10</f>
        <v>-4</v>
      </c>
      <c r="AE10" s="15">
        <f>'#2025'!AE10-'#2024'!AE10</f>
        <v>-5</v>
      </c>
      <c r="AF10" s="15">
        <f>'#2025'!AF10-'#2024'!AF10</f>
        <v>-1</v>
      </c>
      <c r="AG10" s="15">
        <f>'#2025'!AG10-'#2024'!AG10</f>
        <v>0</v>
      </c>
      <c r="AH10" s="15">
        <f>'#2025'!AH10-'#2024'!AH10</f>
        <v>-1</v>
      </c>
      <c r="AI10" s="15"/>
      <c r="AJ10" s="16" t="s">
        <v>13</v>
      </c>
      <c r="AK10" s="15">
        <f>'#2025'!AK10-'#2024'!AK10</f>
        <v>-460</v>
      </c>
      <c r="AL10" s="15">
        <f>'#2025'!AL10-'#2024'!AL10</f>
        <v>-46</v>
      </c>
      <c r="AM10" s="15">
        <f>'#2025'!AM10-'#2024'!AM10</f>
        <v>-48</v>
      </c>
      <c r="AN10" s="15">
        <f>'#2025'!AN10-'#2024'!AN10</f>
        <v>-7</v>
      </c>
      <c r="AO10" s="15">
        <f>'#2025'!AO10-'#2024'!AO10</f>
        <v>-5</v>
      </c>
      <c r="AP10" s="15">
        <f>'#2025'!AP10-'#2024'!AP10</f>
        <v>-12</v>
      </c>
      <c r="AQ10" s="15"/>
      <c r="AR10" s="15">
        <f>'#2025'!AR10-'#2024'!AR10</f>
        <v>-578</v>
      </c>
    </row>
    <row r="11" spans="1:44" x14ac:dyDescent="0.3">
      <c r="A11" s="13">
        <v>6000</v>
      </c>
      <c r="B11" s="13">
        <v>6999</v>
      </c>
      <c r="C11" s="13"/>
      <c r="D11" s="16" t="s">
        <v>9</v>
      </c>
      <c r="E11" s="15">
        <f>'#2025'!E11-'#2024'!E11</f>
        <v>-116</v>
      </c>
      <c r="F11" s="15">
        <f>'#2025'!F11-'#2024'!F11</f>
        <v>-63</v>
      </c>
      <c r="G11" s="15">
        <f>'#2025'!G11-'#2024'!G11</f>
        <v>-10</v>
      </c>
      <c r="H11" s="15">
        <f>'#2025'!H11-'#2024'!H11</f>
        <v>-15</v>
      </c>
      <c r="I11" s="15">
        <f>'#2025'!I11-'#2024'!I11</f>
        <v>-7</v>
      </c>
      <c r="J11" s="15">
        <f>'#2025'!J11-'#2024'!J11</f>
        <v>-2</v>
      </c>
      <c r="L11" s="16" t="s">
        <v>10</v>
      </c>
      <c r="M11" s="15">
        <f>'#2025'!M11-'#2024'!M11</f>
        <v>-281</v>
      </c>
      <c r="N11" s="15">
        <f>'#2025'!N11-'#2024'!N11</f>
        <v>-103</v>
      </c>
      <c r="O11" s="15">
        <f>'#2025'!O11-'#2024'!O11</f>
        <v>-33</v>
      </c>
      <c r="P11" s="15">
        <f>'#2025'!P11-'#2024'!P11</f>
        <v>-26</v>
      </c>
      <c r="Q11" s="15">
        <f>'#2025'!Q11-'#2024'!Q11</f>
        <v>-13</v>
      </c>
      <c r="R11" s="15">
        <f>'#2025'!R11-'#2024'!R11</f>
        <v>-8</v>
      </c>
      <c r="T11" s="16" t="s">
        <v>11</v>
      </c>
      <c r="U11" s="15">
        <f>'#2025'!U11-'#2024'!U11</f>
        <v>-4</v>
      </c>
      <c r="V11" s="15">
        <f>'#2025'!V11-'#2024'!V11</f>
        <v>-8</v>
      </c>
      <c r="W11" s="15">
        <f>'#2025'!W11-'#2024'!W11</f>
        <v>1</v>
      </c>
      <c r="X11" s="15">
        <f>'#2025'!X11-'#2024'!X11</f>
        <v>-2</v>
      </c>
      <c r="Y11" s="15">
        <f>'#2025'!Y11-'#2024'!Y11</f>
        <v>-1</v>
      </c>
      <c r="Z11" s="15">
        <f>'#2025'!Z11-'#2024'!Z11</f>
        <v>0</v>
      </c>
      <c r="AB11" s="16" t="s">
        <v>12</v>
      </c>
      <c r="AC11" s="15">
        <f>'#2025'!AC11-'#2024'!AC11</f>
        <v>-44</v>
      </c>
      <c r="AD11" s="15">
        <f>'#2025'!AD11-'#2024'!AD11</f>
        <v>-20</v>
      </c>
      <c r="AE11" s="15">
        <f>'#2025'!AE11-'#2024'!AE11</f>
        <v>-4</v>
      </c>
      <c r="AF11" s="15">
        <f>'#2025'!AF11-'#2024'!AF11</f>
        <v>-5</v>
      </c>
      <c r="AG11" s="15">
        <f>'#2025'!AG11-'#2024'!AG11</f>
        <v>-3</v>
      </c>
      <c r="AH11" s="15">
        <f>'#2025'!AH11-'#2024'!AH11</f>
        <v>-1</v>
      </c>
      <c r="AI11" s="15"/>
      <c r="AJ11" s="16" t="s">
        <v>13</v>
      </c>
      <c r="AK11" s="15">
        <f>'#2025'!AK11-'#2024'!AK11</f>
        <v>-445</v>
      </c>
      <c r="AL11" s="15">
        <f>'#2025'!AL11-'#2024'!AL11</f>
        <v>-194</v>
      </c>
      <c r="AM11" s="15">
        <f>'#2025'!AM11-'#2024'!AM11</f>
        <v>-46</v>
      </c>
      <c r="AN11" s="15">
        <f>'#2025'!AN11-'#2024'!AN11</f>
        <v>-48</v>
      </c>
      <c r="AO11" s="15">
        <f>'#2025'!AO11-'#2024'!AO11</f>
        <v>-24</v>
      </c>
      <c r="AP11" s="15">
        <f>'#2025'!AP11-'#2024'!AP11</f>
        <v>-11</v>
      </c>
      <c r="AQ11" s="15"/>
      <c r="AR11" s="15">
        <f>'#2025'!AR11-'#2024'!AR11</f>
        <v>-768</v>
      </c>
    </row>
    <row r="12" spans="1:44" x14ac:dyDescent="0.3">
      <c r="A12" s="13">
        <v>7000</v>
      </c>
      <c r="B12" s="13">
        <v>7999</v>
      </c>
      <c r="C12" s="13"/>
      <c r="D12" s="16" t="s">
        <v>9</v>
      </c>
      <c r="E12" s="15">
        <f>'#2025'!E12-'#2024'!E12</f>
        <v>-231</v>
      </c>
      <c r="F12" s="15">
        <f>'#2025'!F12-'#2024'!F12</f>
        <v>-50</v>
      </c>
      <c r="G12" s="15">
        <f>'#2025'!G12-'#2024'!G12</f>
        <v>-13</v>
      </c>
      <c r="H12" s="15">
        <f>'#2025'!H12-'#2024'!H12</f>
        <v>-8</v>
      </c>
      <c r="I12" s="15">
        <f>'#2025'!I12-'#2024'!I12</f>
        <v>-5</v>
      </c>
      <c r="J12" s="15">
        <f>'#2025'!J12-'#2024'!J12</f>
        <v>-1</v>
      </c>
      <c r="L12" s="16" t="s">
        <v>10</v>
      </c>
      <c r="M12" s="15">
        <f>'#2025'!M12-'#2024'!M12</f>
        <v>-336</v>
      </c>
      <c r="N12" s="15">
        <f>'#2025'!N12-'#2024'!N12</f>
        <v>-87</v>
      </c>
      <c r="O12" s="15">
        <f>'#2025'!O12-'#2024'!O12</f>
        <v>-31</v>
      </c>
      <c r="P12" s="15">
        <f>'#2025'!P12-'#2024'!P12</f>
        <v>-19</v>
      </c>
      <c r="Q12" s="15">
        <f>'#2025'!Q12-'#2024'!Q12</f>
        <v>-11</v>
      </c>
      <c r="R12" s="15">
        <f>'#2025'!R12-'#2024'!R12</f>
        <v>-6</v>
      </c>
      <c r="T12" s="16" t="s">
        <v>11</v>
      </c>
      <c r="U12" s="15">
        <f>'#2025'!U12-'#2024'!U12</f>
        <v>-35</v>
      </c>
      <c r="V12" s="15">
        <f>'#2025'!V12-'#2024'!V12</f>
        <v>-6</v>
      </c>
      <c r="W12" s="15">
        <f>'#2025'!W12-'#2024'!W12</f>
        <v>0</v>
      </c>
      <c r="X12" s="15">
        <f>'#2025'!X12-'#2024'!X12</f>
        <v>0</v>
      </c>
      <c r="Y12" s="15">
        <f>'#2025'!Y12-'#2024'!Y12</f>
        <v>0</v>
      </c>
      <c r="Z12" s="15">
        <f>'#2025'!Z12-'#2024'!Z12</f>
        <v>0</v>
      </c>
      <c r="AB12" s="16" t="s">
        <v>12</v>
      </c>
      <c r="AC12" s="15">
        <f>'#2025'!AC12-'#2024'!AC12</f>
        <v>-67</v>
      </c>
      <c r="AD12" s="15">
        <f>'#2025'!AD12-'#2024'!AD12</f>
        <v>-16</v>
      </c>
      <c r="AE12" s="15">
        <f>'#2025'!AE12-'#2024'!AE12</f>
        <v>-5</v>
      </c>
      <c r="AF12" s="15">
        <f>'#2025'!AF12-'#2024'!AF12</f>
        <v>-3</v>
      </c>
      <c r="AG12" s="15">
        <f>'#2025'!AG12-'#2024'!AG12</f>
        <v>-2</v>
      </c>
      <c r="AH12" s="15">
        <f>'#2025'!AH12-'#2024'!AH12</f>
        <v>-1</v>
      </c>
      <c r="AI12" s="15"/>
      <c r="AJ12" s="16" t="s">
        <v>13</v>
      </c>
      <c r="AK12" s="15">
        <f>'#2025'!AK12-'#2024'!AK12</f>
        <v>-669</v>
      </c>
      <c r="AL12" s="15">
        <f>'#2025'!AL12-'#2024'!AL12</f>
        <v>-159</v>
      </c>
      <c r="AM12" s="15">
        <f>'#2025'!AM12-'#2024'!AM12</f>
        <v>-49</v>
      </c>
      <c r="AN12" s="15">
        <f>'#2025'!AN12-'#2024'!AN12</f>
        <v>-30</v>
      </c>
      <c r="AO12" s="15">
        <f>'#2025'!AO12-'#2024'!AO12</f>
        <v>-18</v>
      </c>
      <c r="AP12" s="15">
        <f>'#2025'!AP12-'#2024'!AP12</f>
        <v>-8</v>
      </c>
      <c r="AQ12" s="15"/>
      <c r="AR12" s="15">
        <f>'#2025'!AR12-'#2024'!AR12</f>
        <v>-933</v>
      </c>
    </row>
    <row r="13" spans="1:44" x14ac:dyDescent="0.3">
      <c r="A13" s="13">
        <v>8000</v>
      </c>
      <c r="B13" s="13">
        <v>8999</v>
      </c>
      <c r="C13" s="13"/>
      <c r="D13" s="16" t="s">
        <v>9</v>
      </c>
      <c r="E13" s="15">
        <f>'#2025'!E13-'#2024'!E13</f>
        <v>-231</v>
      </c>
      <c r="F13" s="15">
        <f>'#2025'!F13-'#2024'!F13</f>
        <v>-88</v>
      </c>
      <c r="G13" s="15">
        <f>'#2025'!G13-'#2024'!G13</f>
        <v>-21</v>
      </c>
      <c r="H13" s="15">
        <f>'#2025'!H13-'#2024'!H13</f>
        <v>-13</v>
      </c>
      <c r="I13" s="15">
        <f>'#2025'!I13-'#2024'!I13</f>
        <v>-5</v>
      </c>
      <c r="J13" s="15">
        <f>'#2025'!J13-'#2024'!J13</f>
        <v>-6</v>
      </c>
      <c r="L13" s="16" t="s">
        <v>10</v>
      </c>
      <c r="M13" s="15">
        <f>'#2025'!M13-'#2024'!M13</f>
        <v>-374</v>
      </c>
      <c r="N13" s="15">
        <f>'#2025'!N13-'#2024'!N13</f>
        <v>-124</v>
      </c>
      <c r="O13" s="15">
        <f>'#2025'!O13-'#2024'!O13</f>
        <v>-41</v>
      </c>
      <c r="P13" s="15">
        <f>'#2025'!P13-'#2024'!P13</f>
        <v>-26</v>
      </c>
      <c r="Q13" s="15">
        <f>'#2025'!Q13-'#2024'!Q13</f>
        <v>-12</v>
      </c>
      <c r="R13" s="15">
        <f>'#2025'!R13-'#2024'!R13</f>
        <v>-10</v>
      </c>
      <c r="T13" s="16" t="s">
        <v>11</v>
      </c>
      <c r="U13" s="15">
        <f>'#2025'!U13-'#2024'!U13</f>
        <v>-31</v>
      </c>
      <c r="V13" s="15">
        <f>'#2025'!V13-'#2024'!V13</f>
        <v>-14</v>
      </c>
      <c r="W13" s="15">
        <f>'#2025'!W13-'#2024'!W13</f>
        <v>-2</v>
      </c>
      <c r="X13" s="15">
        <f>'#2025'!X13-'#2024'!X13</f>
        <v>-2</v>
      </c>
      <c r="Y13" s="15">
        <f>'#2025'!Y13-'#2024'!Y13</f>
        <v>-1</v>
      </c>
      <c r="Z13" s="15">
        <f>'#2025'!Z13-'#2024'!Z13</f>
        <v>0</v>
      </c>
      <c r="AB13" s="16" t="s">
        <v>12</v>
      </c>
      <c r="AC13" s="15">
        <f>'#2025'!AC13-'#2024'!AC13</f>
        <v>-71</v>
      </c>
      <c r="AD13" s="15">
        <f>'#2025'!AD13-'#2024'!AD13</f>
        <v>-25</v>
      </c>
      <c r="AE13" s="15">
        <f>'#2025'!AE13-'#2024'!AE13</f>
        <v>-7</v>
      </c>
      <c r="AF13" s="15">
        <f>'#2025'!AF13-'#2024'!AF13</f>
        <v>-5</v>
      </c>
      <c r="AG13" s="15">
        <f>'#2025'!AG13-'#2024'!AG13</f>
        <v>-2</v>
      </c>
      <c r="AH13" s="15">
        <f>'#2025'!AH13-'#2024'!AH13</f>
        <v>-2</v>
      </c>
      <c r="AI13" s="15"/>
      <c r="AJ13" s="16" t="s">
        <v>13</v>
      </c>
      <c r="AK13" s="15">
        <f>'#2025'!AK13-'#2024'!AK13</f>
        <v>-707</v>
      </c>
      <c r="AL13" s="15">
        <f>'#2025'!AL13-'#2024'!AL13</f>
        <v>-251</v>
      </c>
      <c r="AM13" s="15">
        <f>'#2025'!AM13-'#2024'!AM13</f>
        <v>-71</v>
      </c>
      <c r="AN13" s="15">
        <f>'#2025'!AN13-'#2024'!AN13</f>
        <v>-46</v>
      </c>
      <c r="AO13" s="15">
        <f>'#2025'!AO13-'#2024'!AO13</f>
        <v>-20</v>
      </c>
      <c r="AP13" s="15">
        <f>'#2025'!AP13-'#2024'!AP13</f>
        <v>-18</v>
      </c>
      <c r="AQ13" s="15"/>
      <c r="AR13" s="15">
        <f>'#2025'!AR13-'#2024'!AR13</f>
        <v>-1113</v>
      </c>
    </row>
    <row r="14" spans="1:44" x14ac:dyDescent="0.3">
      <c r="A14" s="13">
        <v>9000</v>
      </c>
      <c r="B14" s="13">
        <v>9999</v>
      </c>
      <c r="C14" s="13"/>
      <c r="D14" s="16" t="s">
        <v>9</v>
      </c>
      <c r="E14" s="15">
        <f>'#2025'!E14-'#2024'!E14</f>
        <v>-207</v>
      </c>
      <c r="F14" s="15">
        <f>'#2025'!F14-'#2024'!F14</f>
        <v>-57</v>
      </c>
      <c r="G14" s="15">
        <f>'#2025'!G14-'#2024'!G14</f>
        <v>-25</v>
      </c>
      <c r="H14" s="15">
        <f>'#2025'!H14-'#2024'!H14</f>
        <v>-9</v>
      </c>
      <c r="I14" s="15">
        <f>'#2025'!I14-'#2024'!I14</f>
        <v>-3</v>
      </c>
      <c r="J14" s="15">
        <f>'#2025'!J14-'#2024'!J14</f>
        <v>-3</v>
      </c>
      <c r="L14" s="16" t="s">
        <v>10</v>
      </c>
      <c r="M14" s="15">
        <f>'#2025'!M14-'#2024'!M14</f>
        <v>-290</v>
      </c>
      <c r="N14" s="15">
        <f>'#2025'!N14-'#2024'!N14</f>
        <v>-96</v>
      </c>
      <c r="O14" s="15">
        <f>'#2025'!O14-'#2024'!O14</f>
        <v>-43</v>
      </c>
      <c r="P14" s="15">
        <f>'#2025'!P14-'#2024'!P14</f>
        <v>-21</v>
      </c>
      <c r="Q14" s="15">
        <f>'#2025'!Q14-'#2024'!Q14</f>
        <v>-10</v>
      </c>
      <c r="R14" s="15">
        <f>'#2025'!R14-'#2024'!R14</f>
        <v>-8</v>
      </c>
      <c r="T14" s="16" t="s">
        <v>11</v>
      </c>
      <c r="U14" s="15">
        <f>'#2025'!U14-'#2024'!U14</f>
        <v>-32</v>
      </c>
      <c r="V14" s="15">
        <f>'#2025'!V14-'#2024'!V14</f>
        <v>-8</v>
      </c>
      <c r="W14" s="15">
        <f>'#2025'!W14-'#2024'!W14</f>
        <v>-4</v>
      </c>
      <c r="X14" s="15">
        <f>'#2025'!X14-'#2024'!X14</f>
        <v>0</v>
      </c>
      <c r="Y14" s="15">
        <f>'#2025'!Y14-'#2024'!Y14</f>
        <v>0</v>
      </c>
      <c r="Z14" s="15">
        <f>'#2025'!Z14-'#2024'!Z14</f>
        <v>0</v>
      </c>
      <c r="AB14" s="16" t="s">
        <v>12</v>
      </c>
      <c r="AC14" s="15">
        <f>'#2025'!AC14-'#2024'!AC14</f>
        <v>-59</v>
      </c>
      <c r="AD14" s="15">
        <f>'#2025'!AD14-'#2024'!AD14</f>
        <v>-18</v>
      </c>
      <c r="AE14" s="15">
        <f>'#2025'!AE14-'#2024'!AE14</f>
        <v>-8</v>
      </c>
      <c r="AF14" s="15">
        <f>'#2025'!AF14-'#2024'!AF14</f>
        <v>-3</v>
      </c>
      <c r="AG14" s="15">
        <f>'#2025'!AG14-'#2024'!AG14</f>
        <v>-1</v>
      </c>
      <c r="AH14" s="15">
        <f>'#2025'!AH14-'#2024'!AH14</f>
        <v>-1</v>
      </c>
      <c r="AI14" s="15"/>
      <c r="AJ14" s="16" t="s">
        <v>13</v>
      </c>
      <c r="AK14" s="15">
        <f>'#2025'!AK14-'#2024'!AK14</f>
        <v>-588</v>
      </c>
      <c r="AL14" s="15">
        <f>'#2025'!AL14-'#2024'!AL14</f>
        <v>-179</v>
      </c>
      <c r="AM14" s="15">
        <f>'#2025'!AM14-'#2024'!AM14</f>
        <v>-80</v>
      </c>
      <c r="AN14" s="15">
        <f>'#2025'!AN14-'#2024'!AN14</f>
        <v>-33</v>
      </c>
      <c r="AO14" s="15">
        <f>'#2025'!AO14-'#2024'!AO14</f>
        <v>-14</v>
      </c>
      <c r="AP14" s="15">
        <f>'#2025'!AP14-'#2024'!AP14</f>
        <v>-12</v>
      </c>
      <c r="AQ14" s="15"/>
      <c r="AR14" s="15">
        <f>'#2025'!AR14-'#2024'!AR14</f>
        <v>-906</v>
      </c>
    </row>
    <row r="15" spans="1:44" x14ac:dyDescent="0.3">
      <c r="A15" s="13">
        <v>10000</v>
      </c>
      <c r="B15" s="13">
        <v>10999</v>
      </c>
      <c r="C15" s="13"/>
      <c r="D15" s="16" t="s">
        <v>9</v>
      </c>
      <c r="E15" s="15">
        <f>'#2025'!E15-'#2024'!E15</f>
        <v>-383</v>
      </c>
      <c r="F15" s="15">
        <f>'#2025'!F15-'#2024'!F15</f>
        <v>-146</v>
      </c>
      <c r="G15" s="15">
        <f>'#2025'!G15-'#2024'!G15</f>
        <v>-40</v>
      </c>
      <c r="H15" s="15">
        <f>'#2025'!H15-'#2024'!H15</f>
        <v>-14</v>
      </c>
      <c r="I15" s="15">
        <f>'#2025'!I15-'#2024'!I15</f>
        <v>-7</v>
      </c>
      <c r="J15" s="15">
        <f>'#2025'!J15-'#2024'!J15</f>
        <v>-4</v>
      </c>
      <c r="L15" s="16" t="s">
        <v>10</v>
      </c>
      <c r="M15" s="15">
        <f>'#2025'!M15-'#2024'!M15</f>
        <v>-586</v>
      </c>
      <c r="N15" s="15">
        <f>'#2025'!N15-'#2024'!N15</f>
        <v>-220</v>
      </c>
      <c r="O15" s="15">
        <f>'#2025'!O15-'#2024'!O15</f>
        <v>-67</v>
      </c>
      <c r="P15" s="15">
        <f>'#2025'!P15-'#2024'!P15</f>
        <v>-27</v>
      </c>
      <c r="Q15" s="15">
        <f>'#2025'!Q15-'#2024'!Q15</f>
        <v>-13</v>
      </c>
      <c r="R15" s="15">
        <f>'#2025'!R15-'#2024'!R15</f>
        <v>-8</v>
      </c>
      <c r="T15" s="16" t="s">
        <v>11</v>
      </c>
      <c r="U15" s="15">
        <f>'#2025'!U15-'#2024'!U15</f>
        <v>-18</v>
      </c>
      <c r="V15" s="15">
        <f>'#2025'!V15-'#2024'!V15</f>
        <v>-8</v>
      </c>
      <c r="W15" s="15">
        <f>'#2025'!W15-'#2024'!W15</f>
        <v>0</v>
      </c>
      <c r="X15" s="15">
        <f>'#2025'!X15-'#2024'!X15</f>
        <v>1</v>
      </c>
      <c r="Y15" s="15">
        <f>'#2025'!Y15-'#2024'!Y15</f>
        <v>1</v>
      </c>
      <c r="Z15" s="15">
        <f>'#2025'!Z15-'#2024'!Z15</f>
        <v>0</v>
      </c>
      <c r="AB15" s="16" t="s">
        <v>12</v>
      </c>
      <c r="AC15" s="15">
        <f>'#2025'!AC15-'#2024'!AC15</f>
        <v>-86</v>
      </c>
      <c r="AD15" s="15">
        <f>'#2025'!AD15-'#2024'!AD15</f>
        <v>-33</v>
      </c>
      <c r="AE15" s="15">
        <f>'#2025'!AE15-'#2024'!AE15</f>
        <v>-9</v>
      </c>
      <c r="AF15" s="15">
        <f>'#2025'!AF15-'#2024'!AF15</f>
        <v>-4</v>
      </c>
      <c r="AG15" s="15">
        <f>'#2025'!AG15-'#2024'!AG15</f>
        <v>-1</v>
      </c>
      <c r="AH15" s="15">
        <f>'#2025'!AH15-'#2024'!AH15</f>
        <v>-1</v>
      </c>
      <c r="AI15" s="15"/>
      <c r="AJ15" s="16" t="s">
        <v>13</v>
      </c>
      <c r="AK15" s="15">
        <f>'#2025'!AK15-'#2024'!AK15</f>
        <v>-1073</v>
      </c>
      <c r="AL15" s="15">
        <f>'#2025'!AL15-'#2024'!AL15</f>
        <v>-407</v>
      </c>
      <c r="AM15" s="15">
        <f>'#2025'!AM15-'#2024'!AM15</f>
        <v>-116</v>
      </c>
      <c r="AN15" s="15">
        <f>'#2025'!AN15-'#2024'!AN15</f>
        <v>-44</v>
      </c>
      <c r="AO15" s="15">
        <f>'#2025'!AO15-'#2024'!AO15</f>
        <v>-20</v>
      </c>
      <c r="AP15" s="15">
        <f>'#2025'!AP15-'#2024'!AP15</f>
        <v>-13</v>
      </c>
      <c r="AQ15" s="15"/>
      <c r="AR15" s="15">
        <f>'#2025'!AR15-'#2024'!AR15</f>
        <v>-1673</v>
      </c>
    </row>
    <row r="16" spans="1:44" x14ac:dyDescent="0.3">
      <c r="A16" s="13">
        <v>11000</v>
      </c>
      <c r="B16" s="13">
        <v>11999</v>
      </c>
      <c r="C16" s="13"/>
      <c r="D16" s="16" t="s">
        <v>9</v>
      </c>
      <c r="E16" s="15">
        <f>'#2025'!E16-'#2024'!E16</f>
        <v>-506</v>
      </c>
      <c r="F16" s="15">
        <f>'#2025'!F16-'#2024'!F16</f>
        <v>-116</v>
      </c>
      <c r="G16" s="15">
        <f>'#2025'!G16-'#2024'!G16</f>
        <v>-44</v>
      </c>
      <c r="H16" s="15">
        <f>'#2025'!H16-'#2024'!H16</f>
        <v>-13</v>
      </c>
      <c r="I16" s="15">
        <f>'#2025'!I16-'#2024'!I16</f>
        <v>-7</v>
      </c>
      <c r="J16" s="15">
        <f>'#2025'!J16-'#2024'!J16</f>
        <v>-4</v>
      </c>
      <c r="L16" s="16" t="s">
        <v>10</v>
      </c>
      <c r="M16" s="15">
        <f>'#2025'!M16-'#2024'!M16</f>
        <v>-737</v>
      </c>
      <c r="N16" s="15">
        <f>'#2025'!N16-'#2024'!N16</f>
        <v>-177</v>
      </c>
      <c r="O16" s="15">
        <f>'#2025'!O16-'#2024'!O16</f>
        <v>-73</v>
      </c>
      <c r="P16" s="15">
        <f>'#2025'!P16-'#2024'!P16</f>
        <v>-27</v>
      </c>
      <c r="Q16" s="15">
        <f>'#2025'!Q16-'#2024'!Q16</f>
        <v>-14</v>
      </c>
      <c r="R16" s="15">
        <f>'#2025'!R16-'#2024'!R16</f>
        <v>-9</v>
      </c>
      <c r="T16" s="16" t="s">
        <v>11</v>
      </c>
      <c r="U16" s="15">
        <f>'#2025'!U16-'#2024'!U16</f>
        <v>-35</v>
      </c>
      <c r="V16" s="15">
        <f>'#2025'!V16-'#2024'!V16</f>
        <v>-6</v>
      </c>
      <c r="W16" s="15">
        <f>'#2025'!W16-'#2024'!W16</f>
        <v>0</v>
      </c>
      <c r="X16" s="15">
        <f>'#2025'!X16-'#2024'!X16</f>
        <v>1</v>
      </c>
      <c r="Y16" s="15">
        <f>'#2025'!Y16-'#2024'!Y16</f>
        <v>0</v>
      </c>
      <c r="Z16" s="15">
        <f>'#2025'!Z16-'#2024'!Z16</f>
        <v>0</v>
      </c>
      <c r="AB16" s="16" t="s">
        <v>12</v>
      </c>
      <c r="AC16" s="15">
        <f>'#2025'!AC16-'#2024'!AC16</f>
        <v>-111</v>
      </c>
      <c r="AD16" s="15">
        <f>'#2025'!AD16-'#2024'!AD16</f>
        <v>-26</v>
      </c>
      <c r="AE16" s="15">
        <f>'#2025'!AE16-'#2024'!AE16</f>
        <v>-10</v>
      </c>
      <c r="AF16" s="15">
        <f>'#2025'!AF16-'#2024'!AF16</f>
        <v>-3</v>
      </c>
      <c r="AG16" s="15">
        <f>'#2025'!AG16-'#2024'!AG16</f>
        <v>-2</v>
      </c>
      <c r="AH16" s="15">
        <f>'#2025'!AH16-'#2024'!AH16</f>
        <v>-1</v>
      </c>
      <c r="AI16" s="15"/>
      <c r="AJ16" s="16" t="s">
        <v>13</v>
      </c>
      <c r="AK16" s="15">
        <f>'#2025'!AK16-'#2024'!AK16</f>
        <v>-1389</v>
      </c>
      <c r="AL16" s="15">
        <f>'#2025'!AL16-'#2024'!AL16</f>
        <v>-325</v>
      </c>
      <c r="AM16" s="15">
        <f>'#2025'!AM16-'#2024'!AM16</f>
        <v>-127</v>
      </c>
      <c r="AN16" s="15">
        <f>'#2025'!AN16-'#2024'!AN16</f>
        <v>-42</v>
      </c>
      <c r="AO16" s="15">
        <f>'#2025'!AO16-'#2024'!AO16</f>
        <v>-23</v>
      </c>
      <c r="AP16" s="15">
        <f>'#2025'!AP16-'#2024'!AP16</f>
        <v>-14</v>
      </c>
      <c r="AQ16" s="15"/>
      <c r="AR16" s="15">
        <f>'#2025'!AR16-'#2024'!AR16</f>
        <v>-1920</v>
      </c>
    </row>
    <row r="17" spans="1:44" x14ac:dyDescent="0.3">
      <c r="A17" s="13">
        <v>12000</v>
      </c>
      <c r="B17" s="13">
        <v>12999</v>
      </c>
      <c r="C17" s="13"/>
      <c r="D17" s="16" t="s">
        <v>9</v>
      </c>
      <c r="E17" s="15">
        <f>'#2025'!E17-'#2024'!E17</f>
        <v>-403</v>
      </c>
      <c r="F17" s="15">
        <f>'#2025'!F17-'#2024'!F17</f>
        <v>-100</v>
      </c>
      <c r="G17" s="15">
        <f>'#2025'!G17-'#2024'!G17</f>
        <v>-35</v>
      </c>
      <c r="H17" s="15">
        <f>'#2025'!H17-'#2024'!H17</f>
        <v>-17</v>
      </c>
      <c r="I17" s="15">
        <f>'#2025'!I17-'#2024'!I17</f>
        <v>-6</v>
      </c>
      <c r="J17" s="15">
        <f>'#2025'!J17-'#2024'!J17</f>
        <v>-4</v>
      </c>
      <c r="L17" s="16" t="s">
        <v>10</v>
      </c>
      <c r="M17" s="15">
        <f>'#2025'!M17-'#2024'!M17</f>
        <v>-598</v>
      </c>
      <c r="N17" s="15">
        <f>'#2025'!N17-'#2024'!N17</f>
        <v>-152</v>
      </c>
      <c r="O17" s="15">
        <f>'#2025'!O17-'#2024'!O17</f>
        <v>-60</v>
      </c>
      <c r="P17" s="15">
        <f>'#2025'!P17-'#2024'!P17</f>
        <v>-29</v>
      </c>
      <c r="Q17" s="15">
        <f>'#2025'!Q17-'#2024'!Q17</f>
        <v>-11</v>
      </c>
      <c r="R17" s="15">
        <f>'#2025'!R17-'#2024'!R17</f>
        <v>-7</v>
      </c>
      <c r="T17" s="16" t="s">
        <v>11</v>
      </c>
      <c r="U17" s="15">
        <f>'#2025'!U17-'#2024'!U17</f>
        <v>-24</v>
      </c>
      <c r="V17" s="15">
        <f>'#2025'!V17-'#2024'!V17</f>
        <v>-5</v>
      </c>
      <c r="W17" s="15">
        <f>'#2025'!W17-'#2024'!W17</f>
        <v>0</v>
      </c>
      <c r="X17" s="15">
        <f>'#2025'!X17-'#2024'!X17</f>
        <v>0</v>
      </c>
      <c r="Y17" s="15">
        <f>'#2025'!Y17-'#2024'!Y17</f>
        <v>0</v>
      </c>
      <c r="Z17" s="15">
        <f>'#2025'!Z17-'#2024'!Z17</f>
        <v>1</v>
      </c>
      <c r="AB17" s="16" t="s">
        <v>12</v>
      </c>
      <c r="AC17" s="15">
        <f>'#2025'!AC17-'#2024'!AC17</f>
        <v>-89</v>
      </c>
      <c r="AD17" s="15">
        <f>'#2025'!AD17-'#2024'!AD17</f>
        <v>-23</v>
      </c>
      <c r="AE17" s="15">
        <f>'#2025'!AE17-'#2024'!AE17</f>
        <v>-8</v>
      </c>
      <c r="AF17" s="15">
        <f>'#2025'!AF17-'#2024'!AF17</f>
        <v>-4</v>
      </c>
      <c r="AG17" s="15">
        <f>'#2025'!AG17-'#2024'!AG17</f>
        <v>-1</v>
      </c>
      <c r="AH17" s="15">
        <f>'#2025'!AH17-'#2024'!AH17</f>
        <v>-1</v>
      </c>
      <c r="AI17" s="15"/>
      <c r="AJ17" s="16" t="s">
        <v>13</v>
      </c>
      <c r="AK17" s="15">
        <f>'#2025'!AK17-'#2024'!AK17</f>
        <v>-1114</v>
      </c>
      <c r="AL17" s="15">
        <f>'#2025'!AL17-'#2024'!AL17</f>
        <v>-280</v>
      </c>
      <c r="AM17" s="15">
        <f>'#2025'!AM17-'#2024'!AM17</f>
        <v>-103</v>
      </c>
      <c r="AN17" s="15">
        <f>'#2025'!AN17-'#2024'!AN17</f>
        <v>-50</v>
      </c>
      <c r="AO17" s="15">
        <f>'#2025'!AO17-'#2024'!AO17</f>
        <v>-18</v>
      </c>
      <c r="AP17" s="15">
        <f>'#2025'!AP17-'#2024'!AP17</f>
        <v>-11</v>
      </c>
      <c r="AQ17" s="15"/>
      <c r="AR17" s="15">
        <f>'#2025'!AR17-'#2024'!AR17</f>
        <v>-1576</v>
      </c>
    </row>
    <row r="18" spans="1:44" x14ac:dyDescent="0.3">
      <c r="A18" s="13">
        <v>13000</v>
      </c>
      <c r="B18" s="13">
        <v>13999</v>
      </c>
      <c r="C18" s="13"/>
      <c r="D18" s="16" t="s">
        <v>9</v>
      </c>
      <c r="E18" s="15">
        <f>'#2025'!E18-'#2024'!E18</f>
        <v>-493</v>
      </c>
      <c r="F18" s="15">
        <f>'#2025'!F18-'#2024'!F18</f>
        <v>-152</v>
      </c>
      <c r="G18" s="15">
        <f>'#2025'!G18-'#2024'!G18</f>
        <v>-61</v>
      </c>
      <c r="H18" s="15">
        <f>'#2025'!H18-'#2024'!H18</f>
        <v>-21</v>
      </c>
      <c r="I18" s="15">
        <f>'#2025'!I18-'#2024'!I18</f>
        <v>-8</v>
      </c>
      <c r="J18" s="15">
        <f>'#2025'!J18-'#2024'!J18</f>
        <v>-4</v>
      </c>
      <c r="L18" s="16" t="s">
        <v>10</v>
      </c>
      <c r="M18" s="15">
        <f>'#2025'!M18-'#2024'!M18</f>
        <v>-731</v>
      </c>
      <c r="N18" s="15">
        <f>'#2025'!N18-'#2024'!N18</f>
        <v>-218</v>
      </c>
      <c r="O18" s="15">
        <f>'#2025'!O18-'#2024'!O18</f>
        <v>-92</v>
      </c>
      <c r="P18" s="15">
        <f>'#2025'!P18-'#2024'!P18</f>
        <v>-36</v>
      </c>
      <c r="Q18" s="15">
        <f>'#2025'!Q18-'#2024'!Q18</f>
        <v>-16</v>
      </c>
      <c r="R18" s="15">
        <f>'#2025'!R18-'#2024'!R18</f>
        <v>-9</v>
      </c>
      <c r="T18" s="16" t="s">
        <v>11</v>
      </c>
      <c r="U18" s="15">
        <f>'#2025'!U18-'#2024'!U18</f>
        <v>-30</v>
      </c>
      <c r="V18" s="15">
        <f>'#2025'!V18-'#2024'!V18</f>
        <v>-11</v>
      </c>
      <c r="W18" s="15">
        <f>'#2025'!W18-'#2024'!W18</f>
        <v>-3</v>
      </c>
      <c r="X18" s="15">
        <f>'#2025'!X18-'#2024'!X18</f>
        <v>0</v>
      </c>
      <c r="Y18" s="15">
        <f>'#2025'!Y18-'#2024'!Y18</f>
        <v>1</v>
      </c>
      <c r="Z18" s="15">
        <f>'#2025'!Z18-'#2024'!Z18</f>
        <v>0</v>
      </c>
      <c r="AB18" s="16" t="s">
        <v>12</v>
      </c>
      <c r="AC18" s="15">
        <f>'#2025'!AC18-'#2024'!AC18</f>
        <v>-109</v>
      </c>
      <c r="AD18" s="15">
        <f>'#2025'!AD18-'#2024'!AD18</f>
        <v>-34</v>
      </c>
      <c r="AE18" s="15">
        <f>'#2025'!AE18-'#2024'!AE18</f>
        <v>-13</v>
      </c>
      <c r="AF18" s="15">
        <f>'#2025'!AF18-'#2024'!AF18</f>
        <v>-5</v>
      </c>
      <c r="AG18" s="15">
        <f>'#2025'!AG18-'#2024'!AG18</f>
        <v>-2</v>
      </c>
      <c r="AH18" s="15">
        <f>'#2025'!AH18-'#2024'!AH18</f>
        <v>-1</v>
      </c>
      <c r="AI18" s="15"/>
      <c r="AJ18" s="16" t="s">
        <v>13</v>
      </c>
      <c r="AK18" s="15">
        <f>'#2025'!AK18-'#2024'!AK18</f>
        <v>-1363</v>
      </c>
      <c r="AL18" s="15">
        <f>'#2025'!AL18-'#2024'!AL18</f>
        <v>-415</v>
      </c>
      <c r="AM18" s="15">
        <f>'#2025'!AM18-'#2024'!AM18</f>
        <v>-169</v>
      </c>
      <c r="AN18" s="15">
        <f>'#2025'!AN18-'#2024'!AN18</f>
        <v>-62</v>
      </c>
      <c r="AO18" s="15">
        <f>'#2025'!AO18-'#2024'!AO18</f>
        <v>-25</v>
      </c>
      <c r="AP18" s="15">
        <f>'#2025'!AP18-'#2024'!AP18</f>
        <v>-14</v>
      </c>
      <c r="AQ18" s="15"/>
      <c r="AR18" s="15">
        <f>'#2025'!AR18-'#2024'!AR18</f>
        <v>-2048</v>
      </c>
    </row>
    <row r="19" spans="1:44" x14ac:dyDescent="0.3">
      <c r="A19" s="13">
        <v>14000</v>
      </c>
      <c r="B19" s="13">
        <v>14999</v>
      </c>
      <c r="C19" s="13"/>
      <c r="D19" s="16" t="s">
        <v>9</v>
      </c>
      <c r="E19" s="15">
        <f>'#2025'!E19-'#2024'!E19</f>
        <v>-472</v>
      </c>
      <c r="F19" s="15">
        <f>'#2025'!F19-'#2024'!F19</f>
        <v>-129</v>
      </c>
      <c r="G19" s="15">
        <f>'#2025'!G19-'#2024'!G19</f>
        <v>-42</v>
      </c>
      <c r="H19" s="15">
        <f>'#2025'!H19-'#2024'!H19</f>
        <v>-19</v>
      </c>
      <c r="I19" s="15">
        <f>'#2025'!I19-'#2024'!I19</f>
        <v>-7</v>
      </c>
      <c r="J19" s="15">
        <f>'#2025'!J19-'#2024'!J19</f>
        <v>-4</v>
      </c>
      <c r="L19" s="16" t="s">
        <v>10</v>
      </c>
      <c r="M19" s="15">
        <f>'#2025'!M19-'#2024'!M19</f>
        <v>-690</v>
      </c>
      <c r="N19" s="15">
        <f>'#2025'!N19-'#2024'!N19</f>
        <v>-188</v>
      </c>
      <c r="O19" s="15">
        <f>'#2025'!O19-'#2024'!O19</f>
        <v>-63</v>
      </c>
      <c r="P19" s="15">
        <f>'#2025'!P19-'#2024'!P19</f>
        <v>-33</v>
      </c>
      <c r="Q19" s="15">
        <f>'#2025'!Q19-'#2024'!Q19</f>
        <v>-13</v>
      </c>
      <c r="R19" s="15">
        <f>'#2025'!R19-'#2024'!R19</f>
        <v>-7</v>
      </c>
      <c r="T19" s="16" t="s">
        <v>11</v>
      </c>
      <c r="U19" s="15">
        <f>'#2025'!U19-'#2024'!U19</f>
        <v>-31</v>
      </c>
      <c r="V19" s="15">
        <f>'#2025'!V19-'#2024'!V19</f>
        <v>-8</v>
      </c>
      <c r="W19" s="15">
        <f>'#2025'!W19-'#2024'!W19</f>
        <v>-2</v>
      </c>
      <c r="X19" s="15">
        <f>'#2025'!X19-'#2024'!X19</f>
        <v>0</v>
      </c>
      <c r="Y19" s="15">
        <f>'#2025'!Y19-'#2024'!Y19</f>
        <v>1</v>
      </c>
      <c r="Z19" s="15">
        <f>'#2025'!Z19-'#2024'!Z19</f>
        <v>1</v>
      </c>
      <c r="AB19" s="16" t="s">
        <v>12</v>
      </c>
      <c r="AC19" s="15">
        <f>'#2025'!AC19-'#2024'!AC19</f>
        <v>-104</v>
      </c>
      <c r="AD19" s="15">
        <f>'#2025'!AD19-'#2024'!AD19</f>
        <v>-29</v>
      </c>
      <c r="AE19" s="15">
        <f>'#2025'!AE19-'#2024'!AE19</f>
        <v>-10</v>
      </c>
      <c r="AF19" s="15">
        <f>'#2025'!AF19-'#2024'!AF19</f>
        <v>-4</v>
      </c>
      <c r="AG19" s="15">
        <f>'#2025'!AG19-'#2024'!AG19</f>
        <v>-2</v>
      </c>
      <c r="AH19" s="15">
        <f>'#2025'!AH19-'#2024'!AH19</f>
        <v>-1</v>
      </c>
      <c r="AI19" s="15"/>
      <c r="AJ19" s="16" t="s">
        <v>13</v>
      </c>
      <c r="AK19" s="15">
        <f>'#2025'!AK19-'#2024'!AK19</f>
        <v>-1297</v>
      </c>
      <c r="AL19" s="15">
        <f>'#2025'!AL19-'#2024'!AL19</f>
        <v>-354</v>
      </c>
      <c r="AM19" s="15">
        <f>'#2025'!AM19-'#2024'!AM19</f>
        <v>-117</v>
      </c>
      <c r="AN19" s="15">
        <f>'#2025'!AN19-'#2024'!AN19</f>
        <v>-56</v>
      </c>
      <c r="AO19" s="15">
        <f>'#2025'!AO19-'#2024'!AO19</f>
        <v>-21</v>
      </c>
      <c r="AP19" s="15">
        <f>'#2025'!AP19-'#2024'!AP19</f>
        <v>-11</v>
      </c>
      <c r="AQ19" s="15"/>
      <c r="AR19" s="15">
        <f>'#2025'!AR19-'#2024'!AR19</f>
        <v>-1856</v>
      </c>
    </row>
    <row r="20" spans="1:44" x14ac:dyDescent="0.3">
      <c r="A20" s="13">
        <v>15000</v>
      </c>
      <c r="B20" s="13">
        <v>15999</v>
      </c>
      <c r="C20" s="13"/>
      <c r="D20" s="16" t="s">
        <v>9</v>
      </c>
      <c r="E20" s="15">
        <f>'#2025'!E20-'#2024'!E20</f>
        <v>-405</v>
      </c>
      <c r="F20" s="15">
        <f>'#2025'!F20-'#2024'!F20</f>
        <v>-146</v>
      </c>
      <c r="G20" s="15">
        <f>'#2025'!G20-'#2024'!G20</f>
        <v>-46</v>
      </c>
      <c r="H20" s="15">
        <f>'#2025'!H20-'#2024'!H20</f>
        <v>-32</v>
      </c>
      <c r="I20" s="15">
        <f>'#2025'!I20-'#2024'!I20</f>
        <v>-9</v>
      </c>
      <c r="J20" s="15">
        <f>'#2025'!J20-'#2024'!J20</f>
        <v>-6</v>
      </c>
      <c r="L20" s="16" t="s">
        <v>10</v>
      </c>
      <c r="M20" s="15">
        <f>'#2025'!M20-'#2024'!M20</f>
        <v>-614</v>
      </c>
      <c r="N20" s="15">
        <f>'#2025'!N20-'#2024'!N20</f>
        <v>-218</v>
      </c>
      <c r="O20" s="15">
        <f>'#2025'!O20-'#2024'!O20</f>
        <v>-72</v>
      </c>
      <c r="P20" s="15">
        <f>'#2025'!P20-'#2024'!P20</f>
        <v>-52</v>
      </c>
      <c r="Q20" s="15">
        <f>'#2025'!Q20-'#2024'!Q20</f>
        <v>-18</v>
      </c>
      <c r="R20" s="15">
        <f>'#2025'!R20-'#2024'!R20</f>
        <v>-11</v>
      </c>
      <c r="T20" s="16" t="s">
        <v>11</v>
      </c>
      <c r="U20" s="15">
        <f>'#2025'!U20-'#2024'!U20</f>
        <v>-21</v>
      </c>
      <c r="V20" s="15">
        <f>'#2025'!V20-'#2024'!V20</f>
        <v>-9</v>
      </c>
      <c r="W20" s="15">
        <f>'#2025'!W20-'#2024'!W20</f>
        <v>-2</v>
      </c>
      <c r="X20" s="15">
        <f>'#2025'!X20-'#2024'!X20</f>
        <v>-1</v>
      </c>
      <c r="Y20" s="15">
        <f>'#2025'!Y20-'#2024'!Y20</f>
        <v>0</v>
      </c>
      <c r="Z20" s="15">
        <f>'#2025'!Z20-'#2024'!Z20</f>
        <v>0</v>
      </c>
      <c r="AB20" s="16" t="s">
        <v>12</v>
      </c>
      <c r="AC20" s="15">
        <f>'#2025'!AC20-'#2024'!AC20</f>
        <v>-90</v>
      </c>
      <c r="AD20" s="15">
        <f>'#2025'!AD20-'#2024'!AD20</f>
        <v>-33</v>
      </c>
      <c r="AE20" s="15">
        <f>'#2025'!AE20-'#2024'!AE20</f>
        <v>-10</v>
      </c>
      <c r="AF20" s="15">
        <f>'#2025'!AF20-'#2024'!AF20</f>
        <v>-7</v>
      </c>
      <c r="AG20" s="15">
        <f>'#2025'!AG20-'#2024'!AG20</f>
        <v>-2</v>
      </c>
      <c r="AH20" s="15">
        <f>'#2025'!AH20-'#2024'!AH20</f>
        <v>-2</v>
      </c>
      <c r="AI20" s="15"/>
      <c r="AJ20" s="16" t="s">
        <v>13</v>
      </c>
      <c r="AK20" s="15">
        <f>'#2025'!AK20-'#2024'!AK20</f>
        <v>-1130</v>
      </c>
      <c r="AL20" s="15">
        <f>'#2025'!AL20-'#2024'!AL20</f>
        <v>-406</v>
      </c>
      <c r="AM20" s="15">
        <f>'#2025'!AM20-'#2024'!AM20</f>
        <v>-130</v>
      </c>
      <c r="AN20" s="15">
        <f>'#2025'!AN20-'#2024'!AN20</f>
        <v>-92</v>
      </c>
      <c r="AO20" s="15">
        <f>'#2025'!AO20-'#2024'!AO20</f>
        <v>-29</v>
      </c>
      <c r="AP20" s="15">
        <f>'#2025'!AP20-'#2024'!AP20</f>
        <v>-19</v>
      </c>
      <c r="AQ20" s="15"/>
      <c r="AR20" s="15">
        <f>'#2025'!AR20-'#2024'!AR20</f>
        <v>-1806</v>
      </c>
    </row>
    <row r="21" spans="1:44" x14ac:dyDescent="0.3">
      <c r="A21" s="13">
        <v>16000</v>
      </c>
      <c r="B21" s="13">
        <v>16999</v>
      </c>
      <c r="C21" s="13"/>
      <c r="D21" s="16" t="s">
        <v>9</v>
      </c>
      <c r="E21" s="15">
        <f>'#2025'!E21-'#2024'!E21</f>
        <v>-318</v>
      </c>
      <c r="F21" s="15">
        <f>'#2025'!F21-'#2024'!F21</f>
        <v>-167</v>
      </c>
      <c r="G21" s="15">
        <f>'#2025'!G21-'#2024'!G21</f>
        <v>-56</v>
      </c>
      <c r="H21" s="15">
        <f>'#2025'!H21-'#2024'!H21</f>
        <v>-32</v>
      </c>
      <c r="I21" s="15">
        <f>'#2025'!I21-'#2024'!I21</f>
        <v>-15</v>
      </c>
      <c r="J21" s="15">
        <f>'#2025'!J21-'#2024'!J21</f>
        <v>-4</v>
      </c>
      <c r="L21" s="16" t="s">
        <v>10</v>
      </c>
      <c r="M21" s="15">
        <f>'#2025'!M21-'#2024'!M21</f>
        <v>-473</v>
      </c>
      <c r="N21" s="15">
        <f>'#2025'!N21-'#2024'!N21</f>
        <v>-246</v>
      </c>
      <c r="O21" s="15">
        <f>'#2025'!O21-'#2024'!O21</f>
        <v>-84</v>
      </c>
      <c r="P21" s="15">
        <f>'#2025'!P21-'#2024'!P21</f>
        <v>-53</v>
      </c>
      <c r="Q21" s="15">
        <f>'#2025'!Q21-'#2024'!Q21</f>
        <v>-24</v>
      </c>
      <c r="R21" s="15">
        <f>'#2025'!R21-'#2024'!R21</f>
        <v>-9</v>
      </c>
      <c r="T21" s="16" t="s">
        <v>11</v>
      </c>
      <c r="U21" s="15">
        <f>'#2025'!U21-'#2024'!U21</f>
        <v>-19</v>
      </c>
      <c r="V21" s="15">
        <f>'#2025'!V21-'#2024'!V21</f>
        <v>-11</v>
      </c>
      <c r="W21" s="15">
        <f>'#2025'!W21-'#2024'!W21</f>
        <v>-3</v>
      </c>
      <c r="X21" s="15">
        <f>'#2025'!X21-'#2024'!X21</f>
        <v>0</v>
      </c>
      <c r="Y21" s="15">
        <f>'#2025'!Y21-'#2024'!Y21</f>
        <v>0</v>
      </c>
      <c r="Z21" s="15">
        <f>'#2025'!Z21-'#2024'!Z21</f>
        <v>0</v>
      </c>
      <c r="AB21" s="16" t="s">
        <v>12</v>
      </c>
      <c r="AC21" s="15">
        <f>'#2025'!AC21-'#2024'!AC21</f>
        <v>-70</v>
      </c>
      <c r="AD21" s="15">
        <f>'#2025'!AD21-'#2024'!AD21</f>
        <v>-37</v>
      </c>
      <c r="AE21" s="15">
        <f>'#2025'!AE21-'#2024'!AE21</f>
        <v>-12</v>
      </c>
      <c r="AF21" s="15">
        <f>'#2025'!AF21-'#2024'!AF21</f>
        <v>-8</v>
      </c>
      <c r="AG21" s="15">
        <f>'#2025'!AG21-'#2024'!AG21</f>
        <v>-3</v>
      </c>
      <c r="AH21" s="15">
        <f>'#2025'!AH21-'#2024'!AH21</f>
        <v>-1</v>
      </c>
      <c r="AI21" s="15"/>
      <c r="AJ21" s="16" t="s">
        <v>13</v>
      </c>
      <c r="AK21" s="15">
        <f>'#2025'!AK21-'#2024'!AK21</f>
        <v>-880</v>
      </c>
      <c r="AL21" s="15">
        <f>'#2025'!AL21-'#2024'!AL21</f>
        <v>-461</v>
      </c>
      <c r="AM21" s="15">
        <f>'#2025'!AM21-'#2024'!AM21</f>
        <v>-155</v>
      </c>
      <c r="AN21" s="15">
        <f>'#2025'!AN21-'#2024'!AN21</f>
        <v>-93</v>
      </c>
      <c r="AO21" s="15">
        <f>'#2025'!AO21-'#2024'!AO21</f>
        <v>-42</v>
      </c>
      <c r="AP21" s="15">
        <f>'#2025'!AP21-'#2024'!AP21</f>
        <v>-14</v>
      </c>
      <c r="AQ21" s="15"/>
      <c r="AR21" s="15">
        <f>'#2025'!AR21-'#2024'!AR21</f>
        <v>-1645</v>
      </c>
    </row>
    <row r="22" spans="1:44" x14ac:dyDescent="0.3">
      <c r="A22" s="13">
        <v>17000</v>
      </c>
      <c r="B22" s="13">
        <v>17999</v>
      </c>
      <c r="C22" s="13"/>
      <c r="D22" s="16" t="s">
        <v>9</v>
      </c>
      <c r="E22" s="15">
        <f>'#2025'!E22-'#2024'!E22</f>
        <v>-325</v>
      </c>
      <c r="F22" s="15">
        <f>'#2025'!F22-'#2024'!F22</f>
        <v>-96</v>
      </c>
      <c r="G22" s="15">
        <f>'#2025'!G22-'#2024'!G22</f>
        <v>-42</v>
      </c>
      <c r="H22" s="15">
        <f>'#2025'!H22-'#2024'!H22</f>
        <v>-22</v>
      </c>
      <c r="I22" s="15">
        <f>'#2025'!I22-'#2024'!I22</f>
        <v>-12</v>
      </c>
      <c r="J22" s="15">
        <f>'#2025'!J22-'#2024'!J22</f>
        <v>-4</v>
      </c>
      <c r="L22" s="16" t="s">
        <v>10</v>
      </c>
      <c r="M22" s="15">
        <f>'#2025'!M22-'#2024'!M22</f>
        <v>-461</v>
      </c>
      <c r="N22" s="15">
        <f>'#2025'!N22-'#2024'!N22</f>
        <v>-141</v>
      </c>
      <c r="O22" s="15">
        <f>'#2025'!O22-'#2024'!O22</f>
        <v>-65</v>
      </c>
      <c r="P22" s="15">
        <f>'#2025'!P22-'#2024'!P22</f>
        <v>-40</v>
      </c>
      <c r="Q22" s="15">
        <f>'#2025'!Q22-'#2024'!Q22</f>
        <v>-20</v>
      </c>
      <c r="R22" s="15">
        <f>'#2025'!R22-'#2024'!R22</f>
        <v>-8</v>
      </c>
      <c r="T22" s="16" t="s">
        <v>11</v>
      </c>
      <c r="U22" s="15">
        <f>'#2025'!U22-'#2024'!U22</f>
        <v>-25</v>
      </c>
      <c r="V22" s="15">
        <f>'#2025'!V22-'#2024'!V22</f>
        <v>-6</v>
      </c>
      <c r="W22" s="15">
        <f>'#2025'!W22-'#2024'!W22</f>
        <v>-2</v>
      </c>
      <c r="X22" s="15">
        <f>'#2025'!X22-'#2024'!X22</f>
        <v>0</v>
      </c>
      <c r="Y22" s="15">
        <f>'#2025'!Y22-'#2024'!Y22</f>
        <v>0</v>
      </c>
      <c r="Z22" s="15">
        <f>'#2025'!Z22-'#2024'!Z22</f>
        <v>1</v>
      </c>
      <c r="AB22" s="16" t="s">
        <v>12</v>
      </c>
      <c r="AC22" s="15">
        <f>'#2025'!AC22-'#2024'!AC22</f>
        <v>-70</v>
      </c>
      <c r="AD22" s="15">
        <f>'#2025'!AD22-'#2024'!AD22</f>
        <v>-21</v>
      </c>
      <c r="AE22" s="15">
        <f>'#2025'!AE22-'#2024'!AE22</f>
        <v>-9</v>
      </c>
      <c r="AF22" s="15">
        <f>'#2025'!AF22-'#2024'!AF22</f>
        <v>-5</v>
      </c>
      <c r="AG22" s="15">
        <f>'#2025'!AG22-'#2024'!AG22</f>
        <v>-3</v>
      </c>
      <c r="AH22" s="15">
        <f>'#2025'!AH22-'#2024'!AH22</f>
        <v>-1</v>
      </c>
      <c r="AI22" s="15"/>
      <c r="AJ22" s="16" t="s">
        <v>13</v>
      </c>
      <c r="AK22" s="15">
        <f>'#2025'!AK22-'#2024'!AK22</f>
        <v>-881</v>
      </c>
      <c r="AL22" s="15">
        <f>'#2025'!AL22-'#2024'!AL22</f>
        <v>-264</v>
      </c>
      <c r="AM22" s="15">
        <f>'#2025'!AM22-'#2024'!AM22</f>
        <v>-118</v>
      </c>
      <c r="AN22" s="15">
        <f>'#2025'!AN22-'#2024'!AN22</f>
        <v>-67</v>
      </c>
      <c r="AO22" s="15">
        <f>'#2025'!AO22-'#2024'!AO22</f>
        <v>-35</v>
      </c>
      <c r="AP22" s="15">
        <f>'#2025'!AP22-'#2024'!AP22</f>
        <v>-12</v>
      </c>
      <c r="AQ22" s="15"/>
      <c r="AR22" s="15">
        <f>'#2025'!AR22-'#2024'!AR22</f>
        <v>-1377</v>
      </c>
    </row>
    <row r="23" spans="1:44" x14ac:dyDescent="0.3">
      <c r="A23" s="13">
        <v>18000</v>
      </c>
      <c r="B23" s="13">
        <v>18999</v>
      </c>
      <c r="C23" s="13"/>
      <c r="D23" s="16" t="s">
        <v>9</v>
      </c>
      <c r="E23" s="15">
        <f>'#2025'!E23-'#2024'!E23</f>
        <v>-426</v>
      </c>
      <c r="F23" s="15">
        <f>'#2025'!F23-'#2024'!F23</f>
        <v>-108</v>
      </c>
      <c r="G23" s="15">
        <f>'#2025'!G23-'#2024'!G23</f>
        <v>-59</v>
      </c>
      <c r="H23" s="15">
        <f>'#2025'!H23-'#2024'!H23</f>
        <v>-25</v>
      </c>
      <c r="I23" s="15">
        <f>'#2025'!I23-'#2024'!I23</f>
        <v>-18</v>
      </c>
      <c r="J23" s="15">
        <f>'#2025'!J23-'#2024'!J23</f>
        <v>-63</v>
      </c>
      <c r="L23" s="16" t="s">
        <v>10</v>
      </c>
      <c r="M23" s="15">
        <f>'#2025'!M23-'#2024'!M23</f>
        <v>-595</v>
      </c>
      <c r="N23" s="15">
        <f>'#2025'!N23-'#2024'!N23</f>
        <v>-163</v>
      </c>
      <c r="O23" s="15">
        <f>'#2025'!O23-'#2024'!O23</f>
        <v>-89</v>
      </c>
      <c r="P23" s="15">
        <f>'#2025'!P23-'#2024'!P23</f>
        <v>-42</v>
      </c>
      <c r="Q23" s="15">
        <f>'#2025'!Q23-'#2024'!Q23</f>
        <v>-29</v>
      </c>
      <c r="R23" s="15">
        <f>'#2025'!R23-'#2024'!R23</f>
        <v>-73</v>
      </c>
      <c r="T23" s="16" t="s">
        <v>11</v>
      </c>
      <c r="U23" s="15">
        <f>'#2025'!U23-'#2024'!U23</f>
        <v>-36</v>
      </c>
      <c r="V23" s="15">
        <f>'#2025'!V23-'#2024'!V23</f>
        <v>-6</v>
      </c>
      <c r="W23" s="15">
        <f>'#2025'!W23-'#2024'!W23</f>
        <v>-4</v>
      </c>
      <c r="X23" s="15">
        <f>'#2025'!X23-'#2024'!X23</f>
        <v>0</v>
      </c>
      <c r="Y23" s="15">
        <f>'#2025'!Y23-'#2024'!Y23</f>
        <v>0</v>
      </c>
      <c r="Z23" s="15">
        <f>'#2025'!Z23-'#2024'!Z23</f>
        <v>-9</v>
      </c>
      <c r="AB23" s="16" t="s">
        <v>12</v>
      </c>
      <c r="AC23" s="15">
        <f>'#2025'!AC23-'#2024'!AC23</f>
        <v>-92</v>
      </c>
      <c r="AD23" s="15">
        <f>'#2025'!AD23-'#2024'!AD23</f>
        <v>-24</v>
      </c>
      <c r="AE23" s="15">
        <f>'#2025'!AE23-'#2024'!AE23</f>
        <v>-13</v>
      </c>
      <c r="AF23" s="15">
        <f>'#2025'!AF23-'#2024'!AF23</f>
        <v>-6</v>
      </c>
      <c r="AG23" s="15">
        <f>'#2025'!AG23-'#2024'!AG23</f>
        <v>-4</v>
      </c>
      <c r="AH23" s="15">
        <f>'#2025'!AH23-'#2024'!AH23</f>
        <v>-12</v>
      </c>
      <c r="AI23" s="15"/>
      <c r="AJ23" s="16" t="s">
        <v>13</v>
      </c>
      <c r="AK23" s="15">
        <f>'#2025'!AK23-'#2024'!AK23</f>
        <v>-1149</v>
      </c>
      <c r="AL23" s="15">
        <f>'#2025'!AL23-'#2024'!AL23</f>
        <v>-301</v>
      </c>
      <c r="AM23" s="15">
        <f>'#2025'!AM23-'#2024'!AM23</f>
        <v>-165</v>
      </c>
      <c r="AN23" s="15">
        <f>'#2025'!AN23-'#2024'!AN23</f>
        <v>-73</v>
      </c>
      <c r="AO23" s="15">
        <f>'#2025'!AO23-'#2024'!AO23</f>
        <v>-51</v>
      </c>
      <c r="AP23" s="15">
        <f>'#2025'!AP23-'#2024'!AP23</f>
        <v>-157</v>
      </c>
      <c r="AQ23" s="15"/>
      <c r="AR23" s="15">
        <f>'#2025'!AR23-'#2024'!AR23</f>
        <v>-1896</v>
      </c>
    </row>
    <row r="24" spans="1:44" x14ac:dyDescent="0.3">
      <c r="A24" s="40">
        <v>19000</v>
      </c>
      <c r="B24" s="13">
        <v>19999</v>
      </c>
      <c r="C24" s="13"/>
      <c r="D24" s="16" t="s">
        <v>9</v>
      </c>
      <c r="E24" s="15">
        <f>'#2025'!E24-'#2024'!E24</f>
        <v>1244</v>
      </c>
      <c r="F24" s="15">
        <f>'#2025'!F24-'#2024'!F24</f>
        <v>-99</v>
      </c>
      <c r="G24" s="15">
        <f>'#2025'!G24-'#2024'!G24</f>
        <v>-32</v>
      </c>
      <c r="H24" s="15">
        <f>'#2025'!H24-'#2024'!H24</f>
        <v>-29</v>
      </c>
      <c r="I24" s="15">
        <f>'#2025'!I24-'#2024'!I24</f>
        <v>-11</v>
      </c>
      <c r="J24" s="15">
        <f>'#2025'!J24-'#2024'!J24</f>
        <v>-5</v>
      </c>
      <c r="L24" s="16" t="s">
        <v>10</v>
      </c>
      <c r="M24" s="15">
        <f>'#2025'!M24-'#2024'!M24</f>
        <v>1335</v>
      </c>
      <c r="N24" s="15">
        <f>'#2025'!N24-'#2024'!N24</f>
        <v>-149</v>
      </c>
      <c r="O24" s="15">
        <f>'#2025'!O24-'#2024'!O24</f>
        <v>-50</v>
      </c>
      <c r="P24" s="15">
        <f>'#2025'!P24-'#2024'!P24</f>
        <v>-44</v>
      </c>
      <c r="Q24" s="15">
        <f>'#2025'!Q24-'#2024'!Q24</f>
        <v>-21</v>
      </c>
      <c r="R24" s="15">
        <f>'#2025'!R24-'#2024'!R24</f>
        <v>-10</v>
      </c>
      <c r="T24" s="16" t="s">
        <v>11</v>
      </c>
      <c r="U24" s="15">
        <f>'#2025'!U24-'#2024'!U24</f>
        <v>212</v>
      </c>
      <c r="V24" s="15">
        <f>'#2025'!V24-'#2024'!V24</f>
        <v>-6</v>
      </c>
      <c r="W24" s="15">
        <f>'#2025'!W24-'#2024'!W24</f>
        <v>-1</v>
      </c>
      <c r="X24" s="15">
        <f>'#2025'!X24-'#2024'!X24</f>
        <v>-2</v>
      </c>
      <c r="Y24" s="15">
        <f>'#2025'!Y24-'#2024'!Y24</f>
        <v>0</v>
      </c>
      <c r="Z24" s="15">
        <f>'#2025'!Z24-'#2024'!Z24</f>
        <v>1</v>
      </c>
      <c r="AB24" s="16" t="s">
        <v>12</v>
      </c>
      <c r="AC24" s="15">
        <f>'#2025'!AC24-'#2024'!AC24</f>
        <v>243</v>
      </c>
      <c r="AD24" s="15">
        <f>'#2025'!AD24-'#2024'!AD24</f>
        <v>-22</v>
      </c>
      <c r="AE24" s="15">
        <f>'#2025'!AE24-'#2024'!AE24</f>
        <v>-7</v>
      </c>
      <c r="AF24" s="15">
        <f>'#2025'!AF24-'#2024'!AF24</f>
        <v>-6</v>
      </c>
      <c r="AG24" s="15">
        <f>'#2025'!AG24-'#2024'!AG24</f>
        <v>-3</v>
      </c>
      <c r="AH24" s="15">
        <f>'#2025'!AH24-'#2024'!AH24</f>
        <v>-1</v>
      </c>
      <c r="AI24" s="15"/>
      <c r="AJ24" s="16" t="s">
        <v>13</v>
      </c>
      <c r="AK24" s="15">
        <f>'#2025'!AK24-'#2024'!AK24</f>
        <v>3034</v>
      </c>
      <c r="AL24" s="15">
        <f>'#2025'!AL24-'#2024'!AL24</f>
        <v>-276</v>
      </c>
      <c r="AM24" s="15">
        <f>'#2025'!AM24-'#2024'!AM24</f>
        <v>-90</v>
      </c>
      <c r="AN24" s="15">
        <f>'#2025'!AN24-'#2024'!AN24</f>
        <v>-81</v>
      </c>
      <c r="AO24" s="15">
        <f>'#2025'!AO24-'#2024'!AO24</f>
        <v>-35</v>
      </c>
      <c r="AP24" s="15">
        <f>'#2025'!AP24-'#2024'!AP24</f>
        <v>-15</v>
      </c>
      <c r="AQ24" s="15"/>
      <c r="AR24" s="15">
        <f>'#2025'!AR24-'#2024'!AR24</f>
        <v>2537</v>
      </c>
    </row>
    <row r="25" spans="1:44" x14ac:dyDescent="0.3">
      <c r="A25" s="13">
        <v>20000</v>
      </c>
      <c r="B25" s="13">
        <v>20999</v>
      </c>
      <c r="C25" s="13"/>
      <c r="D25" s="16" t="s">
        <v>9</v>
      </c>
      <c r="E25" s="15">
        <f>'#2025'!E25-'#2024'!E25</f>
        <v>991</v>
      </c>
      <c r="F25" s="15">
        <f>'#2025'!F25-'#2024'!F25</f>
        <v>-159</v>
      </c>
      <c r="G25" s="15">
        <f>'#2025'!G25-'#2024'!G25</f>
        <v>-50</v>
      </c>
      <c r="H25" s="15">
        <f>'#2025'!H25-'#2024'!H25</f>
        <v>-72</v>
      </c>
      <c r="I25" s="15">
        <f>'#2025'!I25-'#2024'!I25</f>
        <v>-21</v>
      </c>
      <c r="J25" s="15">
        <f>'#2025'!J25-'#2024'!J25</f>
        <v>-6</v>
      </c>
      <c r="L25" s="16" t="s">
        <v>10</v>
      </c>
      <c r="M25" s="15">
        <f>'#2025'!M25-'#2024'!M25</f>
        <v>1111</v>
      </c>
      <c r="N25" s="15">
        <f>'#2025'!N25-'#2024'!N25</f>
        <v>-212</v>
      </c>
      <c r="O25" s="15">
        <f>'#2025'!O25-'#2024'!O25</f>
        <v>-69</v>
      </c>
      <c r="P25" s="15">
        <f>'#2025'!P25-'#2024'!P25</f>
        <v>-92</v>
      </c>
      <c r="Q25" s="15">
        <f>'#2025'!Q25-'#2024'!Q25</f>
        <v>-32</v>
      </c>
      <c r="R25" s="15">
        <f>'#2025'!R25-'#2024'!R25</f>
        <v>-10</v>
      </c>
      <c r="T25" s="16" t="s">
        <v>11</v>
      </c>
      <c r="U25" s="15">
        <f>'#2025'!U25-'#2024'!U25</f>
        <v>121</v>
      </c>
      <c r="V25" s="15">
        <f>'#2025'!V25-'#2024'!V25</f>
        <v>-22</v>
      </c>
      <c r="W25" s="15">
        <f>'#2025'!W25-'#2024'!W25</f>
        <v>-7</v>
      </c>
      <c r="X25" s="15">
        <f>'#2025'!X25-'#2024'!X25</f>
        <v>-10</v>
      </c>
      <c r="Y25" s="15">
        <f>'#2025'!Y25-'#2024'!Y25</f>
        <v>-3</v>
      </c>
      <c r="Z25" s="15">
        <f>'#2025'!Z25-'#2024'!Z25</f>
        <v>-1</v>
      </c>
      <c r="AB25" s="16" t="s">
        <v>12</v>
      </c>
      <c r="AC25" s="15">
        <f>'#2025'!AC25-'#2024'!AC25</f>
        <v>193</v>
      </c>
      <c r="AD25" s="15">
        <f>'#2025'!AD25-'#2024'!AD25</f>
        <v>-34</v>
      </c>
      <c r="AE25" s="15">
        <f>'#2025'!AE25-'#2024'!AE25</f>
        <v>-11</v>
      </c>
      <c r="AF25" s="15">
        <f>'#2025'!AF25-'#2024'!AF25</f>
        <v>-15</v>
      </c>
      <c r="AG25" s="15">
        <f>'#2025'!AG25-'#2024'!AG25</f>
        <v>-4</v>
      </c>
      <c r="AH25" s="15">
        <f>'#2025'!AH25-'#2024'!AH25</f>
        <v>-2</v>
      </c>
      <c r="AI25" s="15"/>
      <c r="AJ25" s="16" t="s">
        <v>13</v>
      </c>
      <c r="AK25" s="15">
        <f>'#2025'!AK25-'#2024'!AK25</f>
        <v>2416</v>
      </c>
      <c r="AL25" s="15">
        <f>'#2025'!AL25-'#2024'!AL25</f>
        <v>-427</v>
      </c>
      <c r="AM25" s="15">
        <f>'#2025'!AM25-'#2024'!AM25</f>
        <v>-137</v>
      </c>
      <c r="AN25" s="15">
        <f>'#2025'!AN25-'#2024'!AN25</f>
        <v>-189</v>
      </c>
      <c r="AO25" s="15">
        <f>'#2025'!AO25-'#2024'!AO25</f>
        <v>-60</v>
      </c>
      <c r="AP25" s="15">
        <f>'#2025'!AP25-'#2024'!AP25</f>
        <v>-19</v>
      </c>
      <c r="AQ25" s="15"/>
      <c r="AR25" s="15">
        <f>'#2025'!AR25-'#2024'!AR25</f>
        <v>1584</v>
      </c>
    </row>
    <row r="26" spans="1:44" x14ac:dyDescent="0.3">
      <c r="A26" s="13">
        <v>21000</v>
      </c>
      <c r="B26" s="13">
        <v>21999</v>
      </c>
      <c r="C26" s="13"/>
      <c r="D26" s="16" t="s">
        <v>9</v>
      </c>
      <c r="E26" s="15">
        <f>'#2025'!E26-'#2024'!E26</f>
        <v>602</v>
      </c>
      <c r="F26" s="15">
        <f>'#2025'!F26-'#2024'!F26</f>
        <v>-170</v>
      </c>
      <c r="G26" s="15">
        <f>'#2025'!G26-'#2024'!G26</f>
        <v>-53</v>
      </c>
      <c r="H26" s="15">
        <f>'#2025'!H26-'#2024'!H26</f>
        <v>-1</v>
      </c>
      <c r="I26" s="15">
        <f>'#2025'!I26-'#2024'!I26</f>
        <v>-17</v>
      </c>
      <c r="J26" s="15">
        <f>'#2025'!J26-'#2024'!J26</f>
        <v>-7</v>
      </c>
      <c r="L26" s="16" t="s">
        <v>10</v>
      </c>
      <c r="M26" s="15">
        <f>'#2025'!M26-'#2024'!M26</f>
        <v>676</v>
      </c>
      <c r="N26" s="15">
        <f>'#2025'!N26-'#2024'!N26</f>
        <v>-226</v>
      </c>
      <c r="O26" s="15">
        <f>'#2025'!O26-'#2024'!O26</f>
        <v>-74</v>
      </c>
      <c r="P26" s="15">
        <f>'#2025'!P26-'#2024'!P26</f>
        <v>-13</v>
      </c>
      <c r="Q26" s="15">
        <f>'#2025'!Q26-'#2024'!Q26</f>
        <v>-26</v>
      </c>
      <c r="R26" s="15">
        <f>'#2025'!R26-'#2024'!R26</f>
        <v>-12</v>
      </c>
      <c r="T26" s="16" t="s">
        <v>11</v>
      </c>
      <c r="U26" s="15">
        <f>'#2025'!U26-'#2024'!U26</f>
        <v>73</v>
      </c>
      <c r="V26" s="15">
        <f>'#2025'!V26-'#2024'!V26</f>
        <v>-23</v>
      </c>
      <c r="W26" s="15">
        <f>'#2025'!W26-'#2024'!W26</f>
        <v>-7</v>
      </c>
      <c r="X26" s="15">
        <f>'#2025'!X26-'#2024'!X26</f>
        <v>-1</v>
      </c>
      <c r="Y26" s="15">
        <f>'#2025'!Y26-'#2024'!Y26</f>
        <v>-3</v>
      </c>
      <c r="Z26" s="15">
        <f>'#2025'!Z26-'#2024'!Z26</f>
        <v>-1</v>
      </c>
      <c r="AB26" s="16" t="s">
        <v>12</v>
      </c>
      <c r="AC26" s="15">
        <f>'#2025'!AC26-'#2024'!AC26</f>
        <v>118</v>
      </c>
      <c r="AD26" s="15">
        <f>'#2025'!AD26-'#2024'!AD26</f>
        <v>-36</v>
      </c>
      <c r="AE26" s="15">
        <f>'#2025'!AE26-'#2024'!AE26</f>
        <v>-12</v>
      </c>
      <c r="AF26" s="15">
        <f>'#2025'!AF26-'#2024'!AF26</f>
        <v>-2</v>
      </c>
      <c r="AG26" s="15">
        <f>'#2025'!AG26-'#2024'!AG26</f>
        <v>-4</v>
      </c>
      <c r="AH26" s="15">
        <f>'#2025'!AH26-'#2024'!AH26</f>
        <v>-1</v>
      </c>
      <c r="AI26" s="15"/>
      <c r="AJ26" s="16" t="s">
        <v>13</v>
      </c>
      <c r="AK26" s="15">
        <f>'#2025'!AK26-'#2024'!AK26</f>
        <v>1469</v>
      </c>
      <c r="AL26" s="15">
        <f>'#2025'!AL26-'#2024'!AL26</f>
        <v>-455</v>
      </c>
      <c r="AM26" s="15">
        <f>'#2025'!AM26-'#2024'!AM26</f>
        <v>-146</v>
      </c>
      <c r="AN26" s="15">
        <f>'#2025'!AN26-'#2024'!AN26</f>
        <v>-17</v>
      </c>
      <c r="AO26" s="15">
        <f>'#2025'!AO26-'#2024'!AO26</f>
        <v>-50</v>
      </c>
      <c r="AP26" s="15">
        <f>'#2025'!AP26-'#2024'!AP26</f>
        <v>-21</v>
      </c>
      <c r="AQ26" s="15"/>
      <c r="AR26" s="15">
        <f>'#2025'!AR26-'#2024'!AR26</f>
        <v>780</v>
      </c>
    </row>
    <row r="27" spans="1:44" x14ac:dyDescent="0.3">
      <c r="A27" s="13">
        <v>22000</v>
      </c>
      <c r="B27" s="13">
        <v>22999</v>
      </c>
      <c r="C27" s="13"/>
      <c r="D27" s="16" t="s">
        <v>9</v>
      </c>
      <c r="E27" s="15">
        <f>'#2025'!E27-'#2024'!E27</f>
        <v>520</v>
      </c>
      <c r="F27" s="15">
        <f>'#2025'!F27-'#2024'!F27</f>
        <v>-151</v>
      </c>
      <c r="G27" s="15">
        <f>'#2025'!G27-'#2024'!G27</f>
        <v>-49</v>
      </c>
      <c r="H27" s="15">
        <f>'#2025'!H27-'#2024'!H27</f>
        <v>-16</v>
      </c>
      <c r="I27" s="15">
        <f>'#2025'!I27-'#2024'!I27</f>
        <v>-13</v>
      </c>
      <c r="J27" s="15">
        <f>'#2025'!J27-'#2024'!J27</f>
        <v>-8</v>
      </c>
      <c r="L27" s="16" t="s">
        <v>10</v>
      </c>
      <c r="M27" s="15">
        <f>'#2025'!M27-'#2024'!M27</f>
        <v>584</v>
      </c>
      <c r="N27" s="15">
        <f>'#2025'!N27-'#2024'!N27</f>
        <v>-202</v>
      </c>
      <c r="O27" s="15">
        <f>'#2025'!O27-'#2024'!O27</f>
        <v>-66</v>
      </c>
      <c r="P27" s="15">
        <f>'#2025'!P27-'#2024'!P27</f>
        <v>-28</v>
      </c>
      <c r="Q27" s="15">
        <f>'#2025'!Q27-'#2024'!Q27</f>
        <v>-20</v>
      </c>
      <c r="R27" s="15">
        <f>'#2025'!R27-'#2024'!R27</f>
        <v>-13</v>
      </c>
      <c r="T27" s="16" t="s">
        <v>11</v>
      </c>
      <c r="U27" s="15">
        <f>'#2025'!U27-'#2024'!U27</f>
        <v>63</v>
      </c>
      <c r="V27" s="15">
        <f>'#2025'!V27-'#2024'!V27</f>
        <v>-21</v>
      </c>
      <c r="W27" s="15">
        <f>'#2025'!W27-'#2024'!W27</f>
        <v>-6</v>
      </c>
      <c r="X27" s="15">
        <f>'#2025'!X27-'#2024'!X27</f>
        <v>-2</v>
      </c>
      <c r="Y27" s="15">
        <f>'#2025'!Y27-'#2024'!Y27</f>
        <v>-2</v>
      </c>
      <c r="Z27" s="15">
        <f>'#2025'!Z27-'#2024'!Z27</f>
        <v>-1</v>
      </c>
      <c r="AB27" s="16" t="s">
        <v>12</v>
      </c>
      <c r="AC27" s="15">
        <f>'#2025'!AC27-'#2024'!AC27</f>
        <v>102</v>
      </c>
      <c r="AD27" s="15">
        <f>'#2025'!AD27-'#2024'!AD27</f>
        <v>-32</v>
      </c>
      <c r="AE27" s="15">
        <f>'#2025'!AE27-'#2024'!AE27</f>
        <v>-10</v>
      </c>
      <c r="AF27" s="15">
        <f>'#2025'!AF27-'#2024'!AF27</f>
        <v>-4</v>
      </c>
      <c r="AG27" s="15">
        <f>'#2025'!AG27-'#2024'!AG27</f>
        <v>-3</v>
      </c>
      <c r="AH27" s="15">
        <f>'#2025'!AH27-'#2024'!AH27</f>
        <v>-2</v>
      </c>
      <c r="AI27" s="15"/>
      <c r="AJ27" s="16" t="s">
        <v>13</v>
      </c>
      <c r="AK27" s="15">
        <f>'#2025'!AK27-'#2024'!AK27</f>
        <v>1269</v>
      </c>
      <c r="AL27" s="15">
        <f>'#2025'!AL27-'#2024'!AL27</f>
        <v>-406</v>
      </c>
      <c r="AM27" s="15">
        <f>'#2025'!AM27-'#2024'!AM27</f>
        <v>-131</v>
      </c>
      <c r="AN27" s="15">
        <f>'#2025'!AN27-'#2024'!AN27</f>
        <v>-50</v>
      </c>
      <c r="AO27" s="15">
        <f>'#2025'!AO27-'#2024'!AO27</f>
        <v>-38</v>
      </c>
      <c r="AP27" s="15">
        <f>'#2025'!AP27-'#2024'!AP27</f>
        <v>-24</v>
      </c>
      <c r="AQ27" s="15"/>
      <c r="AR27" s="15">
        <f>'#2025'!AR27-'#2024'!AR27</f>
        <v>620</v>
      </c>
    </row>
    <row r="28" spans="1:44" x14ac:dyDescent="0.3">
      <c r="A28" s="41">
        <v>23000</v>
      </c>
      <c r="B28" s="13">
        <v>23999</v>
      </c>
      <c r="C28" s="13"/>
      <c r="D28" s="16" t="s">
        <v>9</v>
      </c>
      <c r="E28" s="15">
        <f>'#2025'!E28-'#2024'!E28</f>
        <v>629</v>
      </c>
      <c r="F28" s="15">
        <f>'#2025'!F28-'#2024'!F28</f>
        <v>-179</v>
      </c>
      <c r="G28" s="15">
        <f>'#2025'!G28-'#2024'!G28</f>
        <v>-59</v>
      </c>
      <c r="H28" s="15">
        <f>'#2025'!H28-'#2024'!H28</f>
        <v>-53</v>
      </c>
      <c r="I28" s="15">
        <f>'#2025'!I28-'#2024'!I28</f>
        <v>-15</v>
      </c>
      <c r="J28" s="15">
        <f>'#2025'!J28-'#2024'!J28</f>
        <v>-8</v>
      </c>
      <c r="L28" s="16" t="s">
        <v>10</v>
      </c>
      <c r="M28" s="15">
        <f>'#2025'!M28-'#2024'!M28</f>
        <v>706</v>
      </c>
      <c r="N28" s="15">
        <f>'#2025'!N28-'#2024'!N28</f>
        <v>-239</v>
      </c>
      <c r="O28" s="15">
        <f>'#2025'!O28-'#2024'!O28</f>
        <v>-80</v>
      </c>
      <c r="P28" s="15">
        <f>'#2025'!P28-'#2024'!P28</f>
        <v>-72</v>
      </c>
      <c r="Q28" s="15">
        <f>'#2025'!Q28-'#2024'!Q28</f>
        <v>-23</v>
      </c>
      <c r="R28" s="15">
        <f>'#2025'!R28-'#2024'!R28</f>
        <v>-12</v>
      </c>
      <c r="T28" s="16" t="s">
        <v>11</v>
      </c>
      <c r="U28" s="15">
        <f>'#2025'!U28-'#2024'!U28</f>
        <v>77</v>
      </c>
      <c r="V28" s="15">
        <f>'#2025'!V28-'#2024'!V28</f>
        <v>-24</v>
      </c>
      <c r="W28" s="15">
        <f>'#2025'!W28-'#2024'!W28</f>
        <v>-8</v>
      </c>
      <c r="X28" s="15">
        <f>'#2025'!X28-'#2024'!X28</f>
        <v>-7</v>
      </c>
      <c r="Y28" s="15">
        <f>'#2025'!Y28-'#2024'!Y28</f>
        <v>-3</v>
      </c>
      <c r="Z28" s="15">
        <f>'#2025'!Z28-'#2024'!Z28</f>
        <v>-1</v>
      </c>
      <c r="AB28" s="16" t="s">
        <v>12</v>
      </c>
      <c r="AC28" s="15">
        <f>'#2025'!AC28-'#2024'!AC28</f>
        <v>123</v>
      </c>
      <c r="AD28" s="15">
        <f>'#2025'!AD28-'#2024'!AD28</f>
        <v>-39</v>
      </c>
      <c r="AE28" s="15">
        <f>'#2025'!AE28-'#2024'!AE28</f>
        <v>-12</v>
      </c>
      <c r="AF28" s="15">
        <f>'#2025'!AF28-'#2024'!AF28</f>
        <v>-12</v>
      </c>
      <c r="AG28" s="15">
        <f>'#2025'!AG28-'#2024'!AG28</f>
        <v>-3</v>
      </c>
      <c r="AH28" s="15">
        <f>'#2025'!AH28-'#2024'!AH28</f>
        <v>-2</v>
      </c>
      <c r="AI28" s="15"/>
      <c r="AJ28" s="16" t="s">
        <v>13</v>
      </c>
      <c r="AK28" s="15">
        <f>'#2025'!AK28-'#2024'!AK28</f>
        <v>1535</v>
      </c>
      <c r="AL28" s="15">
        <f>'#2025'!AL28-'#2024'!AL28</f>
        <v>-481</v>
      </c>
      <c r="AM28" s="15">
        <f>'#2025'!AM28-'#2024'!AM28</f>
        <v>-159</v>
      </c>
      <c r="AN28" s="15">
        <f>'#2025'!AN28-'#2024'!AN28</f>
        <v>-144</v>
      </c>
      <c r="AO28" s="15">
        <f>'#2025'!AO28-'#2024'!AO28</f>
        <v>-44</v>
      </c>
      <c r="AP28" s="15">
        <f>'#2025'!AP28-'#2024'!AP28</f>
        <v>-23</v>
      </c>
      <c r="AQ28" s="15"/>
      <c r="AR28" s="15">
        <f>'#2025'!AR28-'#2024'!AR28</f>
        <v>684</v>
      </c>
    </row>
    <row r="29" spans="1:44" x14ac:dyDescent="0.3">
      <c r="A29" s="13">
        <v>24000</v>
      </c>
      <c r="B29" s="13">
        <v>24999</v>
      </c>
      <c r="C29" s="13"/>
      <c r="D29" s="16" t="s">
        <v>9</v>
      </c>
      <c r="E29" s="15">
        <f>'#2025'!E29-'#2024'!E29</f>
        <v>0</v>
      </c>
      <c r="F29" s="15">
        <f>'#2025'!F29-'#2024'!F29</f>
        <v>-169</v>
      </c>
      <c r="G29" s="15">
        <f>'#2025'!G29-'#2024'!G29</f>
        <v>-52</v>
      </c>
      <c r="H29" s="15">
        <f>'#2025'!H29-'#2024'!H29</f>
        <v>-27</v>
      </c>
      <c r="I29" s="15">
        <f>'#2025'!I29-'#2024'!I29</f>
        <v>-17</v>
      </c>
      <c r="J29" s="15">
        <f>'#2025'!J29-'#2024'!J29</f>
        <v>-7</v>
      </c>
      <c r="L29" s="16" t="s">
        <v>10</v>
      </c>
      <c r="M29" s="15">
        <f>'#2025'!M29-'#2024'!M29</f>
        <v>0</v>
      </c>
      <c r="N29" s="15">
        <f>'#2025'!N29-'#2024'!N29</f>
        <v>-225</v>
      </c>
      <c r="O29" s="15">
        <f>'#2025'!O29-'#2024'!O29</f>
        <v>-72</v>
      </c>
      <c r="P29" s="15">
        <f>'#2025'!P29-'#2024'!P29</f>
        <v>-43</v>
      </c>
      <c r="Q29" s="15">
        <f>'#2025'!Q29-'#2024'!Q29</f>
        <v>-25</v>
      </c>
      <c r="R29" s="15">
        <f>'#2025'!R29-'#2024'!R29</f>
        <v>-12</v>
      </c>
      <c r="T29" s="16" t="s">
        <v>11</v>
      </c>
      <c r="U29" s="15">
        <f>'#2025'!U29-'#2024'!U29</f>
        <v>0</v>
      </c>
      <c r="V29" s="15">
        <f>'#2025'!V29-'#2024'!V29</f>
        <v>-23</v>
      </c>
      <c r="W29" s="15">
        <f>'#2025'!W29-'#2024'!W29</f>
        <v>-7</v>
      </c>
      <c r="X29" s="15">
        <f>'#2025'!X29-'#2024'!X29</f>
        <v>-4</v>
      </c>
      <c r="Y29" s="15">
        <f>'#2025'!Y29-'#2024'!Y29</f>
        <v>-2</v>
      </c>
      <c r="Z29" s="15">
        <f>'#2025'!Z29-'#2024'!Z29</f>
        <v>-1</v>
      </c>
      <c r="AB29" s="16" t="s">
        <v>12</v>
      </c>
      <c r="AC29" s="15">
        <f>'#2025'!AC29-'#2024'!AC29</f>
        <v>0</v>
      </c>
      <c r="AD29" s="15">
        <f>'#2025'!AD29-'#2024'!AD29</f>
        <v>-36</v>
      </c>
      <c r="AE29" s="15">
        <f>'#2025'!AE29-'#2024'!AE29</f>
        <v>-11</v>
      </c>
      <c r="AF29" s="15">
        <f>'#2025'!AF29-'#2024'!AF29</f>
        <v>-6</v>
      </c>
      <c r="AG29" s="15">
        <f>'#2025'!AG29-'#2024'!AG29</f>
        <v>-4</v>
      </c>
      <c r="AH29" s="15">
        <f>'#2025'!AH29-'#2024'!AH29</f>
        <v>-2</v>
      </c>
      <c r="AI29" s="15"/>
      <c r="AJ29" s="16" t="s">
        <v>13</v>
      </c>
      <c r="AK29" s="15">
        <f>'#2025'!AK29-'#2024'!AK29</f>
        <v>0</v>
      </c>
      <c r="AL29" s="15">
        <f>'#2025'!AL29-'#2024'!AL29</f>
        <v>-453</v>
      </c>
      <c r="AM29" s="15">
        <f>'#2025'!AM29-'#2024'!AM29</f>
        <v>-142</v>
      </c>
      <c r="AN29" s="15">
        <f>'#2025'!AN29-'#2024'!AN29</f>
        <v>-80</v>
      </c>
      <c r="AO29" s="15">
        <f>'#2025'!AO29-'#2024'!AO29</f>
        <v>-48</v>
      </c>
      <c r="AP29" s="15">
        <f>'#2025'!AP29-'#2024'!AP29</f>
        <v>-22</v>
      </c>
      <c r="AQ29" s="15"/>
      <c r="AR29" s="15">
        <f>'#2025'!AR29-'#2024'!AR29</f>
        <v>-745</v>
      </c>
    </row>
    <row r="30" spans="1:44" x14ac:dyDescent="0.3">
      <c r="A30" s="13">
        <v>25000</v>
      </c>
      <c r="B30" s="13">
        <v>25999</v>
      </c>
      <c r="C30" s="13"/>
      <c r="D30" s="16" t="s">
        <v>9</v>
      </c>
      <c r="E30" s="15">
        <f>'#2025'!E30-'#2024'!E30</f>
        <v>0</v>
      </c>
      <c r="F30" s="15">
        <f>'#2025'!F30-'#2024'!F30</f>
        <v>-176</v>
      </c>
      <c r="G30" s="15">
        <f>'#2025'!G30-'#2024'!G30</f>
        <v>-49</v>
      </c>
      <c r="H30" s="15">
        <f>'#2025'!H30-'#2024'!H30</f>
        <v>-19</v>
      </c>
      <c r="I30" s="15">
        <f>'#2025'!I30-'#2024'!I30</f>
        <v>-14</v>
      </c>
      <c r="J30" s="15">
        <f>'#2025'!J30-'#2024'!J30</f>
        <v>-9</v>
      </c>
      <c r="L30" s="16" t="s">
        <v>10</v>
      </c>
      <c r="M30" s="15">
        <f>'#2025'!M30-'#2024'!M30</f>
        <v>0</v>
      </c>
      <c r="N30" s="15">
        <f>'#2025'!N30-'#2024'!N30</f>
        <v>-236</v>
      </c>
      <c r="O30" s="15">
        <f>'#2025'!O30-'#2024'!O30</f>
        <v>-68</v>
      </c>
      <c r="P30" s="15">
        <f>'#2025'!P30-'#2024'!P30</f>
        <v>-28</v>
      </c>
      <c r="Q30" s="15">
        <f>'#2025'!Q30-'#2024'!Q30</f>
        <v>-22</v>
      </c>
      <c r="R30" s="15">
        <f>'#2025'!R30-'#2024'!R30</f>
        <v>-14</v>
      </c>
      <c r="T30" s="16" t="s">
        <v>11</v>
      </c>
      <c r="U30" s="15">
        <f>'#2025'!U30-'#2024'!U30</f>
        <v>0</v>
      </c>
      <c r="V30" s="15">
        <f>'#2025'!V30-'#2024'!V30</f>
        <v>-24</v>
      </c>
      <c r="W30" s="15">
        <f>'#2025'!W30-'#2024'!W30</f>
        <v>-7</v>
      </c>
      <c r="X30" s="15">
        <f>'#2025'!X30-'#2024'!X30</f>
        <v>-3</v>
      </c>
      <c r="Y30" s="15">
        <f>'#2025'!Y30-'#2024'!Y30</f>
        <v>-2</v>
      </c>
      <c r="Z30" s="15">
        <f>'#2025'!Z30-'#2024'!Z30</f>
        <v>-1</v>
      </c>
      <c r="AB30" s="16" t="s">
        <v>12</v>
      </c>
      <c r="AC30" s="15">
        <f>'#2025'!AC30-'#2024'!AC30</f>
        <v>0</v>
      </c>
      <c r="AD30" s="15">
        <f>'#2025'!AD30-'#2024'!AD30</f>
        <v>-38</v>
      </c>
      <c r="AE30" s="15">
        <f>'#2025'!AE30-'#2024'!AE30</f>
        <v>-11</v>
      </c>
      <c r="AF30" s="15">
        <f>'#2025'!AF30-'#2024'!AF30</f>
        <v>-5</v>
      </c>
      <c r="AG30" s="15">
        <f>'#2025'!AG30-'#2024'!AG30</f>
        <v>-3</v>
      </c>
      <c r="AH30" s="15">
        <f>'#2025'!AH30-'#2024'!AH30</f>
        <v>-2</v>
      </c>
      <c r="AI30" s="15"/>
      <c r="AJ30" s="16" t="s">
        <v>13</v>
      </c>
      <c r="AK30" s="15">
        <f>'#2025'!AK30-'#2024'!AK30</f>
        <v>0</v>
      </c>
      <c r="AL30" s="15">
        <f>'#2025'!AL30-'#2024'!AL30</f>
        <v>-474</v>
      </c>
      <c r="AM30" s="15">
        <f>'#2025'!AM30-'#2024'!AM30</f>
        <v>-135</v>
      </c>
      <c r="AN30" s="15">
        <f>'#2025'!AN30-'#2024'!AN30</f>
        <v>-55</v>
      </c>
      <c r="AO30" s="15">
        <f>'#2025'!AO30-'#2024'!AO30</f>
        <v>-41</v>
      </c>
      <c r="AP30" s="15">
        <f>'#2025'!AP30-'#2024'!AP30</f>
        <v>-26</v>
      </c>
      <c r="AQ30" s="15"/>
      <c r="AR30" s="15">
        <f>'#2025'!AR30-'#2024'!AR30</f>
        <v>-731</v>
      </c>
    </row>
    <row r="31" spans="1:44" x14ac:dyDescent="0.3">
      <c r="A31" s="40">
        <v>26000</v>
      </c>
      <c r="B31" s="13">
        <v>26999</v>
      </c>
      <c r="C31" s="13"/>
      <c r="D31" s="16" t="s">
        <v>9</v>
      </c>
      <c r="E31" s="15">
        <f>'#2025'!E31-'#2024'!E31</f>
        <v>0</v>
      </c>
      <c r="F31" s="15">
        <f>'#2025'!F31-'#2024'!F31</f>
        <v>593</v>
      </c>
      <c r="G31" s="15">
        <f>'#2025'!G31-'#2024'!G31</f>
        <v>-59</v>
      </c>
      <c r="H31" s="15">
        <f>'#2025'!H31-'#2024'!H31</f>
        <v>-25</v>
      </c>
      <c r="I31" s="15">
        <f>'#2025'!I31-'#2024'!I31</f>
        <v>-21</v>
      </c>
      <c r="J31" s="15">
        <f>'#2025'!J31-'#2024'!J31</f>
        <v>-9</v>
      </c>
      <c r="L31" s="16" t="s">
        <v>10</v>
      </c>
      <c r="M31" s="15">
        <f>'#2025'!M31-'#2024'!M31</f>
        <v>0</v>
      </c>
      <c r="N31" s="15">
        <f>'#2025'!N31-'#2024'!N31</f>
        <v>665</v>
      </c>
      <c r="O31" s="15">
        <f>'#2025'!O31-'#2024'!O31</f>
        <v>-81</v>
      </c>
      <c r="P31" s="15">
        <f>'#2025'!P31-'#2024'!P31</f>
        <v>-35</v>
      </c>
      <c r="Q31" s="15">
        <f>'#2025'!Q31-'#2024'!Q31</f>
        <v>-31</v>
      </c>
      <c r="R31" s="15">
        <f>'#2025'!R31-'#2024'!R31</f>
        <v>-15</v>
      </c>
      <c r="T31" s="16" t="s">
        <v>11</v>
      </c>
      <c r="U31" s="15">
        <f>'#2025'!U31-'#2024'!U31</f>
        <v>0</v>
      </c>
      <c r="V31" s="15">
        <f>'#2025'!V31-'#2024'!V31</f>
        <v>72</v>
      </c>
      <c r="W31" s="15">
        <f>'#2025'!W31-'#2024'!W31</f>
        <v>-8</v>
      </c>
      <c r="X31" s="15">
        <f>'#2025'!X31-'#2024'!X31</f>
        <v>-3</v>
      </c>
      <c r="Y31" s="15">
        <f>'#2025'!Y31-'#2024'!Y31</f>
        <v>-3</v>
      </c>
      <c r="Z31" s="15">
        <f>'#2025'!Z31-'#2024'!Z31</f>
        <v>-1</v>
      </c>
      <c r="AB31" s="16" t="s">
        <v>12</v>
      </c>
      <c r="AC31" s="15">
        <f>'#2025'!AC31-'#2024'!AC31</f>
        <v>0</v>
      </c>
      <c r="AD31" s="15">
        <f>'#2025'!AD31-'#2024'!AD31</f>
        <v>116</v>
      </c>
      <c r="AE31" s="15">
        <f>'#2025'!AE31-'#2024'!AE31</f>
        <v>-12</v>
      </c>
      <c r="AF31" s="15">
        <f>'#2025'!AF31-'#2024'!AF31</f>
        <v>-6</v>
      </c>
      <c r="AG31" s="15">
        <f>'#2025'!AG31-'#2024'!AG31</f>
        <v>-5</v>
      </c>
      <c r="AH31" s="15">
        <f>'#2025'!AH31-'#2024'!AH31</f>
        <v>-2</v>
      </c>
      <c r="AI31" s="15"/>
      <c r="AJ31" s="16" t="s">
        <v>13</v>
      </c>
      <c r="AK31" s="15">
        <f>'#2025'!AK31-'#2024'!AK31</f>
        <v>0</v>
      </c>
      <c r="AL31" s="15">
        <f>'#2025'!AL31-'#2024'!AL31</f>
        <v>1446</v>
      </c>
      <c r="AM31" s="15">
        <f>'#2025'!AM31-'#2024'!AM31</f>
        <v>-160</v>
      </c>
      <c r="AN31" s="15">
        <f>'#2025'!AN31-'#2024'!AN31</f>
        <v>-69</v>
      </c>
      <c r="AO31" s="15">
        <f>'#2025'!AO31-'#2024'!AO31</f>
        <v>-60</v>
      </c>
      <c r="AP31" s="15">
        <f>'#2025'!AP31-'#2024'!AP31</f>
        <v>-27</v>
      </c>
      <c r="AQ31" s="15"/>
      <c r="AR31" s="15">
        <f>'#2025'!AR31-'#2024'!AR31</f>
        <v>1130</v>
      </c>
    </row>
    <row r="32" spans="1:44" x14ac:dyDescent="0.3">
      <c r="A32" s="13">
        <v>27000</v>
      </c>
      <c r="B32" s="13">
        <v>27999</v>
      </c>
      <c r="C32" s="13"/>
      <c r="D32" s="16" t="s">
        <v>9</v>
      </c>
      <c r="E32" s="15">
        <f>'#2025'!E32-'#2024'!E32</f>
        <v>0</v>
      </c>
      <c r="F32" s="15">
        <f>'#2025'!F32-'#2024'!F32</f>
        <v>507</v>
      </c>
      <c r="G32" s="15">
        <f>'#2025'!G32-'#2024'!G32</f>
        <v>-47</v>
      </c>
      <c r="H32" s="15">
        <f>'#2025'!H32-'#2024'!H32</f>
        <v>-26</v>
      </c>
      <c r="I32" s="15">
        <f>'#2025'!I32-'#2024'!I32</f>
        <v>-18</v>
      </c>
      <c r="J32" s="15">
        <f>'#2025'!J32-'#2024'!J32</f>
        <v>-8</v>
      </c>
      <c r="L32" s="16" t="s">
        <v>10</v>
      </c>
      <c r="M32" s="15">
        <f>'#2025'!M32-'#2024'!M32</f>
        <v>0</v>
      </c>
      <c r="N32" s="15">
        <f>'#2025'!N32-'#2024'!N32</f>
        <v>569</v>
      </c>
      <c r="O32" s="15">
        <f>'#2025'!O32-'#2024'!O32</f>
        <v>-66</v>
      </c>
      <c r="P32" s="15">
        <f>'#2025'!P32-'#2024'!P32</f>
        <v>-36</v>
      </c>
      <c r="Q32" s="15">
        <f>'#2025'!Q32-'#2024'!Q32</f>
        <v>-26</v>
      </c>
      <c r="R32" s="15">
        <f>'#2025'!R32-'#2024'!R32</f>
        <v>-12</v>
      </c>
      <c r="T32" s="16" t="s">
        <v>11</v>
      </c>
      <c r="U32" s="15">
        <f>'#2025'!U32-'#2024'!U32</f>
        <v>0</v>
      </c>
      <c r="V32" s="15">
        <f>'#2025'!V32-'#2024'!V32</f>
        <v>62</v>
      </c>
      <c r="W32" s="15">
        <f>'#2025'!W32-'#2024'!W32</f>
        <v>-6</v>
      </c>
      <c r="X32" s="15">
        <f>'#2025'!X32-'#2024'!X32</f>
        <v>-4</v>
      </c>
      <c r="Y32" s="15">
        <f>'#2025'!Y32-'#2024'!Y32</f>
        <v>-3</v>
      </c>
      <c r="Z32" s="15">
        <f>'#2025'!Z32-'#2024'!Z32</f>
        <v>-1</v>
      </c>
      <c r="AB32" s="16" t="s">
        <v>12</v>
      </c>
      <c r="AC32" s="15">
        <f>'#2025'!AC32-'#2024'!AC32</f>
        <v>0</v>
      </c>
      <c r="AD32" s="15">
        <f>'#2025'!AD32-'#2024'!AD32</f>
        <v>99</v>
      </c>
      <c r="AE32" s="15">
        <f>'#2025'!AE32-'#2024'!AE32</f>
        <v>-11</v>
      </c>
      <c r="AF32" s="15">
        <f>'#2025'!AF32-'#2024'!AF32</f>
        <v>-5</v>
      </c>
      <c r="AG32" s="15">
        <f>'#2025'!AG32-'#2024'!AG32</f>
        <v>-4</v>
      </c>
      <c r="AH32" s="15">
        <f>'#2025'!AH32-'#2024'!AH32</f>
        <v>-2</v>
      </c>
      <c r="AI32" s="15"/>
      <c r="AJ32" s="16" t="s">
        <v>13</v>
      </c>
      <c r="AK32" s="15">
        <f>'#2025'!AK32-'#2024'!AK32</f>
        <v>0</v>
      </c>
      <c r="AL32" s="15">
        <f>'#2025'!AL32-'#2024'!AL32</f>
        <v>1237</v>
      </c>
      <c r="AM32" s="15">
        <f>'#2025'!AM32-'#2024'!AM32</f>
        <v>-130</v>
      </c>
      <c r="AN32" s="15">
        <f>'#2025'!AN32-'#2024'!AN32</f>
        <v>-71</v>
      </c>
      <c r="AO32" s="15">
        <f>'#2025'!AO32-'#2024'!AO32</f>
        <v>-51</v>
      </c>
      <c r="AP32" s="15">
        <f>'#2025'!AP32-'#2024'!AP32</f>
        <v>-23</v>
      </c>
      <c r="AQ32" s="15"/>
      <c r="AR32" s="15">
        <f>'#2025'!AR32-'#2024'!AR32</f>
        <v>962</v>
      </c>
    </row>
    <row r="33" spans="1:44" x14ac:dyDescent="0.3">
      <c r="A33" s="13">
        <v>28000</v>
      </c>
      <c r="B33" s="13">
        <v>28999</v>
      </c>
      <c r="C33" s="13"/>
      <c r="D33" s="16" t="s">
        <v>9</v>
      </c>
      <c r="E33" s="15">
        <f>'#2025'!E33-'#2024'!E33</f>
        <v>0</v>
      </c>
      <c r="F33" s="15">
        <f>'#2025'!F33-'#2024'!F33</f>
        <v>626</v>
      </c>
      <c r="G33" s="15">
        <f>'#2025'!G33-'#2024'!G33</f>
        <v>-72</v>
      </c>
      <c r="H33" s="15">
        <f>'#2025'!H33-'#2024'!H33</f>
        <v>-32</v>
      </c>
      <c r="I33" s="15">
        <f>'#2025'!I33-'#2024'!I33</f>
        <v>-21</v>
      </c>
      <c r="J33" s="15">
        <f>'#2025'!J33-'#2024'!J33</f>
        <v>-13</v>
      </c>
      <c r="L33" s="16" t="s">
        <v>10</v>
      </c>
      <c r="M33" s="15">
        <f>'#2025'!M33-'#2024'!M33</f>
        <v>0</v>
      </c>
      <c r="N33" s="15">
        <f>'#2025'!N33-'#2024'!N33</f>
        <v>703</v>
      </c>
      <c r="O33" s="15">
        <f>'#2025'!O33-'#2024'!O33</f>
        <v>-96</v>
      </c>
      <c r="P33" s="15">
        <f>'#2025'!P33-'#2024'!P33</f>
        <v>-44</v>
      </c>
      <c r="Q33" s="15">
        <f>'#2025'!Q33-'#2024'!Q33</f>
        <v>-31</v>
      </c>
      <c r="R33" s="15">
        <f>'#2025'!R33-'#2024'!R33</f>
        <v>-19</v>
      </c>
      <c r="T33" s="16" t="s">
        <v>11</v>
      </c>
      <c r="U33" s="15">
        <f>'#2025'!U33-'#2024'!U33</f>
        <v>0</v>
      </c>
      <c r="V33" s="15">
        <f>'#2025'!V33-'#2024'!V33</f>
        <v>76</v>
      </c>
      <c r="W33" s="15">
        <f>'#2025'!W33-'#2024'!W33</f>
        <v>-10</v>
      </c>
      <c r="X33" s="15">
        <f>'#2025'!X33-'#2024'!X33</f>
        <v>-4</v>
      </c>
      <c r="Y33" s="15">
        <f>'#2025'!Y33-'#2024'!Y33</f>
        <v>-3</v>
      </c>
      <c r="Z33" s="15">
        <f>'#2025'!Z33-'#2024'!Z33</f>
        <v>-1</v>
      </c>
      <c r="AB33" s="16" t="s">
        <v>12</v>
      </c>
      <c r="AC33" s="15">
        <f>'#2025'!AC33-'#2024'!AC33</f>
        <v>0</v>
      </c>
      <c r="AD33" s="15">
        <f>'#2025'!AD33-'#2024'!AD33</f>
        <v>122</v>
      </c>
      <c r="AE33" s="15">
        <f>'#2025'!AE33-'#2024'!AE33</f>
        <v>-15</v>
      </c>
      <c r="AF33" s="15">
        <f>'#2025'!AF33-'#2024'!AF33</f>
        <v>-7</v>
      </c>
      <c r="AG33" s="15">
        <f>'#2025'!AG33-'#2024'!AG33</f>
        <v>-4</v>
      </c>
      <c r="AH33" s="15">
        <f>'#2025'!AH33-'#2024'!AH33</f>
        <v>-3</v>
      </c>
      <c r="AI33" s="15"/>
      <c r="AJ33" s="16" t="s">
        <v>13</v>
      </c>
      <c r="AK33" s="15">
        <f>'#2025'!AK33-'#2024'!AK33</f>
        <v>0</v>
      </c>
      <c r="AL33" s="15">
        <f>'#2025'!AL33-'#2024'!AL33</f>
        <v>1527</v>
      </c>
      <c r="AM33" s="15">
        <f>'#2025'!AM33-'#2024'!AM33</f>
        <v>-193</v>
      </c>
      <c r="AN33" s="15">
        <f>'#2025'!AN33-'#2024'!AN33</f>
        <v>-87</v>
      </c>
      <c r="AO33" s="15">
        <f>'#2025'!AO33-'#2024'!AO33</f>
        <v>-59</v>
      </c>
      <c r="AP33" s="15">
        <f>'#2025'!AP33-'#2024'!AP33</f>
        <v>-36</v>
      </c>
      <c r="AQ33" s="15"/>
      <c r="AR33" s="15">
        <f>'#2025'!AR33-'#2024'!AR33</f>
        <v>1152</v>
      </c>
    </row>
    <row r="34" spans="1:44" x14ac:dyDescent="0.3">
      <c r="A34" s="13">
        <v>29000</v>
      </c>
      <c r="B34" s="13">
        <v>29999</v>
      </c>
      <c r="C34" s="13"/>
      <c r="D34" s="16" t="s">
        <v>9</v>
      </c>
      <c r="E34" s="15">
        <f>'#2025'!E34-'#2024'!E34</f>
        <v>0</v>
      </c>
      <c r="F34" s="15">
        <f>'#2025'!F34-'#2024'!F34</f>
        <v>319</v>
      </c>
      <c r="G34" s="15">
        <f>'#2025'!G34-'#2024'!G34</f>
        <v>-66</v>
      </c>
      <c r="H34" s="15">
        <f>'#2025'!H34-'#2024'!H34</f>
        <v>-27</v>
      </c>
      <c r="I34" s="15">
        <f>'#2025'!I34-'#2024'!I34</f>
        <v>-20</v>
      </c>
      <c r="J34" s="15">
        <f>'#2025'!J34-'#2024'!J34</f>
        <v>-5</v>
      </c>
      <c r="L34" s="16" t="s">
        <v>10</v>
      </c>
      <c r="M34" s="15">
        <f>'#2025'!M34-'#2024'!M34</f>
        <v>0</v>
      </c>
      <c r="N34" s="15">
        <f>'#2025'!N34-'#2024'!N34</f>
        <v>358</v>
      </c>
      <c r="O34" s="15">
        <f>'#2025'!O34-'#2024'!O34</f>
        <v>-88</v>
      </c>
      <c r="P34" s="15">
        <f>'#2025'!P34-'#2024'!P34</f>
        <v>-37</v>
      </c>
      <c r="Q34" s="15">
        <f>'#2025'!Q34-'#2024'!Q34</f>
        <v>-28</v>
      </c>
      <c r="R34" s="15">
        <f>'#2025'!R34-'#2024'!R34</f>
        <v>-9</v>
      </c>
      <c r="T34" s="16" t="s">
        <v>11</v>
      </c>
      <c r="U34" s="15">
        <f>'#2025'!U34-'#2024'!U34</f>
        <v>0</v>
      </c>
      <c r="V34" s="15">
        <f>'#2025'!V34-'#2024'!V34</f>
        <v>39</v>
      </c>
      <c r="W34" s="15">
        <f>'#2025'!W34-'#2024'!W34</f>
        <v>-8</v>
      </c>
      <c r="X34" s="15">
        <f>'#2025'!X34-'#2024'!X34</f>
        <v>-4</v>
      </c>
      <c r="Y34" s="15">
        <f>'#2025'!Y34-'#2024'!Y34</f>
        <v>-3</v>
      </c>
      <c r="Z34" s="15">
        <f>'#2025'!Z34-'#2024'!Z34</f>
        <v>-1</v>
      </c>
      <c r="AB34" s="16" t="s">
        <v>12</v>
      </c>
      <c r="AC34" s="15">
        <f>'#2025'!AC34-'#2024'!AC34</f>
        <v>0</v>
      </c>
      <c r="AD34" s="15">
        <f>'#2025'!AD34-'#2024'!AD34</f>
        <v>62</v>
      </c>
      <c r="AE34" s="15">
        <f>'#2025'!AE34-'#2024'!AE34</f>
        <v>-14</v>
      </c>
      <c r="AF34" s="15">
        <f>'#2025'!AF34-'#2024'!AF34</f>
        <v>-6</v>
      </c>
      <c r="AG34" s="15">
        <f>'#2025'!AG34-'#2024'!AG34</f>
        <v>-4</v>
      </c>
      <c r="AH34" s="15">
        <f>'#2025'!AH34-'#2024'!AH34</f>
        <v>-2</v>
      </c>
      <c r="AI34" s="15"/>
      <c r="AJ34" s="16" t="s">
        <v>13</v>
      </c>
      <c r="AK34" s="15">
        <f>'#2025'!AK34-'#2024'!AK34</f>
        <v>0</v>
      </c>
      <c r="AL34" s="15">
        <f>'#2025'!AL34-'#2024'!AL34</f>
        <v>778</v>
      </c>
      <c r="AM34" s="15">
        <f>'#2025'!AM34-'#2024'!AM34</f>
        <v>-176</v>
      </c>
      <c r="AN34" s="15">
        <f>'#2025'!AN34-'#2024'!AN34</f>
        <v>-74</v>
      </c>
      <c r="AO34" s="15">
        <f>'#2025'!AO34-'#2024'!AO34</f>
        <v>-55</v>
      </c>
      <c r="AP34" s="15">
        <f>'#2025'!AP34-'#2024'!AP34</f>
        <v>-17</v>
      </c>
      <c r="AQ34" s="15"/>
      <c r="AR34" s="15">
        <f>'#2025'!AR34-'#2024'!AR34</f>
        <v>456</v>
      </c>
    </row>
    <row r="35" spans="1:44" x14ac:dyDescent="0.3">
      <c r="A35" s="13">
        <v>30000</v>
      </c>
      <c r="B35" s="13">
        <v>30999</v>
      </c>
      <c r="C35" s="13"/>
      <c r="D35" s="16" t="s">
        <v>9</v>
      </c>
      <c r="E35" s="15">
        <f>'#2025'!E35-'#2024'!E35</f>
        <v>0</v>
      </c>
      <c r="F35" s="15">
        <f>'#2025'!F35-'#2024'!F35</f>
        <v>332</v>
      </c>
      <c r="G35" s="15">
        <f>'#2025'!G35-'#2024'!G35</f>
        <v>-67</v>
      </c>
      <c r="H35" s="15">
        <f>'#2025'!H35-'#2024'!H35</f>
        <v>-33</v>
      </c>
      <c r="I35" s="15">
        <f>'#2025'!I35-'#2024'!I35</f>
        <v>-25</v>
      </c>
      <c r="J35" s="15">
        <f>'#2025'!J35-'#2024'!J35</f>
        <v>-12</v>
      </c>
      <c r="L35" s="16" t="s">
        <v>10</v>
      </c>
      <c r="M35" s="15">
        <f>'#2025'!M35-'#2024'!M35</f>
        <v>0</v>
      </c>
      <c r="N35" s="15">
        <f>'#2025'!N35-'#2024'!N35</f>
        <v>373</v>
      </c>
      <c r="O35" s="15">
        <f>'#2025'!O35-'#2024'!O35</f>
        <v>-90</v>
      </c>
      <c r="P35" s="15">
        <f>'#2025'!P35-'#2024'!P35</f>
        <v>-45</v>
      </c>
      <c r="Q35" s="15">
        <f>'#2025'!Q35-'#2024'!Q35</f>
        <v>-36</v>
      </c>
      <c r="R35" s="15">
        <f>'#2025'!R35-'#2024'!R35</f>
        <v>-19</v>
      </c>
      <c r="T35" s="16" t="s">
        <v>11</v>
      </c>
      <c r="U35" s="15">
        <f>'#2025'!U35-'#2024'!U35</f>
        <v>0</v>
      </c>
      <c r="V35" s="15">
        <f>'#2025'!V35-'#2024'!V35</f>
        <v>41</v>
      </c>
      <c r="W35" s="15">
        <f>'#2025'!W35-'#2024'!W35</f>
        <v>-9</v>
      </c>
      <c r="X35" s="15">
        <f>'#2025'!X35-'#2024'!X35</f>
        <v>-4</v>
      </c>
      <c r="Y35" s="15">
        <f>'#2025'!Y35-'#2024'!Y35</f>
        <v>-4</v>
      </c>
      <c r="Z35" s="15">
        <f>'#2025'!Z35-'#2024'!Z35</f>
        <v>-2</v>
      </c>
      <c r="AB35" s="16" t="s">
        <v>12</v>
      </c>
      <c r="AC35" s="15">
        <f>'#2025'!AC35-'#2024'!AC35</f>
        <v>0</v>
      </c>
      <c r="AD35" s="15">
        <f>'#2025'!AD35-'#2024'!AD35</f>
        <v>65</v>
      </c>
      <c r="AE35" s="15">
        <f>'#2025'!AE35-'#2024'!AE35</f>
        <v>-14</v>
      </c>
      <c r="AF35" s="15">
        <f>'#2025'!AF35-'#2024'!AF35</f>
        <v>-7</v>
      </c>
      <c r="AG35" s="15">
        <f>'#2025'!AG35-'#2024'!AG35</f>
        <v>-6</v>
      </c>
      <c r="AH35" s="15">
        <f>'#2025'!AH35-'#2024'!AH35</f>
        <v>-3</v>
      </c>
      <c r="AI35" s="15"/>
      <c r="AJ35" s="16" t="s">
        <v>13</v>
      </c>
      <c r="AK35" s="15">
        <f>'#2025'!AK35-'#2024'!AK35</f>
        <v>0</v>
      </c>
      <c r="AL35" s="15">
        <f>'#2025'!AL35-'#2024'!AL35</f>
        <v>811</v>
      </c>
      <c r="AM35" s="15">
        <f>'#2025'!AM35-'#2024'!AM35</f>
        <v>-180</v>
      </c>
      <c r="AN35" s="15">
        <f>'#2025'!AN35-'#2024'!AN35</f>
        <v>-89</v>
      </c>
      <c r="AO35" s="15">
        <f>'#2025'!AO35-'#2024'!AO35</f>
        <v>-71</v>
      </c>
      <c r="AP35" s="15">
        <f>'#2025'!AP35-'#2024'!AP35</f>
        <v>-36</v>
      </c>
      <c r="AQ35" s="15"/>
      <c r="AR35" s="15">
        <f>'#2025'!AR35-'#2024'!AR35</f>
        <v>435</v>
      </c>
    </row>
    <row r="36" spans="1:44" x14ac:dyDescent="0.3">
      <c r="A36" s="41">
        <v>31000</v>
      </c>
      <c r="B36" s="13">
        <v>31999</v>
      </c>
      <c r="C36" s="13"/>
      <c r="D36" s="16" t="s">
        <v>9</v>
      </c>
      <c r="E36" s="15">
        <f>'#2025'!E36-'#2024'!E36</f>
        <v>0</v>
      </c>
      <c r="F36" s="15">
        <f>'#2025'!F36-'#2024'!F36</f>
        <v>370</v>
      </c>
      <c r="G36" s="15">
        <f>'#2025'!G36-'#2024'!G36</f>
        <v>-41</v>
      </c>
      <c r="H36" s="15">
        <f>'#2025'!H36-'#2024'!H36</f>
        <v>-40</v>
      </c>
      <c r="I36" s="15">
        <f>'#2025'!I36-'#2024'!I36</f>
        <v>-16</v>
      </c>
      <c r="J36" s="15">
        <f>'#2025'!J36-'#2024'!J36</f>
        <v>-18</v>
      </c>
      <c r="L36" s="16" t="s">
        <v>10</v>
      </c>
      <c r="M36" s="15">
        <f>'#2025'!M36-'#2024'!M36</f>
        <v>0</v>
      </c>
      <c r="N36" s="15">
        <f>'#2025'!N36-'#2024'!N36</f>
        <v>415</v>
      </c>
      <c r="O36" s="15">
        <f>'#2025'!O36-'#2024'!O36</f>
        <v>-54</v>
      </c>
      <c r="P36" s="15">
        <f>'#2025'!P36-'#2024'!P36</f>
        <v>-53</v>
      </c>
      <c r="Q36" s="15">
        <f>'#2025'!Q36-'#2024'!Q36</f>
        <v>-23</v>
      </c>
      <c r="R36" s="15">
        <f>'#2025'!R36-'#2024'!R36</f>
        <v>-26</v>
      </c>
      <c r="T36" s="16" t="s">
        <v>11</v>
      </c>
      <c r="U36" s="15">
        <f>'#2025'!U36-'#2024'!U36</f>
        <v>0</v>
      </c>
      <c r="V36" s="15">
        <f>'#2025'!V36-'#2024'!V36</f>
        <v>45</v>
      </c>
      <c r="W36" s="15">
        <f>'#2025'!W36-'#2024'!W36</f>
        <v>-5</v>
      </c>
      <c r="X36" s="15">
        <f>'#2025'!X36-'#2024'!X36</f>
        <v>-5</v>
      </c>
      <c r="Y36" s="15">
        <f>'#2025'!Y36-'#2024'!Y36</f>
        <v>-2</v>
      </c>
      <c r="Z36" s="15">
        <f>'#2025'!Z36-'#2024'!Z36</f>
        <v>-2</v>
      </c>
      <c r="AB36" s="16" t="s">
        <v>12</v>
      </c>
      <c r="AC36" s="15">
        <f>'#2025'!AC36-'#2024'!AC36</f>
        <v>0</v>
      </c>
      <c r="AD36" s="15">
        <f>'#2025'!AD36-'#2024'!AD36</f>
        <v>72</v>
      </c>
      <c r="AE36" s="15">
        <f>'#2025'!AE36-'#2024'!AE36</f>
        <v>-8</v>
      </c>
      <c r="AF36" s="15">
        <f>'#2025'!AF36-'#2024'!AF36</f>
        <v>-9</v>
      </c>
      <c r="AG36" s="15">
        <f>'#2025'!AG36-'#2024'!AG36</f>
        <v>-4</v>
      </c>
      <c r="AH36" s="15">
        <f>'#2025'!AH36-'#2024'!AH36</f>
        <v>-4</v>
      </c>
      <c r="AI36" s="15"/>
      <c r="AJ36" s="16" t="s">
        <v>13</v>
      </c>
      <c r="AK36" s="15">
        <f>'#2025'!AK36-'#2024'!AK36</f>
        <v>0</v>
      </c>
      <c r="AL36" s="15">
        <f>'#2025'!AL36-'#2024'!AL36</f>
        <v>902</v>
      </c>
      <c r="AM36" s="15">
        <f>'#2025'!AM36-'#2024'!AM36</f>
        <v>-108</v>
      </c>
      <c r="AN36" s="15">
        <f>'#2025'!AN36-'#2024'!AN36</f>
        <v>-107</v>
      </c>
      <c r="AO36" s="15">
        <f>'#2025'!AO36-'#2024'!AO36</f>
        <v>-45</v>
      </c>
      <c r="AP36" s="15">
        <f>'#2025'!AP36-'#2024'!AP36</f>
        <v>-50</v>
      </c>
      <c r="AQ36" s="15"/>
      <c r="AR36" s="15">
        <f>'#2025'!AR36-'#2024'!AR36</f>
        <v>592</v>
      </c>
    </row>
    <row r="37" spans="1:44" x14ac:dyDescent="0.3">
      <c r="A37" s="13">
        <v>32000</v>
      </c>
      <c r="B37" s="13">
        <v>32999</v>
      </c>
      <c r="C37" s="13"/>
      <c r="D37" s="16" t="s">
        <v>9</v>
      </c>
      <c r="E37" s="15">
        <f>'#2025'!E37-'#2024'!E37</f>
        <v>0</v>
      </c>
      <c r="F37" s="15">
        <f>'#2025'!F37-'#2024'!F37</f>
        <v>0</v>
      </c>
      <c r="G37" s="15">
        <f>'#2025'!G37-'#2024'!G37</f>
        <v>-30</v>
      </c>
      <c r="H37" s="15">
        <f>'#2025'!H37-'#2024'!H37</f>
        <v>-35</v>
      </c>
      <c r="I37" s="15">
        <f>'#2025'!I37-'#2024'!I37</f>
        <v>-14</v>
      </c>
      <c r="J37" s="15">
        <f>'#2025'!J37-'#2024'!J37</f>
        <v>-13</v>
      </c>
      <c r="L37" s="16" t="s">
        <v>10</v>
      </c>
      <c r="M37" s="15">
        <f>'#2025'!M37-'#2024'!M37</f>
        <v>0</v>
      </c>
      <c r="N37" s="15">
        <f>'#2025'!N37-'#2024'!N37</f>
        <v>0</v>
      </c>
      <c r="O37" s="15">
        <f>'#2025'!O37-'#2024'!O37</f>
        <v>-40</v>
      </c>
      <c r="P37" s="15">
        <f>'#2025'!P37-'#2024'!P37</f>
        <v>-46</v>
      </c>
      <c r="Q37" s="15">
        <f>'#2025'!Q37-'#2024'!Q37</f>
        <v>-21</v>
      </c>
      <c r="R37" s="15">
        <f>'#2025'!R37-'#2024'!R37</f>
        <v>-18</v>
      </c>
      <c r="T37" s="16" t="s">
        <v>11</v>
      </c>
      <c r="U37" s="15">
        <f>'#2025'!U37-'#2024'!U37</f>
        <v>0</v>
      </c>
      <c r="V37" s="15">
        <f>'#2025'!V37-'#2024'!V37</f>
        <v>0</v>
      </c>
      <c r="W37" s="15">
        <f>'#2025'!W37-'#2024'!W37</f>
        <v>-4</v>
      </c>
      <c r="X37" s="15">
        <f>'#2025'!X37-'#2024'!X37</f>
        <v>-5</v>
      </c>
      <c r="Y37" s="15">
        <f>'#2025'!Y37-'#2024'!Y37</f>
        <v>-2</v>
      </c>
      <c r="Z37" s="15">
        <f>'#2025'!Z37-'#2024'!Z37</f>
        <v>-2</v>
      </c>
      <c r="AB37" s="16" t="s">
        <v>12</v>
      </c>
      <c r="AC37" s="15">
        <f>'#2025'!AC37-'#2024'!AC37</f>
        <v>0</v>
      </c>
      <c r="AD37" s="15">
        <f>'#2025'!AD37-'#2024'!AD37</f>
        <v>0</v>
      </c>
      <c r="AE37" s="15">
        <f>'#2025'!AE37-'#2024'!AE37</f>
        <v>-6</v>
      </c>
      <c r="AF37" s="15">
        <f>'#2025'!AF37-'#2024'!AF37</f>
        <v>-8</v>
      </c>
      <c r="AG37" s="15">
        <f>'#2025'!AG37-'#2024'!AG37</f>
        <v>-4</v>
      </c>
      <c r="AH37" s="15">
        <f>'#2025'!AH37-'#2024'!AH37</f>
        <v>-3</v>
      </c>
      <c r="AI37" s="15"/>
      <c r="AJ37" s="16" t="s">
        <v>13</v>
      </c>
      <c r="AK37" s="15">
        <f>'#2025'!AK37-'#2024'!AK37</f>
        <v>0</v>
      </c>
      <c r="AL37" s="15">
        <f>'#2025'!AL37-'#2024'!AL37</f>
        <v>0</v>
      </c>
      <c r="AM37" s="15">
        <f>'#2025'!AM37-'#2024'!AM37</f>
        <v>-80</v>
      </c>
      <c r="AN37" s="15">
        <f>'#2025'!AN37-'#2024'!AN37</f>
        <v>-94</v>
      </c>
      <c r="AO37" s="15">
        <f>'#2025'!AO37-'#2024'!AO37</f>
        <v>-41</v>
      </c>
      <c r="AP37" s="15">
        <f>'#2025'!AP37-'#2024'!AP37</f>
        <v>-36</v>
      </c>
      <c r="AQ37" s="15"/>
      <c r="AR37" s="15">
        <f>'#2025'!AR37-'#2024'!AR37</f>
        <v>-251</v>
      </c>
    </row>
    <row r="38" spans="1:44" x14ac:dyDescent="0.3">
      <c r="A38" s="40">
        <v>33000</v>
      </c>
      <c r="B38" s="13">
        <v>33999</v>
      </c>
      <c r="C38" s="13"/>
      <c r="D38" s="16" t="s">
        <v>9</v>
      </c>
      <c r="E38" s="15">
        <f>'#2025'!E38-'#2024'!E38</f>
        <v>0</v>
      </c>
      <c r="F38" s="15">
        <f>'#2025'!F38-'#2024'!F38</f>
        <v>0</v>
      </c>
      <c r="G38" s="15">
        <f>'#2025'!G38-'#2024'!G38</f>
        <v>129</v>
      </c>
      <c r="H38" s="15">
        <f>'#2025'!H38-'#2024'!H38</f>
        <v>-35</v>
      </c>
      <c r="I38" s="15">
        <f>'#2025'!I38-'#2024'!I38</f>
        <v>-19</v>
      </c>
      <c r="J38" s="15">
        <f>'#2025'!J38-'#2024'!J38</f>
        <v>-14</v>
      </c>
      <c r="L38" s="16" t="s">
        <v>10</v>
      </c>
      <c r="M38" s="15">
        <f>'#2025'!M38-'#2024'!M38</f>
        <v>0</v>
      </c>
      <c r="N38" s="15">
        <f>'#2025'!N38-'#2024'!N38</f>
        <v>0</v>
      </c>
      <c r="O38" s="15">
        <f>'#2025'!O38-'#2024'!O38</f>
        <v>145</v>
      </c>
      <c r="P38" s="15">
        <f>'#2025'!P38-'#2024'!P38</f>
        <v>-49</v>
      </c>
      <c r="Q38" s="15">
        <f>'#2025'!Q38-'#2024'!Q38</f>
        <v>-27</v>
      </c>
      <c r="R38" s="15">
        <f>'#2025'!R38-'#2024'!R38</f>
        <v>-20</v>
      </c>
      <c r="T38" s="16" t="s">
        <v>11</v>
      </c>
      <c r="U38" s="15">
        <f>'#2025'!U38-'#2024'!U38</f>
        <v>0</v>
      </c>
      <c r="V38" s="15">
        <f>'#2025'!V38-'#2024'!V38</f>
        <v>0</v>
      </c>
      <c r="W38" s="15">
        <f>'#2025'!W38-'#2024'!W38</f>
        <v>16</v>
      </c>
      <c r="X38" s="15">
        <f>'#2025'!X38-'#2024'!X38</f>
        <v>-5</v>
      </c>
      <c r="Y38" s="15">
        <f>'#2025'!Y38-'#2024'!Y38</f>
        <v>-3</v>
      </c>
      <c r="Z38" s="15">
        <f>'#2025'!Z38-'#2024'!Z38</f>
        <v>-2</v>
      </c>
      <c r="AB38" s="16" t="s">
        <v>12</v>
      </c>
      <c r="AC38" s="15">
        <f>'#2025'!AC38-'#2024'!AC38</f>
        <v>0</v>
      </c>
      <c r="AD38" s="15">
        <f>'#2025'!AD38-'#2024'!AD38</f>
        <v>0</v>
      </c>
      <c r="AE38" s="15">
        <f>'#2025'!AE38-'#2024'!AE38</f>
        <v>25</v>
      </c>
      <c r="AF38" s="15">
        <f>'#2025'!AF38-'#2024'!AF38</f>
        <v>-8</v>
      </c>
      <c r="AG38" s="15">
        <f>'#2025'!AG38-'#2024'!AG38</f>
        <v>-5</v>
      </c>
      <c r="AH38" s="15">
        <f>'#2025'!AH38-'#2024'!AH38</f>
        <v>-3</v>
      </c>
      <c r="AI38" s="15"/>
      <c r="AJ38" s="16" t="s">
        <v>13</v>
      </c>
      <c r="AK38" s="15">
        <f>'#2025'!AK38-'#2024'!AK38</f>
        <v>0</v>
      </c>
      <c r="AL38" s="15">
        <f>'#2025'!AL38-'#2024'!AL38</f>
        <v>0</v>
      </c>
      <c r="AM38" s="15">
        <f>'#2025'!AM38-'#2024'!AM38</f>
        <v>315</v>
      </c>
      <c r="AN38" s="15">
        <f>'#2025'!AN38-'#2024'!AN38</f>
        <v>-97</v>
      </c>
      <c r="AO38" s="15">
        <f>'#2025'!AO38-'#2024'!AO38</f>
        <v>-54</v>
      </c>
      <c r="AP38" s="15">
        <f>'#2025'!AP38-'#2024'!AP38</f>
        <v>-39</v>
      </c>
      <c r="AQ38" s="15"/>
      <c r="AR38" s="15">
        <f>'#2025'!AR38-'#2024'!AR38</f>
        <v>125</v>
      </c>
    </row>
    <row r="39" spans="1:44" x14ac:dyDescent="0.3">
      <c r="A39" s="13">
        <v>34000</v>
      </c>
      <c r="B39" s="13">
        <v>34999</v>
      </c>
      <c r="C39" s="13"/>
      <c r="D39" s="16" t="s">
        <v>9</v>
      </c>
      <c r="E39" s="15">
        <f>'#2025'!E39-'#2024'!E39</f>
        <v>0</v>
      </c>
      <c r="F39" s="15">
        <f>'#2025'!F39-'#2024'!F39</f>
        <v>0</v>
      </c>
      <c r="G39" s="15">
        <f>'#2025'!G39-'#2024'!G39</f>
        <v>115</v>
      </c>
      <c r="H39" s="15">
        <f>'#2025'!H39-'#2024'!H39</f>
        <v>-14</v>
      </c>
      <c r="I39" s="15">
        <f>'#2025'!I39-'#2024'!I39</f>
        <v>-20</v>
      </c>
      <c r="J39" s="15">
        <f>'#2025'!J39-'#2024'!J39</f>
        <v>-8</v>
      </c>
      <c r="L39" s="16" t="s">
        <v>10</v>
      </c>
      <c r="M39" s="15">
        <f>'#2025'!M39-'#2024'!M39</f>
        <v>0</v>
      </c>
      <c r="N39" s="15">
        <f>'#2025'!N39-'#2024'!N39</f>
        <v>0</v>
      </c>
      <c r="O39" s="15">
        <f>'#2025'!O39-'#2024'!O39</f>
        <v>129</v>
      </c>
      <c r="P39" s="15">
        <f>'#2025'!P39-'#2024'!P39</f>
        <v>-20</v>
      </c>
      <c r="Q39" s="15">
        <f>'#2025'!Q39-'#2024'!Q39</f>
        <v>-28</v>
      </c>
      <c r="R39" s="15">
        <f>'#2025'!R39-'#2024'!R39</f>
        <v>-13</v>
      </c>
      <c r="T39" s="16" t="s">
        <v>11</v>
      </c>
      <c r="U39" s="15">
        <f>'#2025'!U39-'#2024'!U39</f>
        <v>0</v>
      </c>
      <c r="V39" s="15">
        <f>'#2025'!V39-'#2024'!V39</f>
        <v>0</v>
      </c>
      <c r="W39" s="15">
        <f>'#2025'!W39-'#2024'!W39</f>
        <v>14</v>
      </c>
      <c r="X39" s="15">
        <f>'#2025'!X39-'#2024'!X39</f>
        <v>-2</v>
      </c>
      <c r="Y39" s="15">
        <f>'#2025'!Y39-'#2024'!Y39</f>
        <v>-2</v>
      </c>
      <c r="Z39" s="15">
        <f>'#2025'!Z39-'#2024'!Z39</f>
        <v>-1</v>
      </c>
      <c r="AB39" s="16" t="s">
        <v>12</v>
      </c>
      <c r="AC39" s="15">
        <f>'#2025'!AC39-'#2024'!AC39</f>
        <v>0</v>
      </c>
      <c r="AD39" s="15">
        <f>'#2025'!AD39-'#2024'!AD39</f>
        <v>0</v>
      </c>
      <c r="AE39" s="15">
        <f>'#2025'!AE39-'#2024'!AE39</f>
        <v>22</v>
      </c>
      <c r="AF39" s="15">
        <f>'#2025'!AF39-'#2024'!AF39</f>
        <v>-3</v>
      </c>
      <c r="AG39" s="15">
        <f>'#2025'!AG39-'#2024'!AG39</f>
        <v>-5</v>
      </c>
      <c r="AH39" s="15">
        <f>'#2025'!AH39-'#2024'!AH39</f>
        <v>-2</v>
      </c>
      <c r="AI39" s="15"/>
      <c r="AJ39" s="16" t="s">
        <v>13</v>
      </c>
      <c r="AK39" s="15">
        <f>'#2025'!AK39-'#2024'!AK39</f>
        <v>0</v>
      </c>
      <c r="AL39" s="15">
        <f>'#2025'!AL39-'#2024'!AL39</f>
        <v>0</v>
      </c>
      <c r="AM39" s="15">
        <f>'#2025'!AM39-'#2024'!AM39</f>
        <v>280</v>
      </c>
      <c r="AN39" s="15">
        <f>'#2025'!AN39-'#2024'!AN39</f>
        <v>-39</v>
      </c>
      <c r="AO39" s="15">
        <f>'#2025'!AO39-'#2024'!AO39</f>
        <v>-55</v>
      </c>
      <c r="AP39" s="15">
        <f>'#2025'!AP39-'#2024'!AP39</f>
        <v>-24</v>
      </c>
      <c r="AQ39" s="15"/>
      <c r="AR39" s="15">
        <f>'#2025'!AR39-'#2024'!AR39</f>
        <v>162</v>
      </c>
    </row>
    <row r="40" spans="1:44" x14ac:dyDescent="0.3">
      <c r="A40" s="13">
        <v>35000</v>
      </c>
      <c r="B40" s="13">
        <v>35999</v>
      </c>
      <c r="D40" s="16" t="s">
        <v>9</v>
      </c>
      <c r="E40" s="15">
        <f>'#2025'!E40-'#2024'!E40</f>
        <v>0</v>
      </c>
      <c r="F40" s="15">
        <f>'#2025'!F40-'#2024'!F40</f>
        <v>0</v>
      </c>
      <c r="G40" s="15">
        <f>'#2025'!G40-'#2024'!G40</f>
        <v>98</v>
      </c>
      <c r="H40" s="15">
        <f>'#2025'!H40-'#2024'!H40</f>
        <v>-25</v>
      </c>
      <c r="I40" s="15">
        <f>'#2025'!I40-'#2024'!I40</f>
        <v>-20</v>
      </c>
      <c r="J40" s="15">
        <f>'#2025'!J40-'#2024'!J40</f>
        <v>-14</v>
      </c>
      <c r="L40" s="16" t="s">
        <v>10</v>
      </c>
      <c r="M40" s="15">
        <f>'#2025'!M40-'#2024'!M40</f>
        <v>0</v>
      </c>
      <c r="N40" s="15">
        <f>'#2025'!N40-'#2024'!N40</f>
        <v>0</v>
      </c>
      <c r="O40" s="15">
        <f>'#2025'!O40-'#2024'!O40</f>
        <v>109</v>
      </c>
      <c r="P40" s="15">
        <f>'#2025'!P40-'#2024'!P40</f>
        <v>-33</v>
      </c>
      <c r="Q40" s="15">
        <f>'#2025'!Q40-'#2024'!Q40</f>
        <v>-27</v>
      </c>
      <c r="R40" s="15">
        <f>'#2025'!R40-'#2024'!R40</f>
        <v>-19</v>
      </c>
      <c r="T40" s="16" t="s">
        <v>11</v>
      </c>
      <c r="U40" s="15">
        <f>'#2025'!U40-'#2024'!U40</f>
        <v>0</v>
      </c>
      <c r="V40" s="15">
        <f>'#2025'!V40-'#2024'!V40</f>
        <v>0</v>
      </c>
      <c r="W40" s="15">
        <f>'#2025'!W40-'#2024'!W40</f>
        <v>12</v>
      </c>
      <c r="X40" s="15">
        <f>'#2025'!X40-'#2024'!X40</f>
        <v>-3</v>
      </c>
      <c r="Y40" s="15">
        <f>'#2025'!Y40-'#2024'!Y40</f>
        <v>-2</v>
      </c>
      <c r="Z40" s="15">
        <f>'#2025'!Z40-'#2024'!Z40</f>
        <v>-2</v>
      </c>
      <c r="AB40" s="16" t="s">
        <v>12</v>
      </c>
      <c r="AC40" s="15">
        <f>'#2025'!AC40-'#2024'!AC40</f>
        <v>0</v>
      </c>
      <c r="AD40" s="15">
        <f>'#2025'!AD40-'#2024'!AD40</f>
        <v>0</v>
      </c>
      <c r="AE40" s="15">
        <f>'#2025'!AE40-'#2024'!AE40</f>
        <v>19</v>
      </c>
      <c r="AF40" s="15">
        <f>'#2025'!AF40-'#2024'!AF40</f>
        <v>-5</v>
      </c>
      <c r="AG40" s="15">
        <f>'#2025'!AG40-'#2024'!AG40</f>
        <v>-5</v>
      </c>
      <c r="AH40" s="15">
        <f>'#2025'!AH40-'#2024'!AH40</f>
        <v>-3</v>
      </c>
      <c r="AI40" s="15"/>
      <c r="AJ40" s="16" t="s">
        <v>13</v>
      </c>
      <c r="AK40" s="15">
        <f>'#2025'!AK40-'#2024'!AK40</f>
        <v>0</v>
      </c>
      <c r="AL40" s="15">
        <f>'#2025'!AL40-'#2024'!AL40</f>
        <v>0</v>
      </c>
      <c r="AM40" s="15">
        <f>'#2025'!AM40-'#2024'!AM40</f>
        <v>238</v>
      </c>
      <c r="AN40" s="15">
        <f>'#2025'!AN40-'#2024'!AN40</f>
        <v>-66</v>
      </c>
      <c r="AO40" s="15">
        <f>'#2025'!AO40-'#2024'!AO40</f>
        <v>-54</v>
      </c>
      <c r="AP40" s="15">
        <f>'#2025'!AP40-'#2024'!AP40</f>
        <v>-38</v>
      </c>
      <c r="AQ40" s="15"/>
      <c r="AR40" s="15">
        <f>'#2025'!AR40-'#2024'!AR40</f>
        <v>80</v>
      </c>
    </row>
    <row r="41" spans="1:44" x14ac:dyDescent="0.3">
      <c r="A41" s="13">
        <v>36000</v>
      </c>
      <c r="B41" s="13">
        <v>36999</v>
      </c>
      <c r="D41" s="16" t="s">
        <v>9</v>
      </c>
      <c r="E41" s="15">
        <f>'#2025'!E41-'#2024'!E41</f>
        <v>0</v>
      </c>
      <c r="F41" s="15">
        <f>'#2025'!F41-'#2024'!F41</f>
        <v>0</v>
      </c>
      <c r="G41" s="15">
        <f>'#2025'!G41-'#2024'!G41</f>
        <v>108</v>
      </c>
      <c r="H41" s="15">
        <f>'#2025'!H41-'#2024'!H41</f>
        <v>-26</v>
      </c>
      <c r="I41" s="15">
        <f>'#2025'!I41-'#2024'!I41</f>
        <v>-21</v>
      </c>
      <c r="J41" s="15">
        <f>'#2025'!J41-'#2024'!J41</f>
        <v>-7</v>
      </c>
      <c r="L41" s="16" t="s">
        <v>10</v>
      </c>
      <c r="M41" s="15">
        <f>'#2025'!M41-'#2024'!M41</f>
        <v>0</v>
      </c>
      <c r="N41" s="15">
        <f>'#2025'!N41-'#2024'!N41</f>
        <v>0</v>
      </c>
      <c r="O41" s="15">
        <f>'#2025'!O41-'#2024'!O41</f>
        <v>121</v>
      </c>
      <c r="P41" s="15">
        <f>'#2025'!P41-'#2024'!P41</f>
        <v>-34</v>
      </c>
      <c r="Q41" s="15">
        <f>'#2025'!Q41-'#2024'!Q41</f>
        <v>-29</v>
      </c>
      <c r="R41" s="15">
        <f>'#2025'!R41-'#2024'!R41</f>
        <v>-11</v>
      </c>
      <c r="T41" s="16" t="s">
        <v>11</v>
      </c>
      <c r="U41" s="15">
        <f>'#2025'!U41-'#2024'!U41</f>
        <v>0</v>
      </c>
      <c r="V41" s="15">
        <f>'#2025'!V41-'#2024'!V41</f>
        <v>0</v>
      </c>
      <c r="W41" s="15">
        <f>'#2025'!W41-'#2024'!W41</f>
        <v>13</v>
      </c>
      <c r="X41" s="15">
        <f>'#2025'!X41-'#2024'!X41</f>
        <v>-3</v>
      </c>
      <c r="Y41" s="15">
        <f>'#2025'!Y41-'#2024'!Y41</f>
        <v>-3</v>
      </c>
      <c r="Z41" s="15">
        <f>'#2025'!Z41-'#2024'!Z41</f>
        <v>-1</v>
      </c>
      <c r="AB41" s="16" t="s">
        <v>12</v>
      </c>
      <c r="AC41" s="15">
        <f>'#2025'!AC41-'#2024'!AC41</f>
        <v>0</v>
      </c>
      <c r="AD41" s="15">
        <f>'#2025'!AD41-'#2024'!AD41</f>
        <v>0</v>
      </c>
      <c r="AE41" s="15">
        <f>'#2025'!AE41-'#2024'!AE41</f>
        <v>21</v>
      </c>
      <c r="AF41" s="15">
        <f>'#2025'!AF41-'#2024'!AF41</f>
        <v>-5</v>
      </c>
      <c r="AG41" s="15">
        <f>'#2025'!AG41-'#2024'!AG41</f>
        <v>-5</v>
      </c>
      <c r="AH41" s="15">
        <f>'#2025'!AH41-'#2024'!AH41</f>
        <v>-1</v>
      </c>
      <c r="AI41" s="15"/>
      <c r="AJ41" s="16" t="s">
        <v>13</v>
      </c>
      <c r="AK41" s="15">
        <f>'#2025'!AK41-'#2024'!AK41</f>
        <v>0</v>
      </c>
      <c r="AL41" s="15">
        <f>'#2025'!AL41-'#2024'!AL41</f>
        <v>0</v>
      </c>
      <c r="AM41" s="15">
        <f>'#2025'!AM41-'#2024'!AM41</f>
        <v>263</v>
      </c>
      <c r="AN41" s="15">
        <f>'#2025'!AN41-'#2024'!AN41</f>
        <v>-68</v>
      </c>
      <c r="AO41" s="15">
        <f>'#2025'!AO41-'#2024'!AO41</f>
        <v>-58</v>
      </c>
      <c r="AP41" s="15">
        <f>'#2025'!AP41-'#2024'!AP41</f>
        <v>-20</v>
      </c>
      <c r="AQ41" s="15"/>
      <c r="AR41" s="15">
        <f>'#2025'!AR41-'#2024'!AR41</f>
        <v>117</v>
      </c>
    </row>
    <row r="42" spans="1:44" x14ac:dyDescent="0.3">
      <c r="A42" s="13">
        <v>37000</v>
      </c>
      <c r="B42" s="13">
        <v>37999</v>
      </c>
      <c r="D42" s="16" t="s">
        <v>9</v>
      </c>
      <c r="E42" s="15">
        <f>'#2025'!E42-'#2024'!E42</f>
        <v>0</v>
      </c>
      <c r="F42" s="15">
        <f>'#2025'!F42-'#2024'!F42</f>
        <v>0</v>
      </c>
      <c r="G42" s="15">
        <f>'#2025'!G42-'#2024'!G42</f>
        <v>90</v>
      </c>
      <c r="H42" s="15">
        <f>'#2025'!H42-'#2024'!H42</f>
        <v>-18</v>
      </c>
      <c r="I42" s="15">
        <f>'#2025'!I42-'#2024'!I42</f>
        <v>-20</v>
      </c>
      <c r="J42" s="15">
        <f>'#2025'!J42-'#2024'!J42</f>
        <v>-15</v>
      </c>
      <c r="L42" s="16" t="s">
        <v>10</v>
      </c>
      <c r="M42" s="15">
        <f>'#2025'!M42-'#2024'!M42</f>
        <v>0</v>
      </c>
      <c r="N42" s="15">
        <f>'#2025'!N42-'#2024'!N42</f>
        <v>0</v>
      </c>
      <c r="O42" s="15">
        <f>'#2025'!O42-'#2024'!O42</f>
        <v>101</v>
      </c>
      <c r="P42" s="15">
        <f>'#2025'!P42-'#2024'!P42</f>
        <v>-26</v>
      </c>
      <c r="Q42" s="15">
        <f>'#2025'!Q42-'#2024'!Q42</f>
        <v>-27</v>
      </c>
      <c r="R42" s="15">
        <f>'#2025'!R42-'#2024'!R42</f>
        <v>-20</v>
      </c>
      <c r="T42" s="16" t="s">
        <v>11</v>
      </c>
      <c r="U42" s="15">
        <f>'#2025'!U42-'#2024'!U42</f>
        <v>0</v>
      </c>
      <c r="V42" s="15">
        <f>'#2025'!V42-'#2024'!V42</f>
        <v>0</v>
      </c>
      <c r="W42" s="15">
        <f>'#2025'!W42-'#2024'!W42</f>
        <v>11</v>
      </c>
      <c r="X42" s="15">
        <f>'#2025'!X42-'#2024'!X42</f>
        <v>-2</v>
      </c>
      <c r="Y42" s="15">
        <f>'#2025'!Y42-'#2024'!Y42</f>
        <v>-3</v>
      </c>
      <c r="Z42" s="15">
        <f>'#2025'!Z42-'#2024'!Z42</f>
        <v>-2</v>
      </c>
      <c r="AB42" s="16" t="s">
        <v>12</v>
      </c>
      <c r="AC42" s="15">
        <f>'#2025'!AC42-'#2024'!AC42</f>
        <v>0</v>
      </c>
      <c r="AD42" s="15">
        <f>'#2025'!AD42-'#2024'!AD42</f>
        <v>0</v>
      </c>
      <c r="AE42" s="15">
        <f>'#2025'!AE42-'#2024'!AE42</f>
        <v>18</v>
      </c>
      <c r="AF42" s="15">
        <f>'#2025'!AF42-'#2024'!AF42</f>
        <v>-4</v>
      </c>
      <c r="AG42" s="15">
        <f>'#2025'!AG42-'#2024'!AG42</f>
        <v>-5</v>
      </c>
      <c r="AH42" s="15">
        <f>'#2025'!AH42-'#2024'!AH42</f>
        <v>-3</v>
      </c>
      <c r="AI42" s="15"/>
      <c r="AJ42" s="16" t="s">
        <v>13</v>
      </c>
      <c r="AK42" s="15">
        <f>'#2025'!AK42-'#2024'!AK42</f>
        <v>0</v>
      </c>
      <c r="AL42" s="15">
        <f>'#2025'!AL42-'#2024'!AL42</f>
        <v>0</v>
      </c>
      <c r="AM42" s="15">
        <f>'#2025'!AM42-'#2024'!AM42</f>
        <v>220</v>
      </c>
      <c r="AN42" s="15">
        <f>'#2025'!AN42-'#2024'!AN42</f>
        <v>-50</v>
      </c>
      <c r="AO42" s="15">
        <f>'#2025'!AO42-'#2024'!AO42</f>
        <v>-55</v>
      </c>
      <c r="AP42" s="15">
        <f>'#2025'!AP42-'#2024'!AP42</f>
        <v>-40</v>
      </c>
      <c r="AQ42" s="15"/>
      <c r="AR42" s="15">
        <f>'#2025'!AR42-'#2024'!AR42</f>
        <v>75</v>
      </c>
    </row>
    <row r="43" spans="1:44" x14ac:dyDescent="0.3">
      <c r="A43" s="13">
        <v>38000</v>
      </c>
      <c r="B43" s="13">
        <v>38999</v>
      </c>
      <c r="D43" s="16" t="s">
        <v>9</v>
      </c>
      <c r="E43" s="15">
        <f>'#2025'!E43-'#2024'!E43</f>
        <v>0</v>
      </c>
      <c r="F43" s="15">
        <f>'#2025'!F43-'#2024'!F43</f>
        <v>0</v>
      </c>
      <c r="G43" s="15">
        <f>'#2025'!G43-'#2024'!G43</f>
        <v>108</v>
      </c>
      <c r="H43" s="15">
        <f>'#2025'!H43-'#2024'!H43</f>
        <v>-24</v>
      </c>
      <c r="I43" s="15">
        <f>'#2025'!I43-'#2024'!I43</f>
        <v>-13</v>
      </c>
      <c r="J43" s="15">
        <f>'#2025'!J43-'#2024'!J43</f>
        <v>-16</v>
      </c>
      <c r="L43" s="16" t="s">
        <v>10</v>
      </c>
      <c r="M43" s="15">
        <f>'#2025'!M43-'#2024'!M43</f>
        <v>0</v>
      </c>
      <c r="N43" s="15">
        <f>'#2025'!N43-'#2024'!N43</f>
        <v>0</v>
      </c>
      <c r="O43" s="15">
        <f>'#2025'!O43-'#2024'!O43</f>
        <v>121</v>
      </c>
      <c r="P43" s="15">
        <f>'#2025'!P43-'#2024'!P43</f>
        <v>-33</v>
      </c>
      <c r="Q43" s="15">
        <f>'#2025'!Q43-'#2024'!Q43</f>
        <v>-18</v>
      </c>
      <c r="R43" s="15">
        <f>'#2025'!R43-'#2024'!R43</f>
        <v>-22</v>
      </c>
      <c r="T43" s="16" t="s">
        <v>11</v>
      </c>
      <c r="U43" s="15">
        <f>'#2025'!U43-'#2024'!U43</f>
        <v>0</v>
      </c>
      <c r="V43" s="15">
        <f>'#2025'!V43-'#2024'!V43</f>
        <v>0</v>
      </c>
      <c r="W43" s="15">
        <f>'#2025'!W43-'#2024'!W43</f>
        <v>13</v>
      </c>
      <c r="X43" s="15">
        <f>'#2025'!X43-'#2024'!X43</f>
        <v>-4</v>
      </c>
      <c r="Y43" s="15">
        <f>'#2025'!Y43-'#2024'!Y43</f>
        <v>-2</v>
      </c>
      <c r="Z43" s="15">
        <f>'#2025'!Z43-'#2024'!Z43</f>
        <v>-2</v>
      </c>
      <c r="AB43" s="16" t="s">
        <v>12</v>
      </c>
      <c r="AC43" s="15">
        <f>'#2025'!AC43-'#2024'!AC43</f>
        <v>0</v>
      </c>
      <c r="AD43" s="15">
        <f>'#2025'!AD43-'#2024'!AD43</f>
        <v>0</v>
      </c>
      <c r="AE43" s="15">
        <f>'#2025'!AE43-'#2024'!AE43</f>
        <v>21</v>
      </c>
      <c r="AF43" s="15">
        <f>'#2025'!AF43-'#2024'!AF43</f>
        <v>-5</v>
      </c>
      <c r="AG43" s="15">
        <f>'#2025'!AG43-'#2024'!AG43</f>
        <v>-2</v>
      </c>
      <c r="AH43" s="15">
        <f>'#2025'!AH43-'#2024'!AH43</f>
        <v>-3</v>
      </c>
      <c r="AI43" s="15"/>
      <c r="AJ43" s="16" t="s">
        <v>13</v>
      </c>
      <c r="AK43" s="15">
        <f>'#2025'!AK43-'#2024'!AK43</f>
        <v>0</v>
      </c>
      <c r="AL43" s="15">
        <f>'#2025'!AL43-'#2024'!AL43</f>
        <v>0</v>
      </c>
      <c r="AM43" s="15">
        <f>'#2025'!AM43-'#2024'!AM43</f>
        <v>263</v>
      </c>
      <c r="AN43" s="15">
        <f>'#2025'!AN43-'#2024'!AN43</f>
        <v>-66</v>
      </c>
      <c r="AO43" s="15">
        <f>'#2025'!AO43-'#2024'!AO43</f>
        <v>-35</v>
      </c>
      <c r="AP43" s="15">
        <f>'#2025'!AP43-'#2024'!AP43</f>
        <v>-43</v>
      </c>
      <c r="AQ43" s="15"/>
      <c r="AR43" s="15">
        <f>'#2025'!AR43-'#2024'!AR43</f>
        <v>119</v>
      </c>
    </row>
    <row r="44" spans="1:44" x14ac:dyDescent="0.3">
      <c r="A44" s="41">
        <v>39000</v>
      </c>
      <c r="B44" s="13">
        <v>39999</v>
      </c>
      <c r="D44" s="16" t="s">
        <v>9</v>
      </c>
      <c r="E44" s="15">
        <f>'#2025'!E44-'#2024'!E44</f>
        <v>0</v>
      </c>
      <c r="F44" s="15">
        <f>'#2025'!F44-'#2024'!F44</f>
        <v>0</v>
      </c>
      <c r="G44" s="15">
        <f>'#2025'!G44-'#2024'!G44</f>
        <v>103</v>
      </c>
      <c r="H44" s="15">
        <f>'#2025'!H44-'#2024'!H44</f>
        <v>71</v>
      </c>
      <c r="I44" s="15">
        <f>'#2025'!I44-'#2024'!I44</f>
        <v>-9</v>
      </c>
      <c r="J44" s="15">
        <f>'#2025'!J44-'#2024'!J44</f>
        <v>-13</v>
      </c>
      <c r="L44" s="16" t="s">
        <v>10</v>
      </c>
      <c r="M44" s="15">
        <f>'#2025'!M44-'#2024'!M44</f>
        <v>0</v>
      </c>
      <c r="N44" s="15">
        <f>'#2025'!N44-'#2024'!N44</f>
        <v>0</v>
      </c>
      <c r="O44" s="15">
        <f>'#2025'!O44-'#2024'!O44</f>
        <v>115</v>
      </c>
      <c r="P44" s="15">
        <f>'#2025'!P44-'#2024'!P44</f>
        <v>80</v>
      </c>
      <c r="Q44" s="15">
        <f>'#2025'!Q44-'#2024'!Q44</f>
        <v>-13</v>
      </c>
      <c r="R44" s="15">
        <f>'#2025'!R44-'#2024'!R44</f>
        <v>-18</v>
      </c>
      <c r="T44" s="16" t="s">
        <v>11</v>
      </c>
      <c r="U44" s="15">
        <f>'#2025'!U44-'#2024'!U44</f>
        <v>0</v>
      </c>
      <c r="V44" s="15">
        <f>'#2025'!V44-'#2024'!V44</f>
        <v>0</v>
      </c>
      <c r="W44" s="15">
        <f>'#2025'!W44-'#2024'!W44</f>
        <v>13</v>
      </c>
      <c r="X44" s="15">
        <f>'#2025'!X44-'#2024'!X44</f>
        <v>9</v>
      </c>
      <c r="Y44" s="15">
        <f>'#2025'!Y44-'#2024'!Y44</f>
        <v>-1</v>
      </c>
      <c r="Z44" s="15">
        <f>'#2025'!Z44-'#2024'!Z44</f>
        <v>-2</v>
      </c>
      <c r="AB44" s="16" t="s">
        <v>12</v>
      </c>
      <c r="AC44" s="15">
        <f>'#2025'!AC44-'#2024'!AC44</f>
        <v>0</v>
      </c>
      <c r="AD44" s="15">
        <f>'#2025'!AD44-'#2024'!AD44</f>
        <v>0</v>
      </c>
      <c r="AE44" s="15">
        <f>'#2025'!AE44-'#2024'!AE44</f>
        <v>20</v>
      </c>
      <c r="AF44" s="15">
        <f>'#2025'!AF44-'#2024'!AF44</f>
        <v>14</v>
      </c>
      <c r="AG44" s="15">
        <f>'#2025'!AG44-'#2024'!AG44</f>
        <v>-2</v>
      </c>
      <c r="AH44" s="15">
        <f>'#2025'!AH44-'#2024'!AH44</f>
        <v>-3</v>
      </c>
      <c r="AI44" s="15"/>
      <c r="AJ44" s="16" t="s">
        <v>13</v>
      </c>
      <c r="AK44" s="15">
        <f>'#2025'!AK44-'#2024'!AK44</f>
        <v>0</v>
      </c>
      <c r="AL44" s="15">
        <f>'#2025'!AL44-'#2024'!AL44</f>
        <v>0</v>
      </c>
      <c r="AM44" s="15">
        <f>'#2025'!AM44-'#2024'!AM44</f>
        <v>251</v>
      </c>
      <c r="AN44" s="15">
        <f>'#2025'!AN44-'#2024'!AN44</f>
        <v>174</v>
      </c>
      <c r="AO44" s="15">
        <f>'#2025'!AO44-'#2024'!AO44</f>
        <v>-25</v>
      </c>
      <c r="AP44" s="15">
        <f>'#2025'!AP44-'#2024'!AP44</f>
        <v>-36</v>
      </c>
      <c r="AQ44" s="15"/>
      <c r="AR44" s="15">
        <f>'#2025'!AR44-'#2024'!AR44</f>
        <v>364</v>
      </c>
    </row>
    <row r="45" spans="1:44" x14ac:dyDescent="0.3">
      <c r="A45" s="40">
        <v>40000</v>
      </c>
      <c r="B45" s="13">
        <v>40999</v>
      </c>
      <c r="D45" s="16" t="s">
        <v>9</v>
      </c>
      <c r="E45" s="15">
        <f>'#2025'!E45-'#2024'!E45</f>
        <v>0</v>
      </c>
      <c r="F45" s="15">
        <f>'#2025'!F45-'#2024'!F45</f>
        <v>0</v>
      </c>
      <c r="G45" s="15">
        <f>'#2025'!G45-'#2024'!G45</f>
        <v>0</v>
      </c>
      <c r="H45" s="15">
        <f>'#2025'!H45-'#2024'!H45</f>
        <v>77</v>
      </c>
      <c r="I45" s="15">
        <f>'#2025'!I45-'#2024'!I45</f>
        <v>-13</v>
      </c>
      <c r="J45" s="15">
        <f>'#2025'!J45-'#2024'!J45</f>
        <v>-10</v>
      </c>
      <c r="L45" s="16" t="s">
        <v>10</v>
      </c>
      <c r="M45" s="15">
        <f>'#2025'!M45-'#2024'!M45</f>
        <v>0</v>
      </c>
      <c r="N45" s="15">
        <f>'#2025'!N45-'#2024'!N45</f>
        <v>0</v>
      </c>
      <c r="O45" s="15">
        <f>'#2025'!O45-'#2024'!O45</f>
        <v>0</v>
      </c>
      <c r="P45" s="15">
        <f>'#2025'!P45-'#2024'!P45</f>
        <v>86</v>
      </c>
      <c r="Q45" s="15">
        <f>'#2025'!Q45-'#2024'!Q45</f>
        <v>-17</v>
      </c>
      <c r="R45" s="15">
        <f>'#2025'!R45-'#2024'!R45</f>
        <v>-13</v>
      </c>
      <c r="T45" s="16" t="s">
        <v>11</v>
      </c>
      <c r="U45" s="15">
        <f>'#2025'!U45-'#2024'!U45</f>
        <v>0</v>
      </c>
      <c r="V45" s="15">
        <f>'#2025'!V45-'#2024'!V45</f>
        <v>0</v>
      </c>
      <c r="W45" s="15">
        <f>'#2025'!W45-'#2024'!W45</f>
        <v>0</v>
      </c>
      <c r="X45" s="15">
        <f>'#2025'!X45-'#2024'!X45</f>
        <v>9</v>
      </c>
      <c r="Y45" s="15">
        <f>'#2025'!Y45-'#2024'!Y45</f>
        <v>-1</v>
      </c>
      <c r="Z45" s="15">
        <f>'#2025'!Z45-'#2024'!Z45</f>
        <v>-2</v>
      </c>
      <c r="AB45" s="16" t="s">
        <v>12</v>
      </c>
      <c r="AC45" s="15">
        <f>'#2025'!AC45-'#2024'!AC45</f>
        <v>0</v>
      </c>
      <c r="AD45" s="15">
        <f>'#2025'!AD45-'#2024'!AD45</f>
        <v>0</v>
      </c>
      <c r="AE45" s="15">
        <f>'#2025'!AE45-'#2024'!AE45</f>
        <v>0</v>
      </c>
      <c r="AF45" s="15">
        <f>'#2025'!AF45-'#2024'!AF45</f>
        <v>15</v>
      </c>
      <c r="AG45" s="15">
        <f>'#2025'!AG45-'#2024'!AG45</f>
        <v>-3</v>
      </c>
      <c r="AH45" s="15">
        <f>'#2025'!AH45-'#2024'!AH45</f>
        <v>-2</v>
      </c>
      <c r="AI45" s="15"/>
      <c r="AJ45" s="16" t="s">
        <v>13</v>
      </c>
      <c r="AK45" s="15">
        <f>'#2025'!AK45-'#2024'!AK45</f>
        <v>0</v>
      </c>
      <c r="AL45" s="15">
        <f>'#2025'!AL45-'#2024'!AL45</f>
        <v>0</v>
      </c>
      <c r="AM45" s="15">
        <f>'#2025'!AM45-'#2024'!AM45</f>
        <v>0</v>
      </c>
      <c r="AN45" s="15">
        <f>'#2025'!AN45-'#2024'!AN45</f>
        <v>187</v>
      </c>
      <c r="AO45" s="15">
        <f>'#2025'!AO45-'#2024'!AO45</f>
        <v>-34</v>
      </c>
      <c r="AP45" s="15">
        <f>'#2025'!AP45-'#2024'!AP45</f>
        <v>-27</v>
      </c>
      <c r="AQ45" s="15"/>
      <c r="AR45" s="15">
        <f>'#2025'!AR45-'#2024'!AR45</f>
        <v>126</v>
      </c>
    </row>
    <row r="46" spans="1:44" x14ac:dyDescent="0.3">
      <c r="A46" s="13">
        <v>41000</v>
      </c>
      <c r="B46" s="13">
        <v>41999</v>
      </c>
      <c r="D46" s="16" t="s">
        <v>9</v>
      </c>
      <c r="E46" s="15">
        <f>'#2025'!E46-'#2024'!E46</f>
        <v>0</v>
      </c>
      <c r="F46" s="15">
        <f>'#2025'!F46-'#2024'!F46</f>
        <v>0</v>
      </c>
      <c r="G46" s="15">
        <f>'#2025'!G46-'#2024'!G46</f>
        <v>0</v>
      </c>
      <c r="H46" s="15">
        <f>'#2025'!H46-'#2024'!H46</f>
        <v>86</v>
      </c>
      <c r="I46" s="15">
        <f>'#2025'!I46-'#2024'!I46</f>
        <v>-14</v>
      </c>
      <c r="J46" s="15">
        <f>'#2025'!J46-'#2024'!J46</f>
        <v>-10</v>
      </c>
      <c r="L46" s="16" t="s">
        <v>10</v>
      </c>
      <c r="M46" s="15">
        <f>'#2025'!M46-'#2024'!M46</f>
        <v>0</v>
      </c>
      <c r="N46" s="15">
        <f>'#2025'!N46-'#2024'!N46</f>
        <v>0</v>
      </c>
      <c r="O46" s="15">
        <f>'#2025'!O46-'#2024'!O46</f>
        <v>0</v>
      </c>
      <c r="P46" s="15">
        <f>'#2025'!P46-'#2024'!P46</f>
        <v>97</v>
      </c>
      <c r="Q46" s="15">
        <f>'#2025'!Q46-'#2024'!Q46</f>
        <v>-19</v>
      </c>
      <c r="R46" s="15">
        <f>'#2025'!R46-'#2024'!R46</f>
        <v>-14</v>
      </c>
      <c r="T46" s="16" t="s">
        <v>11</v>
      </c>
      <c r="U46" s="15">
        <f>'#2025'!U46-'#2024'!U46</f>
        <v>0</v>
      </c>
      <c r="V46" s="15">
        <f>'#2025'!V46-'#2024'!V46</f>
        <v>0</v>
      </c>
      <c r="W46" s="15">
        <f>'#2025'!W46-'#2024'!W46</f>
        <v>0</v>
      </c>
      <c r="X46" s="15">
        <f>'#2025'!X46-'#2024'!X46</f>
        <v>11</v>
      </c>
      <c r="Y46" s="15">
        <f>'#2025'!Y46-'#2024'!Y46</f>
        <v>-2</v>
      </c>
      <c r="Z46" s="15">
        <f>'#2025'!Z46-'#2024'!Z46</f>
        <v>-1</v>
      </c>
      <c r="AB46" s="16" t="s">
        <v>12</v>
      </c>
      <c r="AC46" s="15">
        <f>'#2025'!AC46-'#2024'!AC46</f>
        <v>0</v>
      </c>
      <c r="AD46" s="15">
        <f>'#2025'!AD46-'#2024'!AD46</f>
        <v>0</v>
      </c>
      <c r="AE46" s="15">
        <f>'#2025'!AE46-'#2024'!AE46</f>
        <v>0</v>
      </c>
      <c r="AF46" s="15">
        <f>'#2025'!AF46-'#2024'!AF46</f>
        <v>17</v>
      </c>
      <c r="AG46" s="15">
        <f>'#2025'!AG46-'#2024'!AG46</f>
        <v>-3</v>
      </c>
      <c r="AH46" s="15">
        <f>'#2025'!AH46-'#2024'!AH46</f>
        <v>-2</v>
      </c>
      <c r="AI46" s="15"/>
      <c r="AJ46" s="16" t="s">
        <v>13</v>
      </c>
      <c r="AK46" s="15">
        <f>'#2025'!AK46-'#2024'!AK46</f>
        <v>0</v>
      </c>
      <c r="AL46" s="15">
        <f>'#2025'!AL46-'#2024'!AL46</f>
        <v>0</v>
      </c>
      <c r="AM46" s="15">
        <f>'#2025'!AM46-'#2024'!AM46</f>
        <v>0</v>
      </c>
      <c r="AN46" s="15">
        <f>'#2025'!AN46-'#2024'!AN46</f>
        <v>211</v>
      </c>
      <c r="AO46" s="15">
        <f>'#2025'!AO46-'#2024'!AO46</f>
        <v>-38</v>
      </c>
      <c r="AP46" s="15">
        <f>'#2025'!AP46-'#2024'!AP46</f>
        <v>-27</v>
      </c>
      <c r="AQ46" s="15"/>
      <c r="AR46" s="15">
        <f>'#2025'!AR46-'#2024'!AR46</f>
        <v>146</v>
      </c>
    </row>
    <row r="47" spans="1:44" x14ac:dyDescent="0.3">
      <c r="A47" s="13">
        <v>42000</v>
      </c>
      <c r="B47" s="13">
        <v>42999</v>
      </c>
      <c r="D47" s="16" t="s">
        <v>9</v>
      </c>
      <c r="E47" s="15">
        <f>'#2025'!E47-'#2024'!E47</f>
        <v>0</v>
      </c>
      <c r="F47" s="15">
        <f>'#2025'!F47-'#2024'!F47</f>
        <v>0</v>
      </c>
      <c r="G47" s="15">
        <f>'#2025'!G47-'#2024'!G47</f>
        <v>0</v>
      </c>
      <c r="H47" s="15">
        <f>'#2025'!H47-'#2024'!H47</f>
        <v>69</v>
      </c>
      <c r="I47" s="15">
        <f>'#2025'!I47-'#2024'!I47</f>
        <v>-10</v>
      </c>
      <c r="J47" s="15">
        <f>'#2025'!J47-'#2024'!J47</f>
        <v>-5</v>
      </c>
      <c r="L47" s="16" t="s">
        <v>10</v>
      </c>
      <c r="M47" s="15">
        <f>'#2025'!M47-'#2024'!M47</f>
        <v>0</v>
      </c>
      <c r="N47" s="15">
        <f>'#2025'!N47-'#2024'!N47</f>
        <v>0</v>
      </c>
      <c r="O47" s="15">
        <f>'#2025'!O47-'#2024'!O47</f>
        <v>0</v>
      </c>
      <c r="P47" s="15">
        <f>'#2025'!P47-'#2024'!P47</f>
        <v>78</v>
      </c>
      <c r="Q47" s="15">
        <f>'#2025'!Q47-'#2024'!Q47</f>
        <v>-14</v>
      </c>
      <c r="R47" s="15">
        <f>'#2025'!R47-'#2024'!R47</f>
        <v>-6</v>
      </c>
      <c r="T47" s="16" t="s">
        <v>11</v>
      </c>
      <c r="U47" s="15">
        <f>'#2025'!U47-'#2024'!U47</f>
        <v>0</v>
      </c>
      <c r="V47" s="15">
        <f>'#2025'!V47-'#2024'!V47</f>
        <v>0</v>
      </c>
      <c r="W47" s="15">
        <f>'#2025'!W47-'#2024'!W47</f>
        <v>0</v>
      </c>
      <c r="X47" s="15">
        <f>'#2025'!X47-'#2024'!X47</f>
        <v>8</v>
      </c>
      <c r="Y47" s="15">
        <f>'#2025'!Y47-'#2024'!Y47</f>
        <v>-1</v>
      </c>
      <c r="Z47" s="15">
        <f>'#2025'!Z47-'#2024'!Z47</f>
        <v>-1</v>
      </c>
      <c r="AB47" s="16" t="s">
        <v>12</v>
      </c>
      <c r="AC47" s="15">
        <f>'#2025'!AC47-'#2024'!AC47</f>
        <v>0</v>
      </c>
      <c r="AD47" s="15">
        <f>'#2025'!AD47-'#2024'!AD47</f>
        <v>0</v>
      </c>
      <c r="AE47" s="15">
        <f>'#2025'!AE47-'#2024'!AE47</f>
        <v>0</v>
      </c>
      <c r="AF47" s="15">
        <f>'#2025'!AF47-'#2024'!AF47</f>
        <v>14</v>
      </c>
      <c r="AG47" s="15">
        <f>'#2025'!AG47-'#2024'!AG47</f>
        <v>-2</v>
      </c>
      <c r="AH47" s="15">
        <f>'#2025'!AH47-'#2024'!AH47</f>
        <v>-1</v>
      </c>
      <c r="AI47" s="15"/>
      <c r="AJ47" s="16" t="s">
        <v>13</v>
      </c>
      <c r="AK47" s="15">
        <f>'#2025'!AK47-'#2024'!AK47</f>
        <v>0</v>
      </c>
      <c r="AL47" s="15">
        <f>'#2025'!AL47-'#2024'!AL47</f>
        <v>0</v>
      </c>
      <c r="AM47" s="15">
        <f>'#2025'!AM47-'#2024'!AM47</f>
        <v>0</v>
      </c>
      <c r="AN47" s="15">
        <f>'#2025'!AN47-'#2024'!AN47</f>
        <v>169</v>
      </c>
      <c r="AO47" s="15">
        <f>'#2025'!AO47-'#2024'!AO47</f>
        <v>-27</v>
      </c>
      <c r="AP47" s="15">
        <f>'#2025'!AP47-'#2024'!AP47</f>
        <v>-13</v>
      </c>
      <c r="AQ47" s="15"/>
      <c r="AR47" s="15">
        <f>'#2025'!AR47-'#2024'!AR47</f>
        <v>129</v>
      </c>
    </row>
    <row r="48" spans="1:44" x14ac:dyDescent="0.3">
      <c r="A48" s="13">
        <v>43000</v>
      </c>
      <c r="B48" s="13">
        <v>43999</v>
      </c>
      <c r="D48" s="16" t="s">
        <v>9</v>
      </c>
      <c r="E48" s="15">
        <f>'#2025'!E48-'#2024'!E48</f>
        <v>0</v>
      </c>
      <c r="F48" s="15">
        <f>'#2025'!F48-'#2024'!F48</f>
        <v>0</v>
      </c>
      <c r="G48" s="15">
        <f>'#2025'!G48-'#2024'!G48</f>
        <v>0</v>
      </c>
      <c r="H48" s="15">
        <f>'#2025'!H48-'#2024'!H48</f>
        <v>93</v>
      </c>
      <c r="I48" s="15">
        <f>'#2025'!I48-'#2024'!I48</f>
        <v>-15</v>
      </c>
      <c r="J48" s="15">
        <f>'#2025'!J48-'#2024'!J48</f>
        <v>-5</v>
      </c>
      <c r="L48" s="16" t="s">
        <v>10</v>
      </c>
      <c r="M48" s="15">
        <f>'#2025'!M48-'#2024'!M48</f>
        <v>0</v>
      </c>
      <c r="N48" s="15">
        <f>'#2025'!N48-'#2024'!N48</f>
        <v>0</v>
      </c>
      <c r="O48" s="15">
        <f>'#2025'!O48-'#2024'!O48</f>
        <v>0</v>
      </c>
      <c r="P48" s="15">
        <f>'#2025'!P48-'#2024'!P48</f>
        <v>105</v>
      </c>
      <c r="Q48" s="15">
        <f>'#2025'!Q48-'#2024'!Q48</f>
        <v>-19</v>
      </c>
      <c r="R48" s="15">
        <f>'#2025'!R48-'#2024'!R48</f>
        <v>-7</v>
      </c>
      <c r="T48" s="16" t="s">
        <v>11</v>
      </c>
      <c r="U48" s="15">
        <f>'#2025'!U48-'#2024'!U48</f>
        <v>0</v>
      </c>
      <c r="V48" s="15">
        <f>'#2025'!V48-'#2024'!V48</f>
        <v>0</v>
      </c>
      <c r="W48" s="15">
        <f>'#2025'!W48-'#2024'!W48</f>
        <v>0</v>
      </c>
      <c r="X48" s="15">
        <f>'#2025'!X48-'#2024'!X48</f>
        <v>11</v>
      </c>
      <c r="Y48" s="15">
        <f>'#2025'!Y48-'#2024'!Y48</f>
        <v>-2</v>
      </c>
      <c r="Z48" s="15">
        <f>'#2025'!Z48-'#2024'!Z48</f>
        <v>0</v>
      </c>
      <c r="AB48" s="16" t="s">
        <v>12</v>
      </c>
      <c r="AC48" s="15">
        <f>'#2025'!AC48-'#2024'!AC48</f>
        <v>0</v>
      </c>
      <c r="AD48" s="15">
        <f>'#2025'!AD48-'#2024'!AD48</f>
        <v>0</v>
      </c>
      <c r="AE48" s="15">
        <f>'#2025'!AE48-'#2024'!AE48</f>
        <v>0</v>
      </c>
      <c r="AF48" s="15">
        <f>'#2025'!AF48-'#2024'!AF48</f>
        <v>18</v>
      </c>
      <c r="AG48" s="15">
        <f>'#2025'!AG48-'#2024'!AG48</f>
        <v>-4</v>
      </c>
      <c r="AH48" s="15">
        <f>'#2025'!AH48-'#2024'!AH48</f>
        <v>-1</v>
      </c>
      <c r="AI48" s="15"/>
      <c r="AJ48" s="16" t="s">
        <v>13</v>
      </c>
      <c r="AK48" s="15">
        <f>'#2025'!AK48-'#2024'!AK48</f>
        <v>0</v>
      </c>
      <c r="AL48" s="15">
        <f>'#2025'!AL48-'#2024'!AL48</f>
        <v>0</v>
      </c>
      <c r="AM48" s="15">
        <f>'#2025'!AM48-'#2024'!AM48</f>
        <v>0</v>
      </c>
      <c r="AN48" s="15">
        <f>'#2025'!AN48-'#2024'!AN48</f>
        <v>227</v>
      </c>
      <c r="AO48" s="15">
        <f>'#2025'!AO48-'#2024'!AO48</f>
        <v>-40</v>
      </c>
      <c r="AP48" s="15">
        <f>'#2025'!AP48-'#2024'!AP48</f>
        <v>-13</v>
      </c>
      <c r="AQ48" s="15"/>
      <c r="AR48" s="15">
        <f>'#2025'!AR48-'#2024'!AR48</f>
        <v>174</v>
      </c>
    </row>
    <row r="49" spans="1:44" x14ac:dyDescent="0.3">
      <c r="A49" s="13">
        <v>44000</v>
      </c>
      <c r="B49" s="13">
        <v>44999</v>
      </c>
      <c r="D49" s="16" t="s">
        <v>9</v>
      </c>
      <c r="E49" s="15">
        <f>'#2025'!E49-'#2024'!E49</f>
        <v>0</v>
      </c>
      <c r="F49" s="15">
        <f>'#2025'!F49-'#2024'!F49</f>
        <v>0</v>
      </c>
      <c r="G49" s="15">
        <f>'#2025'!G49-'#2024'!G49</f>
        <v>0</v>
      </c>
      <c r="H49" s="15">
        <f>'#2025'!H49-'#2024'!H49</f>
        <v>87</v>
      </c>
      <c r="I49" s="15">
        <f>'#2025'!I49-'#2024'!I49</f>
        <v>-9</v>
      </c>
      <c r="J49" s="15">
        <f>'#2025'!J49-'#2024'!J49</f>
        <v>-4</v>
      </c>
      <c r="L49" s="16" t="s">
        <v>10</v>
      </c>
      <c r="M49" s="15">
        <f>'#2025'!M49-'#2024'!M49</f>
        <v>0</v>
      </c>
      <c r="N49" s="15">
        <f>'#2025'!N49-'#2024'!N49</f>
        <v>0</v>
      </c>
      <c r="O49" s="15">
        <f>'#2025'!O49-'#2024'!O49</f>
        <v>0</v>
      </c>
      <c r="P49" s="15">
        <f>'#2025'!P49-'#2024'!P49</f>
        <v>98</v>
      </c>
      <c r="Q49" s="15">
        <f>'#2025'!Q49-'#2024'!Q49</f>
        <v>-13</v>
      </c>
      <c r="R49" s="15">
        <f>'#2025'!R49-'#2024'!R49</f>
        <v>-6</v>
      </c>
      <c r="T49" s="16" t="s">
        <v>11</v>
      </c>
      <c r="U49" s="15">
        <f>'#2025'!U49-'#2024'!U49</f>
        <v>0</v>
      </c>
      <c r="V49" s="15">
        <f>'#2025'!V49-'#2024'!V49</f>
        <v>0</v>
      </c>
      <c r="W49" s="15">
        <f>'#2025'!W49-'#2024'!W49</f>
        <v>0</v>
      </c>
      <c r="X49" s="15">
        <f>'#2025'!X49-'#2024'!X49</f>
        <v>11</v>
      </c>
      <c r="Y49" s="15">
        <f>'#2025'!Y49-'#2024'!Y49</f>
        <v>-2</v>
      </c>
      <c r="Z49" s="15">
        <f>'#2025'!Z49-'#2024'!Z49</f>
        <v>-1</v>
      </c>
      <c r="AB49" s="16" t="s">
        <v>12</v>
      </c>
      <c r="AC49" s="15">
        <f>'#2025'!AC49-'#2024'!AC49</f>
        <v>0</v>
      </c>
      <c r="AD49" s="15">
        <f>'#2025'!AD49-'#2024'!AD49</f>
        <v>0</v>
      </c>
      <c r="AE49" s="15">
        <f>'#2025'!AE49-'#2024'!AE49</f>
        <v>0</v>
      </c>
      <c r="AF49" s="15">
        <f>'#2025'!AF49-'#2024'!AF49</f>
        <v>17</v>
      </c>
      <c r="AG49" s="15">
        <f>'#2025'!AG49-'#2024'!AG49</f>
        <v>-2</v>
      </c>
      <c r="AH49" s="15">
        <f>'#2025'!AH49-'#2024'!AH49</f>
        <v>-1</v>
      </c>
      <c r="AI49" s="15"/>
      <c r="AJ49" s="16" t="s">
        <v>13</v>
      </c>
      <c r="AK49" s="15">
        <f>'#2025'!AK49-'#2024'!AK49</f>
        <v>0</v>
      </c>
      <c r="AL49" s="15">
        <f>'#2025'!AL49-'#2024'!AL49</f>
        <v>0</v>
      </c>
      <c r="AM49" s="15">
        <f>'#2025'!AM49-'#2024'!AM49</f>
        <v>0</v>
      </c>
      <c r="AN49" s="15">
        <f>'#2025'!AN49-'#2024'!AN49</f>
        <v>213</v>
      </c>
      <c r="AO49" s="15">
        <f>'#2025'!AO49-'#2024'!AO49</f>
        <v>-26</v>
      </c>
      <c r="AP49" s="15">
        <f>'#2025'!AP49-'#2024'!AP49</f>
        <v>-12</v>
      </c>
      <c r="AQ49" s="15"/>
      <c r="AR49" s="15">
        <f>'#2025'!AR49-'#2024'!AR49</f>
        <v>175</v>
      </c>
    </row>
    <row r="50" spans="1:44" x14ac:dyDescent="0.3">
      <c r="A50" s="13">
        <v>45000</v>
      </c>
      <c r="B50" s="13">
        <v>45999</v>
      </c>
      <c r="D50" s="16" t="s">
        <v>9</v>
      </c>
      <c r="E50" s="15">
        <f>'#2025'!E50-'#2024'!E50</f>
        <v>0</v>
      </c>
      <c r="F50" s="15">
        <f>'#2025'!F50-'#2024'!F50</f>
        <v>0</v>
      </c>
      <c r="G50" s="15">
        <f>'#2025'!G50-'#2024'!G50</f>
        <v>0</v>
      </c>
      <c r="H50" s="15">
        <f>'#2025'!H50-'#2024'!H50</f>
        <v>31</v>
      </c>
      <c r="I50" s="15">
        <f>'#2025'!I50-'#2024'!I50</f>
        <v>-15</v>
      </c>
      <c r="J50" s="15">
        <f>'#2025'!J50-'#2024'!J50</f>
        <v>-7</v>
      </c>
      <c r="L50" s="16" t="s">
        <v>10</v>
      </c>
      <c r="M50" s="15">
        <f>'#2025'!M50-'#2024'!M50</f>
        <v>0</v>
      </c>
      <c r="N50" s="15">
        <f>'#2025'!N50-'#2024'!N50</f>
        <v>0</v>
      </c>
      <c r="O50" s="15">
        <f>'#2025'!O50-'#2024'!O50</f>
        <v>0</v>
      </c>
      <c r="P50" s="15">
        <f>'#2025'!P50-'#2024'!P50</f>
        <v>35</v>
      </c>
      <c r="Q50" s="15">
        <f>'#2025'!Q50-'#2024'!Q50</f>
        <v>-21</v>
      </c>
      <c r="R50" s="15">
        <f>'#2025'!R50-'#2024'!R50</f>
        <v>-10</v>
      </c>
      <c r="T50" s="16" t="s">
        <v>11</v>
      </c>
      <c r="U50" s="15">
        <f>'#2025'!U50-'#2024'!U50</f>
        <v>0</v>
      </c>
      <c r="V50" s="15">
        <f>'#2025'!V50-'#2024'!V50</f>
        <v>0</v>
      </c>
      <c r="W50" s="15">
        <f>'#2025'!W50-'#2024'!W50</f>
        <v>0</v>
      </c>
      <c r="X50" s="15">
        <f>'#2025'!X50-'#2024'!X50</f>
        <v>4</v>
      </c>
      <c r="Y50" s="15">
        <f>'#2025'!Y50-'#2024'!Y50</f>
        <v>-2</v>
      </c>
      <c r="Z50" s="15">
        <f>'#2025'!Z50-'#2024'!Z50</f>
        <v>-1</v>
      </c>
      <c r="AB50" s="16" t="s">
        <v>12</v>
      </c>
      <c r="AC50" s="15">
        <f>'#2025'!AC50-'#2024'!AC50</f>
        <v>0</v>
      </c>
      <c r="AD50" s="15">
        <f>'#2025'!AD50-'#2024'!AD50</f>
        <v>0</v>
      </c>
      <c r="AE50" s="15">
        <f>'#2025'!AE50-'#2024'!AE50</f>
        <v>0</v>
      </c>
      <c r="AF50" s="15">
        <f>'#2025'!AF50-'#2024'!AF50</f>
        <v>6</v>
      </c>
      <c r="AG50" s="15">
        <f>'#2025'!AG50-'#2024'!AG50</f>
        <v>-4</v>
      </c>
      <c r="AH50" s="15">
        <f>'#2025'!AH50-'#2024'!AH50</f>
        <v>-2</v>
      </c>
      <c r="AI50" s="15"/>
      <c r="AJ50" s="16" t="s">
        <v>13</v>
      </c>
      <c r="AK50" s="15">
        <f>'#2025'!AK50-'#2024'!AK50</f>
        <v>0</v>
      </c>
      <c r="AL50" s="15">
        <f>'#2025'!AL50-'#2024'!AL50</f>
        <v>0</v>
      </c>
      <c r="AM50" s="15">
        <f>'#2025'!AM50-'#2024'!AM50</f>
        <v>0</v>
      </c>
      <c r="AN50" s="15">
        <f>'#2025'!AN50-'#2024'!AN50</f>
        <v>76</v>
      </c>
      <c r="AO50" s="15">
        <f>'#2025'!AO50-'#2024'!AO50</f>
        <v>-42</v>
      </c>
      <c r="AP50" s="15">
        <f>'#2025'!AP50-'#2024'!AP50</f>
        <v>-20</v>
      </c>
      <c r="AQ50" s="15"/>
      <c r="AR50" s="15">
        <f>'#2025'!AR50-'#2024'!AR50</f>
        <v>14</v>
      </c>
    </row>
    <row r="51" spans="1:44" x14ac:dyDescent="0.3">
      <c r="A51" s="13">
        <v>46000</v>
      </c>
      <c r="B51" s="13">
        <v>46999</v>
      </c>
      <c r="D51" s="16" t="s">
        <v>9</v>
      </c>
      <c r="E51" s="15">
        <f>'#2025'!E51-'#2024'!E51</f>
        <v>0</v>
      </c>
      <c r="F51" s="15">
        <f>'#2025'!F51-'#2024'!F51</f>
        <v>0</v>
      </c>
      <c r="G51" s="15">
        <f>'#2025'!G51-'#2024'!G51</f>
        <v>0</v>
      </c>
      <c r="H51" s="15">
        <f>'#2025'!H51-'#2024'!H51</f>
        <v>32</v>
      </c>
      <c r="I51" s="15">
        <f>'#2025'!I51-'#2024'!I51</f>
        <v>46</v>
      </c>
      <c r="J51" s="15">
        <f>'#2025'!J51-'#2024'!J51</f>
        <v>-8</v>
      </c>
      <c r="L51" s="16" t="s">
        <v>10</v>
      </c>
      <c r="M51" s="15">
        <f>'#2025'!M51-'#2024'!M51</f>
        <v>0</v>
      </c>
      <c r="N51" s="15">
        <f>'#2025'!N51-'#2024'!N51</f>
        <v>0</v>
      </c>
      <c r="O51" s="15">
        <f>'#2025'!O51-'#2024'!O51</f>
        <v>0</v>
      </c>
      <c r="P51" s="15">
        <f>'#2025'!P51-'#2024'!P51</f>
        <v>36</v>
      </c>
      <c r="Q51" s="15">
        <f>'#2025'!Q51-'#2024'!Q51</f>
        <v>52</v>
      </c>
      <c r="R51" s="15">
        <f>'#2025'!R51-'#2024'!R51</f>
        <v>-10</v>
      </c>
      <c r="T51" s="16" t="s">
        <v>11</v>
      </c>
      <c r="U51" s="15">
        <f>'#2025'!U51-'#2024'!U51</f>
        <v>0</v>
      </c>
      <c r="V51" s="15">
        <f>'#2025'!V51-'#2024'!V51</f>
        <v>0</v>
      </c>
      <c r="W51" s="15">
        <f>'#2025'!W51-'#2024'!W51</f>
        <v>0</v>
      </c>
      <c r="X51" s="15">
        <f>'#2025'!X51-'#2024'!X51</f>
        <v>4</v>
      </c>
      <c r="Y51" s="15">
        <f>'#2025'!Y51-'#2024'!Y51</f>
        <v>6</v>
      </c>
      <c r="Z51" s="15">
        <f>'#2025'!Z51-'#2024'!Z51</f>
        <v>-1</v>
      </c>
      <c r="AB51" s="16" t="s">
        <v>12</v>
      </c>
      <c r="AC51" s="15">
        <f>'#2025'!AC51-'#2024'!AC51</f>
        <v>0</v>
      </c>
      <c r="AD51" s="15">
        <f>'#2025'!AD51-'#2024'!AD51</f>
        <v>0</v>
      </c>
      <c r="AE51" s="15">
        <f>'#2025'!AE51-'#2024'!AE51</f>
        <v>0</v>
      </c>
      <c r="AF51" s="15">
        <f>'#2025'!AF51-'#2024'!AF51</f>
        <v>6</v>
      </c>
      <c r="AG51" s="15">
        <f>'#2025'!AG51-'#2024'!AG51</f>
        <v>9</v>
      </c>
      <c r="AH51" s="15">
        <f>'#2025'!AH51-'#2024'!AH51</f>
        <v>-1</v>
      </c>
      <c r="AI51" s="15"/>
      <c r="AJ51" s="16" t="s">
        <v>13</v>
      </c>
      <c r="AK51" s="15">
        <f>'#2025'!AK51-'#2024'!AK51</f>
        <v>0</v>
      </c>
      <c r="AL51" s="15">
        <f>'#2025'!AL51-'#2024'!AL51</f>
        <v>0</v>
      </c>
      <c r="AM51" s="15">
        <f>'#2025'!AM51-'#2024'!AM51</f>
        <v>0</v>
      </c>
      <c r="AN51" s="15">
        <f>'#2025'!AN51-'#2024'!AN51</f>
        <v>78</v>
      </c>
      <c r="AO51" s="15">
        <f>'#2025'!AO51-'#2024'!AO51</f>
        <v>113</v>
      </c>
      <c r="AP51" s="15">
        <f>'#2025'!AP51-'#2024'!AP51</f>
        <v>-20</v>
      </c>
      <c r="AQ51" s="15"/>
      <c r="AR51" s="15">
        <f>'#2025'!AR51-'#2024'!AR51</f>
        <v>171</v>
      </c>
    </row>
    <row r="52" spans="1:44" x14ac:dyDescent="0.3">
      <c r="A52" s="40">
        <v>47000</v>
      </c>
      <c r="B52" s="13">
        <v>47999</v>
      </c>
      <c r="D52" s="16" t="s">
        <v>9</v>
      </c>
      <c r="E52" s="15">
        <f>'#2025'!E52-'#2024'!E52</f>
        <v>0</v>
      </c>
      <c r="F52" s="15">
        <f>'#2025'!F52-'#2024'!F52</f>
        <v>0</v>
      </c>
      <c r="G52" s="15">
        <f>'#2025'!G52-'#2024'!G52</f>
        <v>0</v>
      </c>
      <c r="H52" s="15">
        <f>'#2025'!H52-'#2024'!H52</f>
        <v>29</v>
      </c>
      <c r="I52" s="15">
        <f>'#2025'!I52-'#2024'!I52</f>
        <v>16</v>
      </c>
      <c r="J52" s="15">
        <f>'#2025'!J52-'#2024'!J52</f>
        <v>-5</v>
      </c>
      <c r="L52" s="16" t="s">
        <v>10</v>
      </c>
      <c r="M52" s="15">
        <f>'#2025'!M52-'#2024'!M52</f>
        <v>0</v>
      </c>
      <c r="N52" s="15">
        <f>'#2025'!N52-'#2024'!N52</f>
        <v>0</v>
      </c>
      <c r="O52" s="15">
        <f>'#2025'!O52-'#2024'!O52</f>
        <v>0</v>
      </c>
      <c r="P52" s="15">
        <f>'#2025'!P52-'#2024'!P52</f>
        <v>32</v>
      </c>
      <c r="Q52" s="15">
        <f>'#2025'!Q52-'#2024'!Q52</f>
        <v>18</v>
      </c>
      <c r="R52" s="15">
        <f>'#2025'!R52-'#2024'!R52</f>
        <v>-8</v>
      </c>
      <c r="T52" s="16" t="s">
        <v>11</v>
      </c>
      <c r="U52" s="15">
        <f>'#2025'!U52-'#2024'!U52</f>
        <v>0</v>
      </c>
      <c r="V52" s="15">
        <f>'#2025'!V52-'#2024'!V52</f>
        <v>0</v>
      </c>
      <c r="W52" s="15">
        <f>'#2025'!W52-'#2024'!W52</f>
        <v>0</v>
      </c>
      <c r="X52" s="15">
        <f>'#2025'!X52-'#2024'!X52</f>
        <v>4</v>
      </c>
      <c r="Y52" s="15">
        <f>'#2025'!Y52-'#2024'!Y52</f>
        <v>2</v>
      </c>
      <c r="Z52" s="15">
        <f>'#2025'!Z52-'#2024'!Z52</f>
        <v>0</v>
      </c>
      <c r="AB52" s="16" t="s">
        <v>12</v>
      </c>
      <c r="AC52" s="15">
        <f>'#2025'!AC52-'#2024'!AC52</f>
        <v>0</v>
      </c>
      <c r="AD52" s="15">
        <f>'#2025'!AD52-'#2024'!AD52</f>
        <v>0</v>
      </c>
      <c r="AE52" s="15">
        <f>'#2025'!AE52-'#2024'!AE52</f>
        <v>0</v>
      </c>
      <c r="AF52" s="15">
        <f>'#2025'!AF52-'#2024'!AF52</f>
        <v>6</v>
      </c>
      <c r="AG52" s="15">
        <f>'#2025'!AG52-'#2024'!AG52</f>
        <v>3</v>
      </c>
      <c r="AH52" s="15">
        <f>'#2025'!AH52-'#2024'!AH52</f>
        <v>-1</v>
      </c>
      <c r="AI52" s="15"/>
      <c r="AJ52" s="16" t="s">
        <v>13</v>
      </c>
      <c r="AK52" s="15">
        <f>'#2025'!AK52-'#2024'!AK52</f>
        <v>0</v>
      </c>
      <c r="AL52" s="15">
        <f>'#2025'!AL52-'#2024'!AL52</f>
        <v>0</v>
      </c>
      <c r="AM52" s="15">
        <f>'#2025'!AM52-'#2024'!AM52</f>
        <v>0</v>
      </c>
      <c r="AN52" s="15">
        <f>'#2025'!AN52-'#2024'!AN52</f>
        <v>71</v>
      </c>
      <c r="AO52" s="15">
        <f>'#2025'!AO52-'#2024'!AO52</f>
        <v>39</v>
      </c>
      <c r="AP52" s="15">
        <f>'#2025'!AP52-'#2024'!AP52</f>
        <v>-14</v>
      </c>
      <c r="AQ52" s="15"/>
      <c r="AR52" s="15">
        <f>'#2025'!AR52-'#2024'!AR52</f>
        <v>96</v>
      </c>
    </row>
    <row r="53" spans="1:44" x14ac:dyDescent="0.3">
      <c r="A53" s="41">
        <v>48000</v>
      </c>
      <c r="B53" s="13">
        <v>48999</v>
      </c>
      <c r="D53" s="16" t="s">
        <v>9</v>
      </c>
      <c r="E53" s="15">
        <f>'#2025'!E53-'#2024'!E53</f>
        <v>0</v>
      </c>
      <c r="F53" s="15">
        <f>'#2025'!F53-'#2024'!F53</f>
        <v>0</v>
      </c>
      <c r="G53" s="15">
        <f>'#2025'!G53-'#2024'!G53</f>
        <v>0</v>
      </c>
      <c r="H53" s="15">
        <f>'#2025'!H53-'#2024'!H53</f>
        <v>34</v>
      </c>
      <c r="I53" s="15">
        <f>'#2025'!I53-'#2024'!I53</f>
        <v>19</v>
      </c>
      <c r="J53" s="15">
        <f>'#2025'!J53-'#2024'!J53</f>
        <v>-8</v>
      </c>
      <c r="L53" s="16" t="s">
        <v>10</v>
      </c>
      <c r="M53" s="15">
        <f>'#2025'!M53-'#2024'!M53</f>
        <v>0</v>
      </c>
      <c r="N53" s="15">
        <f>'#2025'!N53-'#2024'!N53</f>
        <v>0</v>
      </c>
      <c r="O53" s="15">
        <f>'#2025'!O53-'#2024'!O53</f>
        <v>0</v>
      </c>
      <c r="P53" s="15">
        <f>'#2025'!P53-'#2024'!P53</f>
        <v>39</v>
      </c>
      <c r="Q53" s="15">
        <f>'#2025'!Q53-'#2024'!Q53</f>
        <v>21</v>
      </c>
      <c r="R53" s="15">
        <f>'#2025'!R53-'#2024'!R53</f>
        <v>-11</v>
      </c>
      <c r="T53" s="16" t="s">
        <v>11</v>
      </c>
      <c r="U53" s="15">
        <f>'#2025'!U53-'#2024'!U53</f>
        <v>0</v>
      </c>
      <c r="V53" s="15">
        <f>'#2025'!V53-'#2024'!V53</f>
        <v>0</v>
      </c>
      <c r="W53" s="15">
        <f>'#2025'!W53-'#2024'!W53</f>
        <v>0</v>
      </c>
      <c r="X53" s="15">
        <f>'#2025'!X53-'#2024'!X53</f>
        <v>4</v>
      </c>
      <c r="Y53" s="15">
        <f>'#2025'!Y53-'#2024'!Y53</f>
        <v>2</v>
      </c>
      <c r="Z53" s="15">
        <f>'#2025'!Z53-'#2024'!Z53</f>
        <v>-1</v>
      </c>
      <c r="AB53" s="16" t="s">
        <v>12</v>
      </c>
      <c r="AC53" s="15">
        <f>'#2025'!AC53-'#2024'!AC53</f>
        <v>0</v>
      </c>
      <c r="AD53" s="15">
        <f>'#2025'!AD53-'#2024'!AD53</f>
        <v>0</v>
      </c>
      <c r="AE53" s="15">
        <f>'#2025'!AE53-'#2024'!AE53</f>
        <v>0</v>
      </c>
      <c r="AF53" s="15">
        <f>'#2025'!AF53-'#2024'!AF53</f>
        <v>7</v>
      </c>
      <c r="AG53" s="15">
        <f>'#2025'!AG53-'#2024'!AG53</f>
        <v>4</v>
      </c>
      <c r="AH53" s="15">
        <f>'#2025'!AH53-'#2024'!AH53</f>
        <v>-1</v>
      </c>
      <c r="AI53" s="15"/>
      <c r="AJ53" s="16" t="s">
        <v>13</v>
      </c>
      <c r="AK53" s="15">
        <f>'#2025'!AK53-'#2024'!AK53</f>
        <v>0</v>
      </c>
      <c r="AL53" s="15">
        <f>'#2025'!AL53-'#2024'!AL53</f>
        <v>0</v>
      </c>
      <c r="AM53" s="15">
        <f>'#2025'!AM53-'#2024'!AM53</f>
        <v>0</v>
      </c>
      <c r="AN53" s="15">
        <f>'#2025'!AN53-'#2024'!AN53</f>
        <v>84</v>
      </c>
      <c r="AO53" s="15">
        <f>'#2025'!AO53-'#2024'!AO53</f>
        <v>46</v>
      </c>
      <c r="AP53" s="15">
        <f>'#2025'!AP53-'#2024'!AP53</f>
        <v>-21</v>
      </c>
      <c r="AQ53" s="15"/>
      <c r="AR53" s="15">
        <f>'#2025'!AR53-'#2024'!AR53</f>
        <v>109</v>
      </c>
    </row>
    <row r="54" spans="1:44" x14ac:dyDescent="0.3">
      <c r="A54" s="13">
        <v>49000</v>
      </c>
      <c r="B54" s="13">
        <v>49999</v>
      </c>
      <c r="D54" s="16" t="s">
        <v>9</v>
      </c>
      <c r="E54" s="15">
        <f>'#2025'!E54-'#2024'!E54</f>
        <v>0</v>
      </c>
      <c r="F54" s="15">
        <f>'#2025'!F54-'#2024'!F54</f>
        <v>0</v>
      </c>
      <c r="G54" s="15">
        <f>'#2025'!G54-'#2024'!G54</f>
        <v>0</v>
      </c>
      <c r="H54" s="15">
        <f>'#2025'!H54-'#2024'!H54</f>
        <v>0</v>
      </c>
      <c r="I54" s="15">
        <f>'#2025'!I54-'#2024'!I54</f>
        <v>17</v>
      </c>
      <c r="J54" s="15">
        <f>'#2025'!J54-'#2024'!J54</f>
        <v>-5</v>
      </c>
      <c r="L54" s="16" t="s">
        <v>10</v>
      </c>
      <c r="M54" s="15">
        <f>'#2025'!M54-'#2024'!M54</f>
        <v>0</v>
      </c>
      <c r="N54" s="15">
        <f>'#2025'!N54-'#2024'!N54</f>
        <v>0</v>
      </c>
      <c r="O54" s="15">
        <f>'#2025'!O54-'#2024'!O54</f>
        <v>0</v>
      </c>
      <c r="P54" s="15">
        <f>'#2025'!P54-'#2024'!P54</f>
        <v>0</v>
      </c>
      <c r="Q54" s="15">
        <f>'#2025'!Q54-'#2024'!Q54</f>
        <v>19</v>
      </c>
      <c r="R54" s="15">
        <f>'#2025'!R54-'#2024'!R54</f>
        <v>-7</v>
      </c>
      <c r="T54" s="16" t="s">
        <v>11</v>
      </c>
      <c r="U54" s="15">
        <f>'#2025'!U54-'#2024'!U54</f>
        <v>0</v>
      </c>
      <c r="V54" s="15">
        <f>'#2025'!V54-'#2024'!V54</f>
        <v>0</v>
      </c>
      <c r="W54" s="15">
        <f>'#2025'!W54-'#2024'!W54</f>
        <v>0</v>
      </c>
      <c r="X54" s="15">
        <f>'#2025'!X54-'#2024'!X54</f>
        <v>0</v>
      </c>
      <c r="Y54" s="15">
        <f>'#2025'!Y54-'#2024'!Y54</f>
        <v>2</v>
      </c>
      <c r="Z54" s="15">
        <f>'#2025'!Z54-'#2024'!Z54</f>
        <v>-1</v>
      </c>
      <c r="AB54" s="16" t="s">
        <v>12</v>
      </c>
      <c r="AC54" s="15">
        <f>'#2025'!AC54-'#2024'!AC54</f>
        <v>0</v>
      </c>
      <c r="AD54" s="15">
        <f>'#2025'!AD54-'#2024'!AD54</f>
        <v>0</v>
      </c>
      <c r="AE54" s="15">
        <f>'#2025'!AE54-'#2024'!AE54</f>
        <v>0</v>
      </c>
      <c r="AF54" s="15">
        <f>'#2025'!AF54-'#2024'!AF54</f>
        <v>0</v>
      </c>
      <c r="AG54" s="15">
        <f>'#2025'!AG54-'#2024'!AG54</f>
        <v>3</v>
      </c>
      <c r="AH54" s="15">
        <f>'#2025'!AH54-'#2024'!AH54</f>
        <v>-1</v>
      </c>
      <c r="AI54" s="15"/>
      <c r="AJ54" s="16" t="s">
        <v>13</v>
      </c>
      <c r="AK54" s="15">
        <f>'#2025'!AK54-'#2024'!AK54</f>
        <v>0</v>
      </c>
      <c r="AL54" s="15">
        <f>'#2025'!AL54-'#2024'!AL54</f>
        <v>0</v>
      </c>
      <c r="AM54" s="15">
        <f>'#2025'!AM54-'#2024'!AM54</f>
        <v>0</v>
      </c>
      <c r="AN54" s="15">
        <f>'#2025'!AN54-'#2024'!AN54</f>
        <v>0</v>
      </c>
      <c r="AO54" s="15">
        <f>'#2025'!AO54-'#2024'!AO54</f>
        <v>41</v>
      </c>
      <c r="AP54" s="15">
        <f>'#2025'!AP54-'#2024'!AP54</f>
        <v>-14</v>
      </c>
      <c r="AQ54" s="15"/>
      <c r="AR54" s="15">
        <f>'#2025'!AR54-'#2024'!AR54</f>
        <v>27</v>
      </c>
    </row>
    <row r="55" spans="1:44" x14ac:dyDescent="0.3">
      <c r="A55" s="13">
        <v>50000</v>
      </c>
      <c r="B55" s="13">
        <v>50999</v>
      </c>
      <c r="D55" s="16" t="s">
        <v>9</v>
      </c>
      <c r="E55" s="15">
        <f>'#2025'!E55-'#2024'!E55</f>
        <v>0</v>
      </c>
      <c r="F55" s="15">
        <f>'#2025'!F55-'#2024'!F55</f>
        <v>0</v>
      </c>
      <c r="G55" s="15">
        <f>'#2025'!G55-'#2024'!G55</f>
        <v>0</v>
      </c>
      <c r="H55" s="15">
        <f>'#2025'!H55-'#2024'!H55</f>
        <v>0</v>
      </c>
      <c r="I55" s="15">
        <f>'#2025'!I55-'#2024'!I55</f>
        <v>17</v>
      </c>
      <c r="J55" s="15">
        <f>'#2025'!J55-'#2024'!J55</f>
        <v>-6</v>
      </c>
      <c r="L55" s="16" t="s">
        <v>10</v>
      </c>
      <c r="M55" s="15">
        <f>'#2025'!M55-'#2024'!M55</f>
        <v>0</v>
      </c>
      <c r="N55" s="15">
        <f>'#2025'!N55-'#2024'!N55</f>
        <v>0</v>
      </c>
      <c r="O55" s="15">
        <f>'#2025'!O55-'#2024'!O55</f>
        <v>0</v>
      </c>
      <c r="P55" s="15">
        <f>'#2025'!P55-'#2024'!P55</f>
        <v>0</v>
      </c>
      <c r="Q55" s="15">
        <f>'#2025'!Q55-'#2024'!Q55</f>
        <v>19</v>
      </c>
      <c r="R55" s="15">
        <f>'#2025'!R55-'#2024'!R55</f>
        <v>-9</v>
      </c>
      <c r="T55" s="16" t="s">
        <v>11</v>
      </c>
      <c r="U55" s="15">
        <f>'#2025'!U55-'#2024'!U55</f>
        <v>0</v>
      </c>
      <c r="V55" s="15">
        <f>'#2025'!V55-'#2024'!V55</f>
        <v>0</v>
      </c>
      <c r="W55" s="15">
        <f>'#2025'!W55-'#2024'!W55</f>
        <v>0</v>
      </c>
      <c r="X55" s="15">
        <f>'#2025'!X55-'#2024'!X55</f>
        <v>0</v>
      </c>
      <c r="Y55" s="15">
        <f>'#2025'!Y55-'#2024'!Y55</f>
        <v>2</v>
      </c>
      <c r="Z55" s="15">
        <f>'#2025'!Z55-'#2024'!Z55</f>
        <v>-1</v>
      </c>
      <c r="AB55" s="16" t="s">
        <v>12</v>
      </c>
      <c r="AC55" s="15">
        <f>'#2025'!AC55-'#2024'!AC55</f>
        <v>0</v>
      </c>
      <c r="AD55" s="15">
        <f>'#2025'!AD55-'#2024'!AD55</f>
        <v>0</v>
      </c>
      <c r="AE55" s="15">
        <f>'#2025'!AE55-'#2024'!AE55</f>
        <v>0</v>
      </c>
      <c r="AF55" s="15">
        <f>'#2025'!AF55-'#2024'!AF55</f>
        <v>0</v>
      </c>
      <c r="AG55" s="15">
        <f>'#2025'!AG55-'#2024'!AG55</f>
        <v>3</v>
      </c>
      <c r="AH55" s="15">
        <f>'#2025'!AH55-'#2024'!AH55</f>
        <v>-2</v>
      </c>
      <c r="AI55" s="15"/>
      <c r="AJ55" s="16" t="s">
        <v>13</v>
      </c>
      <c r="AK55" s="15">
        <f>'#2025'!AK55-'#2024'!AK55</f>
        <v>0</v>
      </c>
      <c r="AL55" s="15">
        <f>'#2025'!AL55-'#2024'!AL55</f>
        <v>0</v>
      </c>
      <c r="AM55" s="15">
        <f>'#2025'!AM55-'#2024'!AM55</f>
        <v>0</v>
      </c>
      <c r="AN55" s="15">
        <f>'#2025'!AN55-'#2024'!AN55</f>
        <v>0</v>
      </c>
      <c r="AO55" s="15">
        <f>'#2025'!AO55-'#2024'!AO55</f>
        <v>41</v>
      </c>
      <c r="AP55" s="15">
        <f>'#2025'!AP55-'#2024'!AP55</f>
        <v>-18</v>
      </c>
      <c r="AQ55" s="15"/>
      <c r="AR55" s="15">
        <f>'#2025'!AR55-'#2024'!AR55</f>
        <v>23</v>
      </c>
    </row>
    <row r="56" spans="1:44" x14ac:dyDescent="0.3">
      <c r="A56" s="13">
        <v>51000</v>
      </c>
      <c r="B56" s="13">
        <v>51999</v>
      </c>
      <c r="D56" s="16" t="s">
        <v>9</v>
      </c>
      <c r="E56" s="15">
        <f>'#2025'!E56-'#2024'!E56</f>
        <v>0</v>
      </c>
      <c r="F56" s="15">
        <f>'#2025'!F56-'#2024'!F56</f>
        <v>0</v>
      </c>
      <c r="G56" s="15">
        <f>'#2025'!G56-'#2024'!G56</f>
        <v>0</v>
      </c>
      <c r="H56" s="15">
        <f>'#2025'!H56-'#2024'!H56</f>
        <v>0</v>
      </c>
      <c r="I56" s="15">
        <f>'#2025'!I56-'#2024'!I56</f>
        <v>21</v>
      </c>
      <c r="J56" s="15">
        <f>'#2025'!J56-'#2024'!J56</f>
        <v>-6</v>
      </c>
      <c r="L56" s="16" t="s">
        <v>10</v>
      </c>
      <c r="M56" s="15">
        <f>'#2025'!M56-'#2024'!M56</f>
        <v>0</v>
      </c>
      <c r="N56" s="15">
        <f>'#2025'!N56-'#2024'!N56</f>
        <v>0</v>
      </c>
      <c r="O56" s="15">
        <f>'#2025'!O56-'#2024'!O56</f>
        <v>0</v>
      </c>
      <c r="P56" s="15">
        <f>'#2025'!P56-'#2024'!P56</f>
        <v>0</v>
      </c>
      <c r="Q56" s="15">
        <f>'#2025'!Q56-'#2024'!Q56</f>
        <v>23</v>
      </c>
      <c r="R56" s="15">
        <f>'#2025'!R56-'#2024'!R56</f>
        <v>-9</v>
      </c>
      <c r="T56" s="16" t="s">
        <v>11</v>
      </c>
      <c r="U56" s="15">
        <f>'#2025'!U56-'#2024'!U56</f>
        <v>0</v>
      </c>
      <c r="V56" s="15">
        <f>'#2025'!V56-'#2024'!V56</f>
        <v>0</v>
      </c>
      <c r="W56" s="15">
        <f>'#2025'!W56-'#2024'!W56</f>
        <v>0</v>
      </c>
      <c r="X56" s="15">
        <f>'#2025'!X56-'#2024'!X56</f>
        <v>0</v>
      </c>
      <c r="Y56" s="15">
        <f>'#2025'!Y56-'#2024'!Y56</f>
        <v>3</v>
      </c>
      <c r="Z56" s="15">
        <f>'#2025'!Z56-'#2024'!Z56</f>
        <v>-1</v>
      </c>
      <c r="AB56" s="16" t="s">
        <v>12</v>
      </c>
      <c r="AC56" s="15">
        <f>'#2025'!AC56-'#2024'!AC56</f>
        <v>0</v>
      </c>
      <c r="AD56" s="15">
        <f>'#2025'!AD56-'#2024'!AD56</f>
        <v>0</v>
      </c>
      <c r="AE56" s="15">
        <f>'#2025'!AE56-'#2024'!AE56</f>
        <v>0</v>
      </c>
      <c r="AF56" s="15">
        <f>'#2025'!AF56-'#2024'!AF56</f>
        <v>0</v>
      </c>
      <c r="AG56" s="15">
        <f>'#2025'!AG56-'#2024'!AG56</f>
        <v>4</v>
      </c>
      <c r="AH56" s="15">
        <f>'#2025'!AH56-'#2024'!AH56</f>
        <v>-1</v>
      </c>
      <c r="AI56" s="15"/>
      <c r="AJ56" s="16" t="s">
        <v>13</v>
      </c>
      <c r="AK56" s="15">
        <f>'#2025'!AK56-'#2024'!AK56</f>
        <v>0</v>
      </c>
      <c r="AL56" s="15">
        <f>'#2025'!AL56-'#2024'!AL56</f>
        <v>0</v>
      </c>
      <c r="AM56" s="15">
        <f>'#2025'!AM56-'#2024'!AM56</f>
        <v>0</v>
      </c>
      <c r="AN56" s="15">
        <f>'#2025'!AN56-'#2024'!AN56</f>
        <v>0</v>
      </c>
      <c r="AO56" s="15">
        <f>'#2025'!AO56-'#2024'!AO56</f>
        <v>51</v>
      </c>
      <c r="AP56" s="15">
        <f>'#2025'!AP56-'#2024'!AP56</f>
        <v>-17</v>
      </c>
      <c r="AQ56" s="15"/>
      <c r="AR56" s="15">
        <f>'#2025'!AR56-'#2024'!AR56</f>
        <v>34</v>
      </c>
    </row>
    <row r="57" spans="1:44" x14ac:dyDescent="0.3">
      <c r="A57" s="13">
        <v>52000</v>
      </c>
      <c r="B57" s="13">
        <v>52999</v>
      </c>
      <c r="D57" s="16" t="s">
        <v>9</v>
      </c>
      <c r="E57" s="15">
        <f>'#2025'!E57-'#2024'!E57</f>
        <v>0</v>
      </c>
      <c r="F57" s="15">
        <f>'#2025'!F57-'#2024'!F57</f>
        <v>0</v>
      </c>
      <c r="G57" s="15">
        <f>'#2025'!G57-'#2024'!G57</f>
        <v>0</v>
      </c>
      <c r="H57" s="15">
        <f>'#2025'!H57-'#2024'!H57</f>
        <v>0</v>
      </c>
      <c r="I57" s="15">
        <f>'#2025'!I57-'#2024'!I57</f>
        <v>18</v>
      </c>
      <c r="J57" s="15">
        <f>'#2025'!J57-'#2024'!J57</f>
        <v>-1</v>
      </c>
      <c r="L57" s="16" t="s">
        <v>10</v>
      </c>
      <c r="M57" s="15">
        <f>'#2025'!M57-'#2024'!M57</f>
        <v>0</v>
      </c>
      <c r="N57" s="15">
        <f>'#2025'!N57-'#2024'!N57</f>
        <v>0</v>
      </c>
      <c r="O57" s="15">
        <f>'#2025'!O57-'#2024'!O57</f>
        <v>0</v>
      </c>
      <c r="P57" s="15">
        <f>'#2025'!P57-'#2024'!P57</f>
        <v>0</v>
      </c>
      <c r="Q57" s="15">
        <f>'#2025'!Q57-'#2024'!Q57</f>
        <v>20</v>
      </c>
      <c r="R57" s="15">
        <f>'#2025'!R57-'#2024'!R57</f>
        <v>-3</v>
      </c>
      <c r="T57" s="16" t="s">
        <v>11</v>
      </c>
      <c r="U57" s="15">
        <f>'#2025'!U57-'#2024'!U57</f>
        <v>0</v>
      </c>
      <c r="V57" s="15">
        <f>'#2025'!V57-'#2024'!V57</f>
        <v>0</v>
      </c>
      <c r="W57" s="15">
        <f>'#2025'!W57-'#2024'!W57</f>
        <v>0</v>
      </c>
      <c r="X57" s="15">
        <f>'#2025'!X57-'#2024'!X57</f>
        <v>0</v>
      </c>
      <c r="Y57" s="15">
        <f>'#2025'!Y57-'#2024'!Y57</f>
        <v>2</v>
      </c>
      <c r="Z57" s="15">
        <f>'#2025'!Z57-'#2024'!Z57</f>
        <v>-1</v>
      </c>
      <c r="AB57" s="16" t="s">
        <v>12</v>
      </c>
      <c r="AC57" s="15">
        <f>'#2025'!AC57-'#2024'!AC57</f>
        <v>0</v>
      </c>
      <c r="AD57" s="15">
        <f>'#2025'!AD57-'#2024'!AD57</f>
        <v>0</v>
      </c>
      <c r="AE57" s="15">
        <f>'#2025'!AE57-'#2024'!AE57</f>
        <v>0</v>
      </c>
      <c r="AF57" s="15">
        <f>'#2025'!AF57-'#2024'!AF57</f>
        <v>0</v>
      </c>
      <c r="AG57" s="15">
        <f>'#2025'!AG57-'#2024'!AG57</f>
        <v>3</v>
      </c>
      <c r="AH57" s="15">
        <f>'#2025'!AH57-'#2024'!AH57</f>
        <v>0</v>
      </c>
      <c r="AI57" s="15"/>
      <c r="AJ57" s="16" t="s">
        <v>13</v>
      </c>
      <c r="AK57" s="15">
        <f>'#2025'!AK57-'#2024'!AK57</f>
        <v>0</v>
      </c>
      <c r="AL57" s="15">
        <f>'#2025'!AL57-'#2024'!AL57</f>
        <v>0</v>
      </c>
      <c r="AM57" s="15">
        <f>'#2025'!AM57-'#2024'!AM57</f>
        <v>0</v>
      </c>
      <c r="AN57" s="15">
        <f>'#2025'!AN57-'#2024'!AN57</f>
        <v>0</v>
      </c>
      <c r="AO57" s="15">
        <f>'#2025'!AO57-'#2024'!AO57</f>
        <v>43</v>
      </c>
      <c r="AP57" s="15">
        <f>'#2025'!AP57-'#2024'!AP57</f>
        <v>-5</v>
      </c>
      <c r="AQ57" s="15"/>
      <c r="AR57" s="15">
        <f>'#2025'!AR57-'#2024'!AR57</f>
        <v>38</v>
      </c>
    </row>
    <row r="58" spans="1:44" x14ac:dyDescent="0.3">
      <c r="A58" s="13">
        <v>53000</v>
      </c>
      <c r="B58" s="13">
        <v>53999</v>
      </c>
      <c r="D58" s="16" t="s">
        <v>9</v>
      </c>
      <c r="E58" s="15">
        <f>'#2025'!E58-'#2024'!E58</f>
        <v>0</v>
      </c>
      <c r="F58" s="15">
        <f>'#2025'!F58-'#2024'!F58</f>
        <v>0</v>
      </c>
      <c r="G58" s="15">
        <f>'#2025'!G58-'#2024'!G58</f>
        <v>0</v>
      </c>
      <c r="H58" s="15">
        <f>'#2025'!H58-'#2024'!H58</f>
        <v>0</v>
      </c>
      <c r="I58" s="15">
        <f>'#2025'!I58-'#2024'!I58</f>
        <v>21</v>
      </c>
      <c r="J58" s="15">
        <f>'#2025'!J58-'#2024'!J58</f>
        <v>-3</v>
      </c>
      <c r="L58" s="16" t="s">
        <v>10</v>
      </c>
      <c r="M58" s="15">
        <f>'#2025'!M58-'#2024'!M58</f>
        <v>0</v>
      </c>
      <c r="N58" s="15">
        <f>'#2025'!N58-'#2024'!N58</f>
        <v>0</v>
      </c>
      <c r="O58" s="15">
        <f>'#2025'!O58-'#2024'!O58</f>
        <v>0</v>
      </c>
      <c r="P58" s="15">
        <f>'#2025'!P58-'#2024'!P58</f>
        <v>0</v>
      </c>
      <c r="Q58" s="15">
        <f>'#2025'!Q58-'#2024'!Q58</f>
        <v>24</v>
      </c>
      <c r="R58" s="15">
        <f>'#2025'!R58-'#2024'!R58</f>
        <v>-4</v>
      </c>
      <c r="T58" s="16" t="s">
        <v>11</v>
      </c>
      <c r="U58" s="15">
        <f>'#2025'!U58-'#2024'!U58</f>
        <v>0</v>
      </c>
      <c r="V58" s="15">
        <f>'#2025'!V58-'#2024'!V58</f>
        <v>0</v>
      </c>
      <c r="W58" s="15">
        <f>'#2025'!W58-'#2024'!W58</f>
        <v>0</v>
      </c>
      <c r="X58" s="15">
        <f>'#2025'!X58-'#2024'!X58</f>
        <v>0</v>
      </c>
      <c r="Y58" s="15">
        <f>'#2025'!Y58-'#2024'!Y58</f>
        <v>3</v>
      </c>
      <c r="Z58" s="15">
        <f>'#2025'!Z58-'#2024'!Z58</f>
        <v>0</v>
      </c>
      <c r="AB58" s="16" t="s">
        <v>12</v>
      </c>
      <c r="AC58" s="15">
        <f>'#2025'!AC58-'#2024'!AC58</f>
        <v>0</v>
      </c>
      <c r="AD58" s="15">
        <f>'#2025'!AD58-'#2024'!AD58</f>
        <v>0</v>
      </c>
      <c r="AE58" s="15">
        <f>'#2025'!AE58-'#2024'!AE58</f>
        <v>0</v>
      </c>
      <c r="AF58" s="15">
        <f>'#2025'!AF58-'#2024'!AF58</f>
        <v>0</v>
      </c>
      <c r="AG58" s="15">
        <f>'#2025'!AG58-'#2024'!AG58</f>
        <v>4</v>
      </c>
      <c r="AH58" s="15">
        <f>'#2025'!AH58-'#2024'!AH58</f>
        <v>-1</v>
      </c>
      <c r="AI58" s="15"/>
      <c r="AJ58" s="16" t="s">
        <v>13</v>
      </c>
      <c r="AK58" s="15">
        <f>'#2025'!AK58-'#2024'!AK58</f>
        <v>0</v>
      </c>
      <c r="AL58" s="15">
        <f>'#2025'!AL58-'#2024'!AL58</f>
        <v>0</v>
      </c>
      <c r="AM58" s="15">
        <f>'#2025'!AM58-'#2024'!AM58</f>
        <v>0</v>
      </c>
      <c r="AN58" s="15">
        <f>'#2025'!AN58-'#2024'!AN58</f>
        <v>0</v>
      </c>
      <c r="AO58" s="15">
        <f>'#2025'!AO58-'#2024'!AO58</f>
        <v>52</v>
      </c>
      <c r="AP58" s="15">
        <f>'#2025'!AP58-'#2024'!AP58</f>
        <v>-8</v>
      </c>
      <c r="AQ58" s="15"/>
      <c r="AR58" s="15">
        <f>'#2025'!AR58-'#2024'!AR58</f>
        <v>44</v>
      </c>
    </row>
    <row r="59" spans="1:44" x14ac:dyDescent="0.3">
      <c r="A59" s="40">
        <v>54000</v>
      </c>
      <c r="B59" s="13">
        <v>54999</v>
      </c>
      <c r="D59" s="16" t="s">
        <v>9</v>
      </c>
      <c r="E59" s="15">
        <f>'#2025'!E59-'#2024'!E59</f>
        <v>0</v>
      </c>
      <c r="F59" s="15">
        <f>'#2025'!F59-'#2024'!F59</f>
        <v>0</v>
      </c>
      <c r="G59" s="15">
        <f>'#2025'!G59-'#2024'!G59</f>
        <v>0</v>
      </c>
      <c r="H59" s="15">
        <f>'#2025'!H59-'#2024'!H59</f>
        <v>0</v>
      </c>
      <c r="I59" s="15">
        <f>'#2025'!I59-'#2024'!I59</f>
        <v>20</v>
      </c>
      <c r="J59" s="15">
        <f>'#2025'!J59-'#2024'!J59</f>
        <v>-3</v>
      </c>
      <c r="L59" s="16" t="s">
        <v>10</v>
      </c>
      <c r="M59" s="15">
        <f>'#2025'!M59-'#2024'!M59</f>
        <v>0</v>
      </c>
      <c r="N59" s="15">
        <f>'#2025'!N59-'#2024'!N59</f>
        <v>0</v>
      </c>
      <c r="O59" s="15">
        <f>'#2025'!O59-'#2024'!O59</f>
        <v>0</v>
      </c>
      <c r="P59" s="15">
        <f>'#2025'!P59-'#2024'!P59</f>
        <v>0</v>
      </c>
      <c r="Q59" s="15">
        <f>'#2025'!Q59-'#2024'!Q59</f>
        <v>22</v>
      </c>
      <c r="R59" s="15">
        <f>'#2025'!R59-'#2024'!R59</f>
        <v>-3</v>
      </c>
      <c r="T59" s="16" t="s">
        <v>11</v>
      </c>
      <c r="U59" s="15">
        <f>'#2025'!U59-'#2024'!U59</f>
        <v>0</v>
      </c>
      <c r="V59" s="15">
        <f>'#2025'!V59-'#2024'!V59</f>
        <v>0</v>
      </c>
      <c r="W59" s="15">
        <f>'#2025'!W59-'#2024'!W59</f>
        <v>0</v>
      </c>
      <c r="X59" s="15">
        <f>'#2025'!X59-'#2024'!X59</f>
        <v>0</v>
      </c>
      <c r="Y59" s="15">
        <f>'#2025'!Y59-'#2024'!Y59</f>
        <v>2</v>
      </c>
      <c r="Z59" s="15">
        <f>'#2025'!Z59-'#2024'!Z59</f>
        <v>-1</v>
      </c>
      <c r="AB59" s="16" t="s">
        <v>12</v>
      </c>
      <c r="AC59" s="15">
        <f>'#2025'!AC59-'#2024'!AC59</f>
        <v>0</v>
      </c>
      <c r="AD59" s="15">
        <f>'#2025'!AD59-'#2024'!AD59</f>
        <v>0</v>
      </c>
      <c r="AE59" s="15">
        <f>'#2025'!AE59-'#2024'!AE59</f>
        <v>0</v>
      </c>
      <c r="AF59" s="15">
        <f>'#2025'!AF59-'#2024'!AF59</f>
        <v>0</v>
      </c>
      <c r="AG59" s="15">
        <f>'#2025'!AG59-'#2024'!AG59</f>
        <v>4</v>
      </c>
      <c r="AH59" s="15">
        <f>'#2025'!AH59-'#2024'!AH59</f>
        <v>-1</v>
      </c>
      <c r="AI59" s="15"/>
      <c r="AJ59" s="16" t="s">
        <v>13</v>
      </c>
      <c r="AK59" s="15">
        <f>'#2025'!AK59-'#2024'!AK59</f>
        <v>0</v>
      </c>
      <c r="AL59" s="15">
        <f>'#2025'!AL59-'#2024'!AL59</f>
        <v>0</v>
      </c>
      <c r="AM59" s="15">
        <f>'#2025'!AM59-'#2024'!AM59</f>
        <v>0</v>
      </c>
      <c r="AN59" s="15">
        <f>'#2025'!AN59-'#2024'!AN59</f>
        <v>0</v>
      </c>
      <c r="AO59" s="15">
        <f>'#2025'!AO59-'#2024'!AO59</f>
        <v>48</v>
      </c>
      <c r="AP59" s="15">
        <f>'#2025'!AP59-'#2024'!AP59</f>
        <v>-8</v>
      </c>
      <c r="AQ59" s="15"/>
      <c r="AR59" s="15">
        <f>'#2025'!AR59-'#2024'!AR59</f>
        <v>40</v>
      </c>
    </row>
    <row r="60" spans="1:44" x14ac:dyDescent="0.3">
      <c r="A60" s="13">
        <v>55000</v>
      </c>
      <c r="B60" s="13">
        <v>55999</v>
      </c>
      <c r="D60" s="16" t="s">
        <v>9</v>
      </c>
      <c r="E60" s="15">
        <f>'#2025'!E60-'#2024'!E60</f>
        <v>0</v>
      </c>
      <c r="F60" s="15">
        <f>'#2025'!F60-'#2024'!F60</f>
        <v>0</v>
      </c>
      <c r="G60" s="15">
        <f>'#2025'!G60-'#2024'!G60</f>
        <v>0</v>
      </c>
      <c r="H60" s="15">
        <f>'#2025'!H60-'#2024'!H60</f>
        <v>0</v>
      </c>
      <c r="I60" s="15">
        <f>'#2025'!I60-'#2024'!I60</f>
        <v>18</v>
      </c>
      <c r="J60" s="15">
        <f>'#2025'!J60-'#2024'!J60</f>
        <v>-1</v>
      </c>
      <c r="L60" s="16" t="s">
        <v>10</v>
      </c>
      <c r="M60" s="15">
        <f>'#2025'!M60-'#2024'!M60</f>
        <v>0</v>
      </c>
      <c r="N60" s="15">
        <f>'#2025'!N60-'#2024'!N60</f>
        <v>0</v>
      </c>
      <c r="O60" s="15">
        <f>'#2025'!O60-'#2024'!O60</f>
        <v>0</v>
      </c>
      <c r="P60" s="15">
        <f>'#2025'!P60-'#2024'!P60</f>
        <v>0</v>
      </c>
      <c r="Q60" s="15">
        <f>'#2025'!Q60-'#2024'!Q60</f>
        <v>20</v>
      </c>
      <c r="R60" s="15">
        <f>'#2025'!R60-'#2024'!R60</f>
        <v>-2</v>
      </c>
      <c r="T60" s="16" t="s">
        <v>11</v>
      </c>
      <c r="U60" s="15">
        <f>'#2025'!U60-'#2024'!U60</f>
        <v>0</v>
      </c>
      <c r="V60" s="15">
        <f>'#2025'!V60-'#2024'!V60</f>
        <v>0</v>
      </c>
      <c r="W60" s="15">
        <f>'#2025'!W60-'#2024'!W60</f>
        <v>0</v>
      </c>
      <c r="X60" s="15">
        <f>'#2025'!X60-'#2024'!X60</f>
        <v>0</v>
      </c>
      <c r="Y60" s="15">
        <f>'#2025'!Y60-'#2024'!Y60</f>
        <v>2</v>
      </c>
      <c r="Z60" s="15">
        <f>'#2025'!Z60-'#2024'!Z60</f>
        <v>0</v>
      </c>
      <c r="AB60" s="16" t="s">
        <v>12</v>
      </c>
      <c r="AC60" s="15">
        <f>'#2025'!AC60-'#2024'!AC60</f>
        <v>0</v>
      </c>
      <c r="AD60" s="15">
        <f>'#2025'!AD60-'#2024'!AD60</f>
        <v>0</v>
      </c>
      <c r="AE60" s="15">
        <f>'#2025'!AE60-'#2024'!AE60</f>
        <v>0</v>
      </c>
      <c r="AF60" s="15">
        <f>'#2025'!AF60-'#2024'!AF60</f>
        <v>0</v>
      </c>
      <c r="AG60" s="15">
        <f>'#2025'!AG60-'#2024'!AG60</f>
        <v>3</v>
      </c>
      <c r="AH60" s="15">
        <f>'#2025'!AH60-'#2024'!AH60</f>
        <v>0</v>
      </c>
      <c r="AI60" s="15"/>
      <c r="AJ60" s="16" t="s">
        <v>13</v>
      </c>
      <c r="AK60" s="15">
        <f>'#2025'!AK60-'#2024'!AK60</f>
        <v>0</v>
      </c>
      <c r="AL60" s="15">
        <f>'#2025'!AL60-'#2024'!AL60</f>
        <v>0</v>
      </c>
      <c r="AM60" s="15">
        <f>'#2025'!AM60-'#2024'!AM60</f>
        <v>0</v>
      </c>
      <c r="AN60" s="15">
        <f>'#2025'!AN60-'#2024'!AN60</f>
        <v>0</v>
      </c>
      <c r="AO60" s="15">
        <f>'#2025'!AO60-'#2024'!AO60</f>
        <v>43</v>
      </c>
      <c r="AP60" s="15">
        <f>'#2025'!AP60-'#2024'!AP60</f>
        <v>-3</v>
      </c>
      <c r="AQ60" s="15"/>
      <c r="AR60" s="15">
        <f>'#2025'!AR60-'#2024'!AR60</f>
        <v>40</v>
      </c>
    </row>
    <row r="61" spans="1:44" x14ac:dyDescent="0.3">
      <c r="A61" s="41">
        <v>56000</v>
      </c>
      <c r="B61" s="13">
        <v>56999</v>
      </c>
      <c r="D61" s="16" t="s">
        <v>9</v>
      </c>
      <c r="E61" s="15">
        <f>'#2025'!E61-'#2024'!E61</f>
        <v>0</v>
      </c>
      <c r="F61" s="15">
        <f>'#2025'!F61-'#2024'!F61</f>
        <v>0</v>
      </c>
      <c r="G61" s="15">
        <f>'#2025'!G61-'#2024'!G61</f>
        <v>0</v>
      </c>
      <c r="H61" s="15">
        <f>'#2025'!H61-'#2024'!H61</f>
        <v>0</v>
      </c>
      <c r="I61" s="15">
        <f>'#2025'!I61-'#2024'!I61</f>
        <v>19</v>
      </c>
      <c r="J61" s="15">
        <f>'#2025'!J61-'#2024'!J61</f>
        <v>-2</v>
      </c>
      <c r="L61" s="16" t="s">
        <v>10</v>
      </c>
      <c r="M61" s="15">
        <f>'#2025'!M61-'#2024'!M61</f>
        <v>0</v>
      </c>
      <c r="N61" s="15">
        <f>'#2025'!N61-'#2024'!N61</f>
        <v>0</v>
      </c>
      <c r="O61" s="15">
        <f>'#2025'!O61-'#2024'!O61</f>
        <v>0</v>
      </c>
      <c r="P61" s="15">
        <f>'#2025'!P61-'#2024'!P61</f>
        <v>0</v>
      </c>
      <c r="Q61" s="15">
        <f>'#2025'!Q61-'#2024'!Q61</f>
        <v>22</v>
      </c>
      <c r="R61" s="15">
        <f>'#2025'!R61-'#2024'!R61</f>
        <v>-3</v>
      </c>
      <c r="T61" s="16" t="s">
        <v>11</v>
      </c>
      <c r="U61" s="15">
        <f>'#2025'!U61-'#2024'!U61</f>
        <v>0</v>
      </c>
      <c r="V61" s="15">
        <f>'#2025'!V61-'#2024'!V61</f>
        <v>0</v>
      </c>
      <c r="W61" s="15">
        <f>'#2025'!W61-'#2024'!W61</f>
        <v>0</v>
      </c>
      <c r="X61" s="15">
        <f>'#2025'!X61-'#2024'!X61</f>
        <v>0</v>
      </c>
      <c r="Y61" s="15">
        <f>'#2025'!Y61-'#2024'!Y61</f>
        <v>2</v>
      </c>
      <c r="Z61" s="15">
        <f>'#2025'!Z61-'#2024'!Z61</f>
        <v>0</v>
      </c>
      <c r="AB61" s="16" t="s">
        <v>12</v>
      </c>
      <c r="AC61" s="15">
        <f>'#2025'!AC61-'#2024'!AC61</f>
        <v>0</v>
      </c>
      <c r="AD61" s="15">
        <f>'#2025'!AD61-'#2024'!AD61</f>
        <v>0</v>
      </c>
      <c r="AE61" s="15">
        <f>'#2025'!AE61-'#2024'!AE61</f>
        <v>0</v>
      </c>
      <c r="AF61" s="15">
        <f>'#2025'!AF61-'#2024'!AF61</f>
        <v>0</v>
      </c>
      <c r="AG61" s="15">
        <f>'#2025'!AG61-'#2024'!AG61</f>
        <v>4</v>
      </c>
      <c r="AH61" s="15">
        <f>'#2025'!AH61-'#2024'!AH61</f>
        <v>0</v>
      </c>
      <c r="AI61" s="15"/>
      <c r="AJ61" s="16" t="s">
        <v>13</v>
      </c>
      <c r="AK61" s="15">
        <f>'#2025'!AK61-'#2024'!AK61</f>
        <v>0</v>
      </c>
      <c r="AL61" s="15">
        <f>'#2025'!AL61-'#2024'!AL61</f>
        <v>0</v>
      </c>
      <c r="AM61" s="15">
        <f>'#2025'!AM61-'#2024'!AM61</f>
        <v>0</v>
      </c>
      <c r="AN61" s="15">
        <f>'#2025'!AN61-'#2024'!AN61</f>
        <v>0</v>
      </c>
      <c r="AO61" s="15">
        <f>'#2025'!AO61-'#2024'!AO61</f>
        <v>47</v>
      </c>
      <c r="AP61" s="15">
        <f>'#2025'!AP61-'#2024'!AP61</f>
        <v>-5</v>
      </c>
      <c r="AQ61" s="15"/>
      <c r="AR61" s="15">
        <f>'#2025'!AR61-'#2024'!AR61</f>
        <v>42</v>
      </c>
    </row>
    <row r="62" spans="1:44" x14ac:dyDescent="0.3">
      <c r="A62" s="13">
        <v>57000</v>
      </c>
      <c r="B62" s="13">
        <v>57999</v>
      </c>
      <c r="D62" s="16" t="s">
        <v>9</v>
      </c>
      <c r="E62" s="15">
        <f>'#2025'!E62-'#2024'!E62</f>
        <v>0</v>
      </c>
      <c r="F62" s="15">
        <f>'#2025'!F62-'#2024'!F62</f>
        <v>0</v>
      </c>
      <c r="G62" s="15">
        <f>'#2025'!G62-'#2024'!G62</f>
        <v>0</v>
      </c>
      <c r="H62" s="15">
        <f>'#2025'!H62-'#2024'!H62</f>
        <v>0</v>
      </c>
      <c r="I62" s="15">
        <f>'#2025'!I62-'#2024'!I62</f>
        <v>0</v>
      </c>
      <c r="J62" s="15">
        <f>'#2025'!J62-'#2024'!J62</f>
        <v>-2</v>
      </c>
      <c r="L62" s="16" t="s">
        <v>10</v>
      </c>
      <c r="M62" s="15">
        <f>'#2025'!M62-'#2024'!M62</f>
        <v>0</v>
      </c>
      <c r="N62" s="15">
        <f>'#2025'!N62-'#2024'!N62</f>
        <v>0</v>
      </c>
      <c r="O62" s="15">
        <f>'#2025'!O62-'#2024'!O62</f>
        <v>0</v>
      </c>
      <c r="P62" s="15">
        <f>'#2025'!P62-'#2024'!P62</f>
        <v>0</v>
      </c>
      <c r="Q62" s="15">
        <f>'#2025'!Q62-'#2024'!Q62</f>
        <v>0</v>
      </c>
      <c r="R62" s="15">
        <f>'#2025'!R62-'#2024'!R62</f>
        <v>-2</v>
      </c>
      <c r="T62" s="16" t="s">
        <v>11</v>
      </c>
      <c r="U62" s="15">
        <f>'#2025'!U62-'#2024'!U62</f>
        <v>0</v>
      </c>
      <c r="V62" s="15">
        <f>'#2025'!V62-'#2024'!V62</f>
        <v>0</v>
      </c>
      <c r="W62" s="15">
        <f>'#2025'!W62-'#2024'!W62</f>
        <v>0</v>
      </c>
      <c r="X62" s="15">
        <f>'#2025'!X62-'#2024'!X62</f>
        <v>0</v>
      </c>
      <c r="Y62" s="15">
        <f>'#2025'!Y62-'#2024'!Y62</f>
        <v>0</v>
      </c>
      <c r="Z62" s="15">
        <f>'#2025'!Z62-'#2024'!Z62</f>
        <v>0</v>
      </c>
      <c r="AB62" s="16" t="s">
        <v>12</v>
      </c>
      <c r="AC62" s="15">
        <f>'#2025'!AC62-'#2024'!AC62</f>
        <v>0</v>
      </c>
      <c r="AD62" s="15">
        <f>'#2025'!AD62-'#2024'!AD62</f>
        <v>0</v>
      </c>
      <c r="AE62" s="15">
        <f>'#2025'!AE62-'#2024'!AE62</f>
        <v>0</v>
      </c>
      <c r="AF62" s="15">
        <f>'#2025'!AF62-'#2024'!AF62</f>
        <v>0</v>
      </c>
      <c r="AG62" s="15">
        <f>'#2025'!AG62-'#2024'!AG62</f>
        <v>0</v>
      </c>
      <c r="AH62" s="15">
        <f>'#2025'!AH62-'#2024'!AH62</f>
        <v>0</v>
      </c>
      <c r="AI62" s="15"/>
      <c r="AJ62" s="16" t="s">
        <v>13</v>
      </c>
      <c r="AK62" s="15">
        <f>'#2025'!AK62-'#2024'!AK62</f>
        <v>0</v>
      </c>
      <c r="AL62" s="15">
        <f>'#2025'!AL62-'#2024'!AL62</f>
        <v>0</v>
      </c>
      <c r="AM62" s="15">
        <f>'#2025'!AM62-'#2024'!AM62</f>
        <v>0</v>
      </c>
      <c r="AN62" s="15">
        <f>'#2025'!AN62-'#2024'!AN62</f>
        <v>0</v>
      </c>
      <c r="AO62" s="15">
        <f>'#2025'!AO62-'#2024'!AO62</f>
        <v>0</v>
      </c>
      <c r="AP62" s="15">
        <f>'#2025'!AP62-'#2024'!AP62</f>
        <v>-4</v>
      </c>
      <c r="AQ62" s="15"/>
      <c r="AR62" s="15">
        <f>'#2025'!AR62-'#2024'!AR62</f>
        <v>-4</v>
      </c>
    </row>
    <row r="63" spans="1:44" x14ac:dyDescent="0.3">
      <c r="A63" s="13">
        <v>58000</v>
      </c>
      <c r="B63" s="13">
        <v>58999</v>
      </c>
      <c r="D63" s="16" t="s">
        <v>9</v>
      </c>
      <c r="E63" s="15">
        <f>'#2025'!E63-'#2024'!E63</f>
        <v>0</v>
      </c>
      <c r="F63" s="15">
        <f>'#2025'!F63-'#2024'!F63</f>
        <v>0</v>
      </c>
      <c r="G63" s="15">
        <f>'#2025'!G63-'#2024'!G63</f>
        <v>0</v>
      </c>
      <c r="H63" s="15">
        <f>'#2025'!H63-'#2024'!H63</f>
        <v>0</v>
      </c>
      <c r="I63" s="15">
        <f>'#2025'!I63-'#2024'!I63</f>
        <v>0</v>
      </c>
      <c r="J63" s="15">
        <f>'#2025'!J63-'#2024'!J63</f>
        <v>-2</v>
      </c>
      <c r="L63" s="16" t="s">
        <v>10</v>
      </c>
      <c r="M63" s="15">
        <f>'#2025'!M63-'#2024'!M63</f>
        <v>0</v>
      </c>
      <c r="N63" s="15">
        <f>'#2025'!N63-'#2024'!N63</f>
        <v>0</v>
      </c>
      <c r="O63" s="15">
        <f>'#2025'!O63-'#2024'!O63</f>
        <v>0</v>
      </c>
      <c r="P63" s="15">
        <f>'#2025'!P63-'#2024'!P63</f>
        <v>0</v>
      </c>
      <c r="Q63" s="15">
        <f>'#2025'!Q63-'#2024'!Q63</f>
        <v>0</v>
      </c>
      <c r="R63" s="15">
        <f>'#2025'!R63-'#2024'!R63</f>
        <v>-3</v>
      </c>
      <c r="T63" s="16" t="s">
        <v>11</v>
      </c>
      <c r="U63" s="15">
        <f>'#2025'!U63-'#2024'!U63</f>
        <v>0</v>
      </c>
      <c r="V63" s="15">
        <f>'#2025'!V63-'#2024'!V63</f>
        <v>0</v>
      </c>
      <c r="W63" s="15">
        <f>'#2025'!W63-'#2024'!W63</f>
        <v>0</v>
      </c>
      <c r="X63" s="15">
        <f>'#2025'!X63-'#2024'!X63</f>
        <v>0</v>
      </c>
      <c r="Y63" s="15">
        <f>'#2025'!Y63-'#2024'!Y63</f>
        <v>0</v>
      </c>
      <c r="Z63" s="15">
        <f>'#2025'!Z63-'#2024'!Z63</f>
        <v>0</v>
      </c>
      <c r="AB63" s="16" t="s">
        <v>12</v>
      </c>
      <c r="AC63" s="15">
        <f>'#2025'!AC63-'#2024'!AC63</f>
        <v>0</v>
      </c>
      <c r="AD63" s="15">
        <f>'#2025'!AD63-'#2024'!AD63</f>
        <v>0</v>
      </c>
      <c r="AE63" s="15">
        <f>'#2025'!AE63-'#2024'!AE63</f>
        <v>0</v>
      </c>
      <c r="AF63" s="15">
        <f>'#2025'!AF63-'#2024'!AF63</f>
        <v>0</v>
      </c>
      <c r="AG63" s="15">
        <f>'#2025'!AG63-'#2024'!AG63</f>
        <v>0</v>
      </c>
      <c r="AH63" s="15">
        <f>'#2025'!AH63-'#2024'!AH63</f>
        <v>0</v>
      </c>
      <c r="AI63" s="15"/>
      <c r="AJ63" s="16" t="s">
        <v>13</v>
      </c>
      <c r="AK63" s="15">
        <f>'#2025'!AK63-'#2024'!AK63</f>
        <v>0</v>
      </c>
      <c r="AL63" s="15">
        <f>'#2025'!AL63-'#2024'!AL63</f>
        <v>0</v>
      </c>
      <c r="AM63" s="15">
        <f>'#2025'!AM63-'#2024'!AM63</f>
        <v>0</v>
      </c>
      <c r="AN63" s="15">
        <f>'#2025'!AN63-'#2024'!AN63</f>
        <v>0</v>
      </c>
      <c r="AO63" s="15">
        <f>'#2025'!AO63-'#2024'!AO63</f>
        <v>0</v>
      </c>
      <c r="AP63" s="15">
        <f>'#2025'!AP63-'#2024'!AP63</f>
        <v>-5</v>
      </c>
      <c r="AQ63" s="15"/>
      <c r="AR63" s="15">
        <f>'#2025'!AR63-'#2024'!AR63</f>
        <v>-5</v>
      </c>
    </row>
    <row r="64" spans="1:44" x14ac:dyDescent="0.3">
      <c r="A64" s="13">
        <v>59000</v>
      </c>
      <c r="B64" s="13">
        <v>59999</v>
      </c>
      <c r="D64" s="16" t="s">
        <v>9</v>
      </c>
      <c r="E64" s="15">
        <f>'#2025'!E64-'#2024'!E64</f>
        <v>0</v>
      </c>
      <c r="F64" s="15">
        <f>'#2025'!F64-'#2024'!F64</f>
        <v>0</v>
      </c>
      <c r="G64" s="15">
        <f>'#2025'!G64-'#2024'!G64</f>
        <v>0</v>
      </c>
      <c r="H64" s="15">
        <f>'#2025'!H64-'#2024'!H64</f>
        <v>0</v>
      </c>
      <c r="I64" s="15">
        <f>'#2025'!I64-'#2024'!I64</f>
        <v>0</v>
      </c>
      <c r="J64" s="15">
        <f>'#2025'!J64-'#2024'!J64</f>
        <v>-2</v>
      </c>
      <c r="L64" s="16" t="s">
        <v>10</v>
      </c>
      <c r="M64" s="15">
        <f>'#2025'!M64-'#2024'!M64</f>
        <v>0</v>
      </c>
      <c r="N64" s="15">
        <f>'#2025'!N64-'#2024'!N64</f>
        <v>0</v>
      </c>
      <c r="O64" s="15">
        <f>'#2025'!O64-'#2024'!O64</f>
        <v>0</v>
      </c>
      <c r="P64" s="15">
        <f>'#2025'!P64-'#2024'!P64</f>
        <v>0</v>
      </c>
      <c r="Q64" s="15">
        <f>'#2025'!Q64-'#2024'!Q64</f>
        <v>0</v>
      </c>
      <c r="R64" s="15">
        <f>'#2025'!R64-'#2024'!R64</f>
        <v>-3</v>
      </c>
      <c r="T64" s="16" t="s">
        <v>11</v>
      </c>
      <c r="U64" s="15">
        <f>'#2025'!U64-'#2024'!U64</f>
        <v>0</v>
      </c>
      <c r="V64" s="15">
        <f>'#2025'!V64-'#2024'!V64</f>
        <v>0</v>
      </c>
      <c r="W64" s="15">
        <f>'#2025'!W64-'#2024'!W64</f>
        <v>0</v>
      </c>
      <c r="X64" s="15">
        <f>'#2025'!X64-'#2024'!X64</f>
        <v>0</v>
      </c>
      <c r="Y64" s="15">
        <f>'#2025'!Y64-'#2024'!Y64</f>
        <v>0</v>
      </c>
      <c r="Z64" s="15">
        <f>'#2025'!Z64-'#2024'!Z64</f>
        <v>0</v>
      </c>
      <c r="AB64" s="16" t="s">
        <v>12</v>
      </c>
      <c r="AC64" s="15">
        <f>'#2025'!AC64-'#2024'!AC64</f>
        <v>0</v>
      </c>
      <c r="AD64" s="15">
        <f>'#2025'!AD64-'#2024'!AD64</f>
        <v>0</v>
      </c>
      <c r="AE64" s="15">
        <f>'#2025'!AE64-'#2024'!AE64</f>
        <v>0</v>
      </c>
      <c r="AF64" s="15">
        <f>'#2025'!AF64-'#2024'!AF64</f>
        <v>0</v>
      </c>
      <c r="AG64" s="15">
        <f>'#2025'!AG64-'#2024'!AG64</f>
        <v>0</v>
      </c>
      <c r="AH64" s="15">
        <f>'#2025'!AH64-'#2024'!AH64</f>
        <v>0</v>
      </c>
      <c r="AI64" s="15"/>
      <c r="AJ64" s="16" t="s">
        <v>13</v>
      </c>
      <c r="AK64" s="15">
        <f>'#2025'!AK64-'#2024'!AK64</f>
        <v>0</v>
      </c>
      <c r="AL64" s="15">
        <f>'#2025'!AL64-'#2024'!AL64</f>
        <v>0</v>
      </c>
      <c r="AM64" s="15">
        <f>'#2025'!AM64-'#2024'!AM64</f>
        <v>0</v>
      </c>
      <c r="AN64" s="15">
        <f>'#2025'!AN64-'#2024'!AN64</f>
        <v>0</v>
      </c>
      <c r="AO64" s="15">
        <f>'#2025'!AO64-'#2024'!AO64</f>
        <v>0</v>
      </c>
      <c r="AP64" s="15">
        <f>'#2025'!AP64-'#2024'!AP64</f>
        <v>-5</v>
      </c>
      <c r="AQ64" s="15"/>
      <c r="AR64" s="15">
        <f>'#2025'!AR64-'#2024'!AR64</f>
        <v>-5</v>
      </c>
    </row>
    <row r="65" spans="1:44" x14ac:dyDescent="0.3">
      <c r="A65" s="40">
        <v>60000</v>
      </c>
      <c r="B65" s="13">
        <v>60999</v>
      </c>
      <c r="D65" s="16" t="s">
        <v>9</v>
      </c>
      <c r="E65" s="15">
        <f>'#2025'!E65-'#2024'!E65</f>
        <v>0</v>
      </c>
      <c r="F65" s="15">
        <f>'#2025'!F65-'#2024'!F65</f>
        <v>0</v>
      </c>
      <c r="G65" s="15">
        <f>'#2025'!G65-'#2024'!G65</f>
        <v>0</v>
      </c>
      <c r="H65" s="15">
        <f>'#2025'!H65-'#2024'!H65</f>
        <v>0</v>
      </c>
      <c r="I65" s="15">
        <f>'#2025'!I65-'#2024'!I65</f>
        <v>0</v>
      </c>
      <c r="J65" s="15">
        <f>'#2025'!J65-'#2024'!J65</f>
        <v>-2</v>
      </c>
      <c r="L65" s="16" t="s">
        <v>10</v>
      </c>
      <c r="M65" s="15">
        <f>'#2025'!M65-'#2024'!M65</f>
        <v>0</v>
      </c>
      <c r="N65" s="15">
        <f>'#2025'!N65-'#2024'!N65</f>
        <v>0</v>
      </c>
      <c r="O65" s="15">
        <f>'#2025'!O65-'#2024'!O65</f>
        <v>0</v>
      </c>
      <c r="P65" s="15">
        <f>'#2025'!P65-'#2024'!P65</f>
        <v>0</v>
      </c>
      <c r="Q65" s="15">
        <f>'#2025'!Q65-'#2024'!Q65</f>
        <v>0</v>
      </c>
      <c r="R65" s="15">
        <f>'#2025'!R65-'#2024'!R65</f>
        <v>-4</v>
      </c>
      <c r="T65" s="16" t="s">
        <v>11</v>
      </c>
      <c r="U65" s="15">
        <f>'#2025'!U65-'#2024'!U65</f>
        <v>0</v>
      </c>
      <c r="V65" s="15">
        <f>'#2025'!V65-'#2024'!V65</f>
        <v>0</v>
      </c>
      <c r="W65" s="15">
        <f>'#2025'!W65-'#2024'!W65</f>
        <v>0</v>
      </c>
      <c r="X65" s="15">
        <f>'#2025'!X65-'#2024'!X65</f>
        <v>0</v>
      </c>
      <c r="Y65" s="15">
        <f>'#2025'!Y65-'#2024'!Y65</f>
        <v>0</v>
      </c>
      <c r="Z65" s="15">
        <f>'#2025'!Z65-'#2024'!Z65</f>
        <v>-1</v>
      </c>
      <c r="AB65" s="16" t="s">
        <v>12</v>
      </c>
      <c r="AC65" s="15">
        <f>'#2025'!AC65-'#2024'!AC65</f>
        <v>0</v>
      </c>
      <c r="AD65" s="15">
        <f>'#2025'!AD65-'#2024'!AD65</f>
        <v>0</v>
      </c>
      <c r="AE65" s="15">
        <f>'#2025'!AE65-'#2024'!AE65</f>
        <v>0</v>
      </c>
      <c r="AF65" s="15">
        <f>'#2025'!AF65-'#2024'!AF65</f>
        <v>0</v>
      </c>
      <c r="AG65" s="15">
        <f>'#2025'!AG65-'#2024'!AG65</f>
        <v>0</v>
      </c>
      <c r="AH65" s="15">
        <f>'#2025'!AH65-'#2024'!AH65</f>
        <v>-1</v>
      </c>
      <c r="AI65" s="15"/>
      <c r="AJ65" s="16" t="s">
        <v>13</v>
      </c>
      <c r="AK65" s="15">
        <f>'#2025'!AK65-'#2024'!AK65</f>
        <v>0</v>
      </c>
      <c r="AL65" s="15">
        <f>'#2025'!AL65-'#2024'!AL65</f>
        <v>0</v>
      </c>
      <c r="AM65" s="15">
        <f>'#2025'!AM65-'#2024'!AM65</f>
        <v>0</v>
      </c>
      <c r="AN65" s="15">
        <f>'#2025'!AN65-'#2024'!AN65</f>
        <v>0</v>
      </c>
      <c r="AO65" s="15">
        <f>'#2025'!AO65-'#2024'!AO65</f>
        <v>0</v>
      </c>
      <c r="AP65" s="15">
        <f>'#2025'!AP65-'#2024'!AP65</f>
        <v>-8</v>
      </c>
      <c r="AQ65" s="15"/>
      <c r="AR65" s="15">
        <f>'#2025'!AR65-'#2024'!AR65</f>
        <v>-8</v>
      </c>
    </row>
    <row r="66" spans="1:44" x14ac:dyDescent="0.3">
      <c r="A66" s="13">
        <v>61000</v>
      </c>
      <c r="B66" s="13">
        <v>61999</v>
      </c>
      <c r="D66" s="16" t="s">
        <v>9</v>
      </c>
      <c r="E66" s="15">
        <f>'#2025'!E66-'#2024'!E66</f>
        <v>0</v>
      </c>
      <c r="F66" s="15">
        <f>'#2025'!F66-'#2024'!F66</f>
        <v>0</v>
      </c>
      <c r="G66" s="15">
        <f>'#2025'!G66-'#2024'!G66</f>
        <v>0</v>
      </c>
      <c r="H66" s="15">
        <f>'#2025'!H66-'#2024'!H66</f>
        <v>0</v>
      </c>
      <c r="I66" s="15">
        <f>'#2025'!I66-'#2024'!I66</f>
        <v>0</v>
      </c>
      <c r="J66" s="15">
        <f>'#2025'!J66-'#2024'!J66</f>
        <v>-2</v>
      </c>
      <c r="L66" s="16" t="s">
        <v>10</v>
      </c>
      <c r="M66" s="15">
        <f>'#2025'!M66-'#2024'!M66</f>
        <v>0</v>
      </c>
      <c r="N66" s="15">
        <f>'#2025'!N66-'#2024'!N66</f>
        <v>0</v>
      </c>
      <c r="O66" s="15">
        <f>'#2025'!O66-'#2024'!O66</f>
        <v>0</v>
      </c>
      <c r="P66" s="15">
        <f>'#2025'!P66-'#2024'!P66</f>
        <v>0</v>
      </c>
      <c r="Q66" s="15">
        <f>'#2025'!Q66-'#2024'!Q66</f>
        <v>0</v>
      </c>
      <c r="R66" s="15">
        <f>'#2025'!R66-'#2024'!R66</f>
        <v>-3</v>
      </c>
      <c r="T66" s="16" t="s">
        <v>11</v>
      </c>
      <c r="U66" s="15">
        <f>'#2025'!U66-'#2024'!U66</f>
        <v>0</v>
      </c>
      <c r="V66" s="15">
        <f>'#2025'!V66-'#2024'!V66</f>
        <v>0</v>
      </c>
      <c r="W66" s="15">
        <f>'#2025'!W66-'#2024'!W66</f>
        <v>0</v>
      </c>
      <c r="X66" s="15">
        <f>'#2025'!X66-'#2024'!X66</f>
        <v>0</v>
      </c>
      <c r="Y66" s="15">
        <f>'#2025'!Y66-'#2024'!Y66</f>
        <v>0</v>
      </c>
      <c r="Z66" s="15">
        <f>'#2025'!Z66-'#2024'!Z66</f>
        <v>0</v>
      </c>
      <c r="AB66" s="16" t="s">
        <v>12</v>
      </c>
      <c r="AC66" s="15">
        <f>'#2025'!AC66-'#2024'!AC66</f>
        <v>0</v>
      </c>
      <c r="AD66" s="15">
        <f>'#2025'!AD66-'#2024'!AD66</f>
        <v>0</v>
      </c>
      <c r="AE66" s="15">
        <f>'#2025'!AE66-'#2024'!AE66</f>
        <v>0</v>
      </c>
      <c r="AF66" s="15">
        <f>'#2025'!AF66-'#2024'!AF66</f>
        <v>0</v>
      </c>
      <c r="AG66" s="15">
        <f>'#2025'!AG66-'#2024'!AG66</f>
        <v>0</v>
      </c>
      <c r="AH66" s="15">
        <f>'#2025'!AH66-'#2024'!AH66</f>
        <v>-1</v>
      </c>
      <c r="AI66" s="15"/>
      <c r="AJ66" s="16" t="s">
        <v>13</v>
      </c>
      <c r="AK66" s="15">
        <f>'#2025'!AK66-'#2024'!AK66</f>
        <v>0</v>
      </c>
      <c r="AL66" s="15">
        <f>'#2025'!AL66-'#2024'!AL66</f>
        <v>0</v>
      </c>
      <c r="AM66" s="15">
        <f>'#2025'!AM66-'#2024'!AM66</f>
        <v>0</v>
      </c>
      <c r="AN66" s="15">
        <f>'#2025'!AN66-'#2024'!AN66</f>
        <v>0</v>
      </c>
      <c r="AO66" s="15">
        <f>'#2025'!AO66-'#2024'!AO66</f>
        <v>0</v>
      </c>
      <c r="AP66" s="15">
        <f>'#2025'!AP66-'#2024'!AP66</f>
        <v>-6</v>
      </c>
      <c r="AQ66" s="15"/>
      <c r="AR66" s="15">
        <f>'#2025'!AR66-'#2024'!AR66</f>
        <v>-6</v>
      </c>
    </row>
    <row r="67" spans="1:44" x14ac:dyDescent="0.3">
      <c r="A67" s="13">
        <v>62000</v>
      </c>
      <c r="B67" s="13">
        <v>62999</v>
      </c>
      <c r="D67" s="16" t="s">
        <v>9</v>
      </c>
      <c r="E67" s="15">
        <f>'#2025'!E67-'#2024'!E67</f>
        <v>0</v>
      </c>
      <c r="F67" s="15">
        <f>'#2025'!F67-'#2024'!F67</f>
        <v>0</v>
      </c>
      <c r="G67" s="15">
        <f>'#2025'!G67-'#2024'!G67</f>
        <v>0</v>
      </c>
      <c r="H67" s="15">
        <f>'#2025'!H67-'#2024'!H67</f>
        <v>0</v>
      </c>
      <c r="I67" s="15">
        <f>'#2025'!I67-'#2024'!I67</f>
        <v>0</v>
      </c>
      <c r="J67" s="15">
        <f>'#2025'!J67-'#2024'!J67</f>
        <v>-1</v>
      </c>
      <c r="L67" s="16" t="s">
        <v>10</v>
      </c>
      <c r="M67" s="15">
        <f>'#2025'!M67-'#2024'!M67</f>
        <v>0</v>
      </c>
      <c r="N67" s="15">
        <f>'#2025'!N67-'#2024'!N67</f>
        <v>0</v>
      </c>
      <c r="O67" s="15">
        <f>'#2025'!O67-'#2024'!O67</f>
        <v>0</v>
      </c>
      <c r="P67" s="15">
        <f>'#2025'!P67-'#2024'!P67</f>
        <v>0</v>
      </c>
      <c r="Q67" s="15">
        <f>'#2025'!Q67-'#2024'!Q67</f>
        <v>0</v>
      </c>
      <c r="R67" s="15">
        <f>'#2025'!R67-'#2024'!R67</f>
        <v>-3</v>
      </c>
      <c r="T67" s="16" t="s">
        <v>11</v>
      </c>
      <c r="U67" s="15">
        <f>'#2025'!U67-'#2024'!U67</f>
        <v>0</v>
      </c>
      <c r="V67" s="15">
        <f>'#2025'!V67-'#2024'!V67</f>
        <v>0</v>
      </c>
      <c r="W67" s="15">
        <f>'#2025'!W67-'#2024'!W67</f>
        <v>0</v>
      </c>
      <c r="X67" s="15">
        <f>'#2025'!X67-'#2024'!X67</f>
        <v>0</v>
      </c>
      <c r="Y67" s="15">
        <f>'#2025'!Y67-'#2024'!Y67</f>
        <v>0</v>
      </c>
      <c r="Z67" s="15">
        <f>'#2025'!Z67-'#2024'!Z67</f>
        <v>-1</v>
      </c>
      <c r="AB67" s="16" t="s">
        <v>12</v>
      </c>
      <c r="AC67" s="15">
        <f>'#2025'!AC67-'#2024'!AC67</f>
        <v>0</v>
      </c>
      <c r="AD67" s="15">
        <f>'#2025'!AD67-'#2024'!AD67</f>
        <v>0</v>
      </c>
      <c r="AE67" s="15">
        <f>'#2025'!AE67-'#2024'!AE67</f>
        <v>0</v>
      </c>
      <c r="AF67" s="15">
        <f>'#2025'!AF67-'#2024'!AF67</f>
        <v>0</v>
      </c>
      <c r="AG67" s="15">
        <f>'#2025'!AG67-'#2024'!AG67</f>
        <v>0</v>
      </c>
      <c r="AH67" s="15">
        <f>'#2025'!AH67-'#2024'!AH67</f>
        <v>0</v>
      </c>
      <c r="AI67" s="15"/>
      <c r="AJ67" s="16" t="s">
        <v>13</v>
      </c>
      <c r="AK67" s="15">
        <f>'#2025'!AK67-'#2024'!AK67</f>
        <v>0</v>
      </c>
      <c r="AL67" s="15">
        <f>'#2025'!AL67-'#2024'!AL67</f>
        <v>0</v>
      </c>
      <c r="AM67" s="15">
        <f>'#2025'!AM67-'#2024'!AM67</f>
        <v>0</v>
      </c>
      <c r="AN67" s="15">
        <f>'#2025'!AN67-'#2024'!AN67</f>
        <v>0</v>
      </c>
      <c r="AO67" s="15">
        <f>'#2025'!AO67-'#2024'!AO67</f>
        <v>0</v>
      </c>
      <c r="AP67" s="15">
        <f>'#2025'!AP67-'#2024'!AP67</f>
        <v>-5</v>
      </c>
      <c r="AQ67" s="15"/>
      <c r="AR67" s="15">
        <f>'#2025'!AR67-'#2024'!AR67</f>
        <v>-5</v>
      </c>
    </row>
    <row r="68" spans="1:44" x14ac:dyDescent="0.3">
      <c r="A68" s="13">
        <v>63000</v>
      </c>
      <c r="B68" s="13">
        <v>63999</v>
      </c>
      <c r="D68" s="16" t="s">
        <v>9</v>
      </c>
      <c r="E68" s="15">
        <f>'#2025'!E68-'#2024'!E68</f>
        <v>0</v>
      </c>
      <c r="F68" s="15">
        <f>'#2025'!F68-'#2024'!F68</f>
        <v>0</v>
      </c>
      <c r="G68" s="15">
        <f>'#2025'!G68-'#2024'!G68</f>
        <v>0</v>
      </c>
      <c r="H68" s="15">
        <f>'#2025'!H68-'#2024'!H68</f>
        <v>0</v>
      </c>
      <c r="I68" s="15">
        <f>'#2025'!I68-'#2024'!I68</f>
        <v>0</v>
      </c>
      <c r="J68" s="15">
        <f>'#2025'!J68-'#2024'!J68</f>
        <v>-3</v>
      </c>
      <c r="L68" s="16" t="s">
        <v>10</v>
      </c>
      <c r="M68" s="15">
        <f>'#2025'!M68-'#2024'!M68</f>
        <v>0</v>
      </c>
      <c r="N68" s="15">
        <f>'#2025'!N68-'#2024'!N68</f>
        <v>0</v>
      </c>
      <c r="O68" s="15">
        <f>'#2025'!O68-'#2024'!O68</f>
        <v>0</v>
      </c>
      <c r="P68" s="15">
        <f>'#2025'!P68-'#2024'!P68</f>
        <v>0</v>
      </c>
      <c r="Q68" s="15">
        <f>'#2025'!Q68-'#2024'!Q68</f>
        <v>0</v>
      </c>
      <c r="R68" s="15">
        <f>'#2025'!R68-'#2024'!R68</f>
        <v>-4</v>
      </c>
      <c r="T68" s="16" t="s">
        <v>11</v>
      </c>
      <c r="U68" s="15">
        <f>'#2025'!U68-'#2024'!U68</f>
        <v>0</v>
      </c>
      <c r="V68" s="15">
        <f>'#2025'!V68-'#2024'!V68</f>
        <v>0</v>
      </c>
      <c r="W68" s="15">
        <f>'#2025'!W68-'#2024'!W68</f>
        <v>0</v>
      </c>
      <c r="X68" s="15">
        <f>'#2025'!X68-'#2024'!X68</f>
        <v>0</v>
      </c>
      <c r="Y68" s="15">
        <f>'#2025'!Y68-'#2024'!Y68</f>
        <v>0</v>
      </c>
      <c r="Z68" s="15">
        <f>'#2025'!Z68-'#2024'!Z68</f>
        <v>0</v>
      </c>
      <c r="AB68" s="16" t="s">
        <v>12</v>
      </c>
      <c r="AC68" s="15">
        <f>'#2025'!AC68-'#2024'!AC68</f>
        <v>0</v>
      </c>
      <c r="AD68" s="15">
        <f>'#2025'!AD68-'#2024'!AD68</f>
        <v>0</v>
      </c>
      <c r="AE68" s="15">
        <f>'#2025'!AE68-'#2024'!AE68</f>
        <v>0</v>
      </c>
      <c r="AF68" s="15">
        <f>'#2025'!AF68-'#2024'!AF68</f>
        <v>0</v>
      </c>
      <c r="AG68" s="15">
        <f>'#2025'!AG68-'#2024'!AG68</f>
        <v>0</v>
      </c>
      <c r="AH68" s="15">
        <f>'#2025'!AH68-'#2024'!AH68</f>
        <v>-1</v>
      </c>
      <c r="AI68" s="15"/>
      <c r="AJ68" s="16" t="s">
        <v>13</v>
      </c>
      <c r="AK68" s="15">
        <f>'#2025'!AK68-'#2024'!AK68</f>
        <v>0</v>
      </c>
      <c r="AL68" s="15">
        <f>'#2025'!AL68-'#2024'!AL68</f>
        <v>0</v>
      </c>
      <c r="AM68" s="15">
        <f>'#2025'!AM68-'#2024'!AM68</f>
        <v>0</v>
      </c>
      <c r="AN68" s="15">
        <f>'#2025'!AN68-'#2024'!AN68</f>
        <v>0</v>
      </c>
      <c r="AO68" s="15">
        <f>'#2025'!AO68-'#2024'!AO68</f>
        <v>0</v>
      </c>
      <c r="AP68" s="15">
        <f>'#2025'!AP68-'#2024'!AP68</f>
        <v>-8</v>
      </c>
      <c r="AQ68" s="15"/>
      <c r="AR68" s="15">
        <f>'#2025'!AR68-'#2024'!AR68</f>
        <v>-8</v>
      </c>
    </row>
    <row r="69" spans="1:44" x14ac:dyDescent="0.3">
      <c r="A69" s="41">
        <v>64000</v>
      </c>
      <c r="B69" s="13">
        <v>64999</v>
      </c>
      <c r="D69" s="16" t="s">
        <v>9</v>
      </c>
      <c r="E69" s="15">
        <f>'#2025'!E69-'#2024'!E69</f>
        <v>0</v>
      </c>
      <c r="F69" s="15">
        <f>'#2025'!F69-'#2024'!F69</f>
        <v>0</v>
      </c>
      <c r="G69" s="15">
        <f>'#2025'!G69-'#2024'!G69</f>
        <v>0</v>
      </c>
      <c r="H69" s="15">
        <f>'#2025'!H69-'#2024'!H69</f>
        <v>0</v>
      </c>
      <c r="I69" s="15">
        <f>'#2025'!I69-'#2024'!I69</f>
        <v>0</v>
      </c>
      <c r="J69" s="15">
        <f>'#2025'!J69-'#2024'!J69</f>
        <v>-3</v>
      </c>
      <c r="L69" s="16" t="s">
        <v>10</v>
      </c>
      <c r="M69" s="15">
        <f>'#2025'!M69-'#2024'!M69</f>
        <v>0</v>
      </c>
      <c r="N69" s="15">
        <f>'#2025'!N69-'#2024'!N69</f>
        <v>0</v>
      </c>
      <c r="O69" s="15">
        <f>'#2025'!O69-'#2024'!O69</f>
        <v>0</v>
      </c>
      <c r="P69" s="15">
        <f>'#2025'!P69-'#2024'!P69</f>
        <v>0</v>
      </c>
      <c r="Q69" s="15">
        <f>'#2025'!Q69-'#2024'!Q69</f>
        <v>0</v>
      </c>
      <c r="R69" s="15">
        <f>'#2025'!R69-'#2024'!R69</f>
        <v>-3</v>
      </c>
      <c r="T69" s="16" t="s">
        <v>11</v>
      </c>
      <c r="U69" s="15">
        <f>'#2025'!U69-'#2024'!U69</f>
        <v>0</v>
      </c>
      <c r="V69" s="15">
        <f>'#2025'!V69-'#2024'!V69</f>
        <v>0</v>
      </c>
      <c r="W69" s="15">
        <f>'#2025'!W69-'#2024'!W69</f>
        <v>0</v>
      </c>
      <c r="X69" s="15">
        <f>'#2025'!X69-'#2024'!X69</f>
        <v>0</v>
      </c>
      <c r="Y69" s="15">
        <f>'#2025'!Y69-'#2024'!Y69</f>
        <v>0</v>
      </c>
      <c r="Z69" s="15">
        <f>'#2025'!Z69-'#2024'!Z69</f>
        <v>-1</v>
      </c>
      <c r="AB69" s="16" t="s">
        <v>12</v>
      </c>
      <c r="AC69" s="15">
        <f>'#2025'!AC69-'#2024'!AC69</f>
        <v>0</v>
      </c>
      <c r="AD69" s="15">
        <f>'#2025'!AD69-'#2024'!AD69</f>
        <v>0</v>
      </c>
      <c r="AE69" s="15">
        <f>'#2025'!AE69-'#2024'!AE69</f>
        <v>0</v>
      </c>
      <c r="AF69" s="15">
        <f>'#2025'!AF69-'#2024'!AF69</f>
        <v>0</v>
      </c>
      <c r="AG69" s="15">
        <f>'#2025'!AG69-'#2024'!AG69</f>
        <v>0</v>
      </c>
      <c r="AH69" s="15">
        <f>'#2025'!AH69-'#2024'!AH69</f>
        <v>-1</v>
      </c>
      <c r="AI69" s="15"/>
      <c r="AJ69" s="16" t="s">
        <v>13</v>
      </c>
      <c r="AK69" s="15">
        <f>'#2025'!AK69-'#2024'!AK69</f>
        <v>0</v>
      </c>
      <c r="AL69" s="15">
        <f>'#2025'!AL69-'#2024'!AL69</f>
        <v>0</v>
      </c>
      <c r="AM69" s="15">
        <f>'#2025'!AM69-'#2024'!AM69</f>
        <v>0</v>
      </c>
      <c r="AN69" s="15">
        <f>'#2025'!AN69-'#2024'!AN69</f>
        <v>0</v>
      </c>
      <c r="AO69" s="15">
        <f>'#2025'!AO69-'#2024'!AO69</f>
        <v>0</v>
      </c>
      <c r="AP69" s="15">
        <f>'#2025'!AP69-'#2024'!AP69</f>
        <v>-8</v>
      </c>
      <c r="AQ69" s="15"/>
      <c r="AR69" s="15">
        <f>'#2025'!AR69-'#2024'!AR69</f>
        <v>-8</v>
      </c>
    </row>
    <row r="70" spans="1:44" x14ac:dyDescent="0.3">
      <c r="D70" s="17"/>
      <c r="AQ70" s="15"/>
    </row>
    <row r="71" spans="1:44" ht="15.6" x14ac:dyDescent="0.3">
      <c r="B71" s="18" t="s">
        <v>13</v>
      </c>
      <c r="D71" s="17"/>
      <c r="E71" s="19"/>
      <c r="F71" s="19"/>
      <c r="G71" s="19"/>
      <c r="H71" s="19"/>
      <c r="I71" s="19"/>
      <c r="J71" s="19"/>
      <c r="M71" s="19"/>
      <c r="N71" s="19"/>
      <c r="O71" s="19"/>
      <c r="P71" s="19"/>
      <c r="Q71" s="19"/>
      <c r="R71" s="19"/>
      <c r="U71" s="19"/>
      <c r="V71" s="19"/>
      <c r="W71" s="19"/>
      <c r="X71" s="19"/>
      <c r="Y71" s="19"/>
      <c r="Z71" s="19"/>
      <c r="AC71" s="19"/>
      <c r="AD71" s="19"/>
      <c r="AE71" s="19"/>
      <c r="AF71" s="19"/>
      <c r="AG71" s="19"/>
      <c r="AH71" s="19"/>
      <c r="AI71" s="15"/>
      <c r="AK71" s="19"/>
      <c r="AL71" s="19"/>
      <c r="AM71" s="19"/>
      <c r="AN71" s="19"/>
      <c r="AO71" s="19"/>
      <c r="AP71" s="19"/>
      <c r="AQ71" s="15"/>
      <c r="AR71" s="19"/>
    </row>
    <row r="72" spans="1:44" x14ac:dyDescent="0.3">
      <c r="D72" s="17"/>
    </row>
    <row r="73" spans="1:44" x14ac:dyDescent="0.3">
      <c r="D73" s="17"/>
    </row>
    <row r="74" spans="1:44" x14ac:dyDescent="0.3">
      <c r="D74" s="17"/>
    </row>
    <row r="75" spans="1:44" x14ac:dyDescent="0.3">
      <c r="D75" s="17"/>
    </row>
    <row r="76" spans="1:44" x14ac:dyDescent="0.3">
      <c r="D76" s="17"/>
    </row>
    <row r="77" spans="1:44" x14ac:dyDescent="0.3">
      <c r="D77" s="17"/>
    </row>
    <row r="78" spans="1:44" x14ac:dyDescent="0.3">
      <c r="D78" s="17"/>
    </row>
    <row r="79" spans="1:44" x14ac:dyDescent="0.3">
      <c r="D79" s="17"/>
    </row>
    <row r="80" spans="1:44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  <row r="87" spans="4:4" x14ac:dyDescent="0.3">
      <c r="D87" s="17"/>
    </row>
    <row r="88" spans="4:4" x14ac:dyDescent="0.3">
      <c r="D88" s="17"/>
    </row>
    <row r="89" spans="4:4" x14ac:dyDescent="0.3">
      <c r="D89" s="17"/>
    </row>
    <row r="90" spans="4:4" x14ac:dyDescent="0.3">
      <c r="D90" s="17"/>
    </row>
    <row r="91" spans="4:4" x14ac:dyDescent="0.3">
      <c r="D91" s="17"/>
    </row>
  </sheetData>
  <mergeCells count="6">
    <mergeCell ref="AK3:AP3"/>
    <mergeCell ref="A3:B3"/>
    <mergeCell ref="E3:J3"/>
    <mergeCell ref="M3:R3"/>
    <mergeCell ref="U3:Z3"/>
    <mergeCell ref="AC3:AH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07EB4-8D89-47E1-ADC6-EF12E5F6C98E}">
  <dimension ref="A1:P22"/>
  <sheetViews>
    <sheetView workbookViewId="0">
      <selection activeCell="N20" sqref="K20:N20"/>
    </sheetView>
  </sheetViews>
  <sheetFormatPr defaultRowHeight="14.4" x14ac:dyDescent="0.3"/>
  <cols>
    <col min="1" max="1" width="19.5546875" style="25" customWidth="1"/>
    <col min="2" max="2" width="11.88671875" style="7" customWidth="1"/>
    <col min="3" max="3" width="5.5546875" style="7" customWidth="1"/>
    <col min="4" max="16384" width="8.88671875" style="7"/>
  </cols>
  <sheetData>
    <row r="1" spans="1:16" ht="18" x14ac:dyDescent="0.35">
      <c r="A1" s="22" t="s">
        <v>15</v>
      </c>
    </row>
    <row r="2" spans="1:16" x14ac:dyDescent="0.3">
      <c r="A2" s="17"/>
    </row>
    <row r="4" spans="1:16" ht="15.6" x14ac:dyDescent="0.3">
      <c r="A4" s="23"/>
      <c r="D4" s="171" t="s">
        <v>3</v>
      </c>
      <c r="E4" s="171"/>
      <c r="F4" s="171"/>
      <c r="G4" s="171"/>
      <c r="H4" s="171"/>
      <c r="I4" s="171"/>
    </row>
    <row r="5" spans="1:16" ht="16.2" thickBot="1" x14ac:dyDescent="0.35">
      <c r="A5" s="11" t="s">
        <v>16</v>
      </c>
      <c r="B5" s="11" t="s">
        <v>13</v>
      </c>
      <c r="C5" s="9"/>
      <c r="D5" s="11">
        <v>1</v>
      </c>
      <c r="E5" s="11">
        <v>2</v>
      </c>
      <c r="F5" s="11">
        <v>3</v>
      </c>
      <c r="G5" s="11">
        <v>4</v>
      </c>
      <c r="H5" s="11">
        <v>5</v>
      </c>
      <c r="I5" s="11" t="s">
        <v>7</v>
      </c>
      <c r="K5" s="11">
        <v>1</v>
      </c>
      <c r="L5" s="11">
        <v>2</v>
      </c>
      <c r="M5" s="11">
        <v>3</v>
      </c>
      <c r="N5" s="11">
        <v>4</v>
      </c>
      <c r="O5" s="11">
        <v>5</v>
      </c>
      <c r="P5" s="11" t="s">
        <v>7</v>
      </c>
    </row>
    <row r="6" spans="1:16" x14ac:dyDescent="0.3">
      <c r="A6" s="13" t="s">
        <v>17</v>
      </c>
      <c r="B6" s="15">
        <v>114539.2</v>
      </c>
      <c r="C6" s="24">
        <f>B6/B$20</f>
        <v>3.2409509662821037E-2</v>
      </c>
      <c r="D6" s="15">
        <v>62587.199999999997</v>
      </c>
      <c r="E6" s="15">
        <v>29430.399999999998</v>
      </c>
      <c r="F6" s="15">
        <v>9873.6</v>
      </c>
      <c r="G6" s="15">
        <v>7044.8</v>
      </c>
      <c r="H6" s="15">
        <v>3264</v>
      </c>
      <c r="I6" s="15">
        <v>2339.1999999999998</v>
      </c>
      <c r="K6" s="24">
        <f>D6/$B6</f>
        <v>0.54642602707195442</v>
      </c>
      <c r="L6" s="24">
        <f t="shared" ref="L6:P6" si="0">E6/$B6</f>
        <v>0.25694609356447401</v>
      </c>
      <c r="M6" s="24">
        <f t="shared" si="0"/>
        <v>8.6202802184754221E-2</v>
      </c>
      <c r="N6" s="24">
        <f t="shared" si="0"/>
        <v>6.1505580622180006E-2</v>
      </c>
      <c r="O6" s="24">
        <f t="shared" si="0"/>
        <v>2.8496794110662551E-2</v>
      </c>
      <c r="P6" s="24">
        <f t="shared" si="0"/>
        <v>2.0422702445974827E-2</v>
      </c>
    </row>
    <row r="7" spans="1:16" x14ac:dyDescent="0.3">
      <c r="A7" s="13" t="s">
        <v>18</v>
      </c>
      <c r="B7" s="15">
        <v>79587.199999999997</v>
      </c>
      <c r="C7" s="24">
        <f t="shared" ref="C7:C17" si="1">B7/B$20</f>
        <v>2.2519645042368641E-2</v>
      </c>
      <c r="D7" s="15">
        <v>50836.799999999996</v>
      </c>
      <c r="E7" s="15">
        <v>14824</v>
      </c>
      <c r="F7" s="15">
        <v>6500.8</v>
      </c>
      <c r="G7" s="15">
        <v>3862.4</v>
      </c>
      <c r="H7" s="15">
        <v>2012.8</v>
      </c>
      <c r="I7" s="15">
        <v>1550.3999999999999</v>
      </c>
      <c r="K7" s="24">
        <f>D7/$B7</f>
        <v>0.63875598086124397</v>
      </c>
      <c r="L7" s="24">
        <f t="shared" ref="L7" si="2">E7/$B7</f>
        <v>0.18626110731373891</v>
      </c>
      <c r="M7" s="24">
        <f t="shared" ref="M7" si="3">F7/$B7</f>
        <v>8.1681476418318535E-2</v>
      </c>
      <c r="N7" s="24">
        <f t="shared" ref="N7" si="4">G7/$B7</f>
        <v>4.8530416951469584E-2</v>
      </c>
      <c r="O7" s="24">
        <f t="shared" ref="O7" si="5">H7/$B7</f>
        <v>2.5290498974709502E-2</v>
      </c>
      <c r="P7" s="24">
        <f t="shared" ref="P7" si="6">I7/$B7</f>
        <v>1.948051948051948E-2</v>
      </c>
    </row>
    <row r="8" spans="1:16" x14ac:dyDescent="0.3">
      <c r="A8" s="13" t="s">
        <v>19</v>
      </c>
      <c r="B8" s="15">
        <v>138964.79999999999</v>
      </c>
      <c r="C8" s="24">
        <f t="shared" si="1"/>
        <v>3.9320870308086599E-2</v>
      </c>
      <c r="D8" s="15">
        <v>94955.199999999997</v>
      </c>
      <c r="E8" s="15">
        <v>25921.599999999999</v>
      </c>
      <c r="F8" s="15">
        <v>9628.7999999999993</v>
      </c>
      <c r="G8" s="15">
        <v>4678.3999999999996</v>
      </c>
      <c r="H8" s="15">
        <v>2366.4</v>
      </c>
      <c r="I8" s="15">
        <v>1414.3999999999999</v>
      </c>
      <c r="K8" s="24">
        <f>D8/$B8</f>
        <v>0.68330397338030935</v>
      </c>
      <c r="L8" s="24">
        <f t="shared" ref="L8:L18" si="7">E8/$B8</f>
        <v>0.18653356821295752</v>
      </c>
      <c r="M8" s="24">
        <f t="shared" ref="M8:M18" si="8">F8/$B8</f>
        <v>6.9289489136817387E-2</v>
      </c>
      <c r="N8" s="24">
        <f>G8/$B8</f>
        <v>3.3666079467606184E-2</v>
      </c>
      <c r="O8" s="24">
        <f t="shared" ref="O8:O18" si="9">H8/$B8</f>
        <v>1.7028772753963597E-2</v>
      </c>
      <c r="P8" s="24">
        <f t="shared" ref="P8:P18" si="10">I8/$B8</f>
        <v>1.0178117048346055E-2</v>
      </c>
    </row>
    <row r="9" spans="1:16" x14ac:dyDescent="0.3">
      <c r="A9" s="13" t="s">
        <v>20</v>
      </c>
      <c r="B9" s="15">
        <v>154142.39999999999</v>
      </c>
      <c r="C9" s="24">
        <f t="shared" si="1"/>
        <v>4.3615457435100168E-2</v>
      </c>
      <c r="D9" s="15">
        <v>97321.599999999991</v>
      </c>
      <c r="E9" s="15">
        <v>32748.799999999999</v>
      </c>
      <c r="F9" s="15">
        <v>11940.8</v>
      </c>
      <c r="G9" s="15">
        <v>7017.5999999999995</v>
      </c>
      <c r="H9" s="15">
        <v>3291.2</v>
      </c>
      <c r="I9" s="15">
        <v>1822.3999999999999</v>
      </c>
      <c r="K9" s="24">
        <f t="shared" ref="K9:K18" si="11">D9/$B9</f>
        <v>0.63137462502205755</v>
      </c>
      <c r="L9" s="24">
        <f t="shared" si="7"/>
        <v>0.21245809070054703</v>
      </c>
      <c r="M9" s="24">
        <f t="shared" si="8"/>
        <v>7.7466031409917063E-2</v>
      </c>
      <c r="N9" s="24">
        <f t="shared" ref="N9:N18" si="12">G9/$B9</f>
        <v>4.5526733721545788E-2</v>
      </c>
      <c r="O9" s="24">
        <f t="shared" si="9"/>
        <v>2.1351685194988531E-2</v>
      </c>
      <c r="P9" s="24">
        <f t="shared" si="10"/>
        <v>1.1822833950944061E-2</v>
      </c>
    </row>
    <row r="10" spans="1:16" x14ac:dyDescent="0.3">
      <c r="A10" s="13" t="s">
        <v>21</v>
      </c>
      <c r="B10" s="15">
        <v>152564.79999999999</v>
      </c>
      <c r="C10" s="24">
        <f t="shared" si="1"/>
        <v>4.3169066658457184E-2</v>
      </c>
      <c r="D10" s="15">
        <v>82089.599999999991</v>
      </c>
      <c r="E10" s="15">
        <v>39440</v>
      </c>
      <c r="F10" s="15">
        <v>14987.199999999999</v>
      </c>
      <c r="G10" s="15">
        <v>8976</v>
      </c>
      <c r="H10" s="15">
        <v>4760</v>
      </c>
      <c r="I10" s="15">
        <v>2312</v>
      </c>
      <c r="K10" s="24">
        <f t="shared" si="11"/>
        <v>0.53806382599393832</v>
      </c>
      <c r="L10" s="24">
        <f t="shared" si="7"/>
        <v>0.2585131039400963</v>
      </c>
      <c r="M10" s="24">
        <f t="shared" si="8"/>
        <v>9.8234979497236585E-2</v>
      </c>
      <c r="N10" s="24">
        <f t="shared" si="12"/>
        <v>5.8834016758780534E-2</v>
      </c>
      <c r="O10" s="24">
        <f t="shared" si="9"/>
        <v>3.1199857372080586E-2</v>
      </c>
      <c r="P10" s="24">
        <f t="shared" si="10"/>
        <v>1.5154216437867714E-2</v>
      </c>
    </row>
    <row r="11" spans="1:16" x14ac:dyDescent="0.3">
      <c r="A11" s="13" t="s">
        <v>22</v>
      </c>
      <c r="B11" s="15">
        <v>141059.19999999998</v>
      </c>
      <c r="C11" s="24">
        <f t="shared" si="1"/>
        <v>3.991349254604367E-2</v>
      </c>
      <c r="D11" s="15">
        <v>64355.199999999997</v>
      </c>
      <c r="E11" s="15">
        <v>45424</v>
      </c>
      <c r="F11" s="15">
        <v>15422.4</v>
      </c>
      <c r="G11" s="15">
        <v>8377.6</v>
      </c>
      <c r="H11" s="15">
        <v>4760</v>
      </c>
      <c r="I11" s="15">
        <v>2720</v>
      </c>
      <c r="K11" s="24">
        <f t="shared" si="11"/>
        <v>0.45622830698033168</v>
      </c>
      <c r="L11" s="24">
        <f t="shared" si="7"/>
        <v>0.32202082529888165</v>
      </c>
      <c r="M11" s="24">
        <f t="shared" si="8"/>
        <v>0.10933281912842269</v>
      </c>
      <c r="N11" s="24">
        <f t="shared" si="12"/>
        <v>5.939066718087159E-2</v>
      </c>
      <c r="O11" s="24">
        <f t="shared" si="9"/>
        <v>3.3744697261858858E-2</v>
      </c>
      <c r="P11" s="24">
        <f t="shared" si="10"/>
        <v>1.928268414963363E-2</v>
      </c>
    </row>
    <row r="12" spans="1:16" x14ac:dyDescent="0.3">
      <c r="A12" s="13" t="s">
        <v>23</v>
      </c>
      <c r="B12" s="15">
        <v>144948.79999999999</v>
      </c>
      <c r="C12" s="24">
        <f t="shared" si="1"/>
        <v>4.1014076702249658E-2</v>
      </c>
      <c r="D12" s="15">
        <v>58996.799999999996</v>
      </c>
      <c r="E12" s="15">
        <v>49449.599999999999</v>
      </c>
      <c r="F12" s="15">
        <v>17217.599999999999</v>
      </c>
      <c r="G12" s="15">
        <v>9492.7999999999993</v>
      </c>
      <c r="H12" s="15">
        <v>5848</v>
      </c>
      <c r="I12" s="15">
        <v>3944</v>
      </c>
      <c r="K12" s="24">
        <f t="shared" si="11"/>
        <v>0.40701820228936009</v>
      </c>
      <c r="L12" s="24">
        <f t="shared" si="7"/>
        <v>0.34115218615124793</v>
      </c>
      <c r="M12" s="24">
        <f t="shared" si="8"/>
        <v>0.11878401200975792</v>
      </c>
      <c r="N12" s="24">
        <f t="shared" si="12"/>
        <v>6.5490711202852311E-2</v>
      </c>
      <c r="O12" s="24">
        <f t="shared" si="9"/>
        <v>4.0345280540439107E-2</v>
      </c>
      <c r="P12" s="24">
        <f t="shared" si="10"/>
        <v>2.7209607806342656E-2</v>
      </c>
    </row>
    <row r="13" spans="1:16" x14ac:dyDescent="0.3">
      <c r="A13" s="13" t="s">
        <v>24</v>
      </c>
      <c r="B13" s="15">
        <v>143752</v>
      </c>
      <c r="C13" s="24">
        <f t="shared" si="1"/>
        <v>4.0675435423417047E-2</v>
      </c>
      <c r="D13" s="15">
        <v>59540.799999999996</v>
      </c>
      <c r="E13" s="15">
        <v>48715.199999999997</v>
      </c>
      <c r="F13" s="15">
        <v>14416</v>
      </c>
      <c r="G13" s="15">
        <v>10880</v>
      </c>
      <c r="H13" s="15">
        <v>6147.2</v>
      </c>
      <c r="I13" s="15">
        <v>4052.7999999999997</v>
      </c>
      <c r="K13" s="24">
        <f t="shared" si="11"/>
        <v>0.41419110690633865</v>
      </c>
      <c r="L13" s="24">
        <f t="shared" si="7"/>
        <v>0.33888363292336798</v>
      </c>
      <c r="M13" s="24">
        <f t="shared" si="8"/>
        <v>0.10028382213812677</v>
      </c>
      <c r="N13" s="24">
        <f t="shared" si="12"/>
        <v>7.5685903500473037E-2</v>
      </c>
      <c r="O13" s="24">
        <f t="shared" si="9"/>
        <v>4.2762535477767268E-2</v>
      </c>
      <c r="P13" s="24">
        <f t="shared" si="10"/>
        <v>2.8192999053926204E-2</v>
      </c>
    </row>
    <row r="14" spans="1:16" x14ac:dyDescent="0.3">
      <c r="A14" s="13" t="s">
        <v>25</v>
      </c>
      <c r="B14" s="15">
        <v>138720</v>
      </c>
      <c r="C14" s="24">
        <f t="shared" si="1"/>
        <v>3.9251602773779933E-2</v>
      </c>
      <c r="D14" s="15">
        <v>49504</v>
      </c>
      <c r="E14" s="15">
        <v>50129.599999999999</v>
      </c>
      <c r="F14" s="15">
        <v>17625.599999999999</v>
      </c>
      <c r="G14" s="15">
        <v>12321.6</v>
      </c>
      <c r="H14" s="15">
        <v>6256</v>
      </c>
      <c r="I14" s="15">
        <v>2883.2</v>
      </c>
      <c r="K14" s="24">
        <f t="shared" si="11"/>
        <v>0.35686274509803922</v>
      </c>
      <c r="L14" s="24">
        <f t="shared" si="7"/>
        <v>0.36137254901960786</v>
      </c>
      <c r="M14" s="24">
        <f t="shared" si="8"/>
        <v>0.12705882352941175</v>
      </c>
      <c r="N14" s="24">
        <f t="shared" si="12"/>
        <v>8.8823529411764704E-2</v>
      </c>
      <c r="O14" s="24">
        <f t="shared" si="9"/>
        <v>4.5098039215686274E-2</v>
      </c>
      <c r="P14" s="24">
        <f t="shared" si="10"/>
        <v>2.0784313725490194E-2</v>
      </c>
    </row>
    <row r="15" spans="1:16" x14ac:dyDescent="0.3">
      <c r="A15" s="13" t="s">
        <v>26</v>
      </c>
      <c r="B15" s="15">
        <v>127404.8</v>
      </c>
      <c r="C15" s="24">
        <f t="shared" si="1"/>
        <v>3.604990341027161E-2</v>
      </c>
      <c r="D15" s="15">
        <v>40745.599999999999</v>
      </c>
      <c r="E15" s="15">
        <v>48035.199999999997</v>
      </c>
      <c r="F15" s="15">
        <v>17136</v>
      </c>
      <c r="G15" s="15">
        <v>11288</v>
      </c>
      <c r="H15" s="15">
        <v>6691.2</v>
      </c>
      <c r="I15" s="15">
        <v>3508.7999999999997</v>
      </c>
      <c r="K15" s="24">
        <f t="shared" si="11"/>
        <v>0.31981212638770279</v>
      </c>
      <c r="L15" s="24">
        <f t="shared" si="7"/>
        <v>0.37702818104184455</v>
      </c>
      <c r="M15" s="24">
        <f t="shared" si="8"/>
        <v>0.13450042698548248</v>
      </c>
      <c r="N15" s="24">
        <f t="shared" si="12"/>
        <v>8.8599487617421008E-2</v>
      </c>
      <c r="O15" s="24">
        <f t="shared" si="9"/>
        <v>5.2519214346712209E-2</v>
      </c>
      <c r="P15" s="24">
        <f t="shared" si="10"/>
        <v>2.7540563620836889E-2</v>
      </c>
    </row>
    <row r="16" spans="1:16" x14ac:dyDescent="0.3">
      <c r="A16" s="13" t="s">
        <v>27</v>
      </c>
      <c r="B16" s="15">
        <v>137713.60000000001</v>
      </c>
      <c r="C16" s="24">
        <f t="shared" si="1"/>
        <v>3.8966836243852512E-2</v>
      </c>
      <c r="D16" s="15">
        <v>42704</v>
      </c>
      <c r="E16" s="15">
        <v>54291.199999999997</v>
      </c>
      <c r="F16" s="15">
        <v>16483.2</v>
      </c>
      <c r="G16" s="15">
        <v>13137.6</v>
      </c>
      <c r="H16" s="15">
        <v>6990.4</v>
      </c>
      <c r="I16" s="15">
        <v>4107.2</v>
      </c>
      <c r="K16" s="24">
        <f t="shared" si="11"/>
        <v>0.31009283033774443</v>
      </c>
      <c r="L16" s="24">
        <f t="shared" si="7"/>
        <v>0.39423266837843174</v>
      </c>
      <c r="M16" s="24">
        <f t="shared" si="8"/>
        <v>0.11969188228323129</v>
      </c>
      <c r="N16" s="24">
        <f t="shared" si="12"/>
        <v>9.5397985384159584E-2</v>
      </c>
      <c r="O16" s="24">
        <f t="shared" si="9"/>
        <v>5.0760418724076627E-2</v>
      </c>
      <c r="P16" s="24">
        <f t="shared" si="10"/>
        <v>2.9824214892356309E-2</v>
      </c>
    </row>
    <row r="17" spans="1:16" x14ac:dyDescent="0.3">
      <c r="A17" s="13" t="s">
        <v>28</v>
      </c>
      <c r="B17" s="15">
        <v>116987.2</v>
      </c>
      <c r="C17" s="24">
        <f t="shared" si="1"/>
        <v>3.3102185005887741E-2</v>
      </c>
      <c r="D17" s="15">
        <v>33564.799999999996</v>
      </c>
      <c r="E17" s="15">
        <v>46104</v>
      </c>
      <c r="F17" s="15">
        <v>16592</v>
      </c>
      <c r="G17" s="15">
        <v>10907.199999999999</v>
      </c>
      <c r="H17" s="15">
        <v>6636.8</v>
      </c>
      <c r="I17" s="15">
        <v>3182.4</v>
      </c>
      <c r="K17" s="24">
        <f t="shared" si="11"/>
        <v>0.28691002092536616</v>
      </c>
      <c r="L17" s="24">
        <f t="shared" si="7"/>
        <v>0.3940943966519414</v>
      </c>
      <c r="M17" s="24">
        <f t="shared" si="8"/>
        <v>0.14182748198093467</v>
      </c>
      <c r="N17" s="24">
        <f t="shared" si="12"/>
        <v>9.3234131597302941E-2</v>
      </c>
      <c r="O17" s="24">
        <f t="shared" si="9"/>
        <v>5.6730992792373869E-2</v>
      </c>
      <c r="P17" s="24">
        <f t="shared" si="10"/>
        <v>2.7202976052080913E-2</v>
      </c>
    </row>
    <row r="18" spans="1:16" x14ac:dyDescent="0.3">
      <c r="A18" s="13" t="s">
        <v>29</v>
      </c>
      <c r="B18" s="15">
        <v>115980.8</v>
      </c>
      <c r="C18" s="24">
        <f>B18/B$20</f>
        <v>3.2817418475960321E-2</v>
      </c>
      <c r="D18" s="15">
        <v>34326.400000000001</v>
      </c>
      <c r="E18" s="15">
        <v>40936</v>
      </c>
      <c r="F18" s="15">
        <v>17380.8</v>
      </c>
      <c r="G18" s="15">
        <v>13464</v>
      </c>
      <c r="H18" s="15">
        <v>5766.4</v>
      </c>
      <c r="I18" s="15">
        <v>4107.2</v>
      </c>
      <c r="K18" s="24">
        <f t="shared" si="11"/>
        <v>0.29596622889305818</v>
      </c>
      <c r="L18" s="24">
        <f t="shared" si="7"/>
        <v>0.35295497185741087</v>
      </c>
      <c r="M18" s="24">
        <f t="shared" si="8"/>
        <v>0.14985928705440899</v>
      </c>
      <c r="N18" s="24">
        <f t="shared" si="12"/>
        <v>0.11608818011257035</v>
      </c>
      <c r="O18" s="24">
        <f t="shared" si="9"/>
        <v>4.9718574108818005E-2</v>
      </c>
      <c r="P18" s="24">
        <f t="shared" si="10"/>
        <v>3.5412757973733583E-2</v>
      </c>
    </row>
    <row r="19" spans="1:16" x14ac:dyDescent="0.3">
      <c r="B19" s="15">
        <f>SUM(B6:B18)</f>
        <v>1706364.8</v>
      </c>
      <c r="D19" s="15">
        <f>SUM(D5:D18)</f>
        <v>771529</v>
      </c>
      <c r="E19" s="15">
        <f t="shared" ref="E19:I19" si="13">SUM(E5:E18)</f>
        <v>525451.6</v>
      </c>
      <c r="F19" s="15">
        <f t="shared" si="13"/>
        <v>185207.8</v>
      </c>
      <c r="G19" s="15">
        <f t="shared" si="13"/>
        <v>121452.00000000001</v>
      </c>
      <c r="H19" s="15">
        <f t="shared" si="13"/>
        <v>64795.400000000009</v>
      </c>
      <c r="I19" s="15">
        <f t="shared" si="13"/>
        <v>37943.999999999993</v>
      </c>
    </row>
    <row r="20" spans="1:16" x14ac:dyDescent="0.3">
      <c r="A20" s="25" t="s">
        <v>30</v>
      </c>
      <c r="B20" s="26">
        <v>3534123.1999999997</v>
      </c>
      <c r="C20" s="15"/>
      <c r="K20" s="24">
        <f t="shared" ref="K20:P20" si="14">D19/$B19</f>
        <v>0.45214774707026306</v>
      </c>
      <c r="L20" s="24">
        <f t="shared" si="14"/>
        <v>0.30793626310153605</v>
      </c>
      <c r="M20" s="24">
        <f t="shared" si="14"/>
        <v>0.10853939321767536</v>
      </c>
      <c r="N20" s="24">
        <f t="shared" si="14"/>
        <v>7.1175870482091522E-2</v>
      </c>
      <c r="O20" s="24">
        <f t="shared" si="14"/>
        <v>3.79727711213921E-2</v>
      </c>
      <c r="P20" s="24">
        <f t="shared" si="14"/>
        <v>2.2236745624382308E-2</v>
      </c>
    </row>
    <row r="22" spans="1:16" x14ac:dyDescent="0.3">
      <c r="A22" s="25" t="s">
        <v>31</v>
      </c>
      <c r="B22" s="27">
        <v>67521</v>
      </c>
    </row>
  </sheetData>
  <mergeCells count="1">
    <mergeCell ref="D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0718-E6A9-4779-A8AC-754C069A12D0}">
  <sheetPr>
    <tabColor rgb="FFC00000"/>
  </sheetPr>
  <dimension ref="A1:H22"/>
  <sheetViews>
    <sheetView showGridLines="0" workbookViewId="0"/>
  </sheetViews>
  <sheetFormatPr defaultRowHeight="14.4" x14ac:dyDescent="0.3"/>
  <cols>
    <col min="1" max="1" width="12.5546875" style="74" bestFit="1" customWidth="1"/>
    <col min="2" max="2" width="27.77734375" style="74" customWidth="1"/>
    <col min="3" max="3" width="12.44140625" style="74" bestFit="1" customWidth="1"/>
    <col min="4" max="7" width="11.44140625" style="74" bestFit="1" customWidth="1"/>
    <col min="8" max="16384" width="8.88671875" style="74"/>
  </cols>
  <sheetData>
    <row r="1" spans="1:8" x14ac:dyDescent="0.3">
      <c r="A1" s="107" t="s">
        <v>144</v>
      </c>
      <c r="B1" s="109" t="s">
        <v>145</v>
      </c>
    </row>
    <row r="3" spans="1:8" x14ac:dyDescent="0.3">
      <c r="A3" s="165"/>
      <c r="B3" s="166"/>
      <c r="C3" s="169" t="s">
        <v>107</v>
      </c>
      <c r="D3" s="169"/>
      <c r="E3" s="169"/>
      <c r="F3" s="169"/>
      <c r="G3" s="169"/>
      <c r="H3" s="169"/>
    </row>
    <row r="4" spans="1:8" x14ac:dyDescent="0.3">
      <c r="A4" s="167"/>
      <c r="B4" s="168"/>
      <c r="C4" s="70">
        <v>1</v>
      </c>
      <c r="D4" s="70">
        <v>2</v>
      </c>
      <c r="E4" s="70">
        <v>3</v>
      </c>
      <c r="F4" s="70">
        <v>4</v>
      </c>
      <c r="G4" s="70">
        <v>5</v>
      </c>
      <c r="H4" s="70" t="s">
        <v>7</v>
      </c>
    </row>
    <row r="5" spans="1:8" x14ac:dyDescent="0.3">
      <c r="A5" s="70" t="s">
        <v>98</v>
      </c>
      <c r="B5" s="70" t="s">
        <v>105</v>
      </c>
      <c r="C5" s="120">
        <f>'Impact analysis'!L3</f>
        <v>0.80941899833468667</v>
      </c>
      <c r="D5" s="120">
        <f>'Impact analysis'!M3</f>
        <v>0.67683719686882138</v>
      </c>
      <c r="E5" s="120">
        <f>'Impact analysis'!N3</f>
        <v>0.67973171304449931</v>
      </c>
      <c r="F5" s="120">
        <f>'Impact analysis'!O3</f>
        <v>0.60219750585387677</v>
      </c>
      <c r="G5" s="120">
        <f>'Impact analysis'!P3</f>
        <v>0.64507232738361564</v>
      </c>
      <c r="H5" s="120">
        <f>'Impact analysis'!Q3</f>
        <v>0.62598158598158637</v>
      </c>
    </row>
    <row r="6" spans="1:8" x14ac:dyDescent="0.3">
      <c r="A6" s="70" t="s">
        <v>99</v>
      </c>
      <c r="B6" s="70" t="s">
        <v>105</v>
      </c>
      <c r="C6" s="120">
        <f>'Impact analysis'!L5</f>
        <v>0.62103903164095287</v>
      </c>
      <c r="D6" s="120">
        <f>'Impact analysis'!M5</f>
        <v>0.45105238469918896</v>
      </c>
      <c r="E6" s="120">
        <f>'Impact analysis'!N5</f>
        <v>0.38810240481603642</v>
      </c>
      <c r="F6" s="120">
        <f>'Impact analysis'!O5</f>
        <v>0.31702425741271806</v>
      </c>
      <c r="G6" s="120">
        <f>'Impact analysis'!P5</f>
        <v>0.3329731105660203</v>
      </c>
      <c r="H6" s="120">
        <f>'Impact analysis'!Q5</f>
        <v>0.32836487836487838</v>
      </c>
    </row>
    <row r="9" spans="1:8" x14ac:dyDescent="0.3">
      <c r="A9" s="107" t="s">
        <v>146</v>
      </c>
      <c r="B9" s="109" t="s">
        <v>147</v>
      </c>
    </row>
    <row r="11" spans="1:8" x14ac:dyDescent="0.3">
      <c r="B11" s="70" t="s">
        <v>148</v>
      </c>
      <c r="C11" s="70">
        <f>'#2026_Pr3'!D1</f>
        <v>1.02</v>
      </c>
    </row>
    <row r="12" spans="1:8" x14ac:dyDescent="0.3">
      <c r="B12" s="70" t="s">
        <v>94</v>
      </c>
      <c r="C12" s="70" t="s">
        <v>113</v>
      </c>
    </row>
    <row r="13" spans="1:8" x14ac:dyDescent="0.3">
      <c r="A13" s="70" t="s">
        <v>89</v>
      </c>
      <c r="B13" s="72">
        <f>'#2026_Pr3'!AL8</f>
        <v>175685.64000000028</v>
      </c>
      <c r="C13" s="73">
        <f>Spend_Pr3!AL8</f>
        <v>76986120.369181857</v>
      </c>
    </row>
    <row r="14" spans="1:8" x14ac:dyDescent="0.3">
      <c r="A14" s="70" t="s">
        <v>90</v>
      </c>
      <c r="B14" s="72">
        <f>'#2026_Pr3'!AL9</f>
        <v>32339.92000000002</v>
      </c>
      <c r="C14" s="73">
        <f>Spend_Pr3!AL9</f>
        <v>9311880.9236363713</v>
      </c>
    </row>
    <row r="15" spans="1:8" x14ac:dyDescent="0.3">
      <c r="A15" s="70" t="s">
        <v>13</v>
      </c>
      <c r="B15" s="72">
        <f>'#2026_Pr3'!AL11</f>
        <v>208025.56000000029</v>
      </c>
      <c r="C15" s="73">
        <f>Spend_Pr3!AL11</f>
        <v>86298001.292818233</v>
      </c>
    </row>
    <row r="17" spans="1:7" x14ac:dyDescent="0.3">
      <c r="A17" s="107" t="s">
        <v>149</v>
      </c>
      <c r="B17" s="109" t="s">
        <v>150</v>
      </c>
    </row>
    <row r="19" spans="1:7" ht="43.2" x14ac:dyDescent="0.3">
      <c r="A19" s="59" t="s">
        <v>93</v>
      </c>
      <c r="B19" s="71" t="s">
        <v>111</v>
      </c>
      <c r="C19" s="60" t="s">
        <v>67</v>
      </c>
      <c r="D19" s="60" t="s">
        <v>112</v>
      </c>
      <c r="E19" s="60" t="s">
        <v>108</v>
      </c>
      <c r="F19" s="60" t="s">
        <v>109</v>
      </c>
      <c r="G19" s="60" t="s">
        <v>110</v>
      </c>
    </row>
    <row r="20" spans="1:7" x14ac:dyDescent="0.3">
      <c r="A20" s="62" t="s">
        <v>81</v>
      </c>
      <c r="B20" s="120">
        <v>0.99</v>
      </c>
      <c r="C20" s="61">
        <f>'Federal funding'!E16</f>
        <v>140984110.84999999</v>
      </c>
      <c r="D20" s="61">
        <f>'Federal funding'!F16</f>
        <v>85295387.064249992</v>
      </c>
      <c r="E20" s="61">
        <f>'Federal funding'!G16</f>
        <v>28196822.170000002</v>
      </c>
      <c r="F20" s="61">
        <f>'Federal funding'!H16</f>
        <v>14098411.085000001</v>
      </c>
      <c r="G20" s="61">
        <f>'Federal funding'!I16</f>
        <v>13393490.530749999</v>
      </c>
    </row>
    <row r="21" spans="1:7" x14ac:dyDescent="0.3">
      <c r="A21" s="62" t="s">
        <v>83</v>
      </c>
      <c r="B21" s="120">
        <v>1</v>
      </c>
      <c r="C21" s="61">
        <f>'Federal funding'!E17</f>
        <v>142374770</v>
      </c>
      <c r="D21" s="61">
        <f>'Federal funding'!F17</f>
        <v>86136735.849999994</v>
      </c>
      <c r="E21" s="61">
        <f>'Federal funding'!G17</f>
        <v>28474954</v>
      </c>
      <c r="F21" s="61">
        <f>'Federal funding'!H17</f>
        <v>14237477</v>
      </c>
      <c r="G21" s="61">
        <f>'Federal funding'!I17</f>
        <v>13525603.15</v>
      </c>
    </row>
    <row r="22" spans="1:7" x14ac:dyDescent="0.3">
      <c r="A22" s="62" t="s">
        <v>84</v>
      </c>
      <c r="B22" s="120">
        <v>0.98</v>
      </c>
      <c r="C22" s="61">
        <f>'Federal funding'!E18</f>
        <v>139593451.69999999</v>
      </c>
      <c r="D22" s="61">
        <f>'Federal funding'!F18</f>
        <v>84454038.278499991</v>
      </c>
      <c r="E22" s="61">
        <f>'Federal funding'!G18</f>
        <v>27918690.34</v>
      </c>
      <c r="F22" s="61">
        <f>'Federal funding'!H18</f>
        <v>13959345.17</v>
      </c>
      <c r="G22" s="61">
        <f>'Federal funding'!I18</f>
        <v>13261377.911499999</v>
      </c>
    </row>
  </sheetData>
  <mergeCells count="2">
    <mergeCell ref="A3:B4"/>
    <mergeCell ref="C3:H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A976-54D6-4467-8A97-593289AB5093}">
  <sheetPr>
    <tabColor theme="0" tint="-0.499984740745262"/>
  </sheetPr>
  <dimension ref="A1:BD75"/>
  <sheetViews>
    <sheetView zoomScale="80" zoomScaleNormal="80" workbookViewId="0">
      <selection activeCell="L32" sqref="L32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35" width="7.5546875" style="7" customWidth="1"/>
    <col min="36" max="43" width="7.5546875" style="7" hidden="1" customWidth="1"/>
    <col min="44" max="44" width="8.77734375" style="7" hidden="1" customWidth="1"/>
    <col min="45" max="45" width="8.88671875" style="7"/>
    <col min="46" max="46" width="8.88671875" style="42"/>
    <col min="47" max="49" width="8.88671875" style="7"/>
    <col min="50" max="50" width="10.6640625" style="7" bestFit="1" customWidth="1"/>
    <col min="51" max="16384" width="8.88671875" style="7"/>
  </cols>
  <sheetData>
    <row r="1" spans="1:56" ht="18" x14ac:dyDescent="0.35">
      <c r="A1" s="6" t="s">
        <v>0</v>
      </c>
    </row>
    <row r="2" spans="1:56" x14ac:dyDescent="0.3">
      <c r="E2" s="8"/>
      <c r="F2" s="8"/>
      <c r="G2" s="8"/>
    </row>
    <row r="3" spans="1:56" ht="15.6" x14ac:dyDescent="0.3">
      <c r="A3" s="171" t="s">
        <v>1</v>
      </c>
      <c r="B3" s="171"/>
      <c r="C3" s="9"/>
      <c r="D3" s="10" t="s">
        <v>2</v>
      </c>
      <c r="E3" s="171" t="s">
        <v>3</v>
      </c>
      <c r="F3" s="171"/>
      <c r="G3" s="171"/>
      <c r="H3" s="171"/>
      <c r="I3" s="171"/>
      <c r="J3" s="171"/>
      <c r="L3" s="10" t="s">
        <v>2</v>
      </c>
      <c r="M3" s="171" t="s">
        <v>3</v>
      </c>
      <c r="N3" s="171"/>
      <c r="O3" s="171"/>
      <c r="P3" s="171"/>
      <c r="Q3" s="171"/>
      <c r="R3" s="171"/>
      <c r="T3" s="10" t="s">
        <v>2</v>
      </c>
      <c r="U3" s="171" t="s">
        <v>3</v>
      </c>
      <c r="V3" s="171"/>
      <c r="W3" s="171"/>
      <c r="X3" s="171"/>
      <c r="Y3" s="171"/>
      <c r="Z3" s="171"/>
      <c r="AB3" s="10" t="s">
        <v>2</v>
      </c>
      <c r="AC3" s="171" t="s">
        <v>3</v>
      </c>
      <c r="AD3" s="171"/>
      <c r="AE3" s="171"/>
      <c r="AF3" s="171"/>
      <c r="AG3" s="171"/>
      <c r="AH3" s="171"/>
      <c r="AI3" s="9"/>
      <c r="AJ3" s="10" t="s">
        <v>2</v>
      </c>
      <c r="AK3" s="171" t="s">
        <v>3</v>
      </c>
      <c r="AL3" s="171"/>
      <c r="AM3" s="171"/>
      <c r="AN3" s="171"/>
      <c r="AO3" s="171"/>
      <c r="AP3" s="171"/>
      <c r="AV3" s="171" t="s">
        <v>1</v>
      </c>
      <c r="AW3" s="171"/>
      <c r="AX3" s="9"/>
      <c r="AY3" s="171" t="s">
        <v>3</v>
      </c>
      <c r="AZ3" s="171"/>
      <c r="BA3" s="171"/>
      <c r="BB3" s="171"/>
      <c r="BC3" s="171"/>
      <c r="BD3" s="171"/>
    </row>
    <row r="4" spans="1:56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  <c r="AI4" s="9"/>
      <c r="AJ4" s="12" t="s">
        <v>6</v>
      </c>
      <c r="AK4" s="11">
        <v>1</v>
      </c>
      <c r="AL4" s="11">
        <v>2</v>
      </c>
      <c r="AM4" s="11">
        <v>3</v>
      </c>
      <c r="AN4" s="11">
        <v>4</v>
      </c>
      <c r="AO4" s="11">
        <v>5</v>
      </c>
      <c r="AP4" s="11" t="s">
        <v>7</v>
      </c>
      <c r="AR4" s="11" t="s">
        <v>8</v>
      </c>
      <c r="AV4" s="11" t="s">
        <v>4</v>
      </c>
      <c r="AW4" s="11" t="s">
        <v>5</v>
      </c>
      <c r="AX4" s="11"/>
      <c r="AY4" s="11">
        <v>1</v>
      </c>
      <c r="AZ4" s="11">
        <v>2</v>
      </c>
      <c r="BA4" s="11">
        <v>3</v>
      </c>
      <c r="BB4" s="11">
        <v>4</v>
      </c>
      <c r="BC4" s="11">
        <v>5</v>
      </c>
      <c r="BD4" s="11" t="s">
        <v>7</v>
      </c>
    </row>
    <row r="5" spans="1:56" x14ac:dyDescent="0.3">
      <c r="A5" s="13">
        <v>0</v>
      </c>
      <c r="B5" s="13">
        <v>999</v>
      </c>
      <c r="C5" s="13"/>
      <c r="D5" s="14" t="s">
        <v>9</v>
      </c>
      <c r="E5" s="15">
        <v>1050</v>
      </c>
      <c r="F5" s="15">
        <v>471</v>
      </c>
      <c r="G5" s="15">
        <v>173</v>
      </c>
      <c r="H5" s="15">
        <v>114</v>
      </c>
      <c r="I5" s="15">
        <v>56</v>
      </c>
      <c r="J5" s="15">
        <v>39</v>
      </c>
      <c r="L5" s="14" t="s">
        <v>10</v>
      </c>
      <c r="M5" s="15">
        <v>753</v>
      </c>
      <c r="N5" s="15">
        <v>338</v>
      </c>
      <c r="O5" s="15">
        <v>124</v>
      </c>
      <c r="P5" s="15">
        <v>82</v>
      </c>
      <c r="Q5" s="15">
        <v>40</v>
      </c>
      <c r="R5" s="15">
        <v>28</v>
      </c>
      <c r="T5" s="14" t="s">
        <v>11</v>
      </c>
      <c r="U5" s="15">
        <v>251</v>
      </c>
      <c r="V5" s="15">
        <v>113</v>
      </c>
      <c r="W5" s="15">
        <v>41</v>
      </c>
      <c r="X5" s="15">
        <v>27</v>
      </c>
      <c r="Y5" s="15">
        <v>13</v>
      </c>
      <c r="Z5" s="15">
        <v>9</v>
      </c>
      <c r="AB5" s="14" t="s">
        <v>12</v>
      </c>
      <c r="AC5" s="15">
        <v>228</v>
      </c>
      <c r="AD5" s="15">
        <v>102</v>
      </c>
      <c r="AE5" s="15">
        <v>38</v>
      </c>
      <c r="AF5" s="15">
        <v>25</v>
      </c>
      <c r="AG5" s="15">
        <v>12</v>
      </c>
      <c r="AH5" s="15">
        <v>8</v>
      </c>
      <c r="AI5" s="15"/>
      <c r="AJ5" s="14" t="s">
        <v>13</v>
      </c>
      <c r="AK5" s="15">
        <v>2282</v>
      </c>
      <c r="AL5" s="15">
        <v>1024</v>
      </c>
      <c r="AM5" s="15">
        <v>376</v>
      </c>
      <c r="AN5" s="15">
        <v>248</v>
      </c>
      <c r="AO5" s="15">
        <v>121</v>
      </c>
      <c r="AP5" s="15">
        <v>84</v>
      </c>
      <c r="AQ5" s="15"/>
      <c r="AR5" s="15">
        <v>4135</v>
      </c>
      <c r="AV5" s="13">
        <v>0</v>
      </c>
      <c r="AW5" s="13">
        <v>999</v>
      </c>
      <c r="AX5" s="13"/>
      <c r="AY5" s="15"/>
      <c r="AZ5" s="15"/>
      <c r="BA5" s="15"/>
      <c r="BB5" s="15"/>
      <c r="BC5" s="15"/>
      <c r="BD5" s="15"/>
    </row>
    <row r="6" spans="1:56" x14ac:dyDescent="0.3">
      <c r="A6" s="13">
        <v>1000</v>
      </c>
      <c r="B6" s="13">
        <v>1999</v>
      </c>
      <c r="C6" s="13"/>
      <c r="D6" s="16" t="s">
        <v>9</v>
      </c>
      <c r="E6" s="15">
        <v>1534</v>
      </c>
      <c r="F6" s="15">
        <v>756</v>
      </c>
      <c r="G6" s="15">
        <v>244</v>
      </c>
      <c r="H6" s="15">
        <v>189</v>
      </c>
      <c r="I6" s="15">
        <v>82</v>
      </c>
      <c r="J6" s="15">
        <v>61</v>
      </c>
      <c r="L6" s="16" t="s">
        <v>10</v>
      </c>
      <c r="M6" s="15">
        <v>1101</v>
      </c>
      <c r="N6" s="15">
        <v>542</v>
      </c>
      <c r="O6" s="15">
        <v>175</v>
      </c>
      <c r="P6" s="15">
        <v>136</v>
      </c>
      <c r="Q6" s="15">
        <v>59</v>
      </c>
      <c r="R6" s="15">
        <v>44</v>
      </c>
      <c r="T6" s="16" t="s">
        <v>11</v>
      </c>
      <c r="U6" s="15">
        <v>367</v>
      </c>
      <c r="V6" s="15">
        <v>181</v>
      </c>
      <c r="W6" s="15">
        <v>58</v>
      </c>
      <c r="X6" s="15">
        <v>45</v>
      </c>
      <c r="Y6" s="15">
        <v>20</v>
      </c>
      <c r="Z6" s="15">
        <v>15</v>
      </c>
      <c r="AB6" s="16" t="s">
        <v>12</v>
      </c>
      <c r="AC6" s="15">
        <v>334</v>
      </c>
      <c r="AD6" s="15">
        <v>164</v>
      </c>
      <c r="AE6" s="15">
        <v>53</v>
      </c>
      <c r="AF6" s="15">
        <v>41</v>
      </c>
      <c r="AG6" s="15">
        <v>18</v>
      </c>
      <c r="AH6" s="15">
        <v>13</v>
      </c>
      <c r="AI6" s="15"/>
      <c r="AJ6" s="16" t="s">
        <v>13</v>
      </c>
      <c r="AK6" s="15">
        <v>3336</v>
      </c>
      <c r="AL6" s="15">
        <v>1643</v>
      </c>
      <c r="AM6" s="15">
        <v>530</v>
      </c>
      <c r="AN6" s="15">
        <v>411</v>
      </c>
      <c r="AO6" s="15">
        <v>179</v>
      </c>
      <c r="AP6" s="15">
        <v>133</v>
      </c>
      <c r="AQ6" s="15"/>
      <c r="AR6" s="15">
        <v>6232</v>
      </c>
      <c r="AV6" s="13">
        <v>1000</v>
      </c>
      <c r="AW6" s="13">
        <v>1999</v>
      </c>
      <c r="AX6" s="13"/>
      <c r="AY6" s="15"/>
      <c r="AZ6" s="15"/>
      <c r="BA6" s="15"/>
      <c r="BB6" s="15"/>
      <c r="BC6" s="15"/>
      <c r="BD6" s="15"/>
    </row>
    <row r="7" spans="1:56" x14ac:dyDescent="0.3">
      <c r="A7" s="13">
        <v>2000</v>
      </c>
      <c r="B7" s="13">
        <v>2999</v>
      </c>
      <c r="C7" s="13"/>
      <c r="D7" s="16" t="s">
        <v>9</v>
      </c>
      <c r="E7" s="15">
        <v>2246</v>
      </c>
      <c r="F7" s="15">
        <v>1010</v>
      </c>
      <c r="G7" s="15">
        <v>339</v>
      </c>
      <c r="H7" s="15">
        <v>242</v>
      </c>
      <c r="I7" s="15">
        <v>112</v>
      </c>
      <c r="J7" s="15">
        <v>80</v>
      </c>
      <c r="L7" s="16" t="s">
        <v>10</v>
      </c>
      <c r="M7" s="15">
        <v>1611</v>
      </c>
      <c r="N7" s="15">
        <v>725</v>
      </c>
      <c r="O7" s="15">
        <v>243</v>
      </c>
      <c r="P7" s="15">
        <v>173</v>
      </c>
      <c r="Q7" s="15">
        <v>81</v>
      </c>
      <c r="R7" s="15">
        <v>57</v>
      </c>
      <c r="T7" s="16" t="s">
        <v>11</v>
      </c>
      <c r="U7" s="15">
        <v>537</v>
      </c>
      <c r="V7" s="15">
        <v>242</v>
      </c>
      <c r="W7" s="15">
        <v>81</v>
      </c>
      <c r="X7" s="15">
        <v>58</v>
      </c>
      <c r="Y7" s="15">
        <v>27</v>
      </c>
      <c r="Z7" s="15">
        <v>19</v>
      </c>
      <c r="AB7" s="16" t="s">
        <v>12</v>
      </c>
      <c r="AC7" s="15">
        <v>488</v>
      </c>
      <c r="AD7" s="15">
        <v>220</v>
      </c>
      <c r="AE7" s="15">
        <v>74</v>
      </c>
      <c r="AF7" s="15">
        <v>53</v>
      </c>
      <c r="AG7" s="15">
        <v>24</v>
      </c>
      <c r="AH7" s="15">
        <v>17</v>
      </c>
      <c r="AI7" s="15"/>
      <c r="AJ7" s="16" t="s">
        <v>13</v>
      </c>
      <c r="AK7" s="15">
        <v>4882</v>
      </c>
      <c r="AL7" s="15">
        <v>2197</v>
      </c>
      <c r="AM7" s="15">
        <v>737</v>
      </c>
      <c r="AN7" s="15">
        <v>526</v>
      </c>
      <c r="AO7" s="15">
        <v>244</v>
      </c>
      <c r="AP7" s="15">
        <v>173</v>
      </c>
      <c r="AQ7" s="15"/>
      <c r="AR7" s="15">
        <v>8759</v>
      </c>
      <c r="AV7" s="13">
        <v>2000</v>
      </c>
      <c r="AW7" s="13">
        <v>2999</v>
      </c>
      <c r="AX7" s="13"/>
      <c r="AY7" s="15"/>
      <c r="AZ7" s="15"/>
      <c r="BA7" s="15"/>
      <c r="BB7" s="15"/>
      <c r="BC7" s="15"/>
      <c r="BD7" s="15"/>
    </row>
    <row r="8" spans="1:56" x14ac:dyDescent="0.3">
      <c r="A8" s="13">
        <v>3000</v>
      </c>
      <c r="B8" s="13">
        <v>3999</v>
      </c>
      <c r="C8" s="13"/>
      <c r="D8" s="16" t="s">
        <v>9</v>
      </c>
      <c r="E8" s="15">
        <v>2567</v>
      </c>
      <c r="F8" s="15">
        <v>1242</v>
      </c>
      <c r="G8" s="15">
        <v>428</v>
      </c>
      <c r="H8" s="15">
        <v>289</v>
      </c>
      <c r="I8" s="15">
        <v>147</v>
      </c>
      <c r="J8" s="15">
        <v>91</v>
      </c>
      <c r="L8" s="16" t="s">
        <v>10</v>
      </c>
      <c r="M8" s="15">
        <v>1842</v>
      </c>
      <c r="N8" s="15">
        <v>891</v>
      </c>
      <c r="O8" s="15">
        <v>307</v>
      </c>
      <c r="P8" s="15">
        <v>207</v>
      </c>
      <c r="Q8" s="15">
        <v>105</v>
      </c>
      <c r="R8" s="15">
        <v>65</v>
      </c>
      <c r="T8" s="16" t="s">
        <v>11</v>
      </c>
      <c r="U8" s="15">
        <v>614</v>
      </c>
      <c r="V8" s="15">
        <v>297</v>
      </c>
      <c r="W8" s="15">
        <v>102</v>
      </c>
      <c r="X8" s="15">
        <v>69</v>
      </c>
      <c r="Y8" s="15">
        <v>35</v>
      </c>
      <c r="Z8" s="15">
        <v>22</v>
      </c>
      <c r="AB8" s="16" t="s">
        <v>12</v>
      </c>
      <c r="AC8" s="15">
        <v>558</v>
      </c>
      <c r="AD8" s="15">
        <v>270</v>
      </c>
      <c r="AE8" s="15">
        <v>93</v>
      </c>
      <c r="AF8" s="15">
        <v>63</v>
      </c>
      <c r="AG8" s="15">
        <v>32</v>
      </c>
      <c r="AH8" s="15">
        <v>20</v>
      </c>
      <c r="AI8" s="15"/>
      <c r="AJ8" s="16" t="s">
        <v>13</v>
      </c>
      <c r="AK8" s="15">
        <v>5581</v>
      </c>
      <c r="AL8" s="15">
        <v>2700</v>
      </c>
      <c r="AM8" s="15">
        <v>930</v>
      </c>
      <c r="AN8" s="15">
        <v>628</v>
      </c>
      <c r="AO8" s="15">
        <v>319</v>
      </c>
      <c r="AP8" s="15">
        <v>198</v>
      </c>
      <c r="AQ8" s="15"/>
      <c r="AR8" s="15">
        <v>10356</v>
      </c>
      <c r="AV8" s="13">
        <v>3000</v>
      </c>
      <c r="AW8" s="13">
        <v>3999</v>
      </c>
      <c r="AX8" s="13"/>
      <c r="AY8" s="15"/>
      <c r="AZ8" s="15"/>
      <c r="BA8" s="15"/>
      <c r="BB8" s="15"/>
      <c r="BC8" s="15"/>
      <c r="BD8" s="15"/>
    </row>
    <row r="9" spans="1:56" x14ac:dyDescent="0.3">
      <c r="A9" s="13">
        <v>4000</v>
      </c>
      <c r="B9" s="13">
        <v>4999</v>
      </c>
      <c r="C9" s="13"/>
      <c r="D9" s="16" t="s">
        <v>9</v>
      </c>
      <c r="E9" s="15">
        <v>3172</v>
      </c>
      <c r="F9" s="15">
        <v>1450</v>
      </c>
      <c r="G9" s="15">
        <v>487</v>
      </c>
      <c r="H9" s="15">
        <v>367</v>
      </c>
      <c r="I9" s="15">
        <v>153</v>
      </c>
      <c r="J9" s="15">
        <v>126</v>
      </c>
      <c r="L9" s="16" t="s">
        <v>10</v>
      </c>
      <c r="M9" s="15">
        <v>2275</v>
      </c>
      <c r="N9" s="15">
        <v>1040</v>
      </c>
      <c r="O9" s="15">
        <v>349</v>
      </c>
      <c r="P9" s="15">
        <v>263</v>
      </c>
      <c r="Q9" s="15">
        <v>110</v>
      </c>
      <c r="R9" s="15">
        <v>90</v>
      </c>
      <c r="T9" s="16" t="s">
        <v>11</v>
      </c>
      <c r="U9" s="15">
        <v>758</v>
      </c>
      <c r="V9" s="15">
        <v>347</v>
      </c>
      <c r="W9" s="15">
        <v>116</v>
      </c>
      <c r="X9" s="15">
        <v>88</v>
      </c>
      <c r="Y9" s="15">
        <v>37</v>
      </c>
      <c r="Z9" s="15">
        <v>30</v>
      </c>
      <c r="AB9" s="16" t="s">
        <v>12</v>
      </c>
      <c r="AC9" s="15">
        <v>690</v>
      </c>
      <c r="AD9" s="15">
        <v>315</v>
      </c>
      <c r="AE9" s="15">
        <v>106</v>
      </c>
      <c r="AF9" s="15">
        <v>80</v>
      </c>
      <c r="AG9" s="15">
        <v>33</v>
      </c>
      <c r="AH9" s="15">
        <v>27</v>
      </c>
      <c r="AI9" s="15"/>
      <c r="AJ9" s="16" t="s">
        <v>13</v>
      </c>
      <c r="AK9" s="15">
        <v>6895</v>
      </c>
      <c r="AL9" s="15">
        <v>3152</v>
      </c>
      <c r="AM9" s="15">
        <v>1058</v>
      </c>
      <c r="AN9" s="15">
        <v>798</v>
      </c>
      <c r="AO9" s="15">
        <v>333</v>
      </c>
      <c r="AP9" s="15">
        <v>273</v>
      </c>
      <c r="AQ9" s="15"/>
      <c r="AR9" s="15">
        <v>12509</v>
      </c>
      <c r="AV9" s="13">
        <v>4000</v>
      </c>
      <c r="AW9" s="13">
        <v>4999</v>
      </c>
      <c r="AX9" s="13"/>
      <c r="AY9" s="15"/>
      <c r="AZ9" s="15"/>
      <c r="BA9" s="15"/>
      <c r="BB9" s="15"/>
      <c r="BC9" s="15"/>
      <c r="BD9" s="15"/>
    </row>
    <row r="10" spans="1:56" x14ac:dyDescent="0.3">
      <c r="A10" s="13">
        <v>5000</v>
      </c>
      <c r="B10" s="13">
        <v>5999</v>
      </c>
      <c r="C10" s="13"/>
      <c r="D10" s="16" t="s">
        <v>9</v>
      </c>
      <c r="E10" s="15">
        <v>1655</v>
      </c>
      <c r="F10" s="15">
        <v>523</v>
      </c>
      <c r="G10" s="15">
        <v>217</v>
      </c>
      <c r="H10" s="15">
        <v>139</v>
      </c>
      <c r="I10" s="15">
        <v>71</v>
      </c>
      <c r="J10" s="15">
        <v>52</v>
      </c>
      <c r="L10" s="16" t="s">
        <v>10</v>
      </c>
      <c r="M10" s="15">
        <v>1187</v>
      </c>
      <c r="N10" s="15">
        <v>375</v>
      </c>
      <c r="O10" s="15">
        <v>155</v>
      </c>
      <c r="P10" s="15">
        <v>100</v>
      </c>
      <c r="Q10" s="15">
        <v>51</v>
      </c>
      <c r="R10" s="15">
        <v>37</v>
      </c>
      <c r="T10" s="16" t="s">
        <v>11</v>
      </c>
      <c r="U10" s="15">
        <v>396</v>
      </c>
      <c r="V10" s="15">
        <v>125</v>
      </c>
      <c r="W10" s="15">
        <v>52</v>
      </c>
      <c r="X10" s="15">
        <v>33</v>
      </c>
      <c r="Y10" s="15">
        <v>17</v>
      </c>
      <c r="Z10" s="15">
        <v>12</v>
      </c>
      <c r="AB10" s="16" t="s">
        <v>12</v>
      </c>
      <c r="AC10" s="15">
        <v>360</v>
      </c>
      <c r="AD10" s="15">
        <v>114</v>
      </c>
      <c r="AE10" s="15">
        <v>47</v>
      </c>
      <c r="AF10" s="15">
        <v>30</v>
      </c>
      <c r="AG10" s="15">
        <v>16</v>
      </c>
      <c r="AH10" s="15">
        <v>11</v>
      </c>
      <c r="AI10" s="15"/>
      <c r="AJ10" s="16" t="s">
        <v>13</v>
      </c>
      <c r="AK10" s="15">
        <v>3598</v>
      </c>
      <c r="AL10" s="15">
        <v>1137</v>
      </c>
      <c r="AM10" s="15">
        <v>471</v>
      </c>
      <c r="AN10" s="15">
        <v>302</v>
      </c>
      <c r="AO10" s="15">
        <v>155</v>
      </c>
      <c r="AP10" s="15">
        <v>112</v>
      </c>
      <c r="AQ10" s="15"/>
      <c r="AR10" s="15">
        <v>5775</v>
      </c>
      <c r="AV10" s="13">
        <v>5000</v>
      </c>
      <c r="AW10" s="13">
        <v>5999</v>
      </c>
      <c r="AX10" s="13"/>
      <c r="AY10" s="15"/>
      <c r="AZ10" s="15"/>
      <c r="BA10" s="15"/>
      <c r="BB10" s="15"/>
      <c r="BC10" s="15"/>
      <c r="BD10" s="15"/>
    </row>
    <row r="11" spans="1:56" x14ac:dyDescent="0.3">
      <c r="A11" s="13">
        <v>6000</v>
      </c>
      <c r="B11" s="13">
        <v>6999</v>
      </c>
      <c r="C11" s="13"/>
      <c r="D11" s="16" t="s">
        <v>9</v>
      </c>
      <c r="E11" s="15">
        <v>1857</v>
      </c>
      <c r="F11" s="15">
        <v>512</v>
      </c>
      <c r="G11" s="15">
        <v>242</v>
      </c>
      <c r="H11" s="15">
        <v>135</v>
      </c>
      <c r="I11" s="15">
        <v>71</v>
      </c>
      <c r="J11" s="15">
        <v>58</v>
      </c>
      <c r="L11" s="16" t="s">
        <v>10</v>
      </c>
      <c r="M11" s="15">
        <v>1333</v>
      </c>
      <c r="N11" s="15">
        <v>368</v>
      </c>
      <c r="O11" s="15">
        <v>173</v>
      </c>
      <c r="P11" s="15">
        <v>97</v>
      </c>
      <c r="Q11" s="15">
        <v>51</v>
      </c>
      <c r="R11" s="15">
        <v>41</v>
      </c>
      <c r="T11" s="16" t="s">
        <v>11</v>
      </c>
      <c r="U11" s="15">
        <v>444</v>
      </c>
      <c r="V11" s="15">
        <v>123</v>
      </c>
      <c r="W11" s="15">
        <v>58</v>
      </c>
      <c r="X11" s="15">
        <v>32</v>
      </c>
      <c r="Y11" s="15">
        <v>17</v>
      </c>
      <c r="Z11" s="15">
        <v>14</v>
      </c>
      <c r="AB11" s="16" t="s">
        <v>12</v>
      </c>
      <c r="AC11" s="15">
        <v>404</v>
      </c>
      <c r="AD11" s="15">
        <v>111</v>
      </c>
      <c r="AE11" s="15">
        <v>53</v>
      </c>
      <c r="AF11" s="15">
        <v>29</v>
      </c>
      <c r="AG11" s="15">
        <v>15</v>
      </c>
      <c r="AH11" s="15">
        <v>13</v>
      </c>
      <c r="AI11" s="15"/>
      <c r="AJ11" s="16" t="s">
        <v>13</v>
      </c>
      <c r="AK11" s="15">
        <v>4038</v>
      </c>
      <c r="AL11" s="15">
        <v>1114</v>
      </c>
      <c r="AM11" s="15">
        <v>526</v>
      </c>
      <c r="AN11" s="15">
        <v>293</v>
      </c>
      <c r="AO11" s="15">
        <v>154</v>
      </c>
      <c r="AP11" s="15">
        <v>126</v>
      </c>
      <c r="AQ11" s="15"/>
      <c r="AR11" s="15">
        <v>6251</v>
      </c>
      <c r="AV11" s="13">
        <v>6000</v>
      </c>
      <c r="AW11" s="13">
        <v>6999</v>
      </c>
      <c r="AX11" s="13"/>
      <c r="AY11" s="15"/>
      <c r="AZ11" s="15"/>
      <c r="BA11" s="15"/>
      <c r="BB11" s="15"/>
      <c r="BC11" s="15"/>
      <c r="BD11" s="15"/>
    </row>
    <row r="12" spans="1:56" x14ac:dyDescent="0.3">
      <c r="A12" s="13">
        <v>7000</v>
      </c>
      <c r="B12" s="13">
        <v>7999</v>
      </c>
      <c r="C12" s="13"/>
      <c r="D12" s="16" t="s">
        <v>9</v>
      </c>
      <c r="E12" s="15">
        <v>1460</v>
      </c>
      <c r="F12" s="15">
        <v>443</v>
      </c>
      <c r="G12" s="15">
        <v>203</v>
      </c>
      <c r="H12" s="15">
        <v>120</v>
      </c>
      <c r="I12" s="15">
        <v>62</v>
      </c>
      <c r="J12" s="15">
        <v>50</v>
      </c>
      <c r="L12" s="16" t="s">
        <v>10</v>
      </c>
      <c r="M12" s="15">
        <v>1047</v>
      </c>
      <c r="N12" s="15">
        <v>317</v>
      </c>
      <c r="O12" s="15">
        <v>146</v>
      </c>
      <c r="P12" s="15">
        <v>86</v>
      </c>
      <c r="Q12" s="15">
        <v>44</v>
      </c>
      <c r="R12" s="15">
        <v>36</v>
      </c>
      <c r="T12" s="16" t="s">
        <v>11</v>
      </c>
      <c r="U12" s="15">
        <v>349</v>
      </c>
      <c r="V12" s="15">
        <v>106</v>
      </c>
      <c r="W12" s="15">
        <v>49</v>
      </c>
      <c r="X12" s="15">
        <v>29</v>
      </c>
      <c r="Y12" s="15">
        <v>15</v>
      </c>
      <c r="Z12" s="15">
        <v>12</v>
      </c>
      <c r="AB12" s="16" t="s">
        <v>12</v>
      </c>
      <c r="AC12" s="15">
        <v>317</v>
      </c>
      <c r="AD12" s="15">
        <v>96</v>
      </c>
      <c r="AE12" s="15">
        <v>44</v>
      </c>
      <c r="AF12" s="15">
        <v>26</v>
      </c>
      <c r="AG12" s="15">
        <v>13</v>
      </c>
      <c r="AH12" s="15">
        <v>11</v>
      </c>
      <c r="AI12" s="15"/>
      <c r="AJ12" s="16" t="s">
        <v>13</v>
      </c>
      <c r="AK12" s="15">
        <v>3173</v>
      </c>
      <c r="AL12" s="15">
        <v>962</v>
      </c>
      <c r="AM12" s="15">
        <v>442</v>
      </c>
      <c r="AN12" s="15">
        <v>261</v>
      </c>
      <c r="AO12" s="15">
        <v>134</v>
      </c>
      <c r="AP12" s="15">
        <v>109</v>
      </c>
      <c r="AQ12" s="15"/>
      <c r="AR12" s="15">
        <v>5081</v>
      </c>
      <c r="AV12" s="13">
        <v>7000</v>
      </c>
      <c r="AW12" s="13">
        <v>7999</v>
      </c>
      <c r="AX12" s="13"/>
      <c r="AY12" s="15"/>
      <c r="AZ12" s="15"/>
      <c r="BA12" s="15"/>
      <c r="BB12" s="15"/>
      <c r="BC12" s="15"/>
      <c r="BD12" s="15"/>
    </row>
    <row r="13" spans="1:56" x14ac:dyDescent="0.3">
      <c r="A13" s="13">
        <v>8000</v>
      </c>
      <c r="B13" s="13">
        <v>8999</v>
      </c>
      <c r="C13" s="13"/>
      <c r="D13" s="16" t="s">
        <v>9</v>
      </c>
      <c r="E13" s="15">
        <v>1836</v>
      </c>
      <c r="F13" s="15">
        <v>515</v>
      </c>
      <c r="G13" s="15">
        <v>243</v>
      </c>
      <c r="H13" s="15">
        <v>144</v>
      </c>
      <c r="I13" s="15">
        <v>77</v>
      </c>
      <c r="J13" s="15">
        <v>57</v>
      </c>
      <c r="L13" s="16" t="s">
        <v>10</v>
      </c>
      <c r="M13" s="15">
        <v>1317</v>
      </c>
      <c r="N13" s="15">
        <v>369</v>
      </c>
      <c r="O13" s="15">
        <v>175</v>
      </c>
      <c r="P13" s="15">
        <v>103</v>
      </c>
      <c r="Q13" s="15">
        <v>55</v>
      </c>
      <c r="R13" s="15">
        <v>41</v>
      </c>
      <c r="T13" s="16" t="s">
        <v>11</v>
      </c>
      <c r="U13" s="15">
        <v>439</v>
      </c>
      <c r="V13" s="15">
        <v>123</v>
      </c>
      <c r="W13" s="15">
        <v>58</v>
      </c>
      <c r="X13" s="15">
        <v>34</v>
      </c>
      <c r="Y13" s="15">
        <v>18</v>
      </c>
      <c r="Z13" s="15">
        <v>14</v>
      </c>
      <c r="AB13" s="16" t="s">
        <v>12</v>
      </c>
      <c r="AC13" s="15">
        <v>399</v>
      </c>
      <c r="AD13" s="15">
        <v>112</v>
      </c>
      <c r="AE13" s="15">
        <v>53</v>
      </c>
      <c r="AF13" s="15">
        <v>31</v>
      </c>
      <c r="AG13" s="15">
        <v>17</v>
      </c>
      <c r="AH13" s="15">
        <v>12</v>
      </c>
      <c r="AI13" s="15"/>
      <c r="AJ13" s="16" t="s">
        <v>13</v>
      </c>
      <c r="AK13" s="15">
        <v>3991</v>
      </c>
      <c r="AL13" s="15">
        <v>1119</v>
      </c>
      <c r="AM13" s="15">
        <v>529</v>
      </c>
      <c r="AN13" s="15">
        <v>312</v>
      </c>
      <c r="AO13" s="15">
        <v>167</v>
      </c>
      <c r="AP13" s="15">
        <v>124</v>
      </c>
      <c r="AQ13" s="15"/>
      <c r="AR13" s="15">
        <v>6242</v>
      </c>
      <c r="AV13" s="13">
        <v>8000</v>
      </c>
      <c r="AW13" s="13">
        <v>8999</v>
      </c>
      <c r="AX13" s="13"/>
      <c r="AY13" s="15"/>
      <c r="AZ13" s="15"/>
      <c r="BA13" s="15"/>
      <c r="BB13" s="15"/>
      <c r="BC13" s="15"/>
      <c r="BD13" s="15"/>
    </row>
    <row r="14" spans="1:56" x14ac:dyDescent="0.3">
      <c r="A14" s="13">
        <v>9000</v>
      </c>
      <c r="B14" s="13">
        <v>9999</v>
      </c>
      <c r="C14" s="13"/>
      <c r="D14" s="16" t="s">
        <v>9</v>
      </c>
      <c r="E14" s="15">
        <v>1202</v>
      </c>
      <c r="F14" s="15">
        <v>491</v>
      </c>
      <c r="G14" s="15">
        <v>215</v>
      </c>
      <c r="H14" s="15">
        <v>134</v>
      </c>
      <c r="I14" s="15">
        <v>71</v>
      </c>
      <c r="J14" s="15">
        <v>54</v>
      </c>
      <c r="L14" s="16" t="s">
        <v>10</v>
      </c>
      <c r="M14" s="15">
        <v>863</v>
      </c>
      <c r="N14" s="15">
        <v>352</v>
      </c>
      <c r="O14" s="15">
        <v>154</v>
      </c>
      <c r="P14" s="15">
        <v>96</v>
      </c>
      <c r="Q14" s="15">
        <v>51</v>
      </c>
      <c r="R14" s="15">
        <v>39</v>
      </c>
      <c r="T14" s="16" t="s">
        <v>11</v>
      </c>
      <c r="U14" s="15">
        <v>288</v>
      </c>
      <c r="V14" s="15">
        <v>117</v>
      </c>
      <c r="W14" s="15">
        <v>51</v>
      </c>
      <c r="X14" s="15">
        <v>32</v>
      </c>
      <c r="Y14" s="15">
        <v>17</v>
      </c>
      <c r="Z14" s="15">
        <v>13</v>
      </c>
      <c r="AB14" s="16" t="s">
        <v>12</v>
      </c>
      <c r="AC14" s="15">
        <v>261</v>
      </c>
      <c r="AD14" s="15">
        <v>107</v>
      </c>
      <c r="AE14" s="15">
        <v>47</v>
      </c>
      <c r="AF14" s="15">
        <v>29</v>
      </c>
      <c r="AG14" s="15">
        <v>16</v>
      </c>
      <c r="AH14" s="15">
        <v>12</v>
      </c>
      <c r="AI14" s="15"/>
      <c r="AJ14" s="16" t="s">
        <v>13</v>
      </c>
      <c r="AK14" s="15">
        <v>2614</v>
      </c>
      <c r="AL14" s="15">
        <v>1067</v>
      </c>
      <c r="AM14" s="15">
        <v>467</v>
      </c>
      <c r="AN14" s="15">
        <v>291</v>
      </c>
      <c r="AO14" s="15">
        <v>155</v>
      </c>
      <c r="AP14" s="15">
        <v>118</v>
      </c>
      <c r="AQ14" s="15"/>
      <c r="AR14" s="15">
        <v>4712</v>
      </c>
      <c r="AV14" s="13">
        <v>9000</v>
      </c>
      <c r="AW14" s="13">
        <v>9999</v>
      </c>
      <c r="AX14" s="13"/>
      <c r="AY14" s="15"/>
      <c r="AZ14" s="15"/>
      <c r="BA14" s="15"/>
      <c r="BB14" s="15"/>
      <c r="BC14" s="15"/>
      <c r="BD14" s="15"/>
    </row>
    <row r="15" spans="1:56" x14ac:dyDescent="0.3">
      <c r="A15" s="13">
        <v>10000</v>
      </c>
      <c r="B15" s="13">
        <v>10999</v>
      </c>
      <c r="C15" s="13"/>
      <c r="D15" s="16" t="s">
        <v>9</v>
      </c>
      <c r="E15" s="15">
        <v>1890</v>
      </c>
      <c r="F15" s="15">
        <v>682</v>
      </c>
      <c r="G15" s="15">
        <v>267</v>
      </c>
      <c r="H15" s="15">
        <v>135</v>
      </c>
      <c r="I15" s="15">
        <v>69</v>
      </c>
      <c r="J15" s="15">
        <v>41</v>
      </c>
      <c r="L15" s="16" t="s">
        <v>10</v>
      </c>
      <c r="M15" s="15">
        <v>2028</v>
      </c>
      <c r="N15" s="15">
        <v>732</v>
      </c>
      <c r="O15" s="15">
        <v>286</v>
      </c>
      <c r="P15" s="15">
        <v>145</v>
      </c>
      <c r="Q15" s="15">
        <v>74</v>
      </c>
      <c r="R15" s="15">
        <v>44</v>
      </c>
      <c r="T15" s="16" t="s">
        <v>11</v>
      </c>
      <c r="U15" s="15">
        <v>323</v>
      </c>
      <c r="V15" s="15">
        <v>116</v>
      </c>
      <c r="W15" s="15">
        <v>46</v>
      </c>
      <c r="X15" s="15">
        <v>23</v>
      </c>
      <c r="Y15" s="15">
        <v>12</v>
      </c>
      <c r="Z15" s="15">
        <v>7</v>
      </c>
      <c r="AB15" s="16" t="s">
        <v>12</v>
      </c>
      <c r="AC15" s="15">
        <v>369</v>
      </c>
      <c r="AD15" s="15">
        <v>133</v>
      </c>
      <c r="AE15" s="15">
        <v>52</v>
      </c>
      <c r="AF15" s="15">
        <v>26</v>
      </c>
      <c r="AG15" s="15">
        <v>14</v>
      </c>
      <c r="AH15" s="15">
        <v>8</v>
      </c>
      <c r="AI15" s="15"/>
      <c r="AJ15" s="16" t="s">
        <v>13</v>
      </c>
      <c r="AK15" s="15">
        <v>4610</v>
      </c>
      <c r="AL15" s="15">
        <v>1663</v>
      </c>
      <c r="AM15" s="15">
        <v>651</v>
      </c>
      <c r="AN15" s="15">
        <v>329</v>
      </c>
      <c r="AO15" s="15">
        <v>169</v>
      </c>
      <c r="AP15" s="15">
        <v>100</v>
      </c>
      <c r="AQ15" s="15"/>
      <c r="AR15" s="15">
        <v>7522</v>
      </c>
      <c r="AV15" s="13">
        <v>10000</v>
      </c>
      <c r="AW15" s="13">
        <v>10999</v>
      </c>
      <c r="AX15" s="13"/>
      <c r="AY15" s="15"/>
      <c r="AZ15" s="15"/>
      <c r="BA15" s="15"/>
      <c r="BB15" s="15"/>
      <c r="BC15" s="15"/>
      <c r="BD15" s="15"/>
    </row>
    <row r="16" spans="1:56" x14ac:dyDescent="0.3">
      <c r="A16" s="13">
        <v>11000</v>
      </c>
      <c r="B16" s="13">
        <v>11999</v>
      </c>
      <c r="C16" s="13"/>
      <c r="D16" s="16" t="s">
        <v>9</v>
      </c>
      <c r="E16" s="15">
        <v>2006</v>
      </c>
      <c r="F16" s="15">
        <v>570</v>
      </c>
      <c r="G16" s="15">
        <v>296</v>
      </c>
      <c r="H16" s="15">
        <v>152</v>
      </c>
      <c r="I16" s="15">
        <v>77</v>
      </c>
      <c r="J16" s="15">
        <v>46</v>
      </c>
      <c r="L16" s="16" t="s">
        <v>10</v>
      </c>
      <c r="M16" s="15">
        <v>2152</v>
      </c>
      <c r="N16" s="15">
        <v>612</v>
      </c>
      <c r="O16" s="15">
        <v>318</v>
      </c>
      <c r="P16" s="15">
        <v>163</v>
      </c>
      <c r="Q16" s="15">
        <v>82</v>
      </c>
      <c r="R16" s="15">
        <v>49</v>
      </c>
      <c r="T16" s="16" t="s">
        <v>11</v>
      </c>
      <c r="U16" s="15">
        <v>342</v>
      </c>
      <c r="V16" s="15">
        <v>97</v>
      </c>
      <c r="W16" s="15">
        <v>51</v>
      </c>
      <c r="X16" s="15">
        <v>26</v>
      </c>
      <c r="Y16" s="15">
        <v>13</v>
      </c>
      <c r="Z16" s="15">
        <v>8</v>
      </c>
      <c r="AB16" s="16" t="s">
        <v>12</v>
      </c>
      <c r="AC16" s="15">
        <v>391</v>
      </c>
      <c r="AD16" s="15">
        <v>111</v>
      </c>
      <c r="AE16" s="15">
        <v>58</v>
      </c>
      <c r="AF16" s="15">
        <v>30</v>
      </c>
      <c r="AG16" s="15">
        <v>15</v>
      </c>
      <c r="AH16" s="15">
        <v>9</v>
      </c>
      <c r="AI16" s="15"/>
      <c r="AJ16" s="16" t="s">
        <v>13</v>
      </c>
      <c r="AK16" s="15">
        <v>4891</v>
      </c>
      <c r="AL16" s="15">
        <v>1390</v>
      </c>
      <c r="AM16" s="15">
        <v>723</v>
      </c>
      <c r="AN16" s="15">
        <v>371</v>
      </c>
      <c r="AO16" s="15">
        <v>187</v>
      </c>
      <c r="AP16" s="15">
        <v>112</v>
      </c>
      <c r="AQ16" s="15"/>
      <c r="AR16" s="15">
        <v>7674</v>
      </c>
      <c r="AV16" s="13">
        <v>11000</v>
      </c>
      <c r="AW16" s="13">
        <v>11999</v>
      </c>
      <c r="AX16" s="13"/>
      <c r="AY16" s="15"/>
      <c r="AZ16" s="15"/>
      <c r="BA16" s="15"/>
      <c r="BB16" s="15"/>
      <c r="BC16" s="15"/>
      <c r="BD16" s="15"/>
    </row>
    <row r="17" spans="1:56" x14ac:dyDescent="0.3">
      <c r="A17" s="13">
        <v>12000</v>
      </c>
      <c r="B17" s="13">
        <v>12999</v>
      </c>
      <c r="C17" s="13"/>
      <c r="D17" s="16" t="s">
        <v>9</v>
      </c>
      <c r="E17" s="15">
        <v>1751</v>
      </c>
      <c r="F17" s="15">
        <v>488</v>
      </c>
      <c r="G17" s="15">
        <v>256</v>
      </c>
      <c r="H17" s="15">
        <v>125</v>
      </c>
      <c r="I17" s="15">
        <v>66</v>
      </c>
      <c r="J17" s="15">
        <v>39</v>
      </c>
      <c r="L17" s="16" t="s">
        <v>10</v>
      </c>
      <c r="M17" s="15">
        <v>1879</v>
      </c>
      <c r="N17" s="15">
        <v>524</v>
      </c>
      <c r="O17" s="15">
        <v>275</v>
      </c>
      <c r="P17" s="15">
        <v>134</v>
      </c>
      <c r="Q17" s="15">
        <v>71</v>
      </c>
      <c r="R17" s="15">
        <v>42</v>
      </c>
      <c r="T17" s="16" t="s">
        <v>11</v>
      </c>
      <c r="U17" s="15">
        <v>299</v>
      </c>
      <c r="V17" s="15">
        <v>83</v>
      </c>
      <c r="W17" s="15">
        <v>44</v>
      </c>
      <c r="X17" s="15">
        <v>21</v>
      </c>
      <c r="Y17" s="15">
        <v>11</v>
      </c>
      <c r="Z17" s="15">
        <v>7</v>
      </c>
      <c r="AB17" s="16" t="s">
        <v>12</v>
      </c>
      <c r="AC17" s="15">
        <v>342</v>
      </c>
      <c r="AD17" s="15">
        <v>95</v>
      </c>
      <c r="AE17" s="15">
        <v>50</v>
      </c>
      <c r="AF17" s="15">
        <v>24</v>
      </c>
      <c r="AG17" s="15">
        <v>13</v>
      </c>
      <c r="AH17" s="15">
        <v>8</v>
      </c>
      <c r="AI17" s="15"/>
      <c r="AJ17" s="16" t="s">
        <v>13</v>
      </c>
      <c r="AK17" s="15">
        <v>4271</v>
      </c>
      <c r="AL17" s="15">
        <v>1190</v>
      </c>
      <c r="AM17" s="15">
        <v>625</v>
      </c>
      <c r="AN17" s="15">
        <v>304</v>
      </c>
      <c r="AO17" s="15">
        <v>161</v>
      </c>
      <c r="AP17" s="15">
        <v>96</v>
      </c>
      <c r="AQ17" s="15"/>
      <c r="AR17" s="15">
        <v>6647</v>
      </c>
      <c r="AV17" s="13">
        <v>12000</v>
      </c>
      <c r="AW17" s="13">
        <v>12999</v>
      </c>
      <c r="AX17" s="13"/>
      <c r="AY17" s="15"/>
      <c r="AZ17" s="15"/>
      <c r="BA17" s="15"/>
      <c r="BB17" s="15"/>
      <c r="BC17" s="15"/>
      <c r="BD17" s="15"/>
    </row>
    <row r="18" spans="1:56" x14ac:dyDescent="0.3">
      <c r="A18" s="13">
        <v>13000</v>
      </c>
      <c r="B18" s="13">
        <v>13999</v>
      </c>
      <c r="C18" s="13"/>
      <c r="D18" s="16" t="s">
        <v>9</v>
      </c>
      <c r="E18" s="15">
        <v>2139</v>
      </c>
      <c r="F18" s="15">
        <v>566</v>
      </c>
      <c r="G18" s="15">
        <v>295</v>
      </c>
      <c r="H18" s="15">
        <v>152</v>
      </c>
      <c r="I18" s="15">
        <v>80</v>
      </c>
      <c r="J18" s="15">
        <v>48</v>
      </c>
      <c r="L18" s="16" t="s">
        <v>10</v>
      </c>
      <c r="M18" s="15">
        <v>2296</v>
      </c>
      <c r="N18" s="15">
        <v>608</v>
      </c>
      <c r="O18" s="15">
        <v>317</v>
      </c>
      <c r="P18" s="15">
        <v>163</v>
      </c>
      <c r="Q18" s="15">
        <v>85</v>
      </c>
      <c r="R18" s="15">
        <v>51</v>
      </c>
      <c r="T18" s="16" t="s">
        <v>11</v>
      </c>
      <c r="U18" s="15">
        <v>365</v>
      </c>
      <c r="V18" s="15">
        <v>97</v>
      </c>
      <c r="W18" s="15">
        <v>50</v>
      </c>
      <c r="X18" s="15">
        <v>26</v>
      </c>
      <c r="Y18" s="15">
        <v>14</v>
      </c>
      <c r="Z18" s="15">
        <v>8</v>
      </c>
      <c r="AB18" s="16" t="s">
        <v>12</v>
      </c>
      <c r="AC18" s="15">
        <v>417</v>
      </c>
      <c r="AD18" s="15">
        <v>110</v>
      </c>
      <c r="AE18" s="15">
        <v>58</v>
      </c>
      <c r="AF18" s="15">
        <v>30</v>
      </c>
      <c r="AG18" s="15">
        <v>16</v>
      </c>
      <c r="AH18" s="15">
        <v>9</v>
      </c>
      <c r="AI18" s="15"/>
      <c r="AJ18" s="16" t="s">
        <v>13</v>
      </c>
      <c r="AK18" s="15">
        <v>5217</v>
      </c>
      <c r="AL18" s="15">
        <v>1381</v>
      </c>
      <c r="AM18" s="15">
        <v>720</v>
      </c>
      <c r="AN18" s="15">
        <v>371</v>
      </c>
      <c r="AO18" s="15">
        <v>195</v>
      </c>
      <c r="AP18" s="15">
        <v>116</v>
      </c>
      <c r="AQ18" s="15"/>
      <c r="AR18" s="15">
        <v>8000</v>
      </c>
      <c r="AV18" s="13">
        <v>13000</v>
      </c>
      <c r="AW18" s="13">
        <v>13999</v>
      </c>
      <c r="AX18" s="13"/>
      <c r="AY18" s="15"/>
      <c r="AZ18" s="15"/>
      <c r="BA18" s="15"/>
      <c r="BB18" s="15"/>
      <c r="BC18" s="15"/>
      <c r="BD18" s="15"/>
    </row>
    <row r="19" spans="1:56" x14ac:dyDescent="0.3">
      <c r="A19" s="13">
        <v>14000</v>
      </c>
      <c r="B19" s="13">
        <v>14999</v>
      </c>
      <c r="C19" s="13"/>
      <c r="D19" s="16" t="s">
        <v>9</v>
      </c>
      <c r="E19" s="15">
        <v>1921</v>
      </c>
      <c r="F19" s="15">
        <v>524</v>
      </c>
      <c r="G19" s="15">
        <v>201</v>
      </c>
      <c r="H19" s="15">
        <v>138</v>
      </c>
      <c r="I19" s="15">
        <v>73</v>
      </c>
      <c r="J19" s="15">
        <v>44</v>
      </c>
      <c r="L19" s="16" t="s">
        <v>10</v>
      </c>
      <c r="M19" s="15">
        <v>2062</v>
      </c>
      <c r="N19" s="15">
        <v>563</v>
      </c>
      <c r="O19" s="15">
        <v>216</v>
      </c>
      <c r="P19" s="15">
        <v>148</v>
      </c>
      <c r="Q19" s="15">
        <v>79</v>
      </c>
      <c r="R19" s="15">
        <v>48</v>
      </c>
      <c r="T19" s="16" t="s">
        <v>11</v>
      </c>
      <c r="U19" s="15">
        <v>328</v>
      </c>
      <c r="V19" s="15">
        <v>90</v>
      </c>
      <c r="W19" s="15">
        <v>34</v>
      </c>
      <c r="X19" s="15">
        <v>24</v>
      </c>
      <c r="Y19" s="15">
        <v>13</v>
      </c>
      <c r="Z19" s="15">
        <v>8</v>
      </c>
      <c r="AB19" s="16" t="s">
        <v>12</v>
      </c>
      <c r="AC19" s="15">
        <v>375</v>
      </c>
      <c r="AD19" s="15">
        <v>102</v>
      </c>
      <c r="AE19" s="15">
        <v>39</v>
      </c>
      <c r="AF19" s="15">
        <v>27</v>
      </c>
      <c r="AG19" s="15">
        <v>14</v>
      </c>
      <c r="AH19" s="15">
        <v>9</v>
      </c>
      <c r="AI19" s="15"/>
      <c r="AJ19" s="16" t="s">
        <v>13</v>
      </c>
      <c r="AK19" s="15">
        <v>4686</v>
      </c>
      <c r="AL19" s="15">
        <v>1279</v>
      </c>
      <c r="AM19" s="15">
        <v>490</v>
      </c>
      <c r="AN19" s="15">
        <v>337</v>
      </c>
      <c r="AO19" s="15">
        <v>179</v>
      </c>
      <c r="AP19" s="15">
        <v>109</v>
      </c>
      <c r="AQ19" s="15"/>
      <c r="AR19" s="15">
        <v>7080</v>
      </c>
      <c r="AV19" s="13">
        <v>14000</v>
      </c>
      <c r="AW19" s="13">
        <v>14999</v>
      </c>
      <c r="AX19" s="13"/>
      <c r="AY19" s="15"/>
      <c r="AZ19" s="15"/>
      <c r="BA19" s="15"/>
      <c r="BB19" s="15"/>
      <c r="BC19" s="15"/>
      <c r="BD19" s="15"/>
    </row>
    <row r="20" spans="1:56" x14ac:dyDescent="0.3">
      <c r="A20" s="13">
        <v>15000</v>
      </c>
      <c r="B20" s="13">
        <v>15999</v>
      </c>
      <c r="C20" s="13"/>
      <c r="D20" s="16" t="s">
        <v>9</v>
      </c>
      <c r="E20" s="15">
        <v>1925</v>
      </c>
      <c r="F20" s="15">
        <v>638</v>
      </c>
      <c r="G20" s="15">
        <v>240</v>
      </c>
      <c r="H20" s="15">
        <v>192</v>
      </c>
      <c r="I20" s="15">
        <v>96</v>
      </c>
      <c r="J20" s="15">
        <v>52</v>
      </c>
      <c r="L20" s="16" t="s">
        <v>10</v>
      </c>
      <c r="M20" s="15">
        <v>2066</v>
      </c>
      <c r="N20" s="15">
        <v>684</v>
      </c>
      <c r="O20" s="15">
        <v>257</v>
      </c>
      <c r="P20" s="15">
        <v>206</v>
      </c>
      <c r="Q20" s="15">
        <v>103</v>
      </c>
      <c r="R20" s="15">
        <v>56</v>
      </c>
      <c r="T20" s="16" t="s">
        <v>11</v>
      </c>
      <c r="U20" s="15">
        <v>329</v>
      </c>
      <c r="V20" s="15">
        <v>109</v>
      </c>
      <c r="W20" s="15">
        <v>41</v>
      </c>
      <c r="X20" s="15">
        <v>33</v>
      </c>
      <c r="Y20" s="15">
        <v>16</v>
      </c>
      <c r="Z20" s="15">
        <v>9</v>
      </c>
      <c r="AB20" s="16" t="s">
        <v>12</v>
      </c>
      <c r="AC20" s="15">
        <v>376</v>
      </c>
      <c r="AD20" s="15">
        <v>124</v>
      </c>
      <c r="AE20" s="15">
        <v>47</v>
      </c>
      <c r="AF20" s="15">
        <v>38</v>
      </c>
      <c r="AG20" s="15">
        <v>19</v>
      </c>
      <c r="AH20" s="15">
        <v>10</v>
      </c>
      <c r="AI20" s="15"/>
      <c r="AJ20" s="16" t="s">
        <v>13</v>
      </c>
      <c r="AK20" s="15">
        <v>4696</v>
      </c>
      <c r="AL20" s="15">
        <v>1555</v>
      </c>
      <c r="AM20" s="15">
        <v>585</v>
      </c>
      <c r="AN20" s="15">
        <v>469</v>
      </c>
      <c r="AO20" s="15">
        <v>234</v>
      </c>
      <c r="AP20" s="15">
        <v>127</v>
      </c>
      <c r="AQ20" s="15"/>
      <c r="AR20" s="15">
        <v>7666</v>
      </c>
      <c r="AV20" s="13">
        <v>15000</v>
      </c>
      <c r="AW20" s="13">
        <v>15999</v>
      </c>
      <c r="AX20" s="13"/>
      <c r="AY20" s="15"/>
      <c r="AZ20" s="15"/>
      <c r="BA20" s="15"/>
      <c r="BB20" s="15"/>
      <c r="BC20" s="15"/>
      <c r="BD20" s="15"/>
    </row>
    <row r="21" spans="1:56" x14ac:dyDescent="0.3">
      <c r="A21" s="13">
        <v>16000</v>
      </c>
      <c r="B21" s="13">
        <v>16999</v>
      </c>
      <c r="C21" s="13"/>
      <c r="D21" s="16" t="s">
        <v>9</v>
      </c>
      <c r="E21" s="15">
        <v>1399</v>
      </c>
      <c r="F21" s="15">
        <v>699</v>
      </c>
      <c r="G21" s="15">
        <v>260</v>
      </c>
      <c r="H21" s="15">
        <v>216</v>
      </c>
      <c r="I21" s="15">
        <v>101</v>
      </c>
      <c r="J21" s="15">
        <v>60</v>
      </c>
      <c r="L21" s="16" t="s">
        <v>10</v>
      </c>
      <c r="M21" s="15">
        <v>1501</v>
      </c>
      <c r="N21" s="15">
        <v>750</v>
      </c>
      <c r="O21" s="15">
        <v>279</v>
      </c>
      <c r="P21" s="15">
        <v>232</v>
      </c>
      <c r="Q21" s="15">
        <v>109</v>
      </c>
      <c r="R21" s="15">
        <v>65</v>
      </c>
      <c r="T21" s="16" t="s">
        <v>11</v>
      </c>
      <c r="U21" s="15">
        <v>239</v>
      </c>
      <c r="V21" s="15">
        <v>119</v>
      </c>
      <c r="W21" s="15">
        <v>44</v>
      </c>
      <c r="X21" s="15">
        <v>37</v>
      </c>
      <c r="Y21" s="15">
        <v>17</v>
      </c>
      <c r="Z21" s="15">
        <v>10</v>
      </c>
      <c r="AB21" s="16" t="s">
        <v>12</v>
      </c>
      <c r="AC21" s="15">
        <v>273</v>
      </c>
      <c r="AD21" s="15">
        <v>136</v>
      </c>
      <c r="AE21" s="15">
        <v>51</v>
      </c>
      <c r="AF21" s="15">
        <v>42</v>
      </c>
      <c r="AG21" s="15">
        <v>20</v>
      </c>
      <c r="AH21" s="15">
        <v>12</v>
      </c>
      <c r="AI21" s="15"/>
      <c r="AJ21" s="16" t="s">
        <v>13</v>
      </c>
      <c r="AK21" s="15">
        <v>3412</v>
      </c>
      <c r="AL21" s="15">
        <v>1704</v>
      </c>
      <c r="AM21" s="15">
        <v>634</v>
      </c>
      <c r="AN21" s="15">
        <v>527</v>
      </c>
      <c r="AO21" s="15">
        <v>247</v>
      </c>
      <c r="AP21" s="15">
        <v>147</v>
      </c>
      <c r="AQ21" s="15"/>
      <c r="AR21" s="15">
        <v>6671</v>
      </c>
      <c r="AV21" s="13">
        <v>16000</v>
      </c>
      <c r="AW21" s="13">
        <v>16999</v>
      </c>
      <c r="AX21" s="13"/>
      <c r="AY21" s="15"/>
      <c r="AZ21" s="15"/>
      <c r="BA21" s="15"/>
      <c r="BB21" s="15"/>
      <c r="BC21" s="15"/>
      <c r="BD21" s="15"/>
    </row>
    <row r="22" spans="1:56" x14ac:dyDescent="0.3">
      <c r="A22" s="13">
        <v>17000</v>
      </c>
      <c r="B22" s="13">
        <v>17999</v>
      </c>
      <c r="C22" s="13"/>
      <c r="D22" s="16" t="s">
        <v>9</v>
      </c>
      <c r="E22" s="15">
        <v>1147</v>
      </c>
      <c r="F22" s="15">
        <v>399</v>
      </c>
      <c r="G22" s="15">
        <v>229</v>
      </c>
      <c r="H22" s="15">
        <v>190</v>
      </c>
      <c r="I22" s="15">
        <v>88</v>
      </c>
      <c r="J22" s="15">
        <v>51</v>
      </c>
      <c r="L22" s="16" t="s">
        <v>10</v>
      </c>
      <c r="M22" s="15">
        <v>1231</v>
      </c>
      <c r="N22" s="15">
        <v>428</v>
      </c>
      <c r="O22" s="15">
        <v>246</v>
      </c>
      <c r="P22" s="15">
        <v>204</v>
      </c>
      <c r="Q22" s="15">
        <v>95</v>
      </c>
      <c r="R22" s="15">
        <v>55</v>
      </c>
      <c r="T22" s="16" t="s">
        <v>11</v>
      </c>
      <c r="U22" s="15">
        <v>196</v>
      </c>
      <c r="V22" s="15">
        <v>68</v>
      </c>
      <c r="W22" s="15">
        <v>39</v>
      </c>
      <c r="X22" s="15">
        <v>32</v>
      </c>
      <c r="Y22" s="15">
        <v>15</v>
      </c>
      <c r="Z22" s="15">
        <v>9</v>
      </c>
      <c r="AB22" s="16" t="s">
        <v>12</v>
      </c>
      <c r="AC22" s="15">
        <v>224</v>
      </c>
      <c r="AD22" s="15">
        <v>78</v>
      </c>
      <c r="AE22" s="15">
        <v>45</v>
      </c>
      <c r="AF22" s="15">
        <v>37</v>
      </c>
      <c r="AG22" s="15">
        <v>17</v>
      </c>
      <c r="AH22" s="15">
        <v>10</v>
      </c>
      <c r="AI22" s="15"/>
      <c r="AJ22" s="16" t="s">
        <v>13</v>
      </c>
      <c r="AK22" s="15">
        <v>2798</v>
      </c>
      <c r="AL22" s="15">
        <v>973</v>
      </c>
      <c r="AM22" s="15">
        <v>559</v>
      </c>
      <c r="AN22" s="15">
        <v>463</v>
      </c>
      <c r="AO22" s="15">
        <v>215</v>
      </c>
      <c r="AP22" s="15">
        <v>125</v>
      </c>
      <c r="AQ22" s="15"/>
      <c r="AR22" s="15">
        <v>5133</v>
      </c>
      <c r="AV22" s="13">
        <v>17000</v>
      </c>
      <c r="AW22" s="13">
        <v>17999</v>
      </c>
      <c r="AX22" s="13"/>
      <c r="AY22" s="15"/>
      <c r="AZ22" s="15"/>
      <c r="BA22" s="15"/>
      <c r="BB22" s="15"/>
      <c r="BC22" s="15"/>
      <c r="BD22" s="15"/>
    </row>
    <row r="23" spans="1:56" x14ac:dyDescent="0.3">
      <c r="A23" s="13">
        <v>18000</v>
      </c>
      <c r="B23" s="13">
        <v>18999</v>
      </c>
      <c r="C23" s="13"/>
      <c r="D23" s="16" t="s">
        <v>9</v>
      </c>
      <c r="E23" s="15">
        <v>1372</v>
      </c>
      <c r="F23" s="15">
        <v>497</v>
      </c>
      <c r="G23" s="15">
        <v>272</v>
      </c>
      <c r="H23" s="15">
        <v>169</v>
      </c>
      <c r="I23" s="15">
        <v>104</v>
      </c>
      <c r="J23" s="15">
        <v>4</v>
      </c>
      <c r="L23" s="16" t="s">
        <v>10</v>
      </c>
      <c r="M23" s="15">
        <v>1473</v>
      </c>
      <c r="N23" s="15">
        <v>533</v>
      </c>
      <c r="O23" s="15">
        <v>292</v>
      </c>
      <c r="P23" s="15">
        <v>182</v>
      </c>
      <c r="Q23" s="15">
        <v>111</v>
      </c>
      <c r="R23" s="15">
        <v>4</v>
      </c>
      <c r="T23" s="16" t="s">
        <v>11</v>
      </c>
      <c r="U23" s="15">
        <v>234</v>
      </c>
      <c r="V23" s="15">
        <v>85</v>
      </c>
      <c r="W23" s="15">
        <v>46</v>
      </c>
      <c r="X23" s="15">
        <v>29</v>
      </c>
      <c r="Y23" s="15">
        <v>18</v>
      </c>
      <c r="Z23" s="15">
        <v>1</v>
      </c>
      <c r="AB23" s="16" t="s">
        <v>12</v>
      </c>
      <c r="AC23" s="15">
        <v>268</v>
      </c>
      <c r="AD23" s="15">
        <v>97</v>
      </c>
      <c r="AE23" s="15">
        <v>53</v>
      </c>
      <c r="AF23" s="15">
        <v>33</v>
      </c>
      <c r="AG23" s="15">
        <v>20</v>
      </c>
      <c r="AH23" s="15">
        <v>1</v>
      </c>
      <c r="AI23" s="15"/>
      <c r="AJ23" s="16" t="s">
        <v>13</v>
      </c>
      <c r="AK23" s="15">
        <v>3347</v>
      </c>
      <c r="AL23" s="15">
        <v>1212</v>
      </c>
      <c r="AM23" s="15">
        <v>663</v>
      </c>
      <c r="AN23" s="15">
        <v>413</v>
      </c>
      <c r="AO23" s="15">
        <v>253</v>
      </c>
      <c r="AP23" s="15">
        <v>10</v>
      </c>
      <c r="AQ23" s="15"/>
      <c r="AR23" s="15">
        <v>5898</v>
      </c>
      <c r="AV23" s="13">
        <v>18000</v>
      </c>
      <c r="AW23" s="13">
        <v>18999</v>
      </c>
      <c r="AX23" s="13"/>
      <c r="AY23" s="15"/>
      <c r="AZ23" s="15"/>
      <c r="BA23" s="15"/>
      <c r="BB23" s="15"/>
      <c r="BC23" s="15"/>
      <c r="BD23" s="15"/>
    </row>
    <row r="24" spans="1:56" x14ac:dyDescent="0.3">
      <c r="A24" s="40">
        <v>19000</v>
      </c>
      <c r="B24" s="13">
        <v>19999</v>
      </c>
      <c r="C24" s="13"/>
      <c r="D24" s="16" t="s">
        <v>9</v>
      </c>
      <c r="E24" s="15">
        <v>1244</v>
      </c>
      <c r="F24" s="15">
        <v>451</v>
      </c>
      <c r="G24" s="15">
        <v>168</v>
      </c>
      <c r="H24" s="15">
        <v>148</v>
      </c>
      <c r="I24" s="15">
        <v>99</v>
      </c>
      <c r="J24" s="15">
        <v>56</v>
      </c>
      <c r="L24" s="16" t="s">
        <v>10</v>
      </c>
      <c r="M24" s="15">
        <v>1335</v>
      </c>
      <c r="N24" s="15">
        <v>484</v>
      </c>
      <c r="O24" s="15">
        <v>180</v>
      </c>
      <c r="P24" s="15">
        <v>159</v>
      </c>
      <c r="Q24" s="15">
        <v>106</v>
      </c>
      <c r="R24" s="15">
        <v>60</v>
      </c>
      <c r="T24" s="16" t="s">
        <v>11</v>
      </c>
      <c r="U24" s="15">
        <v>212</v>
      </c>
      <c r="V24" s="15">
        <v>77</v>
      </c>
      <c r="W24" s="15">
        <v>29</v>
      </c>
      <c r="X24" s="15">
        <v>25</v>
      </c>
      <c r="Y24" s="15">
        <v>17</v>
      </c>
      <c r="Z24" s="15">
        <v>10</v>
      </c>
      <c r="AB24" s="16" t="s">
        <v>12</v>
      </c>
      <c r="AC24" s="15">
        <v>243</v>
      </c>
      <c r="AD24" s="15">
        <v>88</v>
      </c>
      <c r="AE24" s="15">
        <v>33</v>
      </c>
      <c r="AF24" s="15">
        <v>29</v>
      </c>
      <c r="AG24" s="15">
        <v>19</v>
      </c>
      <c r="AH24" s="15">
        <v>11</v>
      </c>
      <c r="AI24" s="15"/>
      <c r="AJ24" s="16" t="s">
        <v>13</v>
      </c>
      <c r="AK24" s="15">
        <v>3034</v>
      </c>
      <c r="AL24" s="15">
        <v>1100</v>
      </c>
      <c r="AM24" s="15">
        <v>410</v>
      </c>
      <c r="AN24" s="15">
        <v>361</v>
      </c>
      <c r="AO24" s="15">
        <v>241</v>
      </c>
      <c r="AP24" s="15">
        <v>137</v>
      </c>
      <c r="AQ24" s="15"/>
      <c r="AR24" s="15">
        <v>5283</v>
      </c>
      <c r="AV24" s="40">
        <v>19000</v>
      </c>
      <c r="AW24" s="13">
        <v>19999</v>
      </c>
      <c r="AX24" s="13">
        <f>SUM(E24*'$25'!E23,E25*'$25'!E24,E26*'$25'!E25,E27*'$25'!E26,E28*'$25'!E27,M24*'$25'!M23,M25*'$25'!M24,M26*'$25'!M25,M27*'$25'!M26,M28*'$25'!M27,U24*'$25'!U23,U25*'$25'!U24,U26*'$25'!U25,U27*'$25'!U26,U28*'$25'!U27,AC24*'$25'!AC23,AC25*'$25'!AC24,AC26*'$25'!AC25,AC27*'$25'!AC26,AC28*'$25'!AC27)</f>
        <v>1621099</v>
      </c>
      <c r="AY24" s="15"/>
      <c r="AZ24" s="15"/>
      <c r="BA24" s="15"/>
      <c r="BB24" s="15"/>
      <c r="BC24" s="15"/>
      <c r="BD24" s="15"/>
    </row>
    <row r="25" spans="1:56" x14ac:dyDescent="0.3">
      <c r="A25" s="13">
        <v>20000</v>
      </c>
      <c r="B25" s="13">
        <v>20999</v>
      </c>
      <c r="C25" s="13"/>
      <c r="D25" s="16" t="s">
        <v>9</v>
      </c>
      <c r="E25" s="15">
        <v>991</v>
      </c>
      <c r="F25" s="15">
        <v>471</v>
      </c>
      <c r="G25" s="15">
        <v>189</v>
      </c>
      <c r="H25" s="15">
        <v>143</v>
      </c>
      <c r="I25" s="15">
        <v>131</v>
      </c>
      <c r="J25" s="15">
        <v>68</v>
      </c>
      <c r="L25" s="16" t="s">
        <v>10</v>
      </c>
      <c r="M25" s="15">
        <v>1111</v>
      </c>
      <c r="N25" s="15">
        <v>528</v>
      </c>
      <c r="O25" s="15">
        <v>212</v>
      </c>
      <c r="P25" s="15">
        <v>160</v>
      </c>
      <c r="Q25" s="15">
        <v>147</v>
      </c>
      <c r="R25" s="15">
        <v>76</v>
      </c>
      <c r="T25" s="16" t="s">
        <v>11</v>
      </c>
      <c r="U25" s="15">
        <v>121</v>
      </c>
      <c r="V25" s="15">
        <v>57</v>
      </c>
      <c r="W25" s="15">
        <v>23</v>
      </c>
      <c r="X25" s="15">
        <v>17</v>
      </c>
      <c r="Y25" s="15">
        <v>16</v>
      </c>
      <c r="Z25" s="15">
        <v>8</v>
      </c>
      <c r="AB25" s="16" t="s">
        <v>12</v>
      </c>
      <c r="AC25" s="15">
        <v>193</v>
      </c>
      <c r="AD25" s="15">
        <v>92</v>
      </c>
      <c r="AE25" s="15">
        <v>37</v>
      </c>
      <c r="AF25" s="15">
        <v>28</v>
      </c>
      <c r="AG25" s="15">
        <v>26</v>
      </c>
      <c r="AH25" s="15">
        <v>13</v>
      </c>
      <c r="AI25" s="15"/>
      <c r="AJ25" s="16" t="s">
        <v>13</v>
      </c>
      <c r="AK25" s="15">
        <v>2416</v>
      </c>
      <c r="AL25" s="15">
        <v>1148</v>
      </c>
      <c r="AM25" s="15">
        <v>461</v>
      </c>
      <c r="AN25" s="15">
        <v>348</v>
      </c>
      <c r="AO25" s="15">
        <v>320</v>
      </c>
      <c r="AP25" s="15">
        <v>165</v>
      </c>
      <c r="AQ25" s="15"/>
      <c r="AR25" s="15">
        <v>4858</v>
      </c>
      <c r="AV25" s="13">
        <v>20000</v>
      </c>
      <c r="AW25" s="13">
        <v>20999</v>
      </c>
      <c r="AX25" s="13"/>
      <c r="AY25" s="15"/>
      <c r="AZ25" s="15"/>
      <c r="BA25" s="15"/>
      <c r="BB25" s="15"/>
      <c r="BC25" s="15"/>
      <c r="BD25" s="15"/>
    </row>
    <row r="26" spans="1:56" x14ac:dyDescent="0.3">
      <c r="A26" s="13">
        <v>21000</v>
      </c>
      <c r="B26" s="13">
        <v>21999</v>
      </c>
      <c r="C26" s="13"/>
      <c r="D26" s="16" t="s">
        <v>9</v>
      </c>
      <c r="E26" s="15">
        <v>602</v>
      </c>
      <c r="F26" s="15">
        <v>526</v>
      </c>
      <c r="G26" s="15">
        <v>211</v>
      </c>
      <c r="H26" s="15">
        <v>237</v>
      </c>
      <c r="I26" s="15">
        <v>109</v>
      </c>
      <c r="J26" s="15">
        <v>75</v>
      </c>
      <c r="L26" s="16" t="s">
        <v>10</v>
      </c>
      <c r="M26" s="15">
        <v>676</v>
      </c>
      <c r="N26" s="15">
        <v>591</v>
      </c>
      <c r="O26" s="15">
        <v>237</v>
      </c>
      <c r="P26" s="15">
        <v>266</v>
      </c>
      <c r="Q26" s="15">
        <v>122</v>
      </c>
      <c r="R26" s="15">
        <v>84</v>
      </c>
      <c r="T26" s="16" t="s">
        <v>11</v>
      </c>
      <c r="U26" s="15">
        <v>73</v>
      </c>
      <c r="V26" s="15">
        <v>64</v>
      </c>
      <c r="W26" s="15">
        <v>26</v>
      </c>
      <c r="X26" s="15">
        <v>29</v>
      </c>
      <c r="Y26" s="15">
        <v>13</v>
      </c>
      <c r="Z26" s="15">
        <v>9</v>
      </c>
      <c r="AB26" s="16" t="s">
        <v>12</v>
      </c>
      <c r="AC26" s="15">
        <v>118</v>
      </c>
      <c r="AD26" s="15">
        <v>103</v>
      </c>
      <c r="AE26" s="15">
        <v>41</v>
      </c>
      <c r="AF26" s="15">
        <v>46</v>
      </c>
      <c r="AG26" s="15">
        <v>21</v>
      </c>
      <c r="AH26" s="15">
        <v>15</v>
      </c>
      <c r="AI26" s="15"/>
      <c r="AJ26" s="16" t="s">
        <v>13</v>
      </c>
      <c r="AK26" s="15">
        <v>1469</v>
      </c>
      <c r="AL26" s="15">
        <v>1284</v>
      </c>
      <c r="AM26" s="15">
        <v>515</v>
      </c>
      <c r="AN26" s="15">
        <v>578</v>
      </c>
      <c r="AO26" s="15">
        <v>265</v>
      </c>
      <c r="AP26" s="15">
        <v>183</v>
      </c>
      <c r="AQ26" s="15"/>
      <c r="AR26" s="15">
        <v>4294</v>
      </c>
      <c r="AV26" s="13">
        <v>21000</v>
      </c>
      <c r="AW26" s="13">
        <v>21999</v>
      </c>
      <c r="AX26" s="13"/>
      <c r="AY26" s="15"/>
      <c r="AZ26" s="15"/>
      <c r="BA26" s="15"/>
      <c r="BB26" s="15"/>
      <c r="BC26" s="15"/>
      <c r="BD26" s="15"/>
    </row>
    <row r="27" spans="1:56" x14ac:dyDescent="0.3">
      <c r="A27" s="13">
        <v>22000</v>
      </c>
      <c r="B27" s="13">
        <v>22999</v>
      </c>
      <c r="C27" s="13"/>
      <c r="D27" s="16" t="s">
        <v>9</v>
      </c>
      <c r="E27" s="15">
        <v>520</v>
      </c>
      <c r="F27" s="15">
        <v>445</v>
      </c>
      <c r="G27" s="15">
        <v>178</v>
      </c>
      <c r="H27" s="15">
        <v>188</v>
      </c>
      <c r="I27" s="15">
        <v>95</v>
      </c>
      <c r="J27" s="15">
        <v>62</v>
      </c>
      <c r="L27" s="16" t="s">
        <v>10</v>
      </c>
      <c r="M27" s="15">
        <v>584</v>
      </c>
      <c r="N27" s="15">
        <v>499</v>
      </c>
      <c r="O27" s="15">
        <v>200</v>
      </c>
      <c r="P27" s="15">
        <v>211</v>
      </c>
      <c r="Q27" s="15">
        <v>107</v>
      </c>
      <c r="R27" s="15">
        <v>69</v>
      </c>
      <c r="T27" s="16" t="s">
        <v>11</v>
      </c>
      <c r="U27" s="15">
        <v>63</v>
      </c>
      <c r="V27" s="15">
        <v>54</v>
      </c>
      <c r="W27" s="15">
        <v>22</v>
      </c>
      <c r="X27" s="15">
        <v>23</v>
      </c>
      <c r="Y27" s="15">
        <v>12</v>
      </c>
      <c r="Z27" s="15">
        <v>8</v>
      </c>
      <c r="AB27" s="16" t="s">
        <v>12</v>
      </c>
      <c r="AC27" s="15">
        <v>102</v>
      </c>
      <c r="AD27" s="15">
        <v>87</v>
      </c>
      <c r="AE27" s="15">
        <v>35</v>
      </c>
      <c r="AF27" s="15">
        <v>37</v>
      </c>
      <c r="AG27" s="15">
        <v>19</v>
      </c>
      <c r="AH27" s="15">
        <v>12</v>
      </c>
      <c r="AI27" s="15"/>
      <c r="AJ27" s="16" t="s">
        <v>13</v>
      </c>
      <c r="AK27" s="15">
        <v>1269</v>
      </c>
      <c r="AL27" s="15">
        <v>1085</v>
      </c>
      <c r="AM27" s="15">
        <v>435</v>
      </c>
      <c r="AN27" s="15">
        <v>459</v>
      </c>
      <c r="AO27" s="15">
        <v>233</v>
      </c>
      <c r="AP27" s="15">
        <v>151</v>
      </c>
      <c r="AQ27" s="15"/>
      <c r="AR27" s="15">
        <v>3632</v>
      </c>
      <c r="AV27" s="13">
        <v>22000</v>
      </c>
      <c r="AW27" s="13">
        <v>22999</v>
      </c>
      <c r="AX27" s="13"/>
      <c r="AY27" s="15"/>
      <c r="AZ27" s="15"/>
      <c r="BA27" s="15"/>
      <c r="BB27" s="15"/>
      <c r="BC27" s="15"/>
      <c r="BD27" s="15"/>
    </row>
    <row r="28" spans="1:56" x14ac:dyDescent="0.3">
      <c r="A28" s="41">
        <v>23000</v>
      </c>
      <c r="B28" s="13">
        <v>23999</v>
      </c>
      <c r="C28" s="13"/>
      <c r="D28" s="16" t="s">
        <v>9</v>
      </c>
      <c r="E28" s="15">
        <v>629</v>
      </c>
      <c r="F28" s="15">
        <v>550</v>
      </c>
      <c r="G28" s="15">
        <v>218</v>
      </c>
      <c r="H28" s="15">
        <v>196</v>
      </c>
      <c r="I28" s="15">
        <v>117</v>
      </c>
      <c r="J28" s="15">
        <v>56</v>
      </c>
      <c r="L28" s="16" t="s">
        <v>10</v>
      </c>
      <c r="M28" s="15">
        <v>706</v>
      </c>
      <c r="N28" s="15">
        <v>617</v>
      </c>
      <c r="O28" s="15">
        <v>245</v>
      </c>
      <c r="P28" s="15">
        <v>220</v>
      </c>
      <c r="Q28" s="15">
        <v>132</v>
      </c>
      <c r="R28" s="15">
        <v>63</v>
      </c>
      <c r="T28" s="16" t="s">
        <v>11</v>
      </c>
      <c r="U28" s="15">
        <v>77</v>
      </c>
      <c r="V28" s="15">
        <v>67</v>
      </c>
      <c r="W28" s="15">
        <v>27</v>
      </c>
      <c r="X28" s="15">
        <v>24</v>
      </c>
      <c r="Y28" s="15">
        <v>14</v>
      </c>
      <c r="Z28" s="15">
        <v>7</v>
      </c>
      <c r="AB28" s="16" t="s">
        <v>12</v>
      </c>
      <c r="AC28" s="15">
        <v>123</v>
      </c>
      <c r="AD28" s="15">
        <v>107</v>
      </c>
      <c r="AE28" s="15">
        <v>43</v>
      </c>
      <c r="AF28" s="15">
        <v>38</v>
      </c>
      <c r="AG28" s="15">
        <v>23</v>
      </c>
      <c r="AH28" s="15">
        <v>11</v>
      </c>
      <c r="AI28" s="15"/>
      <c r="AJ28" s="16" t="s">
        <v>13</v>
      </c>
      <c r="AK28" s="15">
        <v>1535</v>
      </c>
      <c r="AL28" s="15">
        <v>1341</v>
      </c>
      <c r="AM28" s="15">
        <v>533</v>
      </c>
      <c r="AN28" s="15">
        <v>478</v>
      </c>
      <c r="AO28" s="15">
        <v>286</v>
      </c>
      <c r="AP28" s="15">
        <v>137</v>
      </c>
      <c r="AQ28" s="15"/>
      <c r="AR28" s="15">
        <v>4310</v>
      </c>
      <c r="AV28" s="41">
        <v>23000</v>
      </c>
      <c r="AW28" s="13">
        <v>23999</v>
      </c>
      <c r="AX28" s="13"/>
      <c r="AY28" s="15"/>
      <c r="AZ28" s="15"/>
      <c r="BA28" s="15"/>
      <c r="BB28" s="15"/>
      <c r="BC28" s="15"/>
      <c r="BD28" s="15"/>
    </row>
    <row r="29" spans="1:56" x14ac:dyDescent="0.3">
      <c r="A29" s="13">
        <v>24000</v>
      </c>
      <c r="B29" s="13">
        <v>24999</v>
      </c>
      <c r="C29" s="13"/>
      <c r="D29" s="16" t="s">
        <v>9</v>
      </c>
      <c r="E29" s="15">
        <v>0</v>
      </c>
      <c r="F29" s="15">
        <v>493</v>
      </c>
      <c r="G29" s="15">
        <v>200</v>
      </c>
      <c r="H29" s="15">
        <v>199</v>
      </c>
      <c r="I29" s="15">
        <v>103</v>
      </c>
      <c r="J29" s="15">
        <v>51</v>
      </c>
      <c r="L29" s="16" t="s">
        <v>10</v>
      </c>
      <c r="M29" s="15">
        <v>0</v>
      </c>
      <c r="N29" s="15">
        <v>553</v>
      </c>
      <c r="O29" s="15">
        <v>224</v>
      </c>
      <c r="P29" s="15">
        <v>223</v>
      </c>
      <c r="Q29" s="15">
        <v>116</v>
      </c>
      <c r="R29" s="15">
        <v>57</v>
      </c>
      <c r="T29" s="16" t="s">
        <v>11</v>
      </c>
      <c r="U29" s="15">
        <v>0</v>
      </c>
      <c r="V29" s="15">
        <v>60</v>
      </c>
      <c r="W29" s="15">
        <v>24</v>
      </c>
      <c r="X29" s="15">
        <v>24</v>
      </c>
      <c r="Y29" s="15">
        <v>13</v>
      </c>
      <c r="Z29" s="15">
        <v>6</v>
      </c>
      <c r="AB29" s="16" t="s">
        <v>12</v>
      </c>
      <c r="AC29" s="15">
        <v>0</v>
      </c>
      <c r="AD29" s="15">
        <v>96</v>
      </c>
      <c r="AE29" s="15">
        <v>39</v>
      </c>
      <c r="AF29" s="15">
        <v>39</v>
      </c>
      <c r="AG29" s="15">
        <v>20</v>
      </c>
      <c r="AH29" s="15">
        <v>10</v>
      </c>
      <c r="AI29" s="15"/>
      <c r="AJ29" s="16" t="s">
        <v>13</v>
      </c>
      <c r="AK29" s="15">
        <v>0</v>
      </c>
      <c r="AL29" s="15">
        <v>1202</v>
      </c>
      <c r="AM29" s="15">
        <v>487</v>
      </c>
      <c r="AN29" s="15">
        <v>485</v>
      </c>
      <c r="AO29" s="15">
        <v>252</v>
      </c>
      <c r="AP29" s="15">
        <v>124</v>
      </c>
      <c r="AQ29" s="15"/>
      <c r="AR29" s="15">
        <v>2550</v>
      </c>
      <c r="AV29" s="13">
        <v>24000</v>
      </c>
      <c r="AW29" s="13">
        <v>24999</v>
      </c>
      <c r="AX29" s="13"/>
      <c r="AY29" s="15"/>
      <c r="AZ29" s="15"/>
      <c r="BA29" s="15"/>
      <c r="BB29" s="15"/>
      <c r="BC29" s="15"/>
      <c r="BD29" s="15"/>
    </row>
    <row r="30" spans="1:56" x14ac:dyDescent="0.3">
      <c r="A30" s="13">
        <v>25000</v>
      </c>
      <c r="B30" s="13">
        <v>25999</v>
      </c>
      <c r="C30" s="13"/>
      <c r="D30" s="16" t="s">
        <v>9</v>
      </c>
      <c r="E30" s="15">
        <v>0</v>
      </c>
      <c r="F30" s="15">
        <v>549</v>
      </c>
      <c r="G30" s="15">
        <v>197</v>
      </c>
      <c r="H30" s="15">
        <v>115</v>
      </c>
      <c r="I30" s="15">
        <v>100</v>
      </c>
      <c r="J30" s="15">
        <v>56</v>
      </c>
      <c r="L30" s="16" t="s">
        <v>10</v>
      </c>
      <c r="M30" s="15">
        <v>0</v>
      </c>
      <c r="N30" s="15">
        <v>616</v>
      </c>
      <c r="O30" s="15">
        <v>221</v>
      </c>
      <c r="P30" s="15">
        <v>129</v>
      </c>
      <c r="Q30" s="15">
        <v>112</v>
      </c>
      <c r="R30" s="15">
        <v>63</v>
      </c>
      <c r="T30" s="16" t="s">
        <v>11</v>
      </c>
      <c r="U30" s="15">
        <v>0</v>
      </c>
      <c r="V30" s="15">
        <v>67</v>
      </c>
      <c r="W30" s="15">
        <v>24</v>
      </c>
      <c r="X30" s="15">
        <v>14</v>
      </c>
      <c r="Y30" s="15">
        <v>12</v>
      </c>
      <c r="Z30" s="15">
        <v>7</v>
      </c>
      <c r="AB30" s="16" t="s">
        <v>12</v>
      </c>
      <c r="AC30" s="15">
        <v>0</v>
      </c>
      <c r="AD30" s="15">
        <v>107</v>
      </c>
      <c r="AE30" s="15">
        <v>38</v>
      </c>
      <c r="AF30" s="15">
        <v>22</v>
      </c>
      <c r="AG30" s="15">
        <v>20</v>
      </c>
      <c r="AH30" s="15">
        <v>11</v>
      </c>
      <c r="AI30" s="15"/>
      <c r="AJ30" s="16" t="s">
        <v>13</v>
      </c>
      <c r="AK30" s="15">
        <v>0</v>
      </c>
      <c r="AL30" s="15">
        <v>1339</v>
      </c>
      <c r="AM30" s="15">
        <v>480</v>
      </c>
      <c r="AN30" s="15">
        <v>280</v>
      </c>
      <c r="AO30" s="15">
        <v>244</v>
      </c>
      <c r="AP30" s="15">
        <v>137</v>
      </c>
      <c r="AQ30" s="15"/>
      <c r="AR30" s="15">
        <v>2480</v>
      </c>
      <c r="AV30" s="13">
        <v>25000</v>
      </c>
      <c r="AW30" s="13">
        <v>25999</v>
      </c>
      <c r="AX30" s="13"/>
      <c r="AY30" s="15"/>
      <c r="AZ30" s="15"/>
      <c r="BA30" s="15"/>
      <c r="BB30" s="15"/>
      <c r="BC30" s="15"/>
      <c r="BD30" s="15"/>
    </row>
    <row r="31" spans="1:56" x14ac:dyDescent="0.3">
      <c r="A31" s="40">
        <v>26000</v>
      </c>
      <c r="B31" s="13">
        <v>26999</v>
      </c>
      <c r="C31" s="13"/>
      <c r="D31" s="16" t="s">
        <v>9</v>
      </c>
      <c r="E31" s="15">
        <v>0</v>
      </c>
      <c r="F31" s="15">
        <v>593</v>
      </c>
      <c r="G31" s="15">
        <v>213</v>
      </c>
      <c r="H31" s="15">
        <v>123</v>
      </c>
      <c r="I31" s="15">
        <v>105</v>
      </c>
      <c r="J31" s="15">
        <v>63</v>
      </c>
      <c r="L31" s="16" t="s">
        <v>10</v>
      </c>
      <c r="M31" s="15">
        <v>0</v>
      </c>
      <c r="N31" s="15">
        <v>665</v>
      </c>
      <c r="O31" s="15">
        <v>239</v>
      </c>
      <c r="P31" s="15">
        <v>138</v>
      </c>
      <c r="Q31" s="15">
        <v>117</v>
      </c>
      <c r="R31" s="15">
        <v>70</v>
      </c>
      <c r="T31" s="16" t="s">
        <v>11</v>
      </c>
      <c r="U31" s="15">
        <v>0</v>
      </c>
      <c r="V31" s="15">
        <v>72</v>
      </c>
      <c r="W31" s="15">
        <v>26</v>
      </c>
      <c r="X31" s="15">
        <v>15</v>
      </c>
      <c r="Y31" s="15">
        <v>13</v>
      </c>
      <c r="Z31" s="15">
        <v>8</v>
      </c>
      <c r="AB31" s="16" t="s">
        <v>12</v>
      </c>
      <c r="AC31" s="15">
        <v>0</v>
      </c>
      <c r="AD31" s="15">
        <v>116</v>
      </c>
      <c r="AE31" s="15">
        <v>42</v>
      </c>
      <c r="AF31" s="15">
        <v>24</v>
      </c>
      <c r="AG31" s="15">
        <v>20</v>
      </c>
      <c r="AH31" s="15">
        <v>12</v>
      </c>
      <c r="AI31" s="15"/>
      <c r="AJ31" s="16" t="s">
        <v>13</v>
      </c>
      <c r="AK31" s="15">
        <v>0</v>
      </c>
      <c r="AL31" s="15">
        <v>1446</v>
      </c>
      <c r="AM31" s="15">
        <v>520</v>
      </c>
      <c r="AN31" s="15">
        <v>300</v>
      </c>
      <c r="AO31" s="15">
        <v>255</v>
      </c>
      <c r="AP31" s="15">
        <v>153</v>
      </c>
      <c r="AQ31" s="15"/>
      <c r="AR31" s="15">
        <v>2674</v>
      </c>
      <c r="AV31" s="40">
        <v>26000</v>
      </c>
      <c r="AW31" s="13">
        <v>26999</v>
      </c>
      <c r="AX31" s="13"/>
      <c r="AY31" s="15"/>
      <c r="AZ31" s="15"/>
      <c r="BA31" s="15"/>
      <c r="BB31" s="15"/>
      <c r="BC31" s="15"/>
      <c r="BD31" s="15"/>
    </row>
    <row r="32" spans="1:56" x14ac:dyDescent="0.3">
      <c r="A32" s="13">
        <v>27000</v>
      </c>
      <c r="B32" s="13">
        <v>27999</v>
      </c>
      <c r="C32" s="13"/>
      <c r="D32" s="16" t="s">
        <v>9</v>
      </c>
      <c r="E32" s="15">
        <v>0</v>
      </c>
      <c r="F32" s="15">
        <v>507</v>
      </c>
      <c r="G32" s="15">
        <v>186</v>
      </c>
      <c r="H32" s="15">
        <v>101</v>
      </c>
      <c r="I32" s="15">
        <v>90</v>
      </c>
      <c r="J32" s="15">
        <v>54</v>
      </c>
      <c r="L32" s="16" t="s">
        <v>10</v>
      </c>
      <c r="M32" s="15">
        <v>0</v>
      </c>
      <c r="N32" s="15">
        <v>569</v>
      </c>
      <c r="O32" s="15">
        <v>208</v>
      </c>
      <c r="P32" s="15">
        <v>113</v>
      </c>
      <c r="Q32" s="15">
        <v>101</v>
      </c>
      <c r="R32" s="15">
        <v>60</v>
      </c>
      <c r="T32" s="16" t="s">
        <v>11</v>
      </c>
      <c r="U32" s="15">
        <v>0</v>
      </c>
      <c r="V32" s="15">
        <v>62</v>
      </c>
      <c r="W32" s="15">
        <v>23</v>
      </c>
      <c r="X32" s="15">
        <v>12</v>
      </c>
      <c r="Y32" s="15">
        <v>11</v>
      </c>
      <c r="Z32" s="15">
        <v>7</v>
      </c>
      <c r="AB32" s="16" t="s">
        <v>12</v>
      </c>
      <c r="AC32" s="15">
        <v>0</v>
      </c>
      <c r="AD32" s="15">
        <v>99</v>
      </c>
      <c r="AE32" s="15">
        <v>36</v>
      </c>
      <c r="AF32" s="15">
        <v>20</v>
      </c>
      <c r="AG32" s="15">
        <v>18</v>
      </c>
      <c r="AH32" s="15">
        <v>10</v>
      </c>
      <c r="AI32" s="15"/>
      <c r="AJ32" s="16" t="s">
        <v>13</v>
      </c>
      <c r="AK32" s="15">
        <v>0</v>
      </c>
      <c r="AL32" s="15">
        <v>1237</v>
      </c>
      <c r="AM32" s="15">
        <v>453</v>
      </c>
      <c r="AN32" s="15">
        <v>246</v>
      </c>
      <c r="AO32" s="15">
        <v>220</v>
      </c>
      <c r="AP32" s="15">
        <v>131</v>
      </c>
      <c r="AQ32" s="15"/>
      <c r="AR32" s="15">
        <v>2287</v>
      </c>
      <c r="AV32" s="13">
        <v>27000</v>
      </c>
      <c r="AW32" s="13">
        <v>27999</v>
      </c>
      <c r="AX32" s="13"/>
      <c r="AY32" s="15"/>
      <c r="AZ32" s="15"/>
      <c r="BA32" s="15"/>
      <c r="BB32" s="15"/>
      <c r="BC32" s="15"/>
      <c r="BD32" s="15"/>
    </row>
    <row r="33" spans="1:56" x14ac:dyDescent="0.3">
      <c r="A33" s="13">
        <v>28000</v>
      </c>
      <c r="B33" s="13">
        <v>28999</v>
      </c>
      <c r="C33" s="13"/>
      <c r="D33" s="16" t="s">
        <v>9</v>
      </c>
      <c r="E33" s="15">
        <v>0</v>
      </c>
      <c r="F33" s="15">
        <v>626</v>
      </c>
      <c r="G33" s="15">
        <v>213</v>
      </c>
      <c r="H33" s="15">
        <v>123</v>
      </c>
      <c r="I33" s="15">
        <v>111</v>
      </c>
      <c r="J33" s="15">
        <v>62</v>
      </c>
      <c r="L33" s="16" t="s">
        <v>10</v>
      </c>
      <c r="M33" s="15">
        <v>0</v>
      </c>
      <c r="N33" s="15">
        <v>703</v>
      </c>
      <c r="O33" s="15">
        <v>239</v>
      </c>
      <c r="P33" s="15">
        <v>138</v>
      </c>
      <c r="Q33" s="15">
        <v>124</v>
      </c>
      <c r="R33" s="15">
        <v>69</v>
      </c>
      <c r="T33" s="16" t="s">
        <v>11</v>
      </c>
      <c r="U33" s="15">
        <v>0</v>
      </c>
      <c r="V33" s="15">
        <v>76</v>
      </c>
      <c r="W33" s="15">
        <v>26</v>
      </c>
      <c r="X33" s="15">
        <v>15</v>
      </c>
      <c r="Y33" s="15">
        <v>14</v>
      </c>
      <c r="Z33" s="15">
        <v>8</v>
      </c>
      <c r="AB33" s="16" t="s">
        <v>12</v>
      </c>
      <c r="AC33" s="15">
        <v>0</v>
      </c>
      <c r="AD33" s="15">
        <v>122</v>
      </c>
      <c r="AE33" s="15">
        <v>42</v>
      </c>
      <c r="AF33" s="15">
        <v>24</v>
      </c>
      <c r="AG33" s="15">
        <v>22</v>
      </c>
      <c r="AH33" s="15">
        <v>12</v>
      </c>
      <c r="AI33" s="15"/>
      <c r="AJ33" s="16" t="s">
        <v>13</v>
      </c>
      <c r="AK33" s="15">
        <v>0</v>
      </c>
      <c r="AL33" s="15">
        <v>1527</v>
      </c>
      <c r="AM33" s="15">
        <v>520</v>
      </c>
      <c r="AN33" s="15">
        <v>300</v>
      </c>
      <c r="AO33" s="15">
        <v>271</v>
      </c>
      <c r="AP33" s="15">
        <v>151</v>
      </c>
      <c r="AQ33" s="15"/>
      <c r="AR33" s="15">
        <v>2769</v>
      </c>
      <c r="AV33" s="13">
        <v>28000</v>
      </c>
      <c r="AW33" s="13">
        <v>28999</v>
      </c>
      <c r="AX33" s="13"/>
      <c r="AY33" s="15"/>
      <c r="AZ33" s="15"/>
      <c r="BA33" s="15"/>
      <c r="BB33" s="15"/>
      <c r="BC33" s="15"/>
      <c r="BD33" s="15"/>
    </row>
    <row r="34" spans="1:56" x14ac:dyDescent="0.3">
      <c r="A34" s="13">
        <v>29000</v>
      </c>
      <c r="B34" s="13">
        <v>29999</v>
      </c>
      <c r="C34" s="13"/>
      <c r="D34" s="16" t="s">
        <v>9</v>
      </c>
      <c r="E34" s="15">
        <v>0</v>
      </c>
      <c r="F34" s="15">
        <v>319</v>
      </c>
      <c r="G34" s="15">
        <v>193</v>
      </c>
      <c r="H34" s="15">
        <v>114</v>
      </c>
      <c r="I34" s="15">
        <v>100</v>
      </c>
      <c r="J34" s="15">
        <v>63</v>
      </c>
      <c r="L34" s="16" t="s">
        <v>10</v>
      </c>
      <c r="M34" s="15">
        <v>0</v>
      </c>
      <c r="N34" s="15">
        <v>358</v>
      </c>
      <c r="O34" s="15">
        <v>217</v>
      </c>
      <c r="P34" s="15">
        <v>128</v>
      </c>
      <c r="Q34" s="15">
        <v>113</v>
      </c>
      <c r="R34" s="15">
        <v>71</v>
      </c>
      <c r="T34" s="16" t="s">
        <v>11</v>
      </c>
      <c r="U34" s="15">
        <v>0</v>
      </c>
      <c r="V34" s="15">
        <v>39</v>
      </c>
      <c r="W34" s="15">
        <v>24</v>
      </c>
      <c r="X34" s="15">
        <v>14</v>
      </c>
      <c r="Y34" s="15">
        <v>12</v>
      </c>
      <c r="Z34" s="15">
        <v>8</v>
      </c>
      <c r="AB34" s="16" t="s">
        <v>12</v>
      </c>
      <c r="AC34" s="15">
        <v>0</v>
      </c>
      <c r="AD34" s="15">
        <v>62</v>
      </c>
      <c r="AE34" s="15">
        <v>38</v>
      </c>
      <c r="AF34" s="15">
        <v>22</v>
      </c>
      <c r="AG34" s="15">
        <v>20</v>
      </c>
      <c r="AH34" s="15">
        <v>12</v>
      </c>
      <c r="AI34" s="15"/>
      <c r="AJ34" s="16" t="s">
        <v>13</v>
      </c>
      <c r="AK34" s="15">
        <v>0</v>
      </c>
      <c r="AL34" s="15">
        <v>778</v>
      </c>
      <c r="AM34" s="15">
        <v>472</v>
      </c>
      <c r="AN34" s="15">
        <v>278</v>
      </c>
      <c r="AO34" s="15">
        <v>245</v>
      </c>
      <c r="AP34" s="15">
        <v>154</v>
      </c>
      <c r="AQ34" s="15"/>
      <c r="AR34" s="15">
        <v>1927</v>
      </c>
      <c r="AV34" s="13">
        <v>29000</v>
      </c>
      <c r="AW34" s="13">
        <v>29999</v>
      </c>
      <c r="AX34" s="13"/>
      <c r="AY34" s="15"/>
      <c r="AZ34" s="15"/>
      <c r="BA34" s="15"/>
      <c r="BB34" s="15"/>
      <c r="BC34" s="15"/>
      <c r="BD34" s="15"/>
    </row>
    <row r="35" spans="1:56" x14ac:dyDescent="0.3">
      <c r="A35" s="13">
        <v>30000</v>
      </c>
      <c r="B35" s="13">
        <v>30999</v>
      </c>
      <c r="C35" s="13"/>
      <c r="D35" s="16" t="s">
        <v>9</v>
      </c>
      <c r="E35" s="15">
        <v>0</v>
      </c>
      <c r="F35" s="15">
        <v>332</v>
      </c>
      <c r="G35" s="15">
        <v>208</v>
      </c>
      <c r="H35" s="15">
        <v>119</v>
      </c>
      <c r="I35" s="15">
        <v>115</v>
      </c>
      <c r="J35" s="15">
        <v>82</v>
      </c>
      <c r="L35" s="16" t="s">
        <v>10</v>
      </c>
      <c r="M35" s="15">
        <v>0</v>
      </c>
      <c r="N35" s="15">
        <v>373</v>
      </c>
      <c r="O35" s="15">
        <v>233</v>
      </c>
      <c r="P35" s="15">
        <v>133</v>
      </c>
      <c r="Q35" s="15">
        <v>129</v>
      </c>
      <c r="R35" s="15">
        <v>92</v>
      </c>
      <c r="T35" s="16" t="s">
        <v>11</v>
      </c>
      <c r="U35" s="15">
        <v>0</v>
      </c>
      <c r="V35" s="15">
        <v>41</v>
      </c>
      <c r="W35" s="15">
        <v>25</v>
      </c>
      <c r="X35" s="15">
        <v>15</v>
      </c>
      <c r="Y35" s="15">
        <v>14</v>
      </c>
      <c r="Z35" s="15">
        <v>10</v>
      </c>
      <c r="AB35" s="16" t="s">
        <v>12</v>
      </c>
      <c r="AC35" s="15">
        <v>0</v>
      </c>
      <c r="AD35" s="15">
        <v>65</v>
      </c>
      <c r="AE35" s="15">
        <v>41</v>
      </c>
      <c r="AF35" s="15">
        <v>23</v>
      </c>
      <c r="AG35" s="15">
        <v>22</v>
      </c>
      <c r="AH35" s="15">
        <v>16</v>
      </c>
      <c r="AI35" s="15"/>
      <c r="AJ35" s="16" t="s">
        <v>13</v>
      </c>
      <c r="AK35" s="15">
        <v>0</v>
      </c>
      <c r="AL35" s="15">
        <v>811</v>
      </c>
      <c r="AM35" s="15">
        <v>507</v>
      </c>
      <c r="AN35" s="15">
        <v>290</v>
      </c>
      <c r="AO35" s="15">
        <v>280</v>
      </c>
      <c r="AP35" s="15">
        <v>200</v>
      </c>
      <c r="AQ35" s="15"/>
      <c r="AR35" s="15">
        <v>2088</v>
      </c>
      <c r="AV35" s="13">
        <v>30000</v>
      </c>
      <c r="AW35" s="13">
        <v>30999</v>
      </c>
      <c r="AX35" s="13"/>
      <c r="AY35" s="15"/>
      <c r="AZ35" s="15"/>
      <c r="BA35" s="15"/>
      <c r="BB35" s="15"/>
      <c r="BC35" s="15"/>
      <c r="BD35" s="15"/>
    </row>
    <row r="36" spans="1:56" x14ac:dyDescent="0.3">
      <c r="A36" s="41">
        <v>31000</v>
      </c>
      <c r="B36" s="13">
        <v>31999</v>
      </c>
      <c r="C36" s="13"/>
      <c r="D36" s="16" t="s">
        <v>9</v>
      </c>
      <c r="E36" s="15">
        <v>0</v>
      </c>
      <c r="F36" s="15">
        <v>370</v>
      </c>
      <c r="G36" s="15">
        <v>111</v>
      </c>
      <c r="H36" s="15">
        <v>128</v>
      </c>
      <c r="I36" s="15">
        <v>87</v>
      </c>
      <c r="J36" s="15">
        <v>86</v>
      </c>
      <c r="L36" s="16" t="s">
        <v>10</v>
      </c>
      <c r="M36" s="15">
        <v>0</v>
      </c>
      <c r="N36" s="15">
        <v>415</v>
      </c>
      <c r="O36" s="15">
        <v>125</v>
      </c>
      <c r="P36" s="15">
        <v>144</v>
      </c>
      <c r="Q36" s="15">
        <v>98</v>
      </c>
      <c r="R36" s="15">
        <v>97</v>
      </c>
      <c r="T36" s="16" t="s">
        <v>11</v>
      </c>
      <c r="U36" s="15">
        <v>0</v>
      </c>
      <c r="V36" s="15">
        <v>45</v>
      </c>
      <c r="W36" s="15">
        <v>14</v>
      </c>
      <c r="X36" s="15">
        <v>16</v>
      </c>
      <c r="Y36" s="15">
        <v>11</v>
      </c>
      <c r="Z36" s="15">
        <v>11</v>
      </c>
      <c r="AB36" s="16" t="s">
        <v>12</v>
      </c>
      <c r="AC36" s="15">
        <v>0</v>
      </c>
      <c r="AD36" s="15">
        <v>72</v>
      </c>
      <c r="AE36" s="15">
        <v>22</v>
      </c>
      <c r="AF36" s="15">
        <v>25</v>
      </c>
      <c r="AG36" s="15">
        <v>17</v>
      </c>
      <c r="AH36" s="15">
        <v>17</v>
      </c>
      <c r="AI36" s="15"/>
      <c r="AJ36" s="16" t="s">
        <v>13</v>
      </c>
      <c r="AK36" s="15">
        <v>0</v>
      </c>
      <c r="AL36" s="15">
        <v>902</v>
      </c>
      <c r="AM36" s="15">
        <v>272</v>
      </c>
      <c r="AN36" s="15">
        <v>313</v>
      </c>
      <c r="AO36" s="15">
        <v>213</v>
      </c>
      <c r="AP36" s="15">
        <v>211</v>
      </c>
      <c r="AQ36" s="15"/>
      <c r="AR36" s="15">
        <v>1911</v>
      </c>
      <c r="AV36" s="41">
        <v>31000</v>
      </c>
      <c r="AW36" s="13">
        <v>31999</v>
      </c>
      <c r="AX36" s="13"/>
      <c r="AY36" s="15"/>
      <c r="AZ36" s="15"/>
      <c r="BA36" s="15"/>
      <c r="BB36" s="15"/>
      <c r="BC36" s="15"/>
      <c r="BD36" s="15"/>
    </row>
    <row r="37" spans="1:56" x14ac:dyDescent="0.3">
      <c r="A37" s="13">
        <v>32000</v>
      </c>
      <c r="B37" s="13">
        <v>32999</v>
      </c>
      <c r="C37" s="13"/>
      <c r="D37" s="16" t="s">
        <v>9</v>
      </c>
      <c r="E37" s="15">
        <v>0</v>
      </c>
      <c r="F37" s="15">
        <v>0</v>
      </c>
      <c r="G37" s="15">
        <v>100</v>
      </c>
      <c r="H37" s="15">
        <v>109</v>
      </c>
      <c r="I37" s="15">
        <v>74</v>
      </c>
      <c r="J37" s="15">
        <v>77</v>
      </c>
      <c r="L37" s="16" t="s">
        <v>10</v>
      </c>
      <c r="M37" s="15">
        <v>0</v>
      </c>
      <c r="N37" s="15">
        <v>0</v>
      </c>
      <c r="O37" s="15">
        <v>113</v>
      </c>
      <c r="P37" s="15">
        <v>123</v>
      </c>
      <c r="Q37" s="15">
        <v>83</v>
      </c>
      <c r="R37" s="15">
        <v>87</v>
      </c>
      <c r="T37" s="16" t="s">
        <v>11</v>
      </c>
      <c r="U37" s="15">
        <v>0</v>
      </c>
      <c r="V37" s="15">
        <v>0</v>
      </c>
      <c r="W37" s="15">
        <v>12</v>
      </c>
      <c r="X37" s="15">
        <v>13</v>
      </c>
      <c r="Y37" s="15">
        <v>9</v>
      </c>
      <c r="Z37" s="15">
        <v>9</v>
      </c>
      <c r="AB37" s="16" t="s">
        <v>12</v>
      </c>
      <c r="AC37" s="15">
        <v>0</v>
      </c>
      <c r="AD37" s="15">
        <v>0</v>
      </c>
      <c r="AE37" s="15">
        <v>20</v>
      </c>
      <c r="AF37" s="15">
        <v>21</v>
      </c>
      <c r="AG37" s="15">
        <v>14</v>
      </c>
      <c r="AH37" s="15">
        <v>15</v>
      </c>
      <c r="AI37" s="15"/>
      <c r="AJ37" s="16" t="s">
        <v>13</v>
      </c>
      <c r="AK37" s="15">
        <v>0</v>
      </c>
      <c r="AL37" s="15">
        <v>0</v>
      </c>
      <c r="AM37" s="15">
        <v>245</v>
      </c>
      <c r="AN37" s="15">
        <v>266</v>
      </c>
      <c r="AO37" s="15">
        <v>180</v>
      </c>
      <c r="AP37" s="15">
        <v>188</v>
      </c>
      <c r="AQ37" s="15"/>
      <c r="AR37" s="15">
        <v>879</v>
      </c>
      <c r="AV37" s="13">
        <v>32000</v>
      </c>
      <c r="AW37" s="13">
        <v>32999</v>
      </c>
      <c r="AX37" s="13"/>
      <c r="AY37" s="15"/>
      <c r="AZ37" s="15"/>
      <c r="BA37" s="15"/>
      <c r="BB37" s="15"/>
      <c r="BC37" s="15"/>
      <c r="BD37" s="15"/>
    </row>
    <row r="38" spans="1:56" x14ac:dyDescent="0.3">
      <c r="A38" s="40">
        <v>33000</v>
      </c>
      <c r="B38" s="13">
        <v>33999</v>
      </c>
      <c r="C38" s="13"/>
      <c r="D38" s="16" t="s">
        <v>9</v>
      </c>
      <c r="E38" s="15">
        <v>0</v>
      </c>
      <c r="F38" s="15">
        <v>0</v>
      </c>
      <c r="G38" s="15">
        <v>129</v>
      </c>
      <c r="H38" s="15">
        <v>140</v>
      </c>
      <c r="I38" s="15">
        <v>89</v>
      </c>
      <c r="J38" s="15">
        <v>59</v>
      </c>
      <c r="L38" s="16" t="s">
        <v>10</v>
      </c>
      <c r="M38" s="15">
        <v>0</v>
      </c>
      <c r="N38" s="15">
        <v>0</v>
      </c>
      <c r="O38" s="15">
        <v>145</v>
      </c>
      <c r="P38" s="15">
        <v>157</v>
      </c>
      <c r="Q38" s="15">
        <v>100</v>
      </c>
      <c r="R38" s="15">
        <v>66</v>
      </c>
      <c r="T38" s="16" t="s">
        <v>11</v>
      </c>
      <c r="U38" s="15">
        <v>0</v>
      </c>
      <c r="V38" s="15">
        <v>0</v>
      </c>
      <c r="W38" s="15">
        <v>16</v>
      </c>
      <c r="X38" s="15">
        <v>17</v>
      </c>
      <c r="Y38" s="15">
        <v>11</v>
      </c>
      <c r="Z38" s="15">
        <v>7</v>
      </c>
      <c r="AB38" s="16" t="s">
        <v>12</v>
      </c>
      <c r="AC38" s="15">
        <v>0</v>
      </c>
      <c r="AD38" s="15">
        <v>0</v>
      </c>
      <c r="AE38" s="15">
        <v>25</v>
      </c>
      <c r="AF38" s="15">
        <v>27</v>
      </c>
      <c r="AG38" s="15">
        <v>17</v>
      </c>
      <c r="AH38" s="15">
        <v>12</v>
      </c>
      <c r="AI38" s="15"/>
      <c r="AJ38" s="16" t="s">
        <v>13</v>
      </c>
      <c r="AK38" s="15">
        <v>0</v>
      </c>
      <c r="AL38" s="15">
        <v>0</v>
      </c>
      <c r="AM38" s="15">
        <v>315</v>
      </c>
      <c r="AN38" s="15">
        <v>341</v>
      </c>
      <c r="AO38" s="15">
        <v>217</v>
      </c>
      <c r="AP38" s="15">
        <v>144</v>
      </c>
      <c r="AQ38" s="15"/>
      <c r="AR38" s="15">
        <v>1017</v>
      </c>
      <c r="AV38" s="40">
        <v>33000</v>
      </c>
      <c r="AW38" s="13">
        <v>33999</v>
      </c>
      <c r="AX38" s="13"/>
      <c r="AY38" s="15"/>
      <c r="AZ38" s="15"/>
      <c r="BA38" s="15"/>
      <c r="BB38" s="15"/>
      <c r="BC38" s="15"/>
      <c r="BD38" s="15"/>
    </row>
    <row r="39" spans="1:56" x14ac:dyDescent="0.3">
      <c r="A39" s="13">
        <v>34000</v>
      </c>
      <c r="B39" s="13">
        <v>34999</v>
      </c>
      <c r="C39" s="13"/>
      <c r="D39" s="16" t="s">
        <v>9</v>
      </c>
      <c r="E39" s="15">
        <v>0</v>
      </c>
      <c r="F39" s="15">
        <v>0</v>
      </c>
      <c r="G39" s="15">
        <v>115</v>
      </c>
      <c r="H39" s="15">
        <v>66</v>
      </c>
      <c r="I39" s="15">
        <v>78</v>
      </c>
      <c r="J39" s="15">
        <v>58</v>
      </c>
      <c r="L39" s="16" t="s">
        <v>10</v>
      </c>
      <c r="M39" s="15">
        <v>0</v>
      </c>
      <c r="N39" s="15">
        <v>0</v>
      </c>
      <c r="O39" s="15">
        <v>129</v>
      </c>
      <c r="P39" s="15">
        <v>74</v>
      </c>
      <c r="Q39" s="15">
        <v>88</v>
      </c>
      <c r="R39" s="15">
        <v>65</v>
      </c>
      <c r="T39" s="16" t="s">
        <v>11</v>
      </c>
      <c r="U39" s="15">
        <v>0</v>
      </c>
      <c r="V39" s="15">
        <v>0</v>
      </c>
      <c r="W39" s="15">
        <v>14</v>
      </c>
      <c r="X39" s="15">
        <v>8</v>
      </c>
      <c r="Y39" s="15">
        <v>10</v>
      </c>
      <c r="Z39" s="15">
        <v>7</v>
      </c>
      <c r="AB39" s="16" t="s">
        <v>12</v>
      </c>
      <c r="AC39" s="15">
        <v>0</v>
      </c>
      <c r="AD39" s="15">
        <v>0</v>
      </c>
      <c r="AE39" s="15">
        <v>22</v>
      </c>
      <c r="AF39" s="15">
        <v>13</v>
      </c>
      <c r="AG39" s="15">
        <v>15</v>
      </c>
      <c r="AH39" s="15">
        <v>11</v>
      </c>
      <c r="AI39" s="15"/>
      <c r="AJ39" s="16" t="s">
        <v>13</v>
      </c>
      <c r="AK39" s="15">
        <v>0</v>
      </c>
      <c r="AL39" s="15">
        <v>0</v>
      </c>
      <c r="AM39" s="15">
        <v>280</v>
      </c>
      <c r="AN39" s="15">
        <v>161</v>
      </c>
      <c r="AO39" s="15">
        <v>191</v>
      </c>
      <c r="AP39" s="15">
        <v>141</v>
      </c>
      <c r="AQ39" s="15"/>
      <c r="AR39" s="15">
        <v>773</v>
      </c>
      <c r="AV39" s="13">
        <v>34000</v>
      </c>
      <c r="AW39" s="13">
        <v>34999</v>
      </c>
      <c r="AX39" s="13"/>
      <c r="AY39" s="15"/>
      <c r="AZ39" s="15"/>
      <c r="BA39" s="15"/>
      <c r="BB39" s="15"/>
      <c r="BC39" s="15"/>
      <c r="BD39" s="15"/>
    </row>
    <row r="40" spans="1:56" x14ac:dyDescent="0.3">
      <c r="A40" s="13">
        <v>35000</v>
      </c>
      <c r="B40" s="13">
        <v>35999</v>
      </c>
      <c r="D40" s="16" t="s">
        <v>9</v>
      </c>
      <c r="E40" s="15">
        <v>0</v>
      </c>
      <c r="F40" s="15">
        <v>0</v>
      </c>
      <c r="G40" s="15">
        <v>98</v>
      </c>
      <c r="H40" s="15">
        <v>62</v>
      </c>
      <c r="I40" s="15">
        <v>78</v>
      </c>
      <c r="J40" s="15">
        <v>51</v>
      </c>
      <c r="L40" s="16" t="s">
        <v>10</v>
      </c>
      <c r="M40" s="15">
        <v>0</v>
      </c>
      <c r="N40" s="15">
        <v>0</v>
      </c>
      <c r="O40" s="15">
        <v>109</v>
      </c>
      <c r="P40" s="15">
        <v>69</v>
      </c>
      <c r="Q40" s="15">
        <v>88</v>
      </c>
      <c r="R40" s="15">
        <v>57</v>
      </c>
      <c r="T40" s="16" t="s">
        <v>11</v>
      </c>
      <c r="U40" s="15">
        <v>0</v>
      </c>
      <c r="V40" s="15">
        <v>0</v>
      </c>
      <c r="W40" s="15">
        <v>12</v>
      </c>
      <c r="X40" s="15">
        <v>8</v>
      </c>
      <c r="Y40" s="15">
        <v>10</v>
      </c>
      <c r="Z40" s="15">
        <v>6</v>
      </c>
      <c r="AB40" s="16" t="s">
        <v>12</v>
      </c>
      <c r="AC40" s="15">
        <v>0</v>
      </c>
      <c r="AD40" s="15">
        <v>0</v>
      </c>
      <c r="AE40" s="15">
        <v>19</v>
      </c>
      <c r="AF40" s="15">
        <v>12</v>
      </c>
      <c r="AG40" s="15">
        <v>15</v>
      </c>
      <c r="AH40" s="15">
        <v>10</v>
      </c>
      <c r="AI40" s="15"/>
      <c r="AJ40" s="16" t="s">
        <v>13</v>
      </c>
      <c r="AK40" s="15">
        <v>0</v>
      </c>
      <c r="AL40" s="15">
        <v>0</v>
      </c>
      <c r="AM40" s="15">
        <v>238</v>
      </c>
      <c r="AN40" s="15">
        <v>151</v>
      </c>
      <c r="AO40" s="15">
        <v>191</v>
      </c>
      <c r="AP40" s="15">
        <v>124</v>
      </c>
      <c r="AQ40" s="15"/>
      <c r="AR40" s="15">
        <v>704</v>
      </c>
      <c r="AV40" s="13">
        <v>35000</v>
      </c>
      <c r="AW40" s="13">
        <v>35999</v>
      </c>
      <c r="AY40" s="15"/>
      <c r="AZ40" s="15"/>
      <c r="BA40" s="15"/>
      <c r="BB40" s="15"/>
      <c r="BC40" s="15"/>
      <c r="BD40" s="15"/>
    </row>
    <row r="41" spans="1:56" x14ac:dyDescent="0.3">
      <c r="A41" s="13">
        <v>36000</v>
      </c>
      <c r="B41" s="13">
        <v>36999</v>
      </c>
      <c r="D41" s="16" t="s">
        <v>9</v>
      </c>
      <c r="E41" s="15">
        <v>0</v>
      </c>
      <c r="F41" s="15">
        <v>0</v>
      </c>
      <c r="G41" s="15">
        <v>108</v>
      </c>
      <c r="H41" s="15">
        <v>70</v>
      </c>
      <c r="I41" s="15">
        <v>87</v>
      </c>
      <c r="J41" s="15">
        <v>65</v>
      </c>
      <c r="L41" s="16" t="s">
        <v>10</v>
      </c>
      <c r="M41" s="15">
        <v>0</v>
      </c>
      <c r="N41" s="15">
        <v>0</v>
      </c>
      <c r="O41" s="15">
        <v>121</v>
      </c>
      <c r="P41" s="15">
        <v>79</v>
      </c>
      <c r="Q41" s="15">
        <v>98</v>
      </c>
      <c r="R41" s="15">
        <v>73</v>
      </c>
      <c r="T41" s="16" t="s">
        <v>11</v>
      </c>
      <c r="U41" s="15">
        <v>0</v>
      </c>
      <c r="V41" s="15">
        <v>0</v>
      </c>
      <c r="W41" s="15">
        <v>13</v>
      </c>
      <c r="X41" s="15">
        <v>9</v>
      </c>
      <c r="Y41" s="15">
        <v>11</v>
      </c>
      <c r="Z41" s="15">
        <v>8</v>
      </c>
      <c r="AB41" s="16" t="s">
        <v>12</v>
      </c>
      <c r="AC41" s="15">
        <v>0</v>
      </c>
      <c r="AD41" s="15">
        <v>0</v>
      </c>
      <c r="AE41" s="15">
        <v>21</v>
      </c>
      <c r="AF41" s="15">
        <v>14</v>
      </c>
      <c r="AG41" s="15">
        <v>17</v>
      </c>
      <c r="AH41" s="15">
        <v>13</v>
      </c>
      <c r="AI41" s="15"/>
      <c r="AJ41" s="16" t="s">
        <v>13</v>
      </c>
      <c r="AK41" s="15">
        <v>0</v>
      </c>
      <c r="AL41" s="15">
        <v>0</v>
      </c>
      <c r="AM41" s="15">
        <v>263</v>
      </c>
      <c r="AN41" s="15">
        <v>172</v>
      </c>
      <c r="AO41" s="15">
        <v>213</v>
      </c>
      <c r="AP41" s="15">
        <v>159</v>
      </c>
      <c r="AQ41" s="15"/>
      <c r="AR41" s="15">
        <v>807</v>
      </c>
      <c r="AV41" s="13">
        <v>36000</v>
      </c>
      <c r="AW41" s="13">
        <v>36999</v>
      </c>
      <c r="AY41" s="15"/>
      <c r="AZ41" s="15"/>
      <c r="BA41" s="15"/>
      <c r="BB41" s="15"/>
      <c r="BC41" s="15"/>
      <c r="BD41" s="15"/>
    </row>
    <row r="42" spans="1:56" x14ac:dyDescent="0.3">
      <c r="A42" s="13">
        <v>37000</v>
      </c>
      <c r="B42" s="13">
        <v>37999</v>
      </c>
      <c r="D42" s="16" t="s">
        <v>9</v>
      </c>
      <c r="E42" s="15">
        <v>0</v>
      </c>
      <c r="F42" s="15">
        <v>0</v>
      </c>
      <c r="G42" s="15">
        <v>90</v>
      </c>
      <c r="H42" s="15">
        <v>64</v>
      </c>
      <c r="I42" s="15">
        <v>73</v>
      </c>
      <c r="J42" s="15">
        <v>46</v>
      </c>
      <c r="L42" s="16" t="s">
        <v>10</v>
      </c>
      <c r="M42" s="15">
        <v>0</v>
      </c>
      <c r="N42" s="15">
        <v>0</v>
      </c>
      <c r="O42" s="15">
        <v>101</v>
      </c>
      <c r="P42" s="15">
        <v>71</v>
      </c>
      <c r="Q42" s="15">
        <v>82</v>
      </c>
      <c r="R42" s="15">
        <v>52</v>
      </c>
      <c r="T42" s="16" t="s">
        <v>11</v>
      </c>
      <c r="U42" s="15">
        <v>0</v>
      </c>
      <c r="V42" s="15">
        <v>0</v>
      </c>
      <c r="W42" s="15">
        <v>11</v>
      </c>
      <c r="X42" s="15">
        <v>8</v>
      </c>
      <c r="Y42" s="15">
        <v>9</v>
      </c>
      <c r="Z42" s="15">
        <v>6</v>
      </c>
      <c r="AB42" s="16" t="s">
        <v>12</v>
      </c>
      <c r="AC42" s="15">
        <v>0</v>
      </c>
      <c r="AD42" s="15">
        <v>0</v>
      </c>
      <c r="AE42" s="15">
        <v>18</v>
      </c>
      <c r="AF42" s="15">
        <v>12</v>
      </c>
      <c r="AG42" s="15">
        <v>14</v>
      </c>
      <c r="AH42" s="15">
        <v>9</v>
      </c>
      <c r="AI42" s="15"/>
      <c r="AJ42" s="16" t="s">
        <v>13</v>
      </c>
      <c r="AK42" s="15">
        <v>0</v>
      </c>
      <c r="AL42" s="15">
        <v>0</v>
      </c>
      <c r="AM42" s="15">
        <v>220</v>
      </c>
      <c r="AN42" s="15">
        <v>155</v>
      </c>
      <c r="AO42" s="15">
        <v>178</v>
      </c>
      <c r="AP42" s="15">
        <v>113</v>
      </c>
      <c r="AQ42" s="15"/>
      <c r="AR42" s="15">
        <v>666</v>
      </c>
      <c r="AV42" s="13">
        <v>37000</v>
      </c>
      <c r="AW42" s="13">
        <v>37999</v>
      </c>
      <c r="AY42" s="15"/>
      <c r="AZ42" s="15"/>
      <c r="BA42" s="15"/>
      <c r="BB42" s="15"/>
      <c r="BC42" s="15"/>
      <c r="BD42" s="15"/>
    </row>
    <row r="43" spans="1:56" x14ac:dyDescent="0.3">
      <c r="A43" s="13">
        <v>38000</v>
      </c>
      <c r="B43" s="13">
        <v>38999</v>
      </c>
      <c r="D43" s="16" t="s">
        <v>9</v>
      </c>
      <c r="E43" s="15">
        <v>0</v>
      </c>
      <c r="F43" s="15">
        <v>0</v>
      </c>
      <c r="G43" s="15">
        <v>108</v>
      </c>
      <c r="H43" s="15">
        <v>76</v>
      </c>
      <c r="I43" s="15">
        <v>44</v>
      </c>
      <c r="J43" s="15">
        <v>59</v>
      </c>
      <c r="L43" s="16" t="s">
        <v>10</v>
      </c>
      <c r="M43" s="15">
        <v>0</v>
      </c>
      <c r="N43" s="15">
        <v>0</v>
      </c>
      <c r="O43" s="15">
        <v>121</v>
      </c>
      <c r="P43" s="15">
        <v>85</v>
      </c>
      <c r="Q43" s="15">
        <v>49</v>
      </c>
      <c r="R43" s="15">
        <v>66</v>
      </c>
      <c r="T43" s="16" t="s">
        <v>11</v>
      </c>
      <c r="U43" s="15">
        <v>0</v>
      </c>
      <c r="V43" s="15">
        <v>0</v>
      </c>
      <c r="W43" s="15">
        <v>13</v>
      </c>
      <c r="X43" s="15">
        <v>9</v>
      </c>
      <c r="Y43" s="15">
        <v>5</v>
      </c>
      <c r="Z43" s="15">
        <v>7</v>
      </c>
      <c r="AB43" s="16" t="s">
        <v>12</v>
      </c>
      <c r="AC43" s="15">
        <v>0</v>
      </c>
      <c r="AD43" s="15">
        <v>0</v>
      </c>
      <c r="AE43" s="15">
        <v>21</v>
      </c>
      <c r="AF43" s="15">
        <v>15</v>
      </c>
      <c r="AG43" s="15">
        <v>9</v>
      </c>
      <c r="AH43" s="15">
        <v>12</v>
      </c>
      <c r="AI43" s="15"/>
      <c r="AJ43" s="16" t="s">
        <v>13</v>
      </c>
      <c r="AK43" s="15">
        <v>0</v>
      </c>
      <c r="AL43" s="15">
        <v>0</v>
      </c>
      <c r="AM43" s="15">
        <v>263</v>
      </c>
      <c r="AN43" s="15">
        <v>185</v>
      </c>
      <c r="AO43" s="15">
        <v>107</v>
      </c>
      <c r="AP43" s="15">
        <v>144</v>
      </c>
      <c r="AQ43" s="15"/>
      <c r="AR43" s="15">
        <v>699</v>
      </c>
      <c r="AV43" s="13">
        <v>38000</v>
      </c>
      <c r="AW43" s="13">
        <v>38999</v>
      </c>
      <c r="AY43" s="15"/>
      <c r="AZ43" s="15"/>
      <c r="BA43" s="15"/>
      <c r="BB43" s="15"/>
      <c r="BC43" s="15"/>
      <c r="BD43" s="15"/>
    </row>
    <row r="44" spans="1:56" x14ac:dyDescent="0.3">
      <c r="A44" s="41">
        <v>39000</v>
      </c>
      <c r="B44" s="13">
        <v>39999</v>
      </c>
      <c r="D44" s="16" t="s">
        <v>9</v>
      </c>
      <c r="E44" s="15">
        <v>0</v>
      </c>
      <c r="F44" s="15">
        <v>0</v>
      </c>
      <c r="G44" s="15">
        <v>103</v>
      </c>
      <c r="H44" s="15">
        <v>71</v>
      </c>
      <c r="I44" s="15">
        <v>43</v>
      </c>
      <c r="J44" s="15">
        <v>55</v>
      </c>
      <c r="L44" s="16" t="s">
        <v>10</v>
      </c>
      <c r="M44" s="15">
        <v>0</v>
      </c>
      <c r="N44" s="15">
        <v>0</v>
      </c>
      <c r="O44" s="15">
        <v>115</v>
      </c>
      <c r="P44" s="15">
        <v>80</v>
      </c>
      <c r="Q44" s="15">
        <v>48</v>
      </c>
      <c r="R44" s="15">
        <v>62</v>
      </c>
      <c r="T44" s="16" t="s">
        <v>11</v>
      </c>
      <c r="U44" s="15">
        <v>0</v>
      </c>
      <c r="V44" s="15">
        <v>0</v>
      </c>
      <c r="W44" s="15">
        <v>13</v>
      </c>
      <c r="X44" s="15">
        <v>9</v>
      </c>
      <c r="Y44" s="15">
        <v>5</v>
      </c>
      <c r="Z44" s="15">
        <v>7</v>
      </c>
      <c r="AB44" s="16" t="s">
        <v>12</v>
      </c>
      <c r="AC44" s="15">
        <v>0</v>
      </c>
      <c r="AD44" s="15">
        <v>0</v>
      </c>
      <c r="AE44" s="15">
        <v>20</v>
      </c>
      <c r="AF44" s="15">
        <v>14</v>
      </c>
      <c r="AG44" s="15">
        <v>8</v>
      </c>
      <c r="AH44" s="15">
        <v>11</v>
      </c>
      <c r="AI44" s="15"/>
      <c r="AJ44" s="16" t="s">
        <v>13</v>
      </c>
      <c r="AK44" s="15">
        <v>0</v>
      </c>
      <c r="AL44" s="15">
        <v>0</v>
      </c>
      <c r="AM44" s="15">
        <v>251</v>
      </c>
      <c r="AN44" s="15">
        <v>174</v>
      </c>
      <c r="AO44" s="15">
        <v>104</v>
      </c>
      <c r="AP44" s="15">
        <v>135</v>
      </c>
      <c r="AQ44" s="15"/>
      <c r="AR44" s="15">
        <v>664</v>
      </c>
      <c r="AV44" s="41">
        <v>39000</v>
      </c>
      <c r="AW44" s="13">
        <v>39999</v>
      </c>
      <c r="AY44" s="15"/>
      <c r="AZ44" s="15"/>
      <c r="BA44" s="15"/>
      <c r="BB44" s="15"/>
      <c r="BC44" s="15"/>
      <c r="BD44" s="15"/>
    </row>
    <row r="45" spans="1:56" x14ac:dyDescent="0.3">
      <c r="A45" s="40">
        <v>40000</v>
      </c>
      <c r="B45" s="13">
        <v>40999</v>
      </c>
      <c r="D45" s="16" t="s">
        <v>9</v>
      </c>
      <c r="E45" s="15">
        <v>0</v>
      </c>
      <c r="F45" s="15">
        <v>0</v>
      </c>
      <c r="G45" s="15">
        <v>0</v>
      </c>
      <c r="H45" s="15">
        <v>77</v>
      </c>
      <c r="I45" s="15">
        <v>37</v>
      </c>
      <c r="J45" s="15">
        <v>36</v>
      </c>
      <c r="L45" s="16" t="s">
        <v>10</v>
      </c>
      <c r="M45" s="15">
        <v>0</v>
      </c>
      <c r="N45" s="15">
        <v>0</v>
      </c>
      <c r="O45" s="15">
        <v>0</v>
      </c>
      <c r="P45" s="15">
        <v>86</v>
      </c>
      <c r="Q45" s="15">
        <v>42</v>
      </c>
      <c r="R45" s="15">
        <v>41</v>
      </c>
      <c r="T45" s="16" t="s">
        <v>11</v>
      </c>
      <c r="U45" s="15">
        <v>0</v>
      </c>
      <c r="V45" s="15">
        <v>0</v>
      </c>
      <c r="W45" s="15">
        <v>0</v>
      </c>
      <c r="X45" s="15">
        <v>9</v>
      </c>
      <c r="Y45" s="15">
        <v>5</v>
      </c>
      <c r="Z45" s="15">
        <v>4</v>
      </c>
      <c r="AB45" s="16" t="s">
        <v>12</v>
      </c>
      <c r="AC45" s="15">
        <v>0</v>
      </c>
      <c r="AD45" s="15">
        <v>0</v>
      </c>
      <c r="AE45" s="15">
        <v>0</v>
      </c>
      <c r="AF45" s="15">
        <v>15</v>
      </c>
      <c r="AG45" s="15">
        <v>7</v>
      </c>
      <c r="AH45" s="15">
        <v>7</v>
      </c>
      <c r="AI45" s="15"/>
      <c r="AJ45" s="16" t="s">
        <v>13</v>
      </c>
      <c r="AK45" s="15">
        <v>0</v>
      </c>
      <c r="AL45" s="15">
        <v>0</v>
      </c>
      <c r="AM45" s="15">
        <v>0</v>
      </c>
      <c r="AN45" s="15">
        <v>187</v>
      </c>
      <c r="AO45" s="15">
        <v>91</v>
      </c>
      <c r="AP45" s="15">
        <v>88</v>
      </c>
      <c r="AQ45" s="15"/>
      <c r="AR45" s="15">
        <v>366</v>
      </c>
      <c r="AV45" s="40">
        <v>40000</v>
      </c>
      <c r="AW45" s="13">
        <v>40999</v>
      </c>
      <c r="AY45" s="15"/>
      <c r="AZ45" s="15"/>
      <c r="BA45" s="15"/>
      <c r="BB45" s="15"/>
      <c r="BC45" s="15"/>
      <c r="BD45" s="15"/>
    </row>
    <row r="46" spans="1:56" x14ac:dyDescent="0.3">
      <c r="A46" s="13">
        <v>41000</v>
      </c>
      <c r="B46" s="13">
        <v>41999</v>
      </c>
      <c r="D46" s="16" t="s">
        <v>9</v>
      </c>
      <c r="E46" s="15">
        <v>0</v>
      </c>
      <c r="F46" s="15">
        <v>0</v>
      </c>
      <c r="G46" s="15">
        <v>0</v>
      </c>
      <c r="H46" s="15">
        <v>86</v>
      </c>
      <c r="I46" s="15">
        <v>41</v>
      </c>
      <c r="J46" s="15">
        <v>41</v>
      </c>
      <c r="L46" s="16" t="s">
        <v>10</v>
      </c>
      <c r="M46" s="15">
        <v>0</v>
      </c>
      <c r="N46" s="15">
        <v>0</v>
      </c>
      <c r="O46" s="15">
        <v>0</v>
      </c>
      <c r="P46" s="15">
        <v>97</v>
      </c>
      <c r="Q46" s="15">
        <v>46</v>
      </c>
      <c r="R46" s="15">
        <v>46</v>
      </c>
      <c r="T46" s="16" t="s">
        <v>11</v>
      </c>
      <c r="U46" s="15">
        <v>0</v>
      </c>
      <c r="V46" s="15">
        <v>0</v>
      </c>
      <c r="W46" s="15">
        <v>0</v>
      </c>
      <c r="X46" s="15">
        <v>11</v>
      </c>
      <c r="Y46" s="15">
        <v>5</v>
      </c>
      <c r="Z46" s="15">
        <v>5</v>
      </c>
      <c r="AB46" s="16" t="s">
        <v>12</v>
      </c>
      <c r="AC46" s="15">
        <v>0</v>
      </c>
      <c r="AD46" s="15">
        <v>0</v>
      </c>
      <c r="AE46" s="15">
        <v>0</v>
      </c>
      <c r="AF46" s="15">
        <v>17</v>
      </c>
      <c r="AG46" s="15">
        <v>8</v>
      </c>
      <c r="AH46" s="15">
        <v>8</v>
      </c>
      <c r="AI46" s="15"/>
      <c r="AJ46" s="16" t="s">
        <v>13</v>
      </c>
      <c r="AK46" s="15">
        <v>0</v>
      </c>
      <c r="AL46" s="15">
        <v>0</v>
      </c>
      <c r="AM46" s="15">
        <v>0</v>
      </c>
      <c r="AN46" s="15">
        <v>211</v>
      </c>
      <c r="AO46" s="15">
        <v>100</v>
      </c>
      <c r="AP46" s="15">
        <v>100</v>
      </c>
      <c r="AQ46" s="15"/>
      <c r="AR46" s="15">
        <v>411</v>
      </c>
      <c r="AV46" s="13">
        <v>41000</v>
      </c>
      <c r="AW46" s="13">
        <v>41999</v>
      </c>
      <c r="AY46" s="15"/>
      <c r="AZ46" s="15"/>
      <c r="BA46" s="15"/>
      <c r="BB46" s="15"/>
      <c r="BC46" s="15"/>
      <c r="BD46" s="15"/>
    </row>
    <row r="47" spans="1:56" x14ac:dyDescent="0.3">
      <c r="A47" s="13">
        <v>42000</v>
      </c>
      <c r="B47" s="13">
        <v>42999</v>
      </c>
      <c r="D47" s="16" t="s">
        <v>9</v>
      </c>
      <c r="E47" s="15">
        <v>0</v>
      </c>
      <c r="F47" s="15">
        <v>0</v>
      </c>
      <c r="G47" s="15">
        <v>0</v>
      </c>
      <c r="H47" s="15">
        <v>69</v>
      </c>
      <c r="I47" s="15">
        <v>37</v>
      </c>
      <c r="J47" s="15">
        <v>17</v>
      </c>
      <c r="L47" s="16" t="s">
        <v>10</v>
      </c>
      <c r="M47" s="15">
        <v>0</v>
      </c>
      <c r="N47" s="15">
        <v>0</v>
      </c>
      <c r="O47" s="15">
        <v>0</v>
      </c>
      <c r="P47" s="15">
        <v>78</v>
      </c>
      <c r="Q47" s="15">
        <v>41</v>
      </c>
      <c r="R47" s="15">
        <v>19</v>
      </c>
      <c r="T47" s="16" t="s">
        <v>11</v>
      </c>
      <c r="U47" s="15">
        <v>0</v>
      </c>
      <c r="V47" s="15">
        <v>0</v>
      </c>
      <c r="W47" s="15">
        <v>0</v>
      </c>
      <c r="X47" s="15">
        <v>8</v>
      </c>
      <c r="Y47" s="15">
        <v>5</v>
      </c>
      <c r="Z47" s="15">
        <v>2</v>
      </c>
      <c r="AB47" s="16" t="s">
        <v>12</v>
      </c>
      <c r="AC47" s="15">
        <v>0</v>
      </c>
      <c r="AD47" s="15">
        <v>0</v>
      </c>
      <c r="AE47" s="15">
        <v>0</v>
      </c>
      <c r="AF47" s="15">
        <v>14</v>
      </c>
      <c r="AG47" s="15">
        <v>7</v>
      </c>
      <c r="AH47" s="15">
        <v>3</v>
      </c>
      <c r="AI47" s="15"/>
      <c r="AJ47" s="16" t="s">
        <v>13</v>
      </c>
      <c r="AK47" s="15">
        <v>0</v>
      </c>
      <c r="AL47" s="15">
        <v>0</v>
      </c>
      <c r="AM47" s="15">
        <v>0</v>
      </c>
      <c r="AN47" s="15">
        <v>169</v>
      </c>
      <c r="AO47" s="15">
        <v>90</v>
      </c>
      <c r="AP47" s="15">
        <v>41</v>
      </c>
      <c r="AQ47" s="15"/>
      <c r="AR47" s="15">
        <v>300</v>
      </c>
      <c r="AV47" s="13">
        <v>42000</v>
      </c>
      <c r="AW47" s="13">
        <v>42999</v>
      </c>
      <c r="AY47" s="15"/>
      <c r="AZ47" s="15"/>
      <c r="BA47" s="15"/>
      <c r="BB47" s="15"/>
      <c r="BC47" s="15"/>
      <c r="BD47" s="15"/>
    </row>
    <row r="48" spans="1:56" x14ac:dyDescent="0.3">
      <c r="A48" s="13">
        <v>43000</v>
      </c>
      <c r="B48" s="13">
        <v>43999</v>
      </c>
      <c r="D48" s="16" t="s">
        <v>9</v>
      </c>
      <c r="E48" s="15">
        <v>0</v>
      </c>
      <c r="F48" s="15">
        <v>0</v>
      </c>
      <c r="G48" s="15">
        <v>0</v>
      </c>
      <c r="H48" s="15">
        <v>93</v>
      </c>
      <c r="I48" s="15">
        <v>43</v>
      </c>
      <c r="J48" s="15">
        <v>22</v>
      </c>
      <c r="L48" s="16" t="s">
        <v>10</v>
      </c>
      <c r="M48" s="15">
        <v>0</v>
      </c>
      <c r="N48" s="15">
        <v>0</v>
      </c>
      <c r="O48" s="15">
        <v>0</v>
      </c>
      <c r="P48" s="15">
        <v>105</v>
      </c>
      <c r="Q48" s="15">
        <v>49</v>
      </c>
      <c r="R48" s="15">
        <v>24</v>
      </c>
      <c r="T48" s="16" t="s">
        <v>11</v>
      </c>
      <c r="U48" s="15">
        <v>0</v>
      </c>
      <c r="V48" s="15">
        <v>0</v>
      </c>
      <c r="W48" s="15">
        <v>0</v>
      </c>
      <c r="X48" s="15">
        <v>11</v>
      </c>
      <c r="Y48" s="15">
        <v>5</v>
      </c>
      <c r="Z48" s="15">
        <v>3</v>
      </c>
      <c r="AB48" s="16" t="s">
        <v>12</v>
      </c>
      <c r="AC48" s="15">
        <v>0</v>
      </c>
      <c r="AD48" s="15">
        <v>0</v>
      </c>
      <c r="AE48" s="15">
        <v>0</v>
      </c>
      <c r="AF48" s="15">
        <v>18</v>
      </c>
      <c r="AG48" s="15">
        <v>8</v>
      </c>
      <c r="AH48" s="15">
        <v>4</v>
      </c>
      <c r="AI48" s="15"/>
      <c r="AJ48" s="16" t="s">
        <v>13</v>
      </c>
      <c r="AK48" s="15">
        <v>0</v>
      </c>
      <c r="AL48" s="15">
        <v>0</v>
      </c>
      <c r="AM48" s="15">
        <v>0</v>
      </c>
      <c r="AN48" s="15">
        <v>227</v>
      </c>
      <c r="AO48" s="15">
        <v>105</v>
      </c>
      <c r="AP48" s="15">
        <v>53</v>
      </c>
      <c r="AQ48" s="15"/>
      <c r="AR48" s="15">
        <v>385</v>
      </c>
      <c r="AV48" s="13">
        <v>43000</v>
      </c>
      <c r="AW48" s="13">
        <v>43999</v>
      </c>
      <c r="AY48" s="15"/>
      <c r="AZ48" s="15"/>
      <c r="BA48" s="15"/>
      <c r="BB48" s="15"/>
      <c r="BC48" s="15"/>
      <c r="BD48" s="15"/>
    </row>
    <row r="49" spans="1:56" x14ac:dyDescent="0.3">
      <c r="A49" s="13">
        <v>44000</v>
      </c>
      <c r="B49" s="13">
        <v>44999</v>
      </c>
      <c r="D49" s="16" t="s">
        <v>9</v>
      </c>
      <c r="E49" s="15">
        <v>0</v>
      </c>
      <c r="F49" s="15">
        <v>0</v>
      </c>
      <c r="G49" s="15">
        <v>0</v>
      </c>
      <c r="H49" s="15">
        <v>87</v>
      </c>
      <c r="I49" s="15">
        <v>43</v>
      </c>
      <c r="J49" s="15">
        <v>20</v>
      </c>
      <c r="L49" s="16" t="s">
        <v>10</v>
      </c>
      <c r="M49" s="15">
        <v>0</v>
      </c>
      <c r="N49" s="15">
        <v>0</v>
      </c>
      <c r="O49" s="15">
        <v>0</v>
      </c>
      <c r="P49" s="15">
        <v>98</v>
      </c>
      <c r="Q49" s="15">
        <v>49</v>
      </c>
      <c r="R49" s="15">
        <v>23</v>
      </c>
      <c r="T49" s="16" t="s">
        <v>11</v>
      </c>
      <c r="U49" s="15">
        <v>0</v>
      </c>
      <c r="V49" s="15">
        <v>0</v>
      </c>
      <c r="W49" s="15">
        <v>0</v>
      </c>
      <c r="X49" s="15">
        <v>11</v>
      </c>
      <c r="Y49" s="15">
        <v>5</v>
      </c>
      <c r="Z49" s="15">
        <v>2</v>
      </c>
      <c r="AB49" s="16" t="s">
        <v>12</v>
      </c>
      <c r="AC49" s="15">
        <v>0</v>
      </c>
      <c r="AD49" s="15">
        <v>0</v>
      </c>
      <c r="AE49" s="15">
        <v>0</v>
      </c>
      <c r="AF49" s="15">
        <v>17</v>
      </c>
      <c r="AG49" s="15">
        <v>8</v>
      </c>
      <c r="AH49" s="15">
        <v>4</v>
      </c>
      <c r="AI49" s="15"/>
      <c r="AJ49" s="16" t="s">
        <v>13</v>
      </c>
      <c r="AK49" s="15">
        <v>0</v>
      </c>
      <c r="AL49" s="15">
        <v>0</v>
      </c>
      <c r="AM49" s="15">
        <v>0</v>
      </c>
      <c r="AN49" s="15">
        <v>213</v>
      </c>
      <c r="AO49" s="15">
        <v>105</v>
      </c>
      <c r="AP49" s="15">
        <v>49</v>
      </c>
      <c r="AQ49" s="15"/>
      <c r="AR49" s="15">
        <v>367</v>
      </c>
      <c r="AV49" s="13">
        <v>44000</v>
      </c>
      <c r="AW49" s="13">
        <v>44999</v>
      </c>
      <c r="AY49" s="15"/>
      <c r="AZ49" s="15"/>
      <c r="BA49" s="15"/>
      <c r="BB49" s="15"/>
      <c r="BC49" s="15"/>
      <c r="BD49" s="15"/>
    </row>
    <row r="50" spans="1:56" x14ac:dyDescent="0.3">
      <c r="A50" s="13">
        <v>45000</v>
      </c>
      <c r="B50" s="13">
        <v>45999</v>
      </c>
      <c r="D50" s="16" t="s">
        <v>9</v>
      </c>
      <c r="E50" s="15">
        <v>0</v>
      </c>
      <c r="F50" s="15">
        <v>0</v>
      </c>
      <c r="G50" s="15">
        <v>0</v>
      </c>
      <c r="H50" s="15">
        <v>31</v>
      </c>
      <c r="I50" s="15">
        <v>38</v>
      </c>
      <c r="J50" s="15">
        <v>21</v>
      </c>
      <c r="L50" s="16" t="s">
        <v>10</v>
      </c>
      <c r="M50" s="15">
        <v>0</v>
      </c>
      <c r="N50" s="15">
        <v>0</v>
      </c>
      <c r="O50" s="15">
        <v>0</v>
      </c>
      <c r="P50" s="15">
        <v>35</v>
      </c>
      <c r="Q50" s="15">
        <v>42</v>
      </c>
      <c r="R50" s="15">
        <v>23</v>
      </c>
      <c r="T50" s="16" t="s">
        <v>11</v>
      </c>
      <c r="U50" s="15">
        <v>0</v>
      </c>
      <c r="V50" s="15">
        <v>0</v>
      </c>
      <c r="W50" s="15">
        <v>0</v>
      </c>
      <c r="X50" s="15">
        <v>4</v>
      </c>
      <c r="Y50" s="15">
        <v>5</v>
      </c>
      <c r="Z50" s="15">
        <v>3</v>
      </c>
      <c r="AB50" s="16" t="s">
        <v>12</v>
      </c>
      <c r="AC50" s="15">
        <v>0</v>
      </c>
      <c r="AD50" s="15">
        <v>0</v>
      </c>
      <c r="AE50" s="15">
        <v>0</v>
      </c>
      <c r="AF50" s="15">
        <v>6</v>
      </c>
      <c r="AG50" s="15">
        <v>7</v>
      </c>
      <c r="AH50" s="15">
        <v>4</v>
      </c>
      <c r="AI50" s="15"/>
      <c r="AJ50" s="16" t="s">
        <v>13</v>
      </c>
      <c r="AK50" s="15">
        <v>0</v>
      </c>
      <c r="AL50" s="15">
        <v>0</v>
      </c>
      <c r="AM50" s="15">
        <v>0</v>
      </c>
      <c r="AN50" s="15">
        <v>76</v>
      </c>
      <c r="AO50" s="15">
        <v>92</v>
      </c>
      <c r="AP50" s="15">
        <v>51</v>
      </c>
      <c r="AQ50" s="15"/>
      <c r="AR50" s="15">
        <v>219</v>
      </c>
      <c r="AV50" s="13">
        <v>45000</v>
      </c>
      <c r="AW50" s="13">
        <v>45999</v>
      </c>
      <c r="AY50" s="15"/>
      <c r="AZ50" s="15"/>
      <c r="BA50" s="15"/>
      <c r="BB50" s="15"/>
      <c r="BC50" s="15"/>
      <c r="BD50" s="15"/>
    </row>
    <row r="51" spans="1:56" x14ac:dyDescent="0.3">
      <c r="A51" s="13">
        <v>46000</v>
      </c>
      <c r="B51" s="13">
        <v>46999</v>
      </c>
      <c r="D51" s="16" t="s">
        <v>9</v>
      </c>
      <c r="E51" s="15">
        <v>0</v>
      </c>
      <c r="F51" s="15">
        <v>0</v>
      </c>
      <c r="G51" s="15">
        <v>0</v>
      </c>
      <c r="H51" s="15">
        <v>32</v>
      </c>
      <c r="I51" s="15">
        <v>46</v>
      </c>
      <c r="J51" s="15">
        <v>23</v>
      </c>
      <c r="L51" s="16" t="s">
        <v>10</v>
      </c>
      <c r="M51" s="15">
        <v>0</v>
      </c>
      <c r="N51" s="15">
        <v>0</v>
      </c>
      <c r="O51" s="15">
        <v>0</v>
      </c>
      <c r="P51" s="15">
        <v>36</v>
      </c>
      <c r="Q51" s="15">
        <v>52</v>
      </c>
      <c r="R51" s="15">
        <v>26</v>
      </c>
      <c r="T51" s="16" t="s">
        <v>11</v>
      </c>
      <c r="U51" s="15">
        <v>0</v>
      </c>
      <c r="V51" s="15">
        <v>0</v>
      </c>
      <c r="W51" s="15">
        <v>0</v>
      </c>
      <c r="X51" s="15">
        <v>4</v>
      </c>
      <c r="Y51" s="15">
        <v>6</v>
      </c>
      <c r="Z51" s="15">
        <v>3</v>
      </c>
      <c r="AB51" s="16" t="s">
        <v>12</v>
      </c>
      <c r="AC51" s="15">
        <v>0</v>
      </c>
      <c r="AD51" s="15">
        <v>0</v>
      </c>
      <c r="AE51" s="15">
        <v>0</v>
      </c>
      <c r="AF51" s="15">
        <v>6</v>
      </c>
      <c r="AG51" s="15">
        <v>9</v>
      </c>
      <c r="AH51" s="15">
        <v>5</v>
      </c>
      <c r="AI51" s="15"/>
      <c r="AJ51" s="16" t="s">
        <v>13</v>
      </c>
      <c r="AK51" s="15">
        <v>0</v>
      </c>
      <c r="AL51" s="15">
        <v>0</v>
      </c>
      <c r="AM51" s="15">
        <v>0</v>
      </c>
      <c r="AN51" s="15">
        <v>78</v>
      </c>
      <c r="AO51" s="15">
        <v>113</v>
      </c>
      <c r="AP51" s="15">
        <v>57</v>
      </c>
      <c r="AQ51" s="15"/>
      <c r="AR51" s="15">
        <v>248</v>
      </c>
      <c r="AV51" s="13">
        <v>46000</v>
      </c>
      <c r="AW51" s="13">
        <v>46999</v>
      </c>
      <c r="AY51" s="15"/>
      <c r="AZ51" s="15"/>
      <c r="BA51" s="15"/>
      <c r="BB51" s="15"/>
      <c r="BC51" s="15"/>
      <c r="BD51" s="15"/>
    </row>
    <row r="52" spans="1:56" x14ac:dyDescent="0.3">
      <c r="A52" s="40">
        <v>47000</v>
      </c>
      <c r="B52" s="13">
        <v>47999</v>
      </c>
      <c r="D52" s="16" t="s">
        <v>9</v>
      </c>
      <c r="E52" s="15">
        <v>0</v>
      </c>
      <c r="F52" s="15">
        <v>0</v>
      </c>
      <c r="G52" s="15">
        <v>0</v>
      </c>
      <c r="H52" s="15">
        <v>29</v>
      </c>
      <c r="I52" s="15">
        <v>16</v>
      </c>
      <c r="J52" s="15">
        <v>21</v>
      </c>
      <c r="L52" s="16" t="s">
        <v>10</v>
      </c>
      <c r="M52" s="15">
        <v>0</v>
      </c>
      <c r="N52" s="15">
        <v>0</v>
      </c>
      <c r="O52" s="15">
        <v>0</v>
      </c>
      <c r="P52" s="15">
        <v>32</v>
      </c>
      <c r="Q52" s="15">
        <v>18</v>
      </c>
      <c r="R52" s="15">
        <v>23</v>
      </c>
      <c r="T52" s="16" t="s">
        <v>11</v>
      </c>
      <c r="U52" s="15">
        <v>0</v>
      </c>
      <c r="V52" s="15">
        <v>0</v>
      </c>
      <c r="W52" s="15">
        <v>0</v>
      </c>
      <c r="X52" s="15">
        <v>4</v>
      </c>
      <c r="Y52" s="15">
        <v>2</v>
      </c>
      <c r="Z52" s="15">
        <v>3</v>
      </c>
      <c r="AB52" s="16" t="s">
        <v>12</v>
      </c>
      <c r="AC52" s="15">
        <v>0</v>
      </c>
      <c r="AD52" s="15">
        <v>0</v>
      </c>
      <c r="AE52" s="15">
        <v>0</v>
      </c>
      <c r="AF52" s="15">
        <v>6</v>
      </c>
      <c r="AG52" s="15">
        <v>3</v>
      </c>
      <c r="AH52" s="15">
        <v>4</v>
      </c>
      <c r="AI52" s="15"/>
      <c r="AJ52" s="16" t="s">
        <v>13</v>
      </c>
      <c r="AK52" s="15">
        <v>0</v>
      </c>
      <c r="AL52" s="15">
        <v>0</v>
      </c>
      <c r="AM52" s="15">
        <v>0</v>
      </c>
      <c r="AN52" s="15">
        <v>71</v>
      </c>
      <c r="AO52" s="15">
        <v>39</v>
      </c>
      <c r="AP52" s="15">
        <v>51</v>
      </c>
      <c r="AQ52" s="15"/>
      <c r="AR52" s="15">
        <v>161</v>
      </c>
      <c r="AV52" s="40">
        <v>47000</v>
      </c>
      <c r="AW52" s="13">
        <v>47999</v>
      </c>
      <c r="AY52" s="15"/>
      <c r="AZ52" s="15"/>
      <c r="BA52" s="15"/>
      <c r="BB52" s="15"/>
      <c r="BC52" s="15"/>
      <c r="BD52" s="15"/>
    </row>
    <row r="53" spans="1:56" x14ac:dyDescent="0.3">
      <c r="A53" s="41">
        <v>48000</v>
      </c>
      <c r="B53" s="13">
        <v>48999</v>
      </c>
      <c r="D53" s="16" t="s">
        <v>9</v>
      </c>
      <c r="E53" s="15">
        <v>0</v>
      </c>
      <c r="F53" s="15">
        <v>0</v>
      </c>
      <c r="G53" s="15">
        <v>0</v>
      </c>
      <c r="H53" s="15">
        <v>34</v>
      </c>
      <c r="I53" s="15">
        <v>19</v>
      </c>
      <c r="J53" s="15">
        <v>24</v>
      </c>
      <c r="L53" s="16" t="s">
        <v>10</v>
      </c>
      <c r="M53" s="15">
        <v>0</v>
      </c>
      <c r="N53" s="15">
        <v>0</v>
      </c>
      <c r="O53" s="15">
        <v>0</v>
      </c>
      <c r="P53" s="15">
        <v>39</v>
      </c>
      <c r="Q53" s="15">
        <v>21</v>
      </c>
      <c r="R53" s="15">
        <v>27</v>
      </c>
      <c r="T53" s="16" t="s">
        <v>11</v>
      </c>
      <c r="U53" s="15">
        <v>0</v>
      </c>
      <c r="V53" s="15">
        <v>0</v>
      </c>
      <c r="W53" s="15">
        <v>0</v>
      </c>
      <c r="X53" s="15">
        <v>4</v>
      </c>
      <c r="Y53" s="15">
        <v>2</v>
      </c>
      <c r="Z53" s="15">
        <v>3</v>
      </c>
      <c r="AB53" s="16" t="s">
        <v>12</v>
      </c>
      <c r="AC53" s="15">
        <v>0</v>
      </c>
      <c r="AD53" s="15">
        <v>0</v>
      </c>
      <c r="AE53" s="15">
        <v>0</v>
      </c>
      <c r="AF53" s="15">
        <v>7</v>
      </c>
      <c r="AG53" s="15">
        <v>4</v>
      </c>
      <c r="AH53" s="15">
        <v>5</v>
      </c>
      <c r="AI53" s="15"/>
      <c r="AJ53" s="16" t="s">
        <v>13</v>
      </c>
      <c r="AK53" s="15">
        <v>0</v>
      </c>
      <c r="AL53" s="15">
        <v>0</v>
      </c>
      <c r="AM53" s="15">
        <v>0</v>
      </c>
      <c r="AN53" s="15">
        <v>84</v>
      </c>
      <c r="AO53" s="15">
        <v>46</v>
      </c>
      <c r="AP53" s="15">
        <v>59</v>
      </c>
      <c r="AQ53" s="15"/>
      <c r="AR53" s="15">
        <v>189</v>
      </c>
      <c r="AV53" s="41">
        <v>48000</v>
      </c>
      <c r="AW53" s="13">
        <v>48999</v>
      </c>
      <c r="AY53" s="15"/>
      <c r="AZ53" s="15"/>
      <c r="BA53" s="15"/>
      <c r="BB53" s="15"/>
      <c r="BC53" s="15"/>
      <c r="BD53" s="15"/>
    </row>
    <row r="54" spans="1:56" x14ac:dyDescent="0.3">
      <c r="A54" s="13">
        <v>49000</v>
      </c>
      <c r="B54" s="13">
        <v>49999</v>
      </c>
      <c r="D54" s="16" t="s">
        <v>9</v>
      </c>
      <c r="E54" s="15">
        <v>0</v>
      </c>
      <c r="F54" s="15">
        <v>0</v>
      </c>
      <c r="G54" s="15">
        <v>0</v>
      </c>
      <c r="H54" s="15">
        <v>0</v>
      </c>
      <c r="I54" s="15">
        <v>17</v>
      </c>
      <c r="J54" s="15">
        <v>25</v>
      </c>
      <c r="L54" s="16" t="s">
        <v>10</v>
      </c>
      <c r="M54" s="15">
        <v>0</v>
      </c>
      <c r="N54" s="15">
        <v>0</v>
      </c>
      <c r="O54" s="15">
        <v>0</v>
      </c>
      <c r="P54" s="15">
        <v>0</v>
      </c>
      <c r="Q54" s="15">
        <v>19</v>
      </c>
      <c r="R54" s="15">
        <v>28</v>
      </c>
      <c r="T54" s="16" t="s">
        <v>11</v>
      </c>
      <c r="U54" s="15">
        <v>0</v>
      </c>
      <c r="V54" s="15">
        <v>0</v>
      </c>
      <c r="W54" s="15">
        <v>0</v>
      </c>
      <c r="X54" s="15">
        <v>0</v>
      </c>
      <c r="Y54" s="15">
        <v>2</v>
      </c>
      <c r="Z54" s="15">
        <v>3</v>
      </c>
      <c r="AB54" s="16" t="s">
        <v>12</v>
      </c>
      <c r="AC54" s="15">
        <v>0</v>
      </c>
      <c r="AD54" s="15">
        <v>0</v>
      </c>
      <c r="AE54" s="15">
        <v>0</v>
      </c>
      <c r="AF54" s="15">
        <v>0</v>
      </c>
      <c r="AG54" s="15">
        <v>3</v>
      </c>
      <c r="AH54" s="15">
        <v>5</v>
      </c>
      <c r="AI54" s="15"/>
      <c r="AJ54" s="16" t="s">
        <v>13</v>
      </c>
      <c r="AK54" s="15">
        <v>0</v>
      </c>
      <c r="AL54" s="15">
        <v>0</v>
      </c>
      <c r="AM54" s="15">
        <v>0</v>
      </c>
      <c r="AN54" s="15">
        <v>0</v>
      </c>
      <c r="AO54" s="15">
        <v>41</v>
      </c>
      <c r="AP54" s="15">
        <v>61</v>
      </c>
      <c r="AQ54" s="15"/>
      <c r="AR54" s="15">
        <v>102</v>
      </c>
      <c r="AV54" s="13">
        <v>49000</v>
      </c>
      <c r="AW54" s="13">
        <v>49999</v>
      </c>
      <c r="AY54" s="15"/>
      <c r="AZ54" s="15"/>
      <c r="BA54" s="15"/>
      <c r="BB54" s="15"/>
      <c r="BC54" s="15"/>
      <c r="BD54" s="15"/>
    </row>
    <row r="55" spans="1:56" x14ac:dyDescent="0.3">
      <c r="A55" s="13">
        <v>50000</v>
      </c>
      <c r="B55" s="13">
        <v>50999</v>
      </c>
      <c r="D55" s="16" t="s">
        <v>9</v>
      </c>
      <c r="E55" s="15">
        <v>0</v>
      </c>
      <c r="F55" s="15">
        <v>0</v>
      </c>
      <c r="G55" s="15">
        <v>0</v>
      </c>
      <c r="H55" s="15">
        <v>0</v>
      </c>
      <c r="I55" s="15">
        <v>17</v>
      </c>
      <c r="J55" s="15">
        <v>27</v>
      </c>
      <c r="L55" s="16" t="s">
        <v>10</v>
      </c>
      <c r="M55" s="15">
        <v>0</v>
      </c>
      <c r="N55" s="15">
        <v>0</v>
      </c>
      <c r="O55" s="15">
        <v>0</v>
      </c>
      <c r="P55" s="15">
        <v>0</v>
      </c>
      <c r="Q55" s="15">
        <v>19</v>
      </c>
      <c r="R55" s="15">
        <v>30</v>
      </c>
      <c r="T55" s="16" t="s">
        <v>11</v>
      </c>
      <c r="U55" s="15">
        <v>0</v>
      </c>
      <c r="V55" s="15">
        <v>0</v>
      </c>
      <c r="W55" s="15">
        <v>0</v>
      </c>
      <c r="X55" s="15">
        <v>0</v>
      </c>
      <c r="Y55" s="15">
        <v>2</v>
      </c>
      <c r="Z55" s="15">
        <v>3</v>
      </c>
      <c r="AB55" s="16" t="s">
        <v>12</v>
      </c>
      <c r="AC55" s="15">
        <v>0</v>
      </c>
      <c r="AD55" s="15">
        <v>0</v>
      </c>
      <c r="AE55" s="15">
        <v>0</v>
      </c>
      <c r="AF55" s="15">
        <v>0</v>
      </c>
      <c r="AG55" s="15">
        <v>3</v>
      </c>
      <c r="AH55" s="15">
        <v>5</v>
      </c>
      <c r="AI55" s="15"/>
      <c r="AJ55" s="16" t="s">
        <v>13</v>
      </c>
      <c r="AK55" s="15">
        <v>0</v>
      </c>
      <c r="AL55" s="15">
        <v>0</v>
      </c>
      <c r="AM55" s="15">
        <v>0</v>
      </c>
      <c r="AN55" s="15">
        <v>0</v>
      </c>
      <c r="AO55" s="15">
        <v>41</v>
      </c>
      <c r="AP55" s="15">
        <v>65</v>
      </c>
      <c r="AQ55" s="15"/>
      <c r="AR55" s="15">
        <v>106</v>
      </c>
      <c r="AV55" s="13">
        <v>50000</v>
      </c>
      <c r="AW55" s="13">
        <v>50999</v>
      </c>
      <c r="AY55" s="15"/>
      <c r="AZ55" s="15"/>
      <c r="BA55" s="15"/>
      <c r="BB55" s="15"/>
      <c r="BC55" s="15"/>
      <c r="BD55" s="15"/>
    </row>
    <row r="56" spans="1:56" x14ac:dyDescent="0.3">
      <c r="A56" s="13">
        <v>51000</v>
      </c>
      <c r="B56" s="13">
        <v>51999</v>
      </c>
      <c r="D56" s="16" t="s">
        <v>9</v>
      </c>
      <c r="E56" s="15">
        <v>0</v>
      </c>
      <c r="F56" s="15">
        <v>0</v>
      </c>
      <c r="G56" s="15">
        <v>0</v>
      </c>
      <c r="H56" s="15">
        <v>0</v>
      </c>
      <c r="I56" s="15">
        <v>21</v>
      </c>
      <c r="J56" s="15">
        <v>30</v>
      </c>
      <c r="L56" s="16" t="s">
        <v>10</v>
      </c>
      <c r="M56" s="15">
        <v>0</v>
      </c>
      <c r="N56" s="15">
        <v>0</v>
      </c>
      <c r="O56" s="15">
        <v>0</v>
      </c>
      <c r="P56" s="15">
        <v>0</v>
      </c>
      <c r="Q56" s="15">
        <v>23</v>
      </c>
      <c r="R56" s="15">
        <v>34</v>
      </c>
      <c r="T56" s="16" t="s">
        <v>11</v>
      </c>
      <c r="U56" s="15">
        <v>0</v>
      </c>
      <c r="V56" s="15">
        <v>0</v>
      </c>
      <c r="W56" s="15">
        <v>0</v>
      </c>
      <c r="X56" s="15">
        <v>0</v>
      </c>
      <c r="Y56" s="15">
        <v>3</v>
      </c>
      <c r="Z56" s="15">
        <v>4</v>
      </c>
      <c r="AB56" s="16" t="s">
        <v>12</v>
      </c>
      <c r="AC56" s="15">
        <v>0</v>
      </c>
      <c r="AD56" s="15">
        <v>0</v>
      </c>
      <c r="AE56" s="15">
        <v>0</v>
      </c>
      <c r="AF56" s="15">
        <v>0</v>
      </c>
      <c r="AG56" s="15">
        <v>4</v>
      </c>
      <c r="AH56" s="15">
        <v>6</v>
      </c>
      <c r="AI56" s="15"/>
      <c r="AJ56" s="16" t="s">
        <v>13</v>
      </c>
      <c r="AK56" s="15">
        <v>0</v>
      </c>
      <c r="AL56" s="15">
        <v>0</v>
      </c>
      <c r="AM56" s="15">
        <v>0</v>
      </c>
      <c r="AN56" s="15">
        <v>0</v>
      </c>
      <c r="AO56" s="15">
        <v>51</v>
      </c>
      <c r="AP56" s="15">
        <v>74</v>
      </c>
      <c r="AQ56" s="15"/>
      <c r="AR56" s="15">
        <v>125</v>
      </c>
      <c r="AV56" s="13">
        <v>51000</v>
      </c>
      <c r="AW56" s="13">
        <v>51999</v>
      </c>
      <c r="AY56" s="15"/>
      <c r="AZ56" s="15"/>
      <c r="BA56" s="15"/>
      <c r="BB56" s="15"/>
      <c r="BC56" s="15"/>
      <c r="BD56" s="15"/>
    </row>
    <row r="57" spans="1:56" x14ac:dyDescent="0.3">
      <c r="A57" s="13">
        <v>52000</v>
      </c>
      <c r="B57" s="13">
        <v>52999</v>
      </c>
      <c r="D57" s="16" t="s">
        <v>9</v>
      </c>
      <c r="E57" s="15">
        <v>0</v>
      </c>
      <c r="F57" s="15">
        <v>0</v>
      </c>
      <c r="G57" s="15">
        <v>0</v>
      </c>
      <c r="H57" s="15">
        <v>0</v>
      </c>
      <c r="I57" s="15">
        <v>18</v>
      </c>
      <c r="J57" s="15">
        <v>11</v>
      </c>
      <c r="L57" s="16" t="s">
        <v>10</v>
      </c>
      <c r="M57" s="15">
        <v>0</v>
      </c>
      <c r="N57" s="15">
        <v>0</v>
      </c>
      <c r="O57" s="15">
        <v>0</v>
      </c>
      <c r="P57" s="15">
        <v>0</v>
      </c>
      <c r="Q57" s="15">
        <v>20</v>
      </c>
      <c r="R57" s="15">
        <v>12</v>
      </c>
      <c r="T57" s="16" t="s">
        <v>11</v>
      </c>
      <c r="U57" s="15">
        <v>0</v>
      </c>
      <c r="V57" s="15">
        <v>0</v>
      </c>
      <c r="W57" s="15">
        <v>0</v>
      </c>
      <c r="X57" s="15">
        <v>0</v>
      </c>
      <c r="Y57" s="15">
        <v>2</v>
      </c>
      <c r="Z57" s="15">
        <v>1</v>
      </c>
      <c r="AB57" s="16" t="s">
        <v>12</v>
      </c>
      <c r="AC57" s="15">
        <v>0</v>
      </c>
      <c r="AD57" s="15">
        <v>0</v>
      </c>
      <c r="AE57" s="15">
        <v>0</v>
      </c>
      <c r="AF57" s="15">
        <v>0</v>
      </c>
      <c r="AG57" s="15">
        <v>3</v>
      </c>
      <c r="AH57" s="15">
        <v>2</v>
      </c>
      <c r="AI57" s="15"/>
      <c r="AJ57" s="16" t="s">
        <v>13</v>
      </c>
      <c r="AK57" s="15">
        <v>0</v>
      </c>
      <c r="AL57" s="15">
        <v>0</v>
      </c>
      <c r="AM57" s="15">
        <v>0</v>
      </c>
      <c r="AN57" s="15">
        <v>0</v>
      </c>
      <c r="AO57" s="15">
        <v>43</v>
      </c>
      <c r="AP57" s="15">
        <v>26</v>
      </c>
      <c r="AQ57" s="15"/>
      <c r="AR57" s="15">
        <v>69</v>
      </c>
      <c r="AV57" s="13">
        <v>52000</v>
      </c>
      <c r="AW57" s="13">
        <v>52999</v>
      </c>
      <c r="AY57" s="15"/>
      <c r="AZ57" s="15"/>
      <c r="BA57" s="15"/>
      <c r="BB57" s="15"/>
      <c r="BC57" s="15"/>
      <c r="BD57" s="15"/>
    </row>
    <row r="58" spans="1:56" x14ac:dyDescent="0.3">
      <c r="A58" s="13">
        <v>53000</v>
      </c>
      <c r="B58" s="13">
        <v>53999</v>
      </c>
      <c r="D58" s="16" t="s">
        <v>9</v>
      </c>
      <c r="E58" s="15">
        <v>0</v>
      </c>
      <c r="F58" s="15">
        <v>0</v>
      </c>
      <c r="G58" s="15">
        <v>0</v>
      </c>
      <c r="H58" s="15">
        <v>0</v>
      </c>
      <c r="I58" s="15">
        <v>21</v>
      </c>
      <c r="J58" s="15">
        <v>12</v>
      </c>
      <c r="L58" s="16" t="s">
        <v>10</v>
      </c>
      <c r="M58" s="15">
        <v>0</v>
      </c>
      <c r="N58" s="15">
        <v>0</v>
      </c>
      <c r="O58" s="15">
        <v>0</v>
      </c>
      <c r="P58" s="15">
        <v>0</v>
      </c>
      <c r="Q58" s="15">
        <v>24</v>
      </c>
      <c r="R58" s="15">
        <v>14</v>
      </c>
      <c r="T58" s="16" t="s">
        <v>11</v>
      </c>
      <c r="U58" s="15">
        <v>0</v>
      </c>
      <c r="V58" s="15">
        <v>0</v>
      </c>
      <c r="W58" s="15">
        <v>0</v>
      </c>
      <c r="X58" s="15">
        <v>0</v>
      </c>
      <c r="Y58" s="15">
        <v>3</v>
      </c>
      <c r="Z58" s="15">
        <v>2</v>
      </c>
      <c r="AB58" s="16" t="s">
        <v>12</v>
      </c>
      <c r="AC58" s="15">
        <v>0</v>
      </c>
      <c r="AD58" s="15">
        <v>0</v>
      </c>
      <c r="AE58" s="15">
        <v>0</v>
      </c>
      <c r="AF58" s="15">
        <v>0</v>
      </c>
      <c r="AG58" s="15">
        <v>4</v>
      </c>
      <c r="AH58" s="15">
        <v>2</v>
      </c>
      <c r="AI58" s="15"/>
      <c r="AJ58" s="16" t="s">
        <v>13</v>
      </c>
      <c r="AK58" s="15">
        <v>0</v>
      </c>
      <c r="AL58" s="15">
        <v>0</v>
      </c>
      <c r="AM58" s="15">
        <v>0</v>
      </c>
      <c r="AN58" s="15">
        <v>0</v>
      </c>
      <c r="AO58" s="15">
        <v>52</v>
      </c>
      <c r="AP58" s="15">
        <v>30</v>
      </c>
      <c r="AQ58" s="15"/>
      <c r="AR58" s="15">
        <v>82</v>
      </c>
      <c r="AV58" s="13">
        <v>53000</v>
      </c>
      <c r="AW58" s="13">
        <v>53999</v>
      </c>
      <c r="AY58" s="15"/>
      <c r="AZ58" s="15"/>
      <c r="BA58" s="15"/>
      <c r="BB58" s="15"/>
      <c r="BC58" s="15"/>
      <c r="BD58" s="15"/>
    </row>
    <row r="59" spans="1:56" x14ac:dyDescent="0.3">
      <c r="A59" s="40">
        <v>54000</v>
      </c>
      <c r="B59" s="13">
        <v>54999</v>
      </c>
      <c r="D59" s="16" t="s">
        <v>9</v>
      </c>
      <c r="E59" s="15">
        <v>0</v>
      </c>
      <c r="F59" s="15">
        <v>0</v>
      </c>
      <c r="G59" s="15">
        <v>0</v>
      </c>
      <c r="H59" s="15">
        <v>0</v>
      </c>
      <c r="I59" s="15">
        <v>20</v>
      </c>
      <c r="J59" s="15">
        <v>11</v>
      </c>
      <c r="L59" s="16" t="s">
        <v>10</v>
      </c>
      <c r="M59" s="15">
        <v>0</v>
      </c>
      <c r="N59" s="15">
        <v>0</v>
      </c>
      <c r="O59" s="15">
        <v>0</v>
      </c>
      <c r="P59" s="15">
        <v>0</v>
      </c>
      <c r="Q59" s="15">
        <v>22</v>
      </c>
      <c r="R59" s="15">
        <v>13</v>
      </c>
      <c r="T59" s="16" t="s">
        <v>11</v>
      </c>
      <c r="U59" s="15">
        <v>0</v>
      </c>
      <c r="V59" s="15">
        <v>0</v>
      </c>
      <c r="W59" s="15">
        <v>0</v>
      </c>
      <c r="X59" s="15">
        <v>0</v>
      </c>
      <c r="Y59" s="15">
        <v>2</v>
      </c>
      <c r="Z59" s="15">
        <v>1</v>
      </c>
      <c r="AB59" s="16" t="s">
        <v>12</v>
      </c>
      <c r="AC59" s="15">
        <v>0</v>
      </c>
      <c r="AD59" s="15">
        <v>0</v>
      </c>
      <c r="AE59" s="15">
        <v>0</v>
      </c>
      <c r="AF59" s="15">
        <v>0</v>
      </c>
      <c r="AG59" s="15">
        <v>4</v>
      </c>
      <c r="AH59" s="15">
        <v>2</v>
      </c>
      <c r="AI59" s="15"/>
      <c r="AJ59" s="16" t="s">
        <v>13</v>
      </c>
      <c r="AK59" s="15">
        <v>0</v>
      </c>
      <c r="AL59" s="15">
        <v>0</v>
      </c>
      <c r="AM59" s="15">
        <v>0</v>
      </c>
      <c r="AN59" s="15">
        <v>0</v>
      </c>
      <c r="AO59" s="15">
        <v>48</v>
      </c>
      <c r="AP59" s="15">
        <v>27</v>
      </c>
      <c r="AQ59" s="15"/>
      <c r="AR59" s="15">
        <v>75</v>
      </c>
      <c r="AV59" s="40">
        <v>54000</v>
      </c>
      <c r="AW59" s="13">
        <v>54999</v>
      </c>
      <c r="AY59" s="15"/>
      <c r="AZ59" s="15"/>
      <c r="BA59" s="15"/>
      <c r="BB59" s="15"/>
      <c r="BC59" s="15"/>
      <c r="BD59" s="15"/>
    </row>
    <row r="60" spans="1:56" x14ac:dyDescent="0.3">
      <c r="A60" s="13">
        <v>55000</v>
      </c>
      <c r="B60" s="13">
        <v>55999</v>
      </c>
      <c r="D60" s="16" t="s">
        <v>9</v>
      </c>
      <c r="E60" s="15">
        <v>0</v>
      </c>
      <c r="F60" s="15">
        <v>0</v>
      </c>
      <c r="G60" s="15">
        <v>0</v>
      </c>
      <c r="H60" s="15">
        <v>0</v>
      </c>
      <c r="I60" s="15">
        <v>18</v>
      </c>
      <c r="J60" s="15">
        <v>9</v>
      </c>
      <c r="L60" s="16" t="s">
        <v>10</v>
      </c>
      <c r="M60" s="15">
        <v>0</v>
      </c>
      <c r="N60" s="15">
        <v>0</v>
      </c>
      <c r="O60" s="15">
        <v>0</v>
      </c>
      <c r="P60" s="15">
        <v>0</v>
      </c>
      <c r="Q60" s="15">
        <v>20</v>
      </c>
      <c r="R60" s="15">
        <v>10</v>
      </c>
      <c r="T60" s="16" t="s">
        <v>11</v>
      </c>
      <c r="U60" s="15">
        <v>0</v>
      </c>
      <c r="V60" s="15">
        <v>0</v>
      </c>
      <c r="W60" s="15">
        <v>0</v>
      </c>
      <c r="X60" s="15">
        <v>0</v>
      </c>
      <c r="Y60" s="15">
        <v>2</v>
      </c>
      <c r="Z60" s="15">
        <v>1</v>
      </c>
      <c r="AB60" s="16" t="s">
        <v>12</v>
      </c>
      <c r="AC60" s="15">
        <v>0</v>
      </c>
      <c r="AD60" s="15">
        <v>0</v>
      </c>
      <c r="AE60" s="15">
        <v>0</v>
      </c>
      <c r="AF60" s="15">
        <v>0</v>
      </c>
      <c r="AG60" s="15">
        <v>3</v>
      </c>
      <c r="AH60" s="15">
        <v>2</v>
      </c>
      <c r="AI60" s="15"/>
      <c r="AJ60" s="16" t="s">
        <v>13</v>
      </c>
      <c r="AK60" s="15">
        <v>0</v>
      </c>
      <c r="AL60" s="15">
        <v>0</v>
      </c>
      <c r="AM60" s="15">
        <v>0</v>
      </c>
      <c r="AN60" s="15">
        <v>0</v>
      </c>
      <c r="AO60" s="15">
        <v>43</v>
      </c>
      <c r="AP60" s="15">
        <v>22</v>
      </c>
      <c r="AQ60" s="15"/>
      <c r="AR60" s="15">
        <v>65</v>
      </c>
      <c r="AV60" s="13">
        <v>55000</v>
      </c>
      <c r="AW60" s="13">
        <v>55999</v>
      </c>
      <c r="AY60" s="15"/>
      <c r="AZ60" s="15"/>
      <c r="BA60" s="15"/>
      <c r="BB60" s="15"/>
      <c r="BC60" s="15"/>
      <c r="BD60" s="15"/>
    </row>
    <row r="61" spans="1:56" x14ac:dyDescent="0.3">
      <c r="A61" s="41">
        <v>56000</v>
      </c>
      <c r="B61" s="13">
        <v>56999</v>
      </c>
      <c r="D61" s="16" t="s">
        <v>9</v>
      </c>
      <c r="E61" s="15">
        <v>0</v>
      </c>
      <c r="F61" s="15">
        <v>0</v>
      </c>
      <c r="G61" s="15">
        <v>0</v>
      </c>
      <c r="H61" s="15">
        <v>0</v>
      </c>
      <c r="I61" s="15">
        <v>19</v>
      </c>
      <c r="J61" s="15">
        <v>9</v>
      </c>
      <c r="L61" s="16" t="s">
        <v>10</v>
      </c>
      <c r="M61" s="15">
        <v>0</v>
      </c>
      <c r="N61" s="15">
        <v>0</v>
      </c>
      <c r="O61" s="15">
        <v>0</v>
      </c>
      <c r="P61" s="15">
        <v>0</v>
      </c>
      <c r="Q61" s="15">
        <v>22</v>
      </c>
      <c r="R61" s="15">
        <v>10</v>
      </c>
      <c r="T61" s="16" t="s">
        <v>11</v>
      </c>
      <c r="U61" s="15">
        <v>0</v>
      </c>
      <c r="V61" s="15">
        <v>0</v>
      </c>
      <c r="W61" s="15">
        <v>0</v>
      </c>
      <c r="X61" s="15">
        <v>0</v>
      </c>
      <c r="Y61" s="15">
        <v>2</v>
      </c>
      <c r="Z61" s="15">
        <v>1</v>
      </c>
      <c r="AB61" s="16" t="s">
        <v>12</v>
      </c>
      <c r="AC61" s="15">
        <v>0</v>
      </c>
      <c r="AD61" s="15">
        <v>0</v>
      </c>
      <c r="AE61" s="15">
        <v>0</v>
      </c>
      <c r="AF61" s="15">
        <v>0</v>
      </c>
      <c r="AG61" s="15">
        <v>4</v>
      </c>
      <c r="AH61" s="15">
        <v>2</v>
      </c>
      <c r="AI61" s="15"/>
      <c r="AJ61" s="16" t="s">
        <v>13</v>
      </c>
      <c r="AK61" s="15">
        <v>0</v>
      </c>
      <c r="AL61" s="15">
        <v>0</v>
      </c>
      <c r="AM61" s="15">
        <v>0</v>
      </c>
      <c r="AN61" s="15">
        <v>0</v>
      </c>
      <c r="AO61" s="15">
        <v>47</v>
      </c>
      <c r="AP61" s="15">
        <v>22</v>
      </c>
      <c r="AQ61" s="15"/>
      <c r="AR61" s="15">
        <v>69</v>
      </c>
      <c r="AV61" s="41">
        <v>56000</v>
      </c>
      <c r="AW61" s="13">
        <v>56999</v>
      </c>
      <c r="AY61" s="15"/>
      <c r="AZ61" s="15"/>
      <c r="BA61" s="15"/>
      <c r="BB61" s="15"/>
      <c r="BC61" s="15"/>
      <c r="BD61" s="15"/>
    </row>
    <row r="62" spans="1:56" x14ac:dyDescent="0.3">
      <c r="A62" s="13">
        <v>57000</v>
      </c>
      <c r="B62" s="13">
        <v>57999</v>
      </c>
      <c r="D62" s="16" t="s">
        <v>9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8</v>
      </c>
      <c r="L62" s="16" t="s">
        <v>10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9</v>
      </c>
      <c r="T62" s="16" t="s">
        <v>11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1</v>
      </c>
      <c r="AB62" s="16" t="s">
        <v>12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2</v>
      </c>
      <c r="AI62" s="15"/>
      <c r="AJ62" s="16" t="s">
        <v>13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20</v>
      </c>
      <c r="AQ62" s="15"/>
      <c r="AR62" s="15">
        <v>20</v>
      </c>
      <c r="AV62" s="13">
        <v>57000</v>
      </c>
      <c r="AW62" s="13">
        <v>57999</v>
      </c>
      <c r="AY62" s="15"/>
      <c r="AZ62" s="15"/>
      <c r="BA62" s="15"/>
      <c r="BB62" s="15"/>
      <c r="BC62" s="15"/>
      <c r="BD62" s="15"/>
    </row>
    <row r="63" spans="1:56" x14ac:dyDescent="0.3">
      <c r="A63" s="13">
        <v>58000</v>
      </c>
      <c r="B63" s="13">
        <v>58999</v>
      </c>
      <c r="D63" s="16" t="s">
        <v>9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10</v>
      </c>
      <c r="L63" s="16" t="s">
        <v>10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11</v>
      </c>
      <c r="T63" s="16" t="s">
        <v>11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1</v>
      </c>
      <c r="AB63" s="16" t="s">
        <v>12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2</v>
      </c>
      <c r="AI63" s="15"/>
      <c r="AJ63" s="16" t="s">
        <v>13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24</v>
      </c>
      <c r="AQ63" s="15"/>
      <c r="AR63" s="15">
        <v>24</v>
      </c>
      <c r="AV63" s="13">
        <v>58000</v>
      </c>
      <c r="AW63" s="13">
        <v>58999</v>
      </c>
      <c r="AY63" s="15"/>
      <c r="AZ63" s="15"/>
      <c r="BA63" s="15"/>
      <c r="BB63" s="15"/>
      <c r="BC63" s="15"/>
      <c r="BD63" s="15"/>
    </row>
    <row r="64" spans="1:56" x14ac:dyDescent="0.3">
      <c r="A64" s="13">
        <v>59000</v>
      </c>
      <c r="B64" s="13">
        <v>59999</v>
      </c>
      <c r="D64" s="16" t="s">
        <v>9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9</v>
      </c>
      <c r="L64" s="16" t="s">
        <v>10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10</v>
      </c>
      <c r="T64" s="16" t="s">
        <v>11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1</v>
      </c>
      <c r="AB64" s="16" t="s">
        <v>12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2</v>
      </c>
      <c r="AI64" s="15"/>
      <c r="AJ64" s="16" t="s">
        <v>13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22</v>
      </c>
      <c r="AQ64" s="15"/>
      <c r="AR64" s="15">
        <v>22</v>
      </c>
      <c r="AV64" s="13">
        <v>59000</v>
      </c>
      <c r="AW64" s="13">
        <v>59999</v>
      </c>
      <c r="AY64" s="15"/>
      <c r="AZ64" s="15"/>
      <c r="BA64" s="15"/>
      <c r="BB64" s="15"/>
      <c r="BC64" s="15"/>
      <c r="BD64" s="15"/>
    </row>
    <row r="65" spans="1:56" x14ac:dyDescent="0.3">
      <c r="A65" s="40">
        <v>60000</v>
      </c>
      <c r="B65" s="13">
        <v>60999</v>
      </c>
      <c r="D65" s="16" t="s">
        <v>9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11</v>
      </c>
      <c r="L65" s="16" t="s">
        <v>10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12</v>
      </c>
      <c r="T65" s="16" t="s">
        <v>11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1</v>
      </c>
      <c r="AB65" s="16" t="s">
        <v>12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2</v>
      </c>
      <c r="AI65" s="15"/>
      <c r="AJ65" s="16" t="s">
        <v>13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26</v>
      </c>
      <c r="AQ65" s="15"/>
      <c r="AR65" s="15">
        <v>26</v>
      </c>
      <c r="AV65" s="40">
        <v>60000</v>
      </c>
      <c r="AW65" s="13">
        <v>60999</v>
      </c>
      <c r="AY65" s="15"/>
      <c r="AZ65" s="15"/>
      <c r="BA65" s="15"/>
      <c r="BB65" s="15"/>
      <c r="BC65" s="15"/>
      <c r="BD65" s="15"/>
    </row>
    <row r="66" spans="1:56" x14ac:dyDescent="0.3">
      <c r="A66" s="13">
        <v>61000</v>
      </c>
      <c r="B66" s="13">
        <v>61999</v>
      </c>
      <c r="D66" s="16" t="s">
        <v>9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12</v>
      </c>
      <c r="L66" s="16" t="s">
        <v>10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14</v>
      </c>
      <c r="T66" s="16" t="s">
        <v>11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2</v>
      </c>
      <c r="AB66" s="16" t="s">
        <v>12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2</v>
      </c>
      <c r="AI66" s="15"/>
      <c r="AJ66" s="16" t="s">
        <v>13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30</v>
      </c>
      <c r="AQ66" s="15"/>
      <c r="AR66" s="15">
        <v>30</v>
      </c>
      <c r="AV66" s="13">
        <v>61000</v>
      </c>
      <c r="AW66" s="13">
        <v>61999</v>
      </c>
      <c r="AY66" s="15"/>
      <c r="AZ66" s="15"/>
      <c r="BA66" s="15"/>
      <c r="BB66" s="15"/>
      <c r="BC66" s="15"/>
      <c r="BD66" s="15"/>
    </row>
    <row r="67" spans="1:56" x14ac:dyDescent="0.3">
      <c r="A67" s="13">
        <v>62000</v>
      </c>
      <c r="B67" s="13">
        <v>62999</v>
      </c>
      <c r="D67" s="16" t="s">
        <v>9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11</v>
      </c>
      <c r="L67" s="16" t="s">
        <v>10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12</v>
      </c>
      <c r="T67" s="16" t="s">
        <v>11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1</v>
      </c>
      <c r="AB67" s="16" t="s">
        <v>12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2</v>
      </c>
      <c r="AI67" s="15"/>
      <c r="AJ67" s="16" t="s">
        <v>13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26</v>
      </c>
      <c r="AQ67" s="15"/>
      <c r="AR67" s="15">
        <v>26</v>
      </c>
      <c r="AV67" s="13">
        <v>62000</v>
      </c>
      <c r="AW67" s="13">
        <v>62999</v>
      </c>
      <c r="AY67" s="15"/>
      <c r="AZ67" s="15"/>
      <c r="BA67" s="15"/>
      <c r="BB67" s="15"/>
      <c r="BC67" s="15"/>
      <c r="BD67" s="15"/>
    </row>
    <row r="68" spans="1:56" x14ac:dyDescent="0.3">
      <c r="A68" s="13">
        <v>63000</v>
      </c>
      <c r="B68" s="13">
        <v>63999</v>
      </c>
      <c r="D68" s="16" t="s">
        <v>9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12</v>
      </c>
      <c r="L68" s="16" t="s">
        <v>10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14</v>
      </c>
      <c r="T68" s="16" t="s">
        <v>11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2</v>
      </c>
      <c r="AB68" s="16" t="s">
        <v>12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2</v>
      </c>
      <c r="AI68" s="15"/>
      <c r="AJ68" s="16" t="s">
        <v>13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30</v>
      </c>
      <c r="AQ68" s="15"/>
      <c r="AR68" s="15">
        <v>30</v>
      </c>
      <c r="AV68" s="13">
        <v>63000</v>
      </c>
      <c r="AW68" s="13">
        <v>63999</v>
      </c>
      <c r="AY68" s="15"/>
      <c r="AZ68" s="15"/>
      <c r="BA68" s="15"/>
      <c r="BB68" s="15"/>
      <c r="BC68" s="15"/>
      <c r="BD68" s="15"/>
    </row>
    <row r="69" spans="1:56" x14ac:dyDescent="0.3">
      <c r="A69" s="41">
        <v>64000</v>
      </c>
      <c r="B69" s="13">
        <v>64999</v>
      </c>
      <c r="D69" s="16" t="s">
        <v>9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11</v>
      </c>
      <c r="L69" s="16" t="s">
        <v>10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13</v>
      </c>
      <c r="T69" s="16" t="s">
        <v>11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1</v>
      </c>
      <c r="AB69" s="16" t="s">
        <v>12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2</v>
      </c>
      <c r="AI69" s="15"/>
      <c r="AJ69" s="16" t="s">
        <v>13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27</v>
      </c>
      <c r="AQ69" s="15"/>
      <c r="AR69" s="15">
        <v>27</v>
      </c>
      <c r="AV69" s="41">
        <v>64000</v>
      </c>
      <c r="AW69" s="13">
        <v>64999</v>
      </c>
      <c r="AY69" s="15"/>
      <c r="AZ69" s="15"/>
      <c r="BA69" s="15"/>
      <c r="BB69" s="15"/>
      <c r="BC69" s="15"/>
      <c r="BD69" s="15"/>
    </row>
    <row r="70" spans="1:56" x14ac:dyDescent="0.3">
      <c r="D70" s="17"/>
      <c r="AK70" s="15"/>
      <c r="AL70" s="15"/>
      <c r="AM70" s="15"/>
      <c r="AN70" s="15"/>
      <c r="AO70" s="15"/>
      <c r="AP70" s="15"/>
      <c r="AQ70" s="15"/>
      <c r="AR70" s="15"/>
    </row>
    <row r="71" spans="1:56" ht="15.6" x14ac:dyDescent="0.3">
      <c r="B71" s="18" t="s">
        <v>13</v>
      </c>
      <c r="D71" s="17"/>
      <c r="E71" s="19">
        <v>38115</v>
      </c>
      <c r="F71" s="19">
        <v>18708</v>
      </c>
      <c r="G71" s="19">
        <v>8443</v>
      </c>
      <c r="H71" s="19">
        <v>6472</v>
      </c>
      <c r="I71" s="19">
        <v>4055</v>
      </c>
      <c r="J71" s="19">
        <v>2800</v>
      </c>
      <c r="M71" s="19">
        <v>34429</v>
      </c>
      <c r="N71" s="19">
        <v>17722</v>
      </c>
      <c r="O71" s="19">
        <v>8221</v>
      </c>
      <c r="P71" s="19">
        <v>6426</v>
      </c>
      <c r="Q71" s="19">
        <v>4145</v>
      </c>
      <c r="R71" s="19">
        <v>2849</v>
      </c>
      <c r="U71" s="19">
        <v>7644</v>
      </c>
      <c r="V71" s="19">
        <v>3419</v>
      </c>
      <c r="W71" s="19">
        <v>1478</v>
      </c>
      <c r="X71" s="19">
        <v>1088</v>
      </c>
      <c r="Y71" s="19">
        <v>645</v>
      </c>
      <c r="Z71" s="19">
        <v>445</v>
      </c>
      <c r="AC71" s="19">
        <v>7853</v>
      </c>
      <c r="AD71" s="19">
        <v>3813</v>
      </c>
      <c r="AE71" s="19">
        <v>1714</v>
      </c>
      <c r="AF71" s="19">
        <v>1305</v>
      </c>
      <c r="AG71" s="19">
        <v>809</v>
      </c>
      <c r="AH71" s="19">
        <v>561</v>
      </c>
      <c r="AI71" s="15"/>
      <c r="AK71" s="19">
        <v>88041</v>
      </c>
      <c r="AL71" s="19">
        <v>43662</v>
      </c>
      <c r="AM71" s="19">
        <v>19856</v>
      </c>
      <c r="AN71" s="19">
        <v>15291</v>
      </c>
      <c r="AO71" s="19">
        <v>9654</v>
      </c>
      <c r="AP71" s="19">
        <v>6655</v>
      </c>
      <c r="AQ71" s="15"/>
      <c r="AR71" s="19">
        <v>183159</v>
      </c>
      <c r="AW71" s="18" t="s">
        <v>13</v>
      </c>
      <c r="AY71" s="19"/>
      <c r="AZ71" s="19"/>
      <c r="BA71" s="19"/>
      <c r="BB71" s="19"/>
      <c r="BC71" s="19"/>
      <c r="BD71" s="19"/>
    </row>
    <row r="72" spans="1:56" x14ac:dyDescent="0.3">
      <c r="D72" s="17"/>
    </row>
    <row r="73" spans="1:56" x14ac:dyDescent="0.3">
      <c r="D73" s="17"/>
    </row>
    <row r="74" spans="1:56" x14ac:dyDescent="0.3">
      <c r="D74" s="17"/>
    </row>
    <row r="75" spans="1:56" x14ac:dyDescent="0.3">
      <c r="D75" s="17"/>
    </row>
  </sheetData>
  <mergeCells count="8">
    <mergeCell ref="AV3:AW3"/>
    <mergeCell ref="AY3:BD3"/>
    <mergeCell ref="A3:B3"/>
    <mergeCell ref="E3:J3"/>
    <mergeCell ref="M3:R3"/>
    <mergeCell ref="U3:Z3"/>
    <mergeCell ref="AC3:AH3"/>
    <mergeCell ref="AK3:A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4D3E-0B50-4502-8F4D-6CFB374FEACB}">
  <sheetPr>
    <tabColor theme="0" tint="-0.499984740745262"/>
  </sheetPr>
  <dimension ref="A1:P19"/>
  <sheetViews>
    <sheetView showGridLines="0" zoomScale="90" zoomScaleNormal="90" workbookViewId="0"/>
  </sheetViews>
  <sheetFormatPr defaultRowHeight="14.4" x14ac:dyDescent="0.3"/>
  <cols>
    <col min="1" max="2" width="12.109375" style="74" customWidth="1"/>
    <col min="3" max="3" width="14.44140625" style="74" customWidth="1"/>
    <col min="4" max="4" width="14.44140625" style="74" bestFit="1" customWidth="1"/>
    <col min="5" max="5" width="13.88671875" style="74" bestFit="1" customWidth="1"/>
    <col min="6" max="7" width="15.6640625" style="74" bestFit="1" customWidth="1"/>
    <col min="8" max="8" width="15.88671875" style="74" customWidth="1"/>
    <col min="9" max="9" width="14.77734375" style="74" customWidth="1"/>
    <col min="10" max="10" width="13.88671875" style="74" hidden="1" customWidth="1"/>
    <col min="11" max="11" width="2.44140625" style="74" hidden="1" customWidth="1"/>
    <col min="12" max="12" width="13.6640625" style="74" hidden="1" customWidth="1"/>
    <col min="13" max="14" width="8.88671875" style="74"/>
    <col min="15" max="15" width="12.6640625" style="74" hidden="1" customWidth="1"/>
    <col min="16" max="16" width="7.6640625" style="74" hidden="1" customWidth="1"/>
    <col min="17" max="16384" width="8.88671875" style="74"/>
  </cols>
  <sheetData>
    <row r="1" spans="1:16" x14ac:dyDescent="0.3">
      <c r="A1" s="110" t="s">
        <v>63</v>
      </c>
      <c r="B1" s="107"/>
    </row>
    <row r="3" spans="1:16" ht="29.4" thickBot="1" x14ac:dyDescent="0.35">
      <c r="A3" s="59" t="s">
        <v>64</v>
      </c>
      <c r="B3" s="59"/>
      <c r="C3" s="59" t="s">
        <v>65</v>
      </c>
      <c r="D3" s="59" t="s">
        <v>66</v>
      </c>
      <c r="E3" s="59" t="s">
        <v>67</v>
      </c>
      <c r="F3" s="59" t="s">
        <v>68</v>
      </c>
      <c r="G3" s="59" t="s">
        <v>69</v>
      </c>
      <c r="H3" s="59" t="s">
        <v>70</v>
      </c>
      <c r="I3" s="59" t="s">
        <v>71</v>
      </c>
      <c r="J3" s="150" t="s">
        <v>72</v>
      </c>
      <c r="K3" s="150"/>
      <c r="L3" s="150" t="s">
        <v>73</v>
      </c>
    </row>
    <row r="4" spans="1:16" hidden="1" x14ac:dyDescent="0.3">
      <c r="A4" s="108" t="s">
        <v>74</v>
      </c>
      <c r="B4" s="108" t="s">
        <v>75</v>
      </c>
      <c r="C4" s="159">
        <v>133753589</v>
      </c>
      <c r="D4" s="159">
        <v>6687679</v>
      </c>
      <c r="E4" s="159">
        <v>140441268</v>
      </c>
      <c r="F4" s="61">
        <v>78964960</v>
      </c>
      <c r="G4" s="61">
        <v>28630391</v>
      </c>
      <c r="H4" s="61">
        <v>14000000</v>
      </c>
      <c r="I4" s="61">
        <v>12218390</v>
      </c>
      <c r="J4" s="154">
        <v>133813741</v>
      </c>
      <c r="K4" s="154"/>
      <c r="L4" s="154">
        <v>6627527</v>
      </c>
    </row>
    <row r="5" spans="1:16" hidden="1" x14ac:dyDescent="0.3">
      <c r="A5" s="108" t="s">
        <v>76</v>
      </c>
      <c r="B5" s="108" t="s">
        <v>75</v>
      </c>
      <c r="C5" s="159">
        <v>132429296</v>
      </c>
      <c r="D5" s="159">
        <v>6627527</v>
      </c>
      <c r="E5" s="159">
        <v>139056823</v>
      </c>
      <c r="F5" s="61">
        <v>81407175</v>
      </c>
      <c r="G5" s="61">
        <v>29515867</v>
      </c>
      <c r="H5" s="61">
        <v>14420000</v>
      </c>
      <c r="I5" s="61">
        <v>12584942</v>
      </c>
      <c r="J5" s="154">
        <v>137927984</v>
      </c>
      <c r="K5" s="154"/>
      <c r="L5" s="154">
        <v>1128839</v>
      </c>
    </row>
    <row r="6" spans="1:16" x14ac:dyDescent="0.3">
      <c r="A6" s="108" t="s">
        <v>77</v>
      </c>
      <c r="B6" s="108" t="s">
        <v>75</v>
      </c>
      <c r="C6" s="159">
        <v>138649965</v>
      </c>
      <c r="D6" s="159">
        <v>1128839</v>
      </c>
      <c r="E6" s="159">
        <v>139778804</v>
      </c>
      <c r="F6" s="61">
        <v>78276130</v>
      </c>
      <c r="G6" s="61">
        <v>28517746</v>
      </c>
      <c r="H6" s="61">
        <v>14852600</v>
      </c>
      <c r="I6" s="61">
        <v>12962490</v>
      </c>
      <c r="J6" s="154">
        <v>134608966</v>
      </c>
      <c r="K6" s="154"/>
      <c r="L6" s="154">
        <v>5169838</v>
      </c>
    </row>
    <row r="7" spans="1:16" hidden="1" x14ac:dyDescent="0.3">
      <c r="A7" s="108"/>
      <c r="B7" s="108"/>
      <c r="C7" s="159"/>
      <c r="D7" s="159"/>
      <c r="E7" s="159"/>
      <c r="F7" s="61"/>
      <c r="G7" s="61"/>
      <c r="H7" s="61"/>
      <c r="I7" s="61"/>
      <c r="J7" s="154"/>
      <c r="K7" s="154"/>
      <c r="L7" s="154"/>
    </row>
    <row r="8" spans="1:16" hidden="1" x14ac:dyDescent="0.3">
      <c r="A8" s="108" t="s">
        <v>78</v>
      </c>
      <c r="B8" s="108" t="s">
        <v>79</v>
      </c>
      <c r="C8" s="159">
        <v>146968963</v>
      </c>
      <c r="D8" s="159">
        <v>5169838</v>
      </c>
      <c r="E8" s="159">
        <v>152138801</v>
      </c>
      <c r="F8" s="61">
        <v>86886504</v>
      </c>
      <c r="G8" s="61">
        <v>29943633</v>
      </c>
      <c r="H8" s="61">
        <v>15298178</v>
      </c>
      <c r="I8" s="61">
        <v>13692492</v>
      </c>
      <c r="J8" s="154">
        <v>145820807</v>
      </c>
      <c r="K8" s="154"/>
      <c r="L8" s="154">
        <v>6317994</v>
      </c>
    </row>
    <row r="9" spans="1:16" x14ac:dyDescent="0.3">
      <c r="A9" s="108" t="s">
        <v>78</v>
      </c>
      <c r="B9" s="108" t="s">
        <v>75</v>
      </c>
      <c r="C9" s="159">
        <v>139065915</v>
      </c>
      <c r="D9" s="159">
        <v>5169838</v>
      </c>
      <c r="E9" s="159">
        <v>144235753</v>
      </c>
      <c r="F9" s="61">
        <v>75503329</v>
      </c>
      <c r="G9" s="61">
        <v>36980599</v>
      </c>
      <c r="H9" s="61">
        <v>15298178</v>
      </c>
      <c r="I9" s="61">
        <v>13144792</v>
      </c>
      <c r="J9" s="154">
        <v>140926898</v>
      </c>
      <c r="K9" s="154"/>
      <c r="L9" s="154">
        <v>3308855</v>
      </c>
    </row>
    <row r="10" spans="1:16" x14ac:dyDescent="0.3">
      <c r="A10" s="170" t="s">
        <v>167</v>
      </c>
      <c r="B10" s="170"/>
      <c r="C10" s="170"/>
      <c r="D10" s="170"/>
      <c r="E10" s="170"/>
      <c r="F10" s="161">
        <f>F6/$E6</f>
        <v>0.55999999828300151</v>
      </c>
      <c r="G10" s="161">
        <f t="shared" ref="G10:I10" si="0">G6/$E6</f>
        <v>0.20402053232620304</v>
      </c>
      <c r="H10" s="161">
        <f t="shared" si="0"/>
        <v>0.10625788442144633</v>
      </c>
      <c r="I10" s="161">
        <f t="shared" si="0"/>
        <v>9.2735734095993547E-2</v>
      </c>
      <c r="J10" s="160">
        <f t="shared" ref="J10:L10" si="1">J9/$E9</f>
        <v>0.97705939802595265</v>
      </c>
      <c r="K10" s="160">
        <f t="shared" si="1"/>
        <v>0</v>
      </c>
      <c r="L10" s="160">
        <f t="shared" si="1"/>
        <v>2.294060197404731E-2</v>
      </c>
    </row>
    <row r="11" spans="1:16" x14ac:dyDescent="0.3">
      <c r="A11" s="151"/>
      <c r="B11" s="151"/>
      <c r="C11" s="153"/>
      <c r="D11" s="153"/>
      <c r="E11" s="153"/>
      <c r="F11" s="154"/>
      <c r="G11" s="154"/>
      <c r="H11" s="154"/>
      <c r="I11" s="154"/>
      <c r="J11" s="154"/>
      <c r="K11" s="154"/>
      <c r="L11" s="154"/>
    </row>
    <row r="12" spans="1:16" x14ac:dyDescent="0.3">
      <c r="A12" s="151"/>
      <c r="B12" s="151"/>
      <c r="C12" s="153"/>
      <c r="D12" s="153"/>
      <c r="E12" s="153"/>
      <c r="F12" s="154"/>
      <c r="G12" s="154"/>
      <c r="H12" s="154"/>
      <c r="I12" s="154"/>
      <c r="J12" s="154"/>
      <c r="K12" s="154"/>
      <c r="L12" s="154"/>
    </row>
    <row r="13" spans="1:16" x14ac:dyDescent="0.3">
      <c r="A13" s="169" t="s">
        <v>166</v>
      </c>
      <c r="B13" s="169"/>
      <c r="C13" s="169"/>
      <c r="D13" s="169"/>
      <c r="E13" s="169"/>
      <c r="F13" s="169"/>
      <c r="G13" s="169"/>
      <c r="H13" s="169"/>
      <c r="I13" s="169"/>
    </row>
    <row r="14" spans="1:16" hidden="1" x14ac:dyDescent="0.3">
      <c r="A14" s="152" t="s">
        <v>80</v>
      </c>
      <c r="B14" s="152"/>
      <c r="C14" s="155">
        <v>0.01</v>
      </c>
      <c r="D14" s="74" t="s">
        <v>82</v>
      </c>
      <c r="F14" s="155">
        <v>0.60499999999999998</v>
      </c>
      <c r="G14" s="155">
        <v>0.2</v>
      </c>
      <c r="H14" s="155">
        <v>0.1</v>
      </c>
      <c r="I14" s="155">
        <v>9.5000000000000001E-2</v>
      </c>
      <c r="J14" s="155" t="e">
        <f>#REF!</f>
        <v>#REF!</v>
      </c>
      <c r="K14" s="155"/>
      <c r="L14" s="155" t="e">
        <f>#REF!</f>
        <v>#REF!</v>
      </c>
    </row>
    <row r="15" spans="1:16" s="156" customFormat="1" ht="57.6" x14ac:dyDescent="0.3">
      <c r="A15" s="59" t="s">
        <v>93</v>
      </c>
      <c r="B15" s="191" t="s">
        <v>165</v>
      </c>
      <c r="C15" s="60" t="s">
        <v>65</v>
      </c>
      <c r="D15" s="60" t="s">
        <v>66</v>
      </c>
      <c r="E15" s="60" t="s">
        <v>67</v>
      </c>
      <c r="F15" s="71" t="s">
        <v>112</v>
      </c>
      <c r="G15" s="71" t="s">
        <v>108</v>
      </c>
      <c r="H15" s="71" t="s">
        <v>109</v>
      </c>
      <c r="I15" s="71" t="s">
        <v>110</v>
      </c>
      <c r="J15" s="60" t="s">
        <v>72</v>
      </c>
      <c r="K15" s="60"/>
      <c r="L15" s="60" t="s">
        <v>73</v>
      </c>
    </row>
    <row r="16" spans="1:16" x14ac:dyDescent="0.3">
      <c r="A16" s="62" t="s">
        <v>81</v>
      </c>
      <c r="B16" s="192">
        <v>0.99</v>
      </c>
      <c r="C16" s="61">
        <f>B16*C$9</f>
        <v>137675255.84999999</v>
      </c>
      <c r="D16" s="61">
        <f>L$9</f>
        <v>3308855</v>
      </c>
      <c r="E16" s="61">
        <f>SUM(C16:D16)</f>
        <v>140984110.84999999</v>
      </c>
      <c r="F16" s="61">
        <f t="shared" ref="F16:I18" si="2">F$14*$E16</f>
        <v>85295387.064249992</v>
      </c>
      <c r="G16" s="61">
        <f t="shared" si="2"/>
        <v>28196822.170000002</v>
      </c>
      <c r="H16" s="61">
        <f t="shared" si="2"/>
        <v>14098411.085000001</v>
      </c>
      <c r="I16" s="61">
        <f t="shared" si="2"/>
        <v>13393490.530749999</v>
      </c>
      <c r="J16" s="61"/>
      <c r="K16" s="61"/>
      <c r="L16" s="61" t="e">
        <f>L$14*$E16</f>
        <v>#REF!</v>
      </c>
      <c r="O16" s="154" t="e">
        <f>SUM(G16,L16)</f>
        <v>#REF!</v>
      </c>
      <c r="P16" s="157" t="e">
        <f>(AVERAGE(G$4:G$6,G$8)-O16)/'[1]Assistance history'!H$9</f>
        <v>#REF!</v>
      </c>
    </row>
    <row r="17" spans="1:16" x14ac:dyDescent="0.3">
      <c r="A17" s="62" t="s">
        <v>83</v>
      </c>
      <c r="B17" s="192">
        <v>1</v>
      </c>
      <c r="C17" s="61">
        <f t="shared" ref="C17:C18" si="3">B17*C$9</f>
        <v>139065915</v>
      </c>
      <c r="D17" s="61">
        <f>L$9</f>
        <v>3308855</v>
      </c>
      <c r="E17" s="61">
        <f>SUM(C17:D17)</f>
        <v>142374770</v>
      </c>
      <c r="F17" s="61">
        <f t="shared" si="2"/>
        <v>86136735.849999994</v>
      </c>
      <c r="G17" s="61">
        <f t="shared" si="2"/>
        <v>28474954</v>
      </c>
      <c r="H17" s="61">
        <f t="shared" si="2"/>
        <v>14237477</v>
      </c>
      <c r="I17" s="61">
        <f t="shared" si="2"/>
        <v>13525603.15</v>
      </c>
      <c r="J17" s="61"/>
      <c r="K17" s="61"/>
      <c r="L17" s="61" t="e">
        <f>AVERAGE(#REF!,#REF!)*$E17</f>
        <v>#REF!</v>
      </c>
    </row>
    <row r="18" spans="1:16" x14ac:dyDescent="0.3">
      <c r="A18" s="62" t="s">
        <v>84</v>
      </c>
      <c r="B18" s="192">
        <v>0.98</v>
      </c>
      <c r="C18" s="61">
        <f t="shared" si="3"/>
        <v>136284596.69999999</v>
      </c>
      <c r="D18" s="61">
        <f>L$9</f>
        <v>3308855</v>
      </c>
      <c r="E18" s="61">
        <f>SUM(C18:D18)</f>
        <v>139593451.69999999</v>
      </c>
      <c r="F18" s="61">
        <f t="shared" si="2"/>
        <v>84454038.278499991</v>
      </c>
      <c r="G18" s="61">
        <f t="shared" si="2"/>
        <v>27918690.34</v>
      </c>
      <c r="H18" s="61">
        <f t="shared" si="2"/>
        <v>13959345.17</v>
      </c>
      <c r="I18" s="61">
        <f t="shared" si="2"/>
        <v>13261377.911499999</v>
      </c>
      <c r="J18" s="61"/>
      <c r="K18" s="61"/>
      <c r="L18" s="61" t="e">
        <f>L$14*$E18</f>
        <v>#REF!</v>
      </c>
      <c r="O18" s="154" t="e">
        <f>SUM(G18,L18)</f>
        <v>#REF!</v>
      </c>
      <c r="P18" s="157" t="e">
        <f>(AVERAGE(G$4:G$6,G$8)-O18)/'[1]Assistance history'!H$9</f>
        <v>#REF!</v>
      </c>
    </row>
    <row r="19" spans="1:16" x14ac:dyDescent="0.3">
      <c r="F19" s="158"/>
      <c r="G19" s="158"/>
      <c r="H19" s="158"/>
      <c r="I19" s="158"/>
    </row>
  </sheetData>
  <mergeCells count="2">
    <mergeCell ref="A13:I13"/>
    <mergeCell ref="A10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73AB-81BE-4C01-8454-E7D3D281B36B}">
  <dimension ref="A1:AH138"/>
  <sheetViews>
    <sheetView zoomScale="80" zoomScaleNormal="80" workbookViewId="0">
      <selection sqref="A1:XFD1048576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34" width="7.5546875" style="7" customWidth="1"/>
    <col min="35" max="16384" width="8.88671875" style="7"/>
  </cols>
  <sheetData>
    <row r="1" spans="1:34" ht="18" x14ac:dyDescent="0.35">
      <c r="A1" s="6" t="s">
        <v>34</v>
      </c>
    </row>
    <row r="2" spans="1:34" ht="18" x14ac:dyDescent="0.35">
      <c r="A2" s="6"/>
      <c r="E2" s="27">
        <f>Energy_HH!D46</f>
        <v>452</v>
      </c>
      <c r="F2" s="27">
        <f>Energy_HH!D47</f>
        <v>528</v>
      </c>
      <c r="G2" s="27">
        <f>Energy_HH!D48</f>
        <v>501</v>
      </c>
      <c r="H2" s="27">
        <f>Energy_HH!D49</f>
        <v>597</v>
      </c>
      <c r="I2" s="27">
        <f>Energy_HH!D50</f>
        <v>527</v>
      </c>
      <c r="J2" s="27">
        <f>Energy_HH!D51</f>
        <v>518</v>
      </c>
      <c r="M2" s="27">
        <f>Energy_HH!E46</f>
        <v>643</v>
      </c>
      <c r="N2" s="27">
        <f>Energy_HH!E47</f>
        <v>751</v>
      </c>
      <c r="O2" s="27">
        <f>Energy_HH!E48</f>
        <v>748</v>
      </c>
      <c r="P2" s="27">
        <f>Energy_HH!E49</f>
        <v>764</v>
      </c>
      <c r="Q2" s="27">
        <f>Energy_HH!E50</f>
        <v>738</v>
      </c>
      <c r="R2" s="27">
        <f>Energy_HH!E51</f>
        <v>780</v>
      </c>
    </row>
    <row r="3" spans="1:34" ht="15.6" x14ac:dyDescent="0.3">
      <c r="A3" s="171" t="s">
        <v>1</v>
      </c>
      <c r="B3" s="171"/>
      <c r="C3" s="9"/>
      <c r="D3" s="10" t="s">
        <v>2</v>
      </c>
      <c r="E3" s="171" t="s">
        <v>3</v>
      </c>
      <c r="F3" s="171"/>
      <c r="G3" s="171"/>
      <c r="H3" s="171"/>
      <c r="I3" s="171"/>
      <c r="J3" s="171"/>
      <c r="L3" s="10" t="s">
        <v>2</v>
      </c>
      <c r="M3" s="171" t="s">
        <v>3</v>
      </c>
      <c r="N3" s="171"/>
      <c r="O3" s="171"/>
      <c r="P3" s="171"/>
      <c r="Q3" s="171"/>
      <c r="R3" s="171"/>
      <c r="T3" s="10" t="s">
        <v>2</v>
      </c>
      <c r="U3" s="171" t="s">
        <v>3</v>
      </c>
      <c r="V3" s="171"/>
      <c r="W3" s="171"/>
      <c r="X3" s="171"/>
      <c r="Y3" s="171"/>
      <c r="Z3" s="171"/>
      <c r="AB3" s="10" t="s">
        <v>2</v>
      </c>
      <c r="AC3" s="171" t="s">
        <v>3</v>
      </c>
      <c r="AD3" s="171"/>
      <c r="AE3" s="171"/>
      <c r="AF3" s="171"/>
      <c r="AG3" s="171"/>
      <c r="AH3" s="171"/>
    </row>
    <row r="4" spans="1:34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</row>
    <row r="5" spans="1:34" x14ac:dyDescent="0.3">
      <c r="A5" s="13">
        <v>0</v>
      </c>
      <c r="B5" s="13">
        <v>999</v>
      </c>
      <c r="C5" s="13"/>
      <c r="D5" s="14" t="s">
        <v>9</v>
      </c>
      <c r="E5" s="27">
        <v>925</v>
      </c>
      <c r="F5" s="27">
        <v>934</v>
      </c>
      <c r="G5" s="27">
        <v>943</v>
      </c>
      <c r="H5" s="27">
        <v>952</v>
      </c>
      <c r="I5" s="27">
        <v>962</v>
      </c>
      <c r="J5" s="27">
        <v>972</v>
      </c>
      <c r="L5" s="14" t="s">
        <v>10</v>
      </c>
      <c r="M5" s="27">
        <v>971.25</v>
      </c>
      <c r="N5" s="27">
        <v>981</v>
      </c>
      <c r="O5" s="27">
        <v>991</v>
      </c>
      <c r="P5" s="27">
        <v>1001</v>
      </c>
      <c r="Q5" s="27">
        <v>1011</v>
      </c>
      <c r="R5" s="27">
        <v>1021</v>
      </c>
      <c r="T5" s="14" t="s">
        <v>11</v>
      </c>
      <c r="U5" s="27">
        <v>1156.25</v>
      </c>
      <c r="V5" s="27">
        <v>1168</v>
      </c>
      <c r="W5" s="27">
        <v>1180</v>
      </c>
      <c r="X5" s="27">
        <v>1192</v>
      </c>
      <c r="Y5" s="27">
        <v>1204</v>
      </c>
      <c r="Z5" s="27">
        <v>1216</v>
      </c>
      <c r="AB5" s="14" t="s">
        <v>12</v>
      </c>
      <c r="AC5" s="27">
        <v>786.25</v>
      </c>
      <c r="AD5" s="27">
        <v>794</v>
      </c>
      <c r="AE5" s="27">
        <v>802</v>
      </c>
      <c r="AF5" s="27">
        <v>810</v>
      </c>
      <c r="AG5" s="27">
        <v>818</v>
      </c>
      <c r="AH5" s="27">
        <v>826</v>
      </c>
    </row>
    <row r="6" spans="1:34" x14ac:dyDescent="0.3">
      <c r="A6" s="13">
        <v>1000</v>
      </c>
      <c r="B6" s="13">
        <v>1999</v>
      </c>
      <c r="C6" s="13"/>
      <c r="D6" s="16" t="s">
        <v>9</v>
      </c>
      <c r="E6" s="27">
        <v>842</v>
      </c>
      <c r="F6" s="27">
        <v>850</v>
      </c>
      <c r="G6" s="27">
        <v>858</v>
      </c>
      <c r="H6" s="27">
        <v>866</v>
      </c>
      <c r="I6" s="27">
        <v>875</v>
      </c>
      <c r="J6" s="27">
        <v>885</v>
      </c>
      <c r="L6" s="16" t="s">
        <v>10</v>
      </c>
      <c r="M6" s="27">
        <v>884</v>
      </c>
      <c r="N6" s="27">
        <v>893</v>
      </c>
      <c r="O6" s="27">
        <v>902</v>
      </c>
      <c r="P6" s="27">
        <v>911</v>
      </c>
      <c r="Q6" s="27">
        <v>920</v>
      </c>
      <c r="R6" s="27">
        <v>929</v>
      </c>
      <c r="T6" s="16" t="s">
        <v>11</v>
      </c>
      <c r="U6" s="27">
        <v>1052</v>
      </c>
      <c r="V6" s="27">
        <v>1063</v>
      </c>
      <c r="W6" s="27">
        <v>1074</v>
      </c>
      <c r="X6" s="27">
        <v>1085</v>
      </c>
      <c r="Y6" s="27">
        <v>1096</v>
      </c>
      <c r="Z6" s="27">
        <v>1107</v>
      </c>
      <c r="AB6" s="16" t="s">
        <v>12</v>
      </c>
      <c r="AC6" s="27">
        <v>715</v>
      </c>
      <c r="AD6" s="27">
        <v>723</v>
      </c>
      <c r="AE6" s="27">
        <v>730</v>
      </c>
      <c r="AF6" s="27">
        <v>737</v>
      </c>
      <c r="AG6" s="27">
        <v>744</v>
      </c>
      <c r="AH6" s="27">
        <v>752</v>
      </c>
    </row>
    <row r="7" spans="1:34" x14ac:dyDescent="0.3">
      <c r="A7" s="13">
        <v>2000</v>
      </c>
      <c r="B7" s="13">
        <v>2999</v>
      </c>
      <c r="C7" s="13"/>
      <c r="D7" s="16" t="s">
        <v>9</v>
      </c>
      <c r="E7" s="27">
        <v>766</v>
      </c>
      <c r="F7" s="27">
        <v>774</v>
      </c>
      <c r="G7" s="27">
        <v>781</v>
      </c>
      <c r="H7" s="27">
        <v>788</v>
      </c>
      <c r="I7" s="27">
        <v>796</v>
      </c>
      <c r="J7" s="27">
        <v>805</v>
      </c>
      <c r="L7" s="16" t="s">
        <v>10</v>
      </c>
      <c r="M7" s="27">
        <v>804</v>
      </c>
      <c r="N7" s="27">
        <v>813</v>
      </c>
      <c r="O7" s="27">
        <v>821</v>
      </c>
      <c r="P7" s="27">
        <v>829</v>
      </c>
      <c r="Q7" s="27">
        <v>837</v>
      </c>
      <c r="R7" s="27">
        <v>845</v>
      </c>
      <c r="T7" s="16" t="s">
        <v>11</v>
      </c>
      <c r="U7" s="27">
        <v>957</v>
      </c>
      <c r="V7" s="27">
        <v>967</v>
      </c>
      <c r="W7" s="27">
        <v>977</v>
      </c>
      <c r="X7" s="27">
        <v>987</v>
      </c>
      <c r="Y7" s="27">
        <v>997</v>
      </c>
      <c r="Z7" s="27">
        <v>1007</v>
      </c>
      <c r="AB7" s="16" t="s">
        <v>12</v>
      </c>
      <c r="AC7" s="27">
        <v>651</v>
      </c>
      <c r="AD7" s="27">
        <v>658</v>
      </c>
      <c r="AE7" s="27">
        <v>664</v>
      </c>
      <c r="AF7" s="27">
        <v>671</v>
      </c>
      <c r="AG7" s="27">
        <v>677</v>
      </c>
      <c r="AH7" s="27">
        <v>684</v>
      </c>
    </row>
    <row r="8" spans="1:34" x14ac:dyDescent="0.3">
      <c r="A8" s="13">
        <v>3000</v>
      </c>
      <c r="B8" s="13">
        <v>3999</v>
      </c>
      <c r="C8" s="13"/>
      <c r="D8" s="16" t="s">
        <v>9</v>
      </c>
      <c r="E8" s="27">
        <v>697</v>
      </c>
      <c r="F8" s="27">
        <v>704</v>
      </c>
      <c r="G8" s="27">
        <v>711</v>
      </c>
      <c r="H8" s="27">
        <v>717</v>
      </c>
      <c r="I8" s="27">
        <v>724</v>
      </c>
      <c r="J8" s="27">
        <v>733</v>
      </c>
      <c r="L8" s="16" t="s">
        <v>10</v>
      </c>
      <c r="M8" s="27">
        <v>732</v>
      </c>
      <c r="N8" s="27">
        <v>740</v>
      </c>
      <c r="O8" s="27">
        <v>747</v>
      </c>
      <c r="P8" s="27">
        <v>754</v>
      </c>
      <c r="Q8" s="27">
        <v>762</v>
      </c>
      <c r="R8" s="27">
        <v>769</v>
      </c>
      <c r="T8" s="16" t="s">
        <v>11</v>
      </c>
      <c r="U8" s="27">
        <v>871</v>
      </c>
      <c r="V8" s="27">
        <v>880</v>
      </c>
      <c r="W8" s="27">
        <v>889</v>
      </c>
      <c r="X8" s="27">
        <v>898</v>
      </c>
      <c r="Y8" s="27">
        <v>907</v>
      </c>
      <c r="Z8" s="27">
        <v>916</v>
      </c>
      <c r="AB8" s="16" t="s">
        <v>12</v>
      </c>
      <c r="AC8" s="27">
        <v>592</v>
      </c>
      <c r="AD8" s="27">
        <v>599</v>
      </c>
      <c r="AE8" s="27">
        <v>604</v>
      </c>
      <c r="AF8" s="27">
        <v>611</v>
      </c>
      <c r="AG8" s="27">
        <v>616</v>
      </c>
      <c r="AH8" s="27">
        <v>622</v>
      </c>
    </row>
    <row r="9" spans="1:34" x14ac:dyDescent="0.3">
      <c r="A9" s="13">
        <v>4000</v>
      </c>
      <c r="B9" s="13">
        <v>4999</v>
      </c>
      <c r="C9" s="13"/>
      <c r="D9" s="16" t="s">
        <v>9</v>
      </c>
      <c r="E9" s="27">
        <v>634</v>
      </c>
      <c r="F9" s="27">
        <v>641</v>
      </c>
      <c r="G9" s="27">
        <v>647</v>
      </c>
      <c r="H9" s="27">
        <v>652</v>
      </c>
      <c r="I9" s="27">
        <v>659</v>
      </c>
      <c r="J9" s="27">
        <v>667</v>
      </c>
      <c r="L9" s="16" t="s">
        <v>10</v>
      </c>
      <c r="M9" s="27">
        <v>666</v>
      </c>
      <c r="N9" s="27">
        <v>673</v>
      </c>
      <c r="O9" s="27">
        <v>680</v>
      </c>
      <c r="P9" s="27">
        <v>686</v>
      </c>
      <c r="Q9" s="27">
        <v>693</v>
      </c>
      <c r="R9" s="27">
        <v>700</v>
      </c>
      <c r="T9" s="16" t="s">
        <v>11</v>
      </c>
      <c r="U9" s="27">
        <v>793</v>
      </c>
      <c r="V9" s="27">
        <v>801</v>
      </c>
      <c r="W9" s="27">
        <v>809</v>
      </c>
      <c r="X9" s="27">
        <v>817</v>
      </c>
      <c r="Y9" s="27">
        <v>825</v>
      </c>
      <c r="Z9" s="27">
        <v>834</v>
      </c>
      <c r="AB9" s="16" t="s">
        <v>12</v>
      </c>
      <c r="AC9" s="27">
        <v>539</v>
      </c>
      <c r="AD9" s="27">
        <v>545</v>
      </c>
      <c r="AE9" s="27">
        <v>550</v>
      </c>
      <c r="AF9" s="27">
        <v>556</v>
      </c>
      <c r="AG9" s="27">
        <v>561</v>
      </c>
      <c r="AH9" s="27">
        <v>566</v>
      </c>
    </row>
    <row r="10" spans="1:34" x14ac:dyDescent="0.3">
      <c r="A10" s="13">
        <v>5000</v>
      </c>
      <c r="B10" s="13">
        <v>5999</v>
      </c>
      <c r="C10" s="13"/>
      <c r="D10" s="16" t="s">
        <v>9</v>
      </c>
      <c r="E10" s="27">
        <v>577</v>
      </c>
      <c r="F10" s="27">
        <v>583</v>
      </c>
      <c r="G10" s="27">
        <v>589</v>
      </c>
      <c r="H10" s="27">
        <v>593</v>
      </c>
      <c r="I10" s="27">
        <v>600</v>
      </c>
      <c r="J10" s="27">
        <v>607</v>
      </c>
      <c r="L10" s="16" t="s">
        <v>10</v>
      </c>
      <c r="M10" s="27">
        <v>606</v>
      </c>
      <c r="N10" s="27">
        <v>612</v>
      </c>
      <c r="O10" s="27">
        <v>619</v>
      </c>
      <c r="P10" s="27">
        <v>624</v>
      </c>
      <c r="Q10" s="27">
        <v>631</v>
      </c>
      <c r="R10" s="27">
        <v>637</v>
      </c>
      <c r="T10" s="16" t="s">
        <v>11</v>
      </c>
      <c r="U10" s="27">
        <v>722</v>
      </c>
      <c r="V10" s="27">
        <v>729</v>
      </c>
      <c r="W10" s="27">
        <v>736</v>
      </c>
      <c r="X10" s="27">
        <v>743</v>
      </c>
      <c r="Y10" s="27">
        <v>751</v>
      </c>
      <c r="Z10" s="27">
        <v>759</v>
      </c>
      <c r="AB10" s="16" t="s">
        <v>12</v>
      </c>
      <c r="AC10" s="27">
        <v>490</v>
      </c>
      <c r="AD10" s="27">
        <v>496</v>
      </c>
      <c r="AE10" s="27">
        <v>501</v>
      </c>
      <c r="AF10" s="27">
        <v>506</v>
      </c>
      <c r="AG10" s="27">
        <v>511</v>
      </c>
      <c r="AH10" s="27">
        <v>515</v>
      </c>
    </row>
    <row r="11" spans="1:34" x14ac:dyDescent="0.3">
      <c r="A11" s="13">
        <v>6000</v>
      </c>
      <c r="B11" s="13">
        <v>6999</v>
      </c>
      <c r="C11" s="13"/>
      <c r="D11" s="16" t="s">
        <v>9</v>
      </c>
      <c r="E11" s="27">
        <v>525</v>
      </c>
      <c r="F11" s="27">
        <v>531</v>
      </c>
      <c r="G11" s="27">
        <v>536</v>
      </c>
      <c r="H11" s="27">
        <v>540</v>
      </c>
      <c r="I11" s="27">
        <v>546</v>
      </c>
      <c r="J11" s="27">
        <v>552</v>
      </c>
      <c r="L11" s="16" t="s">
        <v>10</v>
      </c>
      <c r="M11" s="27">
        <v>551</v>
      </c>
      <c r="N11" s="27">
        <v>557</v>
      </c>
      <c r="O11" s="27">
        <v>563</v>
      </c>
      <c r="P11" s="27">
        <v>568</v>
      </c>
      <c r="Q11" s="27">
        <v>574</v>
      </c>
      <c r="R11" s="27">
        <v>580</v>
      </c>
      <c r="T11" s="16" t="s">
        <v>11</v>
      </c>
      <c r="U11" s="27">
        <v>657</v>
      </c>
      <c r="V11" s="27">
        <v>663</v>
      </c>
      <c r="W11" s="27">
        <v>670</v>
      </c>
      <c r="X11" s="27">
        <v>676</v>
      </c>
      <c r="Y11" s="27">
        <v>683</v>
      </c>
      <c r="Z11" s="27">
        <v>691</v>
      </c>
      <c r="AB11" s="16" t="s">
        <v>12</v>
      </c>
      <c r="AC11" s="27">
        <v>446</v>
      </c>
      <c r="AD11" s="27">
        <v>451</v>
      </c>
      <c r="AE11" s="27">
        <v>456</v>
      </c>
      <c r="AF11" s="27">
        <v>460</v>
      </c>
      <c r="AG11" s="27">
        <v>465</v>
      </c>
      <c r="AH11" s="27">
        <v>469</v>
      </c>
    </row>
    <row r="12" spans="1:34" x14ac:dyDescent="0.3">
      <c r="A12" s="13">
        <v>7000</v>
      </c>
      <c r="B12" s="13">
        <v>7999</v>
      </c>
      <c r="C12" s="13"/>
      <c r="D12" s="16" t="s">
        <v>9</v>
      </c>
      <c r="E12" s="27">
        <v>478</v>
      </c>
      <c r="F12" s="27">
        <v>483</v>
      </c>
      <c r="G12" s="27">
        <v>488</v>
      </c>
      <c r="H12" s="27">
        <v>491</v>
      </c>
      <c r="I12" s="27">
        <v>497</v>
      </c>
      <c r="J12" s="27">
        <v>502</v>
      </c>
      <c r="L12" s="16" t="s">
        <v>10</v>
      </c>
      <c r="M12" s="27">
        <v>501</v>
      </c>
      <c r="N12" s="27">
        <v>507</v>
      </c>
      <c r="O12" s="27">
        <v>512</v>
      </c>
      <c r="P12" s="27">
        <v>517</v>
      </c>
      <c r="Q12" s="27">
        <v>522</v>
      </c>
      <c r="R12" s="27">
        <v>528</v>
      </c>
      <c r="T12" s="16" t="s">
        <v>11</v>
      </c>
      <c r="U12" s="27">
        <v>598</v>
      </c>
      <c r="V12" s="27">
        <v>603</v>
      </c>
      <c r="W12" s="27">
        <v>610</v>
      </c>
      <c r="X12" s="27">
        <v>615</v>
      </c>
      <c r="Y12" s="27">
        <v>622</v>
      </c>
      <c r="Z12" s="27">
        <v>629</v>
      </c>
      <c r="AB12" s="16" t="s">
        <v>12</v>
      </c>
      <c r="AC12" s="27">
        <v>406</v>
      </c>
      <c r="AD12" s="27">
        <v>410</v>
      </c>
      <c r="AE12" s="27">
        <v>415</v>
      </c>
      <c r="AF12" s="27">
        <v>419</v>
      </c>
      <c r="AG12" s="27">
        <v>423</v>
      </c>
      <c r="AH12" s="27">
        <v>427</v>
      </c>
    </row>
    <row r="13" spans="1:34" x14ac:dyDescent="0.3">
      <c r="A13" s="13">
        <v>8000</v>
      </c>
      <c r="B13" s="13">
        <v>8999</v>
      </c>
      <c r="C13" s="13"/>
      <c r="D13" s="16" t="s">
        <v>9</v>
      </c>
      <c r="E13" s="27">
        <v>435</v>
      </c>
      <c r="F13" s="27">
        <v>440</v>
      </c>
      <c r="G13" s="27">
        <v>444</v>
      </c>
      <c r="H13" s="27">
        <v>447</v>
      </c>
      <c r="I13" s="27">
        <v>452</v>
      </c>
      <c r="J13" s="27">
        <v>457</v>
      </c>
      <c r="L13" s="16" t="s">
        <v>10</v>
      </c>
      <c r="M13" s="27">
        <v>456</v>
      </c>
      <c r="N13" s="27">
        <v>461</v>
      </c>
      <c r="O13" s="27">
        <v>466</v>
      </c>
      <c r="P13" s="27">
        <v>470</v>
      </c>
      <c r="Q13" s="27">
        <v>475</v>
      </c>
      <c r="R13" s="27">
        <v>480</v>
      </c>
      <c r="T13" s="16" t="s">
        <v>11</v>
      </c>
      <c r="U13" s="27">
        <v>544</v>
      </c>
      <c r="V13" s="27">
        <v>549</v>
      </c>
      <c r="W13" s="27">
        <v>555</v>
      </c>
      <c r="X13" s="27">
        <v>560</v>
      </c>
      <c r="Y13" s="27">
        <v>566</v>
      </c>
      <c r="Z13" s="27">
        <v>572</v>
      </c>
      <c r="AB13" s="16" t="s">
        <v>12</v>
      </c>
      <c r="AC13" s="27">
        <v>369</v>
      </c>
      <c r="AD13" s="27">
        <v>373</v>
      </c>
      <c r="AE13" s="27">
        <v>378</v>
      </c>
      <c r="AF13" s="27">
        <v>381</v>
      </c>
      <c r="AG13" s="27">
        <v>385</v>
      </c>
      <c r="AH13" s="27">
        <v>389</v>
      </c>
    </row>
    <row r="14" spans="1:34" x14ac:dyDescent="0.3">
      <c r="A14" s="13">
        <v>9000</v>
      </c>
      <c r="B14" s="13">
        <v>9999</v>
      </c>
      <c r="C14" s="13"/>
      <c r="D14" s="16" t="s">
        <v>9</v>
      </c>
      <c r="E14" s="27">
        <v>396</v>
      </c>
      <c r="F14" s="27">
        <v>400</v>
      </c>
      <c r="G14" s="27">
        <v>404</v>
      </c>
      <c r="H14" s="27">
        <v>407</v>
      </c>
      <c r="I14" s="27">
        <v>411</v>
      </c>
      <c r="J14" s="27">
        <v>416</v>
      </c>
      <c r="L14" s="16" t="s">
        <v>10</v>
      </c>
      <c r="M14" s="27">
        <v>415</v>
      </c>
      <c r="N14" s="27">
        <v>420</v>
      </c>
      <c r="O14" s="27">
        <v>424</v>
      </c>
      <c r="P14" s="27">
        <v>428</v>
      </c>
      <c r="Q14" s="27">
        <v>432</v>
      </c>
      <c r="R14" s="27">
        <v>437</v>
      </c>
      <c r="T14" s="16" t="s">
        <v>11</v>
      </c>
      <c r="U14" s="27">
        <v>495</v>
      </c>
      <c r="V14" s="27">
        <v>500</v>
      </c>
      <c r="W14" s="27">
        <v>505</v>
      </c>
      <c r="X14" s="27">
        <v>510</v>
      </c>
      <c r="Y14" s="27">
        <v>515</v>
      </c>
      <c r="Z14" s="27">
        <v>521</v>
      </c>
      <c r="AB14" s="16" t="s">
        <v>12</v>
      </c>
      <c r="AC14" s="27">
        <v>336</v>
      </c>
      <c r="AD14" s="27">
        <v>339</v>
      </c>
      <c r="AE14" s="27">
        <v>344</v>
      </c>
      <c r="AF14" s="27">
        <v>347</v>
      </c>
      <c r="AG14" s="27">
        <v>350</v>
      </c>
      <c r="AH14" s="27">
        <v>354</v>
      </c>
    </row>
    <row r="15" spans="1:34" x14ac:dyDescent="0.3">
      <c r="A15" s="13">
        <v>10000</v>
      </c>
      <c r="B15" s="13">
        <v>10999</v>
      </c>
      <c r="C15" s="13"/>
      <c r="D15" s="16" t="s">
        <v>9</v>
      </c>
      <c r="E15" s="27">
        <v>360</v>
      </c>
      <c r="F15" s="27">
        <v>364</v>
      </c>
      <c r="G15" s="27">
        <v>368</v>
      </c>
      <c r="H15" s="27">
        <v>370</v>
      </c>
      <c r="I15" s="27">
        <v>374</v>
      </c>
      <c r="J15" s="27">
        <v>379</v>
      </c>
      <c r="L15" s="16" t="s">
        <v>10</v>
      </c>
      <c r="M15" s="27">
        <v>378</v>
      </c>
      <c r="N15" s="27">
        <v>382</v>
      </c>
      <c r="O15" s="27">
        <v>386</v>
      </c>
      <c r="P15" s="27">
        <v>389</v>
      </c>
      <c r="Q15" s="27">
        <v>393</v>
      </c>
      <c r="R15" s="27">
        <v>398</v>
      </c>
      <c r="T15" s="16" t="s">
        <v>11</v>
      </c>
      <c r="U15" s="27">
        <v>450</v>
      </c>
      <c r="V15" s="27">
        <v>455</v>
      </c>
      <c r="W15" s="27">
        <v>460</v>
      </c>
      <c r="X15" s="27">
        <v>464</v>
      </c>
      <c r="Y15" s="27">
        <v>469</v>
      </c>
      <c r="Z15" s="27">
        <v>474</v>
      </c>
      <c r="AB15" s="16" t="s">
        <v>12</v>
      </c>
      <c r="AC15" s="27">
        <v>306</v>
      </c>
      <c r="AD15" s="27">
        <v>308</v>
      </c>
      <c r="AE15" s="27">
        <v>313</v>
      </c>
      <c r="AF15" s="27">
        <v>316</v>
      </c>
      <c r="AG15" s="27">
        <v>319</v>
      </c>
      <c r="AH15" s="27">
        <v>322</v>
      </c>
    </row>
    <row r="16" spans="1:34" x14ac:dyDescent="0.3">
      <c r="A16" s="13">
        <v>11000</v>
      </c>
      <c r="B16" s="13">
        <v>11999</v>
      </c>
      <c r="C16" s="13"/>
      <c r="D16" s="16" t="s">
        <v>9</v>
      </c>
      <c r="E16" s="27">
        <v>328</v>
      </c>
      <c r="F16" s="27">
        <v>331</v>
      </c>
      <c r="G16" s="27">
        <v>335</v>
      </c>
      <c r="H16" s="27">
        <v>337</v>
      </c>
      <c r="I16" s="27">
        <v>340</v>
      </c>
      <c r="J16" s="27">
        <v>345</v>
      </c>
      <c r="L16" s="16" t="s">
        <v>10</v>
      </c>
      <c r="M16" s="27">
        <v>344</v>
      </c>
      <c r="N16" s="27">
        <v>348</v>
      </c>
      <c r="O16" s="27">
        <v>351</v>
      </c>
      <c r="P16" s="27">
        <v>354</v>
      </c>
      <c r="Q16" s="27">
        <v>358</v>
      </c>
      <c r="R16" s="27">
        <v>362</v>
      </c>
      <c r="T16" s="16" t="s">
        <v>11</v>
      </c>
      <c r="U16" s="27">
        <v>410</v>
      </c>
      <c r="V16" s="27">
        <v>414</v>
      </c>
      <c r="W16" s="27">
        <v>419</v>
      </c>
      <c r="X16" s="27">
        <v>422</v>
      </c>
      <c r="Y16" s="27">
        <v>427</v>
      </c>
      <c r="Z16" s="27">
        <v>431</v>
      </c>
      <c r="AB16" s="16" t="s">
        <v>12</v>
      </c>
      <c r="AC16" s="27">
        <v>278</v>
      </c>
      <c r="AD16" s="27">
        <v>280</v>
      </c>
      <c r="AE16" s="27">
        <v>285</v>
      </c>
      <c r="AF16" s="27">
        <v>288</v>
      </c>
      <c r="AG16" s="27">
        <v>290</v>
      </c>
      <c r="AH16" s="27">
        <v>293</v>
      </c>
    </row>
    <row r="17" spans="1:34" x14ac:dyDescent="0.3">
      <c r="A17" s="13">
        <v>12000</v>
      </c>
      <c r="B17" s="13">
        <v>12999</v>
      </c>
      <c r="C17" s="13"/>
      <c r="D17" s="16" t="s">
        <v>9</v>
      </c>
      <c r="E17" s="27">
        <v>298</v>
      </c>
      <c r="F17" s="27">
        <v>301</v>
      </c>
      <c r="G17" s="27">
        <v>305</v>
      </c>
      <c r="H17" s="27">
        <v>307</v>
      </c>
      <c r="I17" s="27">
        <v>309</v>
      </c>
      <c r="J17" s="27">
        <v>314</v>
      </c>
      <c r="L17" s="16" t="s">
        <v>10</v>
      </c>
      <c r="M17" s="27">
        <v>313</v>
      </c>
      <c r="N17" s="27">
        <v>317</v>
      </c>
      <c r="O17" s="27">
        <v>319</v>
      </c>
      <c r="P17" s="27">
        <v>322</v>
      </c>
      <c r="Q17" s="27">
        <v>326</v>
      </c>
      <c r="R17" s="27">
        <v>329</v>
      </c>
      <c r="T17" s="16" t="s">
        <v>11</v>
      </c>
      <c r="U17" s="27">
        <v>373</v>
      </c>
      <c r="V17" s="27">
        <v>377</v>
      </c>
      <c r="W17" s="27">
        <v>381</v>
      </c>
      <c r="X17" s="27">
        <v>384</v>
      </c>
      <c r="Y17" s="27">
        <v>389</v>
      </c>
      <c r="Z17" s="27">
        <v>392</v>
      </c>
      <c r="AB17" s="16" t="s">
        <v>12</v>
      </c>
      <c r="AC17" s="27">
        <v>253</v>
      </c>
      <c r="AD17" s="27">
        <v>255</v>
      </c>
      <c r="AE17" s="27">
        <v>259</v>
      </c>
      <c r="AF17" s="27">
        <v>262</v>
      </c>
      <c r="AG17" s="27">
        <v>264</v>
      </c>
      <c r="AH17" s="27">
        <v>267</v>
      </c>
    </row>
    <row r="18" spans="1:34" x14ac:dyDescent="0.3">
      <c r="A18" s="13">
        <v>13000</v>
      </c>
      <c r="B18" s="13">
        <v>13999</v>
      </c>
      <c r="C18" s="13"/>
      <c r="D18" s="16" t="s">
        <v>9</v>
      </c>
      <c r="E18" s="27">
        <v>271</v>
      </c>
      <c r="F18" s="27">
        <v>274</v>
      </c>
      <c r="G18" s="27">
        <v>278</v>
      </c>
      <c r="H18" s="27">
        <v>279</v>
      </c>
      <c r="I18" s="27">
        <v>281</v>
      </c>
      <c r="J18" s="27">
        <v>286</v>
      </c>
      <c r="L18" s="16" t="s">
        <v>10</v>
      </c>
      <c r="M18" s="27">
        <v>285</v>
      </c>
      <c r="N18" s="27">
        <v>288</v>
      </c>
      <c r="O18" s="27">
        <v>290</v>
      </c>
      <c r="P18" s="27">
        <v>293</v>
      </c>
      <c r="Q18" s="27">
        <v>297</v>
      </c>
      <c r="R18" s="27">
        <v>299</v>
      </c>
      <c r="T18" s="16" t="s">
        <v>11</v>
      </c>
      <c r="U18" s="27">
        <v>339</v>
      </c>
      <c r="V18" s="27">
        <v>343</v>
      </c>
      <c r="W18" s="27">
        <v>347</v>
      </c>
      <c r="X18" s="27">
        <v>349</v>
      </c>
      <c r="Y18" s="27">
        <v>354</v>
      </c>
      <c r="Z18" s="27">
        <v>357</v>
      </c>
      <c r="AB18" s="16" t="s">
        <v>12</v>
      </c>
      <c r="AC18" s="27">
        <v>230</v>
      </c>
      <c r="AD18" s="27">
        <v>232</v>
      </c>
      <c r="AE18" s="27">
        <v>236</v>
      </c>
      <c r="AF18" s="27">
        <v>238</v>
      </c>
      <c r="AG18" s="27">
        <v>240</v>
      </c>
      <c r="AH18" s="27">
        <v>243</v>
      </c>
    </row>
    <row r="19" spans="1:34" x14ac:dyDescent="0.3">
      <c r="A19" s="13">
        <v>14000</v>
      </c>
      <c r="B19" s="13">
        <v>14999</v>
      </c>
      <c r="C19" s="13"/>
      <c r="D19" s="16" t="s">
        <v>9</v>
      </c>
      <c r="E19" s="27">
        <v>247</v>
      </c>
      <c r="F19" s="27">
        <v>249</v>
      </c>
      <c r="G19" s="27">
        <v>253</v>
      </c>
      <c r="H19" s="27">
        <v>254</v>
      </c>
      <c r="I19" s="27">
        <v>256</v>
      </c>
      <c r="J19" s="27">
        <v>260</v>
      </c>
      <c r="L19" s="16" t="s">
        <v>10</v>
      </c>
      <c r="M19" s="27">
        <v>259</v>
      </c>
      <c r="N19" s="27">
        <v>262</v>
      </c>
      <c r="O19" s="27">
        <v>264</v>
      </c>
      <c r="P19" s="27">
        <v>267</v>
      </c>
      <c r="Q19" s="27">
        <v>270</v>
      </c>
      <c r="R19" s="27">
        <v>272</v>
      </c>
      <c r="T19" s="16" t="s">
        <v>11</v>
      </c>
      <c r="U19" s="27">
        <v>308</v>
      </c>
      <c r="V19" s="27">
        <v>312</v>
      </c>
      <c r="W19" s="27">
        <v>316</v>
      </c>
      <c r="X19" s="27">
        <v>318</v>
      </c>
      <c r="Y19" s="27">
        <v>322</v>
      </c>
      <c r="Z19" s="27">
        <v>325</v>
      </c>
      <c r="AB19" s="16" t="s">
        <v>12</v>
      </c>
      <c r="AC19" s="27">
        <v>209</v>
      </c>
      <c r="AD19" s="27">
        <v>211</v>
      </c>
      <c r="AE19" s="27">
        <v>215</v>
      </c>
      <c r="AF19" s="27">
        <v>217</v>
      </c>
      <c r="AG19" s="27">
        <v>218</v>
      </c>
      <c r="AH19" s="27">
        <v>221</v>
      </c>
    </row>
    <row r="20" spans="1:34" x14ac:dyDescent="0.3">
      <c r="A20" s="13">
        <v>15000</v>
      </c>
      <c r="B20" s="13">
        <v>15999</v>
      </c>
      <c r="C20" s="13"/>
      <c r="D20" s="16" t="s">
        <v>9</v>
      </c>
      <c r="E20" s="27">
        <v>225</v>
      </c>
      <c r="F20" s="27">
        <v>227</v>
      </c>
      <c r="G20" s="27">
        <v>230</v>
      </c>
      <c r="H20" s="27">
        <v>231</v>
      </c>
      <c r="I20" s="27">
        <v>233</v>
      </c>
      <c r="J20" s="27">
        <v>237</v>
      </c>
      <c r="L20" s="16" t="s">
        <v>10</v>
      </c>
      <c r="M20" s="27">
        <v>236</v>
      </c>
      <c r="N20" s="27">
        <v>238</v>
      </c>
      <c r="O20" s="27">
        <v>240</v>
      </c>
      <c r="P20" s="27">
        <v>243</v>
      </c>
      <c r="Q20" s="27">
        <v>246</v>
      </c>
      <c r="R20" s="27">
        <v>248</v>
      </c>
      <c r="T20" s="16" t="s">
        <v>11</v>
      </c>
      <c r="U20" s="27">
        <v>280</v>
      </c>
      <c r="V20" s="27">
        <v>284</v>
      </c>
      <c r="W20" s="27">
        <v>288</v>
      </c>
      <c r="X20" s="27">
        <v>289</v>
      </c>
      <c r="Y20" s="27">
        <v>293</v>
      </c>
      <c r="Z20" s="27">
        <v>296</v>
      </c>
      <c r="AB20" s="16" t="s">
        <v>12</v>
      </c>
      <c r="AC20" s="27">
        <v>190</v>
      </c>
      <c r="AD20" s="27">
        <v>192</v>
      </c>
      <c r="AE20" s="27">
        <v>196</v>
      </c>
      <c r="AF20" s="27">
        <v>197</v>
      </c>
      <c r="AG20" s="27">
        <v>198</v>
      </c>
      <c r="AH20" s="27">
        <v>201</v>
      </c>
    </row>
    <row r="21" spans="1:34" x14ac:dyDescent="0.3">
      <c r="A21" s="13">
        <v>16000</v>
      </c>
      <c r="B21" s="13">
        <v>16999</v>
      </c>
      <c r="C21" s="13"/>
      <c r="D21" s="16" t="s">
        <v>9</v>
      </c>
      <c r="E21" s="27">
        <v>205</v>
      </c>
      <c r="F21" s="27">
        <v>207</v>
      </c>
      <c r="G21" s="27">
        <v>209</v>
      </c>
      <c r="H21" s="27">
        <v>210</v>
      </c>
      <c r="I21" s="27">
        <v>212</v>
      </c>
      <c r="J21" s="27">
        <v>216</v>
      </c>
      <c r="L21" s="16" t="s">
        <v>10</v>
      </c>
      <c r="M21" s="27">
        <v>215</v>
      </c>
      <c r="N21" s="27">
        <v>217</v>
      </c>
      <c r="O21" s="27">
        <v>218</v>
      </c>
      <c r="P21" s="27">
        <v>221</v>
      </c>
      <c r="Q21" s="27">
        <v>224</v>
      </c>
      <c r="R21" s="27">
        <v>226</v>
      </c>
      <c r="T21" s="16" t="s">
        <v>11</v>
      </c>
      <c r="U21" s="27">
        <v>255</v>
      </c>
      <c r="V21" s="27">
        <v>258</v>
      </c>
      <c r="W21" s="27">
        <v>262</v>
      </c>
      <c r="X21" s="27">
        <v>263</v>
      </c>
      <c r="Y21" s="27">
        <v>267</v>
      </c>
      <c r="Z21" s="27">
        <v>269</v>
      </c>
      <c r="AB21" s="16" t="s">
        <v>12</v>
      </c>
      <c r="AC21" s="27">
        <v>173</v>
      </c>
      <c r="AD21" s="27">
        <v>175</v>
      </c>
      <c r="AE21" s="27">
        <v>178</v>
      </c>
      <c r="AF21" s="27">
        <v>179</v>
      </c>
      <c r="AG21" s="27">
        <v>180</v>
      </c>
      <c r="AH21" s="27">
        <v>183</v>
      </c>
    </row>
    <row r="22" spans="1:34" x14ac:dyDescent="0.3">
      <c r="A22" s="13">
        <v>17000</v>
      </c>
      <c r="B22" s="13">
        <v>17999</v>
      </c>
      <c r="C22" s="13"/>
      <c r="D22" s="16" t="s">
        <v>9</v>
      </c>
      <c r="E22" s="27">
        <v>187</v>
      </c>
      <c r="F22" s="27">
        <v>188</v>
      </c>
      <c r="G22" s="27">
        <v>190</v>
      </c>
      <c r="H22" s="27">
        <v>191</v>
      </c>
      <c r="I22" s="27">
        <v>193</v>
      </c>
      <c r="J22" s="27">
        <v>197</v>
      </c>
      <c r="L22" s="16" t="s">
        <v>10</v>
      </c>
      <c r="M22" s="27">
        <v>196</v>
      </c>
      <c r="N22" s="27">
        <v>197</v>
      </c>
      <c r="O22" s="27">
        <v>198</v>
      </c>
      <c r="P22" s="27">
        <v>201</v>
      </c>
      <c r="Q22" s="27">
        <v>204</v>
      </c>
      <c r="R22" s="27">
        <v>206</v>
      </c>
      <c r="T22" s="16" t="s">
        <v>11</v>
      </c>
      <c r="U22" s="27">
        <v>232</v>
      </c>
      <c r="V22" s="27">
        <v>235</v>
      </c>
      <c r="W22" s="27">
        <v>238</v>
      </c>
      <c r="X22" s="27">
        <v>239</v>
      </c>
      <c r="Y22" s="27">
        <v>243</v>
      </c>
      <c r="Z22" s="27">
        <v>245</v>
      </c>
      <c r="AB22" s="16" t="s">
        <v>12</v>
      </c>
      <c r="AC22" s="27">
        <v>157</v>
      </c>
      <c r="AD22" s="27">
        <v>159</v>
      </c>
      <c r="AE22" s="27">
        <v>162</v>
      </c>
      <c r="AF22" s="27">
        <v>163</v>
      </c>
      <c r="AG22" s="27">
        <v>164</v>
      </c>
      <c r="AH22" s="27">
        <v>167</v>
      </c>
    </row>
    <row r="23" spans="1:34" x14ac:dyDescent="0.3">
      <c r="A23" s="13">
        <v>18000</v>
      </c>
      <c r="B23" s="13">
        <v>18999</v>
      </c>
      <c r="C23" s="13"/>
      <c r="D23" s="16" t="s">
        <v>9</v>
      </c>
      <c r="E23" s="27">
        <v>170</v>
      </c>
      <c r="F23" s="27">
        <v>171</v>
      </c>
      <c r="G23" s="27">
        <v>173</v>
      </c>
      <c r="H23" s="27">
        <v>174</v>
      </c>
      <c r="I23" s="27">
        <v>176</v>
      </c>
      <c r="J23" s="27">
        <v>179</v>
      </c>
      <c r="L23" s="16" t="s">
        <v>10</v>
      </c>
      <c r="M23" s="27">
        <v>178</v>
      </c>
      <c r="N23" s="27">
        <v>179</v>
      </c>
      <c r="O23" s="27">
        <v>180</v>
      </c>
      <c r="P23" s="27">
        <v>183</v>
      </c>
      <c r="Q23" s="27">
        <v>186</v>
      </c>
      <c r="R23" s="27">
        <v>187</v>
      </c>
      <c r="T23" s="16" t="s">
        <v>11</v>
      </c>
      <c r="U23" s="27">
        <v>211</v>
      </c>
      <c r="V23" s="27">
        <v>214</v>
      </c>
      <c r="W23" s="27">
        <v>217</v>
      </c>
      <c r="X23" s="27">
        <v>217</v>
      </c>
      <c r="Y23" s="27">
        <v>221</v>
      </c>
      <c r="Z23" s="27">
        <v>223</v>
      </c>
      <c r="AB23" s="16" t="s">
        <v>12</v>
      </c>
      <c r="AC23" s="27">
        <v>143</v>
      </c>
      <c r="AD23" s="27">
        <v>145</v>
      </c>
      <c r="AE23" s="27">
        <v>147</v>
      </c>
      <c r="AF23" s="27">
        <v>148</v>
      </c>
      <c r="AG23" s="27">
        <v>149</v>
      </c>
      <c r="AH23" s="27">
        <v>152</v>
      </c>
    </row>
    <row r="24" spans="1:34" x14ac:dyDescent="0.3">
      <c r="A24" s="13">
        <v>19000</v>
      </c>
      <c r="B24" s="13">
        <v>19999</v>
      </c>
      <c r="C24" s="13"/>
      <c r="D24" s="16" t="s">
        <v>9</v>
      </c>
      <c r="E24" s="27"/>
      <c r="F24" s="27">
        <v>156</v>
      </c>
      <c r="G24" s="27">
        <v>157</v>
      </c>
      <c r="H24" s="27">
        <v>158</v>
      </c>
      <c r="I24" s="27">
        <v>160</v>
      </c>
      <c r="J24" s="27">
        <v>163</v>
      </c>
      <c r="L24" s="16" t="s">
        <v>10</v>
      </c>
      <c r="M24" s="27"/>
      <c r="N24" s="27">
        <v>163</v>
      </c>
      <c r="O24" s="27">
        <v>164</v>
      </c>
      <c r="P24" s="27">
        <v>167</v>
      </c>
      <c r="Q24" s="27">
        <v>169</v>
      </c>
      <c r="R24" s="27">
        <v>170</v>
      </c>
      <c r="T24" s="16" t="s">
        <v>11</v>
      </c>
      <c r="U24" s="27"/>
      <c r="V24" s="27">
        <v>195</v>
      </c>
      <c r="W24" s="27">
        <v>197</v>
      </c>
      <c r="X24" s="27">
        <v>197</v>
      </c>
      <c r="Y24" s="27">
        <v>201</v>
      </c>
      <c r="Z24" s="27">
        <v>203</v>
      </c>
      <c r="AB24" s="16" t="s">
        <v>12</v>
      </c>
      <c r="AC24" s="27"/>
      <c r="AD24" s="27">
        <v>132</v>
      </c>
      <c r="AE24" s="27">
        <v>134</v>
      </c>
      <c r="AF24" s="27">
        <v>135</v>
      </c>
      <c r="AG24" s="27">
        <v>136</v>
      </c>
      <c r="AH24" s="27">
        <v>138</v>
      </c>
    </row>
    <row r="25" spans="1:34" x14ac:dyDescent="0.3">
      <c r="A25" s="13">
        <v>20000</v>
      </c>
      <c r="B25" s="13">
        <v>20999</v>
      </c>
      <c r="C25" s="13"/>
      <c r="D25" s="16" t="s">
        <v>9</v>
      </c>
      <c r="E25" s="36"/>
      <c r="F25" s="27">
        <v>142</v>
      </c>
      <c r="G25" s="27">
        <v>143</v>
      </c>
      <c r="H25" s="27">
        <v>144</v>
      </c>
      <c r="I25" s="27">
        <v>146</v>
      </c>
      <c r="J25" s="27">
        <v>148</v>
      </c>
      <c r="L25" s="16" t="s">
        <v>10</v>
      </c>
      <c r="M25" s="36"/>
      <c r="N25" s="27">
        <v>148</v>
      </c>
      <c r="O25" s="27">
        <v>149</v>
      </c>
      <c r="P25" s="27">
        <v>152</v>
      </c>
      <c r="Q25" s="27">
        <v>154</v>
      </c>
      <c r="R25" s="27">
        <v>155</v>
      </c>
      <c r="T25" s="16" t="s">
        <v>11</v>
      </c>
      <c r="U25" s="36"/>
      <c r="V25" s="27">
        <v>177</v>
      </c>
      <c r="W25" s="27">
        <v>179</v>
      </c>
      <c r="X25" s="27">
        <v>179</v>
      </c>
      <c r="Y25" s="27">
        <v>183</v>
      </c>
      <c r="Z25" s="27">
        <v>185</v>
      </c>
      <c r="AB25" s="16" t="s">
        <v>12</v>
      </c>
      <c r="AC25" s="36"/>
      <c r="AD25" s="27">
        <v>120</v>
      </c>
      <c r="AE25" s="27">
        <v>122</v>
      </c>
      <c r="AF25" s="27">
        <v>123</v>
      </c>
      <c r="AG25" s="27">
        <v>124</v>
      </c>
      <c r="AH25" s="27">
        <v>126</v>
      </c>
    </row>
    <row r="26" spans="1:34" x14ac:dyDescent="0.3">
      <c r="A26" s="13">
        <v>21000</v>
      </c>
      <c r="B26" s="13">
        <v>21999</v>
      </c>
      <c r="C26" s="13"/>
      <c r="D26" s="16" t="s">
        <v>9</v>
      </c>
      <c r="E26" s="36"/>
      <c r="F26" s="27">
        <v>129</v>
      </c>
      <c r="G26" s="27">
        <v>130</v>
      </c>
      <c r="H26" s="27">
        <v>131</v>
      </c>
      <c r="I26" s="27">
        <v>133</v>
      </c>
      <c r="J26" s="27">
        <v>135</v>
      </c>
      <c r="L26" s="16" t="s">
        <v>10</v>
      </c>
      <c r="M26" s="36"/>
      <c r="N26" s="27">
        <v>135</v>
      </c>
      <c r="O26" s="27">
        <v>136</v>
      </c>
      <c r="P26" s="27">
        <v>138</v>
      </c>
      <c r="Q26" s="27">
        <v>140</v>
      </c>
      <c r="R26" s="27">
        <v>141</v>
      </c>
      <c r="T26" s="16" t="s">
        <v>11</v>
      </c>
      <c r="U26" s="36"/>
      <c r="V26" s="27">
        <v>161</v>
      </c>
      <c r="W26" s="27">
        <v>163</v>
      </c>
      <c r="X26" s="27">
        <v>163</v>
      </c>
      <c r="Y26" s="27">
        <v>167</v>
      </c>
      <c r="Z26" s="27">
        <v>168</v>
      </c>
      <c r="AB26" s="16" t="s">
        <v>12</v>
      </c>
      <c r="AC26" s="36"/>
      <c r="AD26" s="27">
        <v>109</v>
      </c>
      <c r="AE26" s="27">
        <v>111</v>
      </c>
      <c r="AF26" s="27">
        <v>112</v>
      </c>
      <c r="AG26" s="27">
        <v>113</v>
      </c>
      <c r="AH26" s="27">
        <v>115</v>
      </c>
    </row>
    <row r="27" spans="1:34" x14ac:dyDescent="0.3">
      <c r="A27" s="13">
        <v>22000</v>
      </c>
      <c r="B27" s="13">
        <v>22999</v>
      </c>
      <c r="C27" s="13"/>
      <c r="D27" s="16" t="s">
        <v>9</v>
      </c>
      <c r="E27" s="36"/>
      <c r="F27" s="27">
        <v>117</v>
      </c>
      <c r="G27" s="27">
        <v>118</v>
      </c>
      <c r="H27" s="27">
        <v>119</v>
      </c>
      <c r="I27" s="27">
        <v>121</v>
      </c>
      <c r="J27" s="27">
        <v>123</v>
      </c>
      <c r="L27" s="16" t="s">
        <v>10</v>
      </c>
      <c r="M27" s="36"/>
      <c r="N27" s="27">
        <v>123</v>
      </c>
      <c r="O27" s="27">
        <v>124</v>
      </c>
      <c r="P27" s="27">
        <v>126</v>
      </c>
      <c r="Q27" s="27">
        <v>127</v>
      </c>
      <c r="R27" s="27">
        <v>128</v>
      </c>
      <c r="T27" s="16" t="s">
        <v>11</v>
      </c>
      <c r="U27" s="36"/>
      <c r="V27" s="27">
        <v>147</v>
      </c>
      <c r="W27" s="27">
        <v>148</v>
      </c>
      <c r="X27" s="27">
        <v>148</v>
      </c>
      <c r="Y27" s="27">
        <v>152</v>
      </c>
      <c r="Z27" s="27">
        <v>153</v>
      </c>
      <c r="AB27" s="16" t="s">
        <v>12</v>
      </c>
      <c r="AC27" s="36"/>
      <c r="AD27" s="27">
        <v>100</v>
      </c>
      <c r="AE27" s="27">
        <v>101</v>
      </c>
      <c r="AF27" s="27">
        <v>102</v>
      </c>
      <c r="AG27" s="27">
        <v>103</v>
      </c>
      <c r="AH27" s="27">
        <v>105</v>
      </c>
    </row>
    <row r="28" spans="1:34" x14ac:dyDescent="0.3">
      <c r="A28" s="13">
        <v>23000</v>
      </c>
      <c r="B28" s="13">
        <v>23999</v>
      </c>
      <c r="C28" s="13"/>
      <c r="D28" s="16" t="s">
        <v>9</v>
      </c>
      <c r="E28" s="36"/>
      <c r="F28" s="27">
        <v>106</v>
      </c>
      <c r="G28" s="27">
        <v>107</v>
      </c>
      <c r="H28" s="27">
        <v>108</v>
      </c>
      <c r="I28" s="27">
        <v>110</v>
      </c>
      <c r="J28" s="27">
        <v>112</v>
      </c>
      <c r="L28" s="16" t="s">
        <v>10</v>
      </c>
      <c r="M28" s="36"/>
      <c r="N28" s="27">
        <v>112</v>
      </c>
      <c r="O28" s="27">
        <v>113</v>
      </c>
      <c r="P28" s="27">
        <v>115</v>
      </c>
      <c r="Q28" s="27">
        <v>116</v>
      </c>
      <c r="R28" s="27">
        <v>116</v>
      </c>
      <c r="T28" s="16" t="s">
        <v>11</v>
      </c>
      <c r="U28" s="36"/>
      <c r="V28" s="27">
        <v>134</v>
      </c>
      <c r="W28" s="27">
        <v>135</v>
      </c>
      <c r="X28" s="27">
        <v>135</v>
      </c>
      <c r="Y28" s="27">
        <v>138</v>
      </c>
      <c r="Z28" s="27">
        <v>139</v>
      </c>
      <c r="AB28" s="16" t="s">
        <v>12</v>
      </c>
      <c r="AC28" s="36"/>
      <c r="AD28" s="27">
        <v>100</v>
      </c>
      <c r="AE28" s="27">
        <v>100</v>
      </c>
      <c r="AF28" s="27">
        <v>100</v>
      </c>
      <c r="AG28" s="27">
        <v>100</v>
      </c>
      <c r="AH28" s="27">
        <v>100</v>
      </c>
    </row>
    <row r="29" spans="1:34" x14ac:dyDescent="0.3">
      <c r="A29" s="13">
        <v>24000</v>
      </c>
      <c r="B29" s="13">
        <v>24999</v>
      </c>
      <c r="C29" s="13"/>
      <c r="D29" s="16" t="s">
        <v>9</v>
      </c>
      <c r="E29" s="36"/>
      <c r="F29" s="27">
        <v>100</v>
      </c>
      <c r="G29" s="27">
        <v>100</v>
      </c>
      <c r="H29" s="27">
        <v>100</v>
      </c>
      <c r="I29" s="27">
        <v>100</v>
      </c>
      <c r="J29" s="27">
        <v>102</v>
      </c>
      <c r="L29" s="16" t="s">
        <v>10</v>
      </c>
      <c r="M29" s="36"/>
      <c r="N29" s="27">
        <v>102</v>
      </c>
      <c r="O29" s="27">
        <v>103</v>
      </c>
      <c r="P29" s="27">
        <v>105</v>
      </c>
      <c r="Q29" s="27">
        <v>106</v>
      </c>
      <c r="R29" s="27">
        <v>106</v>
      </c>
      <c r="T29" s="16" t="s">
        <v>11</v>
      </c>
      <c r="U29" s="36"/>
      <c r="V29" s="27">
        <v>122</v>
      </c>
      <c r="W29" s="27">
        <v>123</v>
      </c>
      <c r="X29" s="27">
        <v>123</v>
      </c>
      <c r="Y29" s="27">
        <v>126</v>
      </c>
      <c r="Z29" s="27">
        <v>126</v>
      </c>
      <c r="AB29" s="16" t="s">
        <v>12</v>
      </c>
      <c r="AC29" s="36"/>
      <c r="AD29" s="27">
        <v>100</v>
      </c>
      <c r="AE29" s="27">
        <v>100</v>
      </c>
      <c r="AF29" s="27">
        <v>100</v>
      </c>
      <c r="AG29" s="27">
        <v>100</v>
      </c>
      <c r="AH29" s="27">
        <v>100</v>
      </c>
    </row>
    <row r="30" spans="1:34" x14ac:dyDescent="0.3">
      <c r="A30" s="13">
        <v>25000</v>
      </c>
      <c r="B30" s="13">
        <v>25999</v>
      </c>
      <c r="C30" s="13"/>
      <c r="D30" s="16" t="s">
        <v>9</v>
      </c>
      <c r="E30" s="36"/>
      <c r="F30" s="27">
        <v>100</v>
      </c>
      <c r="G30" s="27">
        <v>100</v>
      </c>
      <c r="H30" s="27">
        <v>100</v>
      </c>
      <c r="I30" s="27">
        <v>100</v>
      </c>
      <c r="J30" s="27">
        <v>100</v>
      </c>
      <c r="L30" s="16" t="s">
        <v>10</v>
      </c>
      <c r="M30" s="36"/>
      <c r="N30" s="27">
        <v>100</v>
      </c>
      <c r="O30" s="27">
        <v>100</v>
      </c>
      <c r="P30" s="27">
        <v>100</v>
      </c>
      <c r="Q30" s="27">
        <v>100</v>
      </c>
      <c r="R30" s="27">
        <v>100</v>
      </c>
      <c r="T30" s="16" t="s">
        <v>11</v>
      </c>
      <c r="U30" s="36"/>
      <c r="V30" s="27">
        <v>111</v>
      </c>
      <c r="W30" s="27">
        <v>112</v>
      </c>
      <c r="X30" s="27">
        <v>112</v>
      </c>
      <c r="Y30" s="27">
        <v>115</v>
      </c>
      <c r="Z30" s="27">
        <v>115</v>
      </c>
      <c r="AB30" s="16" t="s">
        <v>12</v>
      </c>
      <c r="AC30" s="36"/>
      <c r="AD30" s="27">
        <v>100</v>
      </c>
      <c r="AE30" s="27">
        <v>100</v>
      </c>
      <c r="AF30" s="27">
        <v>100</v>
      </c>
      <c r="AG30" s="27">
        <v>100</v>
      </c>
      <c r="AH30" s="27">
        <v>100</v>
      </c>
    </row>
    <row r="31" spans="1:34" x14ac:dyDescent="0.3">
      <c r="A31" s="13">
        <v>26000</v>
      </c>
      <c r="B31" s="13">
        <v>26999</v>
      </c>
      <c r="C31" s="13"/>
      <c r="D31" s="16" t="s">
        <v>9</v>
      </c>
      <c r="E31" s="36"/>
      <c r="F31" s="27"/>
      <c r="G31" s="27">
        <v>100</v>
      </c>
      <c r="H31" s="27">
        <v>100</v>
      </c>
      <c r="I31" s="27">
        <v>100</v>
      </c>
      <c r="J31" s="27">
        <v>100</v>
      </c>
      <c r="L31" s="16" t="s">
        <v>10</v>
      </c>
      <c r="M31" s="36"/>
      <c r="N31" s="27"/>
      <c r="O31" s="27">
        <v>100</v>
      </c>
      <c r="P31" s="27">
        <v>100</v>
      </c>
      <c r="Q31" s="27">
        <v>100</v>
      </c>
      <c r="R31" s="27">
        <v>100</v>
      </c>
      <c r="T31" s="16" t="s">
        <v>11</v>
      </c>
      <c r="U31" s="36"/>
      <c r="V31" s="27"/>
      <c r="W31" s="27">
        <v>102</v>
      </c>
      <c r="X31" s="27">
        <v>102</v>
      </c>
      <c r="Y31" s="27">
        <v>105</v>
      </c>
      <c r="Z31" s="27">
        <v>105</v>
      </c>
      <c r="AB31" s="16" t="s">
        <v>12</v>
      </c>
      <c r="AC31" s="36"/>
      <c r="AD31" s="27"/>
      <c r="AE31" s="27">
        <v>100</v>
      </c>
      <c r="AF31" s="27">
        <v>100</v>
      </c>
      <c r="AG31" s="27">
        <v>100</v>
      </c>
      <c r="AH31" s="27">
        <v>100</v>
      </c>
    </row>
    <row r="32" spans="1:34" x14ac:dyDescent="0.3">
      <c r="A32" s="13">
        <v>27000</v>
      </c>
      <c r="B32" s="13">
        <v>27999</v>
      </c>
      <c r="C32" s="13"/>
      <c r="D32" s="16" t="s">
        <v>9</v>
      </c>
      <c r="E32" s="36"/>
      <c r="F32" s="36"/>
      <c r="G32" s="27">
        <v>100</v>
      </c>
      <c r="H32" s="27">
        <v>100</v>
      </c>
      <c r="I32" s="27">
        <v>100</v>
      </c>
      <c r="J32" s="27">
        <v>100</v>
      </c>
      <c r="L32" s="16" t="s">
        <v>10</v>
      </c>
      <c r="M32" s="36"/>
      <c r="N32" s="36"/>
      <c r="O32" s="27">
        <v>100</v>
      </c>
      <c r="P32" s="27">
        <v>100</v>
      </c>
      <c r="Q32" s="27">
        <v>100</v>
      </c>
      <c r="R32" s="27">
        <v>100</v>
      </c>
      <c r="T32" s="16" t="s">
        <v>11</v>
      </c>
      <c r="U32" s="36"/>
      <c r="V32" s="36"/>
      <c r="W32" s="27">
        <v>100</v>
      </c>
      <c r="X32" s="27">
        <v>100</v>
      </c>
      <c r="Y32" s="27">
        <v>100</v>
      </c>
      <c r="Z32" s="27">
        <v>100</v>
      </c>
      <c r="AB32" s="16" t="s">
        <v>12</v>
      </c>
      <c r="AC32" s="36"/>
      <c r="AD32" s="36"/>
      <c r="AE32" s="27">
        <v>100</v>
      </c>
      <c r="AF32" s="27">
        <v>100</v>
      </c>
      <c r="AG32" s="27">
        <v>100</v>
      </c>
      <c r="AH32" s="27">
        <v>100</v>
      </c>
    </row>
    <row r="33" spans="1:34" x14ac:dyDescent="0.3">
      <c r="A33" s="13">
        <v>28000</v>
      </c>
      <c r="B33" s="13">
        <v>28999</v>
      </c>
      <c r="C33" s="13"/>
      <c r="D33" s="16" t="s">
        <v>9</v>
      </c>
      <c r="E33" s="36"/>
      <c r="F33" s="36"/>
      <c r="G33" s="27">
        <v>100</v>
      </c>
      <c r="H33" s="27">
        <v>100</v>
      </c>
      <c r="I33" s="27">
        <v>100</v>
      </c>
      <c r="J33" s="27">
        <v>100</v>
      </c>
      <c r="L33" s="16" t="s">
        <v>10</v>
      </c>
      <c r="M33" s="36"/>
      <c r="N33" s="36"/>
      <c r="O33" s="27">
        <v>100</v>
      </c>
      <c r="P33" s="27">
        <v>100</v>
      </c>
      <c r="Q33" s="27">
        <v>100</v>
      </c>
      <c r="R33" s="27">
        <v>100</v>
      </c>
      <c r="T33" s="16" t="s">
        <v>11</v>
      </c>
      <c r="U33" s="36"/>
      <c r="V33" s="36"/>
      <c r="W33" s="27">
        <v>100</v>
      </c>
      <c r="X33" s="27">
        <v>100</v>
      </c>
      <c r="Y33" s="27">
        <v>100</v>
      </c>
      <c r="Z33" s="27">
        <v>100</v>
      </c>
      <c r="AB33" s="16" t="s">
        <v>12</v>
      </c>
      <c r="AC33" s="36"/>
      <c r="AD33" s="36"/>
      <c r="AE33" s="27">
        <v>100</v>
      </c>
      <c r="AF33" s="27">
        <v>100</v>
      </c>
      <c r="AG33" s="27">
        <v>100</v>
      </c>
      <c r="AH33" s="27">
        <v>100</v>
      </c>
    </row>
    <row r="34" spans="1:34" x14ac:dyDescent="0.3">
      <c r="A34" s="13">
        <v>29000</v>
      </c>
      <c r="B34" s="13">
        <v>29999</v>
      </c>
      <c r="C34" s="13"/>
      <c r="D34" s="16" t="s">
        <v>9</v>
      </c>
      <c r="E34" s="36"/>
      <c r="F34" s="36"/>
      <c r="G34" s="27">
        <v>100</v>
      </c>
      <c r="H34" s="27">
        <v>100</v>
      </c>
      <c r="I34" s="27">
        <v>100</v>
      </c>
      <c r="J34" s="27">
        <v>100</v>
      </c>
      <c r="L34" s="16" t="s">
        <v>10</v>
      </c>
      <c r="M34" s="36"/>
      <c r="N34" s="36"/>
      <c r="O34" s="27">
        <v>100</v>
      </c>
      <c r="P34" s="27">
        <v>100</v>
      </c>
      <c r="Q34" s="27">
        <v>100</v>
      </c>
      <c r="R34" s="27">
        <v>100</v>
      </c>
      <c r="T34" s="16" t="s">
        <v>11</v>
      </c>
      <c r="U34" s="36"/>
      <c r="V34" s="36"/>
      <c r="W34" s="27">
        <v>100</v>
      </c>
      <c r="X34" s="27">
        <v>100</v>
      </c>
      <c r="Y34" s="27">
        <v>100</v>
      </c>
      <c r="Z34" s="27">
        <v>100</v>
      </c>
      <c r="AB34" s="16" t="s">
        <v>12</v>
      </c>
      <c r="AC34" s="36"/>
      <c r="AD34" s="36"/>
      <c r="AE34" s="27">
        <v>100</v>
      </c>
      <c r="AF34" s="27">
        <v>100</v>
      </c>
      <c r="AG34" s="27">
        <v>100</v>
      </c>
      <c r="AH34" s="27">
        <v>100</v>
      </c>
    </row>
    <row r="35" spans="1:34" x14ac:dyDescent="0.3">
      <c r="A35" s="13">
        <v>30000</v>
      </c>
      <c r="B35" s="13">
        <v>30999</v>
      </c>
      <c r="C35" s="13"/>
      <c r="D35" s="16" t="s">
        <v>9</v>
      </c>
      <c r="E35" s="36"/>
      <c r="F35" s="36"/>
      <c r="G35" s="27">
        <v>100</v>
      </c>
      <c r="H35" s="27">
        <v>100</v>
      </c>
      <c r="I35" s="27">
        <v>100</v>
      </c>
      <c r="J35" s="27">
        <v>100</v>
      </c>
      <c r="L35" s="16" t="s">
        <v>10</v>
      </c>
      <c r="M35" s="36"/>
      <c r="N35" s="36"/>
      <c r="O35" s="27">
        <v>100</v>
      </c>
      <c r="P35" s="27">
        <v>100</v>
      </c>
      <c r="Q35" s="27">
        <v>100</v>
      </c>
      <c r="R35" s="27">
        <v>100</v>
      </c>
      <c r="T35" s="16" t="s">
        <v>11</v>
      </c>
      <c r="U35" s="36"/>
      <c r="V35" s="36"/>
      <c r="W35" s="27">
        <v>100</v>
      </c>
      <c r="X35" s="27">
        <v>100</v>
      </c>
      <c r="Y35" s="27">
        <v>100</v>
      </c>
      <c r="Z35" s="27">
        <v>100</v>
      </c>
      <c r="AB35" s="16" t="s">
        <v>12</v>
      </c>
      <c r="AC35" s="36"/>
      <c r="AD35" s="36"/>
      <c r="AE35" s="27">
        <v>100</v>
      </c>
      <c r="AF35" s="27">
        <v>100</v>
      </c>
      <c r="AG35" s="27">
        <v>100</v>
      </c>
      <c r="AH35" s="27">
        <v>100</v>
      </c>
    </row>
    <row r="36" spans="1:34" x14ac:dyDescent="0.3">
      <c r="A36" s="13">
        <v>31000</v>
      </c>
      <c r="B36" s="13">
        <v>31999</v>
      </c>
      <c r="C36" s="13"/>
      <c r="D36" s="16" t="s">
        <v>9</v>
      </c>
      <c r="E36" s="36"/>
      <c r="F36" s="36"/>
      <c r="G36" s="27">
        <v>100</v>
      </c>
      <c r="H36" s="27">
        <v>100</v>
      </c>
      <c r="I36" s="27">
        <v>100</v>
      </c>
      <c r="J36" s="27">
        <v>100</v>
      </c>
      <c r="L36" s="16" t="s">
        <v>10</v>
      </c>
      <c r="M36" s="36"/>
      <c r="N36" s="36"/>
      <c r="O36" s="27">
        <v>100</v>
      </c>
      <c r="P36" s="27">
        <v>100</v>
      </c>
      <c r="Q36" s="27">
        <v>100</v>
      </c>
      <c r="R36" s="27">
        <v>100</v>
      </c>
      <c r="T36" s="16" t="s">
        <v>11</v>
      </c>
      <c r="U36" s="36"/>
      <c r="V36" s="36"/>
      <c r="W36" s="27">
        <v>100</v>
      </c>
      <c r="X36" s="27">
        <v>100</v>
      </c>
      <c r="Y36" s="27">
        <v>100</v>
      </c>
      <c r="Z36" s="27">
        <v>100</v>
      </c>
      <c r="AB36" s="16" t="s">
        <v>12</v>
      </c>
      <c r="AC36" s="36"/>
      <c r="AD36" s="36"/>
      <c r="AE36" s="27">
        <v>100</v>
      </c>
      <c r="AF36" s="27">
        <v>100</v>
      </c>
      <c r="AG36" s="27">
        <v>100</v>
      </c>
      <c r="AH36" s="27">
        <v>100</v>
      </c>
    </row>
    <row r="37" spans="1:34" x14ac:dyDescent="0.3">
      <c r="A37" s="13">
        <v>32000</v>
      </c>
      <c r="B37" s="13">
        <v>32999</v>
      </c>
      <c r="C37" s="13"/>
      <c r="D37" s="16" t="s">
        <v>9</v>
      </c>
      <c r="E37" s="36"/>
      <c r="F37" s="36"/>
      <c r="G37" s="27">
        <v>100</v>
      </c>
      <c r="H37" s="27">
        <v>100</v>
      </c>
      <c r="I37" s="27">
        <v>100</v>
      </c>
      <c r="J37" s="27">
        <v>100</v>
      </c>
      <c r="L37" s="16" t="s">
        <v>10</v>
      </c>
      <c r="M37" s="36"/>
      <c r="N37" s="36"/>
      <c r="O37" s="27">
        <v>100</v>
      </c>
      <c r="P37" s="27">
        <v>100</v>
      </c>
      <c r="Q37" s="27">
        <v>100</v>
      </c>
      <c r="R37" s="27">
        <v>100</v>
      </c>
      <c r="T37" s="16" t="s">
        <v>11</v>
      </c>
      <c r="U37" s="36"/>
      <c r="V37" s="36"/>
      <c r="W37" s="27">
        <v>100</v>
      </c>
      <c r="X37" s="27">
        <v>100</v>
      </c>
      <c r="Y37" s="27">
        <v>100</v>
      </c>
      <c r="Z37" s="27">
        <v>100</v>
      </c>
      <c r="AB37" s="16" t="s">
        <v>12</v>
      </c>
      <c r="AC37" s="36"/>
      <c r="AD37" s="36"/>
      <c r="AE37" s="27">
        <v>100</v>
      </c>
      <c r="AF37" s="27">
        <v>100</v>
      </c>
      <c r="AG37" s="27">
        <v>100</v>
      </c>
      <c r="AH37" s="27">
        <v>100</v>
      </c>
    </row>
    <row r="38" spans="1:34" x14ac:dyDescent="0.3">
      <c r="A38" s="13">
        <v>33000</v>
      </c>
      <c r="B38" s="13">
        <v>33999</v>
      </c>
      <c r="C38" s="13"/>
      <c r="D38" s="16" t="s">
        <v>9</v>
      </c>
      <c r="E38" s="36"/>
      <c r="F38" s="36"/>
      <c r="G38" s="27"/>
      <c r="H38" s="27">
        <v>100</v>
      </c>
      <c r="I38" s="27">
        <v>100</v>
      </c>
      <c r="J38" s="27">
        <v>100</v>
      </c>
      <c r="L38" s="16" t="s">
        <v>10</v>
      </c>
      <c r="M38" s="36"/>
      <c r="N38" s="36"/>
      <c r="O38" s="27"/>
      <c r="P38" s="27">
        <v>100</v>
      </c>
      <c r="Q38" s="27">
        <v>100</v>
      </c>
      <c r="R38" s="27">
        <v>100</v>
      </c>
      <c r="T38" s="16" t="s">
        <v>11</v>
      </c>
      <c r="U38" s="36"/>
      <c r="V38" s="36"/>
      <c r="W38" s="27"/>
      <c r="X38" s="27">
        <v>100</v>
      </c>
      <c r="Y38" s="27">
        <v>100</v>
      </c>
      <c r="Z38" s="27">
        <v>100</v>
      </c>
      <c r="AB38" s="16" t="s">
        <v>12</v>
      </c>
      <c r="AC38" s="36"/>
      <c r="AD38" s="36"/>
      <c r="AE38" s="27"/>
      <c r="AF38" s="27">
        <v>100</v>
      </c>
      <c r="AG38" s="27">
        <v>100</v>
      </c>
      <c r="AH38" s="27">
        <v>100</v>
      </c>
    </row>
    <row r="39" spans="1:34" x14ac:dyDescent="0.3">
      <c r="A39" s="13">
        <v>34000</v>
      </c>
      <c r="B39" s="13">
        <v>34999</v>
      </c>
      <c r="C39" s="13"/>
      <c r="D39" s="16" t="s">
        <v>9</v>
      </c>
      <c r="E39" s="36"/>
      <c r="F39" s="36"/>
      <c r="G39" s="36"/>
      <c r="H39" s="27">
        <v>100</v>
      </c>
      <c r="I39" s="27">
        <v>100</v>
      </c>
      <c r="J39" s="27">
        <v>100</v>
      </c>
      <c r="L39" s="16" t="s">
        <v>10</v>
      </c>
      <c r="M39" s="36"/>
      <c r="N39" s="36"/>
      <c r="O39" s="36"/>
      <c r="P39" s="27">
        <v>100</v>
      </c>
      <c r="Q39" s="27">
        <v>100</v>
      </c>
      <c r="R39" s="27">
        <v>100</v>
      </c>
      <c r="T39" s="16" t="s">
        <v>11</v>
      </c>
      <c r="U39" s="36"/>
      <c r="V39" s="36"/>
      <c r="W39" s="36"/>
      <c r="X39" s="27">
        <v>100</v>
      </c>
      <c r="Y39" s="27">
        <v>100</v>
      </c>
      <c r="Z39" s="27">
        <v>100</v>
      </c>
      <c r="AB39" s="16" t="s">
        <v>12</v>
      </c>
      <c r="AC39" s="36"/>
      <c r="AD39" s="36"/>
      <c r="AE39" s="36"/>
      <c r="AF39" s="27">
        <v>100</v>
      </c>
      <c r="AG39" s="27">
        <v>100</v>
      </c>
      <c r="AH39" s="27">
        <v>100</v>
      </c>
    </row>
    <row r="40" spans="1:34" x14ac:dyDescent="0.3">
      <c r="A40" s="13">
        <v>35000</v>
      </c>
      <c r="B40" s="13">
        <v>35999</v>
      </c>
      <c r="D40" s="16" t="s">
        <v>9</v>
      </c>
      <c r="E40" s="36"/>
      <c r="F40" s="36"/>
      <c r="G40" s="36"/>
      <c r="H40" s="27">
        <v>100</v>
      </c>
      <c r="I40" s="27">
        <v>100</v>
      </c>
      <c r="J40" s="27">
        <v>100</v>
      </c>
      <c r="L40" s="16" t="s">
        <v>10</v>
      </c>
      <c r="M40" s="36"/>
      <c r="N40" s="36"/>
      <c r="O40" s="36"/>
      <c r="P40" s="27">
        <v>100</v>
      </c>
      <c r="Q40" s="27">
        <v>100</v>
      </c>
      <c r="R40" s="27">
        <v>100</v>
      </c>
      <c r="T40" s="16" t="s">
        <v>11</v>
      </c>
      <c r="U40" s="36"/>
      <c r="V40" s="36"/>
      <c r="W40" s="36"/>
      <c r="X40" s="27">
        <v>100</v>
      </c>
      <c r="Y40" s="27">
        <v>100</v>
      </c>
      <c r="Z40" s="27">
        <v>100</v>
      </c>
      <c r="AB40" s="16" t="s">
        <v>12</v>
      </c>
      <c r="AC40" s="36"/>
      <c r="AD40" s="36"/>
      <c r="AE40" s="36"/>
      <c r="AF40" s="27">
        <v>100</v>
      </c>
      <c r="AG40" s="27">
        <v>100</v>
      </c>
      <c r="AH40" s="27">
        <v>100</v>
      </c>
    </row>
    <row r="41" spans="1:34" x14ac:dyDescent="0.3">
      <c r="A41" s="13">
        <v>36000</v>
      </c>
      <c r="B41" s="13">
        <v>36999</v>
      </c>
      <c r="D41" s="16" t="s">
        <v>9</v>
      </c>
      <c r="E41" s="36"/>
      <c r="F41" s="36"/>
      <c r="G41" s="36"/>
      <c r="H41" s="27">
        <v>100</v>
      </c>
      <c r="I41" s="27">
        <v>100</v>
      </c>
      <c r="J41" s="27">
        <v>100</v>
      </c>
      <c r="L41" s="16" t="s">
        <v>10</v>
      </c>
      <c r="M41" s="36"/>
      <c r="N41" s="36"/>
      <c r="O41" s="36"/>
      <c r="P41" s="27">
        <v>100</v>
      </c>
      <c r="Q41" s="27">
        <v>100</v>
      </c>
      <c r="R41" s="27">
        <v>100</v>
      </c>
      <c r="T41" s="16" t="s">
        <v>11</v>
      </c>
      <c r="U41" s="36"/>
      <c r="V41" s="36"/>
      <c r="W41" s="36"/>
      <c r="X41" s="27">
        <v>100</v>
      </c>
      <c r="Y41" s="27">
        <v>100</v>
      </c>
      <c r="Z41" s="27">
        <v>100</v>
      </c>
      <c r="AB41" s="16" t="s">
        <v>12</v>
      </c>
      <c r="AC41" s="36"/>
      <c r="AD41" s="36"/>
      <c r="AE41" s="36"/>
      <c r="AF41" s="27">
        <v>100</v>
      </c>
      <c r="AG41" s="27">
        <v>100</v>
      </c>
      <c r="AH41" s="27">
        <v>100</v>
      </c>
    </row>
    <row r="42" spans="1:34" x14ac:dyDescent="0.3">
      <c r="A42" s="13">
        <v>37000</v>
      </c>
      <c r="B42" s="13">
        <v>37999</v>
      </c>
      <c r="D42" s="16" t="s">
        <v>9</v>
      </c>
      <c r="E42" s="36"/>
      <c r="F42" s="36"/>
      <c r="G42" s="36"/>
      <c r="H42" s="27">
        <v>100</v>
      </c>
      <c r="I42" s="27">
        <v>100</v>
      </c>
      <c r="J42" s="27">
        <v>100</v>
      </c>
      <c r="L42" s="16" t="s">
        <v>10</v>
      </c>
      <c r="M42" s="36"/>
      <c r="N42" s="36"/>
      <c r="O42" s="36"/>
      <c r="P42" s="27">
        <v>100</v>
      </c>
      <c r="Q42" s="27">
        <v>100</v>
      </c>
      <c r="R42" s="27">
        <v>100</v>
      </c>
      <c r="T42" s="16" t="s">
        <v>11</v>
      </c>
      <c r="U42" s="36"/>
      <c r="V42" s="36"/>
      <c r="W42" s="36"/>
      <c r="X42" s="27">
        <v>100</v>
      </c>
      <c r="Y42" s="27">
        <v>100</v>
      </c>
      <c r="Z42" s="27">
        <v>100</v>
      </c>
      <c r="AB42" s="16" t="s">
        <v>12</v>
      </c>
      <c r="AC42" s="36"/>
      <c r="AD42" s="36"/>
      <c r="AE42" s="36"/>
      <c r="AF42" s="27">
        <v>100</v>
      </c>
      <c r="AG42" s="27">
        <v>100</v>
      </c>
      <c r="AH42" s="27">
        <v>100</v>
      </c>
    </row>
    <row r="43" spans="1:34" x14ac:dyDescent="0.3">
      <c r="A43" s="13">
        <v>38000</v>
      </c>
      <c r="B43" s="13">
        <v>38999</v>
      </c>
      <c r="D43" s="16" t="s">
        <v>9</v>
      </c>
      <c r="E43" s="35"/>
      <c r="F43" s="36"/>
      <c r="G43" s="36"/>
      <c r="H43" s="27">
        <v>100</v>
      </c>
      <c r="I43" s="27">
        <v>100</v>
      </c>
      <c r="J43" s="27">
        <v>100</v>
      </c>
      <c r="L43" s="16" t="s">
        <v>10</v>
      </c>
      <c r="M43" s="27"/>
      <c r="N43" s="36"/>
      <c r="O43" s="36"/>
      <c r="P43" s="27">
        <v>100</v>
      </c>
      <c r="Q43" s="27">
        <v>100</v>
      </c>
      <c r="R43" s="27">
        <v>100</v>
      </c>
      <c r="T43" s="16" t="s">
        <v>11</v>
      </c>
      <c r="U43" s="27"/>
      <c r="V43" s="36"/>
      <c r="W43" s="36"/>
      <c r="X43" s="27">
        <v>100</v>
      </c>
      <c r="Y43" s="27">
        <v>100</v>
      </c>
      <c r="Z43" s="27">
        <v>100</v>
      </c>
      <c r="AB43" s="16" t="s">
        <v>12</v>
      </c>
      <c r="AC43" s="27"/>
      <c r="AD43" s="36"/>
      <c r="AE43" s="36"/>
      <c r="AF43" s="27">
        <v>100</v>
      </c>
      <c r="AG43" s="27">
        <v>100</v>
      </c>
      <c r="AH43" s="27">
        <v>100</v>
      </c>
    </row>
    <row r="44" spans="1:34" x14ac:dyDescent="0.3">
      <c r="A44" s="13">
        <v>39000</v>
      </c>
      <c r="B44" s="13">
        <v>39999</v>
      </c>
      <c r="D44" s="16" t="s">
        <v>9</v>
      </c>
      <c r="E44" s="35"/>
      <c r="F44" s="36"/>
      <c r="G44" s="36"/>
      <c r="H44" s="27"/>
      <c r="I44" s="27">
        <v>100</v>
      </c>
      <c r="J44" s="27">
        <v>100</v>
      </c>
      <c r="L44" s="16" t="s">
        <v>10</v>
      </c>
      <c r="M44" s="27"/>
      <c r="N44" s="36"/>
      <c r="O44" s="36"/>
      <c r="P44" s="27"/>
      <c r="Q44" s="27">
        <v>100</v>
      </c>
      <c r="R44" s="27">
        <v>100</v>
      </c>
      <c r="T44" s="16" t="s">
        <v>11</v>
      </c>
      <c r="U44" s="27"/>
      <c r="V44" s="36"/>
      <c r="W44" s="36"/>
      <c r="X44" s="27"/>
      <c r="Y44" s="27">
        <v>100</v>
      </c>
      <c r="Z44" s="27">
        <v>100</v>
      </c>
      <c r="AB44" s="16" t="s">
        <v>12</v>
      </c>
      <c r="AC44" s="27"/>
      <c r="AD44" s="36"/>
      <c r="AE44" s="36"/>
      <c r="AF44" s="27"/>
      <c r="AG44" s="27">
        <v>100</v>
      </c>
      <c r="AH44" s="27">
        <v>100</v>
      </c>
    </row>
    <row r="45" spans="1:34" x14ac:dyDescent="0.3">
      <c r="A45" s="13">
        <v>40000</v>
      </c>
      <c r="B45" s="13">
        <v>40999</v>
      </c>
      <c r="D45" s="16" t="s">
        <v>9</v>
      </c>
      <c r="E45" s="35"/>
      <c r="F45" s="36"/>
      <c r="G45" s="36"/>
      <c r="H45" s="36"/>
      <c r="I45" s="27">
        <v>100</v>
      </c>
      <c r="J45" s="27">
        <v>100</v>
      </c>
      <c r="L45" s="16" t="s">
        <v>10</v>
      </c>
      <c r="M45" s="27"/>
      <c r="N45" s="36"/>
      <c r="O45" s="36"/>
      <c r="P45" s="36"/>
      <c r="Q45" s="27">
        <v>100</v>
      </c>
      <c r="R45" s="27">
        <v>100</v>
      </c>
      <c r="T45" s="16" t="s">
        <v>11</v>
      </c>
      <c r="U45" s="27"/>
      <c r="V45" s="36"/>
      <c r="W45" s="36"/>
      <c r="X45" s="36"/>
      <c r="Y45" s="27">
        <v>100</v>
      </c>
      <c r="Z45" s="27">
        <v>100</v>
      </c>
      <c r="AB45" s="16" t="s">
        <v>12</v>
      </c>
      <c r="AC45" s="27"/>
      <c r="AD45" s="36"/>
      <c r="AE45" s="36"/>
      <c r="AF45" s="36"/>
      <c r="AG45" s="27">
        <v>100</v>
      </c>
      <c r="AH45" s="27">
        <v>100</v>
      </c>
    </row>
    <row r="46" spans="1:34" x14ac:dyDescent="0.3">
      <c r="A46" s="13">
        <v>41000</v>
      </c>
      <c r="B46" s="13">
        <v>41999</v>
      </c>
      <c r="D46" s="16" t="s">
        <v>9</v>
      </c>
      <c r="E46" s="35"/>
      <c r="F46" s="36"/>
      <c r="G46" s="36"/>
      <c r="H46" s="36"/>
      <c r="I46" s="27">
        <v>100</v>
      </c>
      <c r="J46" s="27">
        <v>100</v>
      </c>
      <c r="L46" s="16" t="s">
        <v>10</v>
      </c>
      <c r="M46" s="27"/>
      <c r="N46" s="36"/>
      <c r="O46" s="36"/>
      <c r="P46" s="36"/>
      <c r="Q46" s="27">
        <v>100</v>
      </c>
      <c r="R46" s="27">
        <v>100</v>
      </c>
      <c r="T46" s="16" t="s">
        <v>11</v>
      </c>
      <c r="U46" s="27"/>
      <c r="V46" s="36"/>
      <c r="W46" s="36"/>
      <c r="X46" s="36"/>
      <c r="Y46" s="27">
        <v>100</v>
      </c>
      <c r="Z46" s="27">
        <v>100</v>
      </c>
      <c r="AB46" s="16" t="s">
        <v>12</v>
      </c>
      <c r="AC46" s="27"/>
      <c r="AD46" s="36"/>
      <c r="AE46" s="36"/>
      <c r="AF46" s="36"/>
      <c r="AG46" s="27">
        <v>100</v>
      </c>
      <c r="AH46" s="27">
        <v>100</v>
      </c>
    </row>
    <row r="47" spans="1:34" x14ac:dyDescent="0.3">
      <c r="A47" s="13">
        <v>42000</v>
      </c>
      <c r="B47" s="13">
        <v>42999</v>
      </c>
      <c r="D47" s="16" t="s">
        <v>9</v>
      </c>
      <c r="E47" s="35"/>
      <c r="F47" s="36"/>
      <c r="G47" s="36"/>
      <c r="H47" s="36"/>
      <c r="I47" s="27">
        <v>100</v>
      </c>
      <c r="J47" s="27">
        <v>100</v>
      </c>
      <c r="L47" s="16" t="s">
        <v>10</v>
      </c>
      <c r="M47" s="27"/>
      <c r="N47" s="36"/>
      <c r="O47" s="36"/>
      <c r="P47" s="36"/>
      <c r="Q47" s="27">
        <v>100</v>
      </c>
      <c r="R47" s="27">
        <v>100</v>
      </c>
      <c r="T47" s="16" t="s">
        <v>11</v>
      </c>
      <c r="U47" s="27"/>
      <c r="V47" s="36"/>
      <c r="W47" s="36"/>
      <c r="X47" s="36"/>
      <c r="Y47" s="27">
        <v>100</v>
      </c>
      <c r="Z47" s="27">
        <v>100</v>
      </c>
      <c r="AB47" s="16" t="s">
        <v>12</v>
      </c>
      <c r="AC47" s="27"/>
      <c r="AD47" s="36"/>
      <c r="AE47" s="36"/>
      <c r="AF47" s="36"/>
      <c r="AG47" s="27">
        <v>100</v>
      </c>
      <c r="AH47" s="27">
        <v>100</v>
      </c>
    </row>
    <row r="48" spans="1:34" x14ac:dyDescent="0.3">
      <c r="A48" s="13">
        <v>43000</v>
      </c>
      <c r="B48" s="13">
        <v>43999</v>
      </c>
      <c r="D48" s="16" t="s">
        <v>9</v>
      </c>
      <c r="E48" s="35"/>
      <c r="F48" s="36"/>
      <c r="G48" s="36"/>
      <c r="H48" s="36"/>
      <c r="I48" s="27">
        <v>100</v>
      </c>
      <c r="J48" s="27">
        <v>100</v>
      </c>
      <c r="L48" s="16" t="s">
        <v>10</v>
      </c>
      <c r="M48" s="27"/>
      <c r="N48" s="36"/>
      <c r="O48" s="36"/>
      <c r="P48" s="36"/>
      <c r="Q48" s="27">
        <v>100</v>
      </c>
      <c r="R48" s="27">
        <v>100</v>
      </c>
      <c r="T48" s="16" t="s">
        <v>11</v>
      </c>
      <c r="U48" s="27"/>
      <c r="V48" s="36"/>
      <c r="W48" s="36"/>
      <c r="X48" s="36"/>
      <c r="Y48" s="27">
        <v>100</v>
      </c>
      <c r="Z48" s="27">
        <v>100</v>
      </c>
      <c r="AB48" s="16" t="s">
        <v>12</v>
      </c>
      <c r="AC48" s="27"/>
      <c r="AD48" s="36"/>
      <c r="AE48" s="36"/>
      <c r="AF48" s="36"/>
      <c r="AG48" s="27">
        <v>100</v>
      </c>
      <c r="AH48" s="27">
        <v>100</v>
      </c>
    </row>
    <row r="49" spans="1:34" x14ac:dyDescent="0.3">
      <c r="A49" s="13">
        <v>44000</v>
      </c>
      <c r="B49" s="13">
        <v>44999</v>
      </c>
      <c r="D49" s="16" t="s">
        <v>9</v>
      </c>
      <c r="E49" s="35"/>
      <c r="F49" s="36"/>
      <c r="G49" s="36"/>
      <c r="H49" s="36"/>
      <c r="I49" s="27">
        <v>100</v>
      </c>
      <c r="J49" s="27">
        <v>100</v>
      </c>
      <c r="L49" s="16" t="s">
        <v>10</v>
      </c>
      <c r="M49" s="27"/>
      <c r="N49" s="36"/>
      <c r="O49" s="36"/>
      <c r="P49" s="36"/>
      <c r="Q49" s="27">
        <v>100</v>
      </c>
      <c r="R49" s="27">
        <v>100</v>
      </c>
      <c r="T49" s="16" t="s">
        <v>11</v>
      </c>
      <c r="U49" s="27"/>
      <c r="V49" s="36"/>
      <c r="W49" s="36"/>
      <c r="X49" s="36"/>
      <c r="Y49" s="27">
        <v>100</v>
      </c>
      <c r="Z49" s="27">
        <v>100</v>
      </c>
      <c r="AB49" s="16" t="s">
        <v>12</v>
      </c>
      <c r="AC49" s="27"/>
      <c r="AD49" s="36"/>
      <c r="AE49" s="36"/>
      <c r="AF49" s="36"/>
      <c r="AG49" s="27">
        <v>100</v>
      </c>
      <c r="AH49" s="27">
        <v>100</v>
      </c>
    </row>
    <row r="50" spans="1:34" x14ac:dyDescent="0.3">
      <c r="A50" s="13">
        <v>45000</v>
      </c>
      <c r="B50" s="13">
        <v>45999</v>
      </c>
      <c r="D50" s="16" t="s">
        <v>9</v>
      </c>
      <c r="E50" s="35"/>
      <c r="F50" s="36"/>
      <c r="G50" s="36"/>
      <c r="H50" s="36"/>
      <c r="I50" s="27">
        <v>100</v>
      </c>
      <c r="J50" s="27">
        <v>100</v>
      </c>
      <c r="L50" s="16" t="s">
        <v>10</v>
      </c>
      <c r="M50" s="27"/>
      <c r="N50" s="36"/>
      <c r="O50" s="36"/>
      <c r="P50" s="36"/>
      <c r="Q50" s="27">
        <v>100</v>
      </c>
      <c r="R50" s="27">
        <v>100</v>
      </c>
      <c r="T50" s="16" t="s">
        <v>11</v>
      </c>
      <c r="U50" s="27"/>
      <c r="V50" s="36"/>
      <c r="W50" s="36"/>
      <c r="X50" s="36"/>
      <c r="Y50" s="27">
        <v>100</v>
      </c>
      <c r="Z50" s="27">
        <v>100</v>
      </c>
      <c r="AB50" s="16" t="s">
        <v>12</v>
      </c>
      <c r="AC50" s="27"/>
      <c r="AD50" s="36"/>
      <c r="AE50" s="36"/>
      <c r="AF50" s="36"/>
      <c r="AG50" s="27">
        <v>100</v>
      </c>
      <c r="AH50" s="27">
        <v>100</v>
      </c>
    </row>
    <row r="51" spans="1:34" x14ac:dyDescent="0.3">
      <c r="A51" s="13">
        <v>46000</v>
      </c>
      <c r="B51" s="13">
        <v>46999</v>
      </c>
      <c r="D51" s="16" t="s">
        <v>9</v>
      </c>
      <c r="E51" s="35"/>
      <c r="F51" s="36"/>
      <c r="G51" s="36"/>
      <c r="H51" s="36"/>
      <c r="I51" s="27"/>
      <c r="J51" s="27">
        <v>100</v>
      </c>
      <c r="L51" s="16" t="s">
        <v>10</v>
      </c>
      <c r="M51" s="27"/>
      <c r="N51" s="36"/>
      <c r="O51" s="36"/>
      <c r="P51" s="36"/>
      <c r="Q51" s="27"/>
      <c r="R51" s="27">
        <v>100</v>
      </c>
      <c r="T51" s="16" t="s">
        <v>11</v>
      </c>
      <c r="U51" s="27"/>
      <c r="V51" s="36"/>
      <c r="W51" s="36"/>
      <c r="X51" s="36"/>
      <c r="Y51" s="27"/>
      <c r="Z51" s="27">
        <v>100</v>
      </c>
      <c r="AB51" s="16" t="s">
        <v>12</v>
      </c>
      <c r="AC51" s="27"/>
      <c r="AD51" s="36"/>
      <c r="AE51" s="36"/>
      <c r="AF51" s="36"/>
      <c r="AG51" s="27"/>
      <c r="AH51" s="27">
        <v>100</v>
      </c>
    </row>
    <row r="52" spans="1:34" x14ac:dyDescent="0.3">
      <c r="A52" s="13">
        <v>47000</v>
      </c>
      <c r="B52" s="13">
        <v>47999</v>
      </c>
      <c r="D52" s="16" t="s">
        <v>9</v>
      </c>
      <c r="E52" s="35"/>
      <c r="F52" s="36"/>
      <c r="G52" s="36"/>
      <c r="H52" s="36"/>
      <c r="I52" s="36"/>
      <c r="J52" s="27">
        <v>100</v>
      </c>
      <c r="L52" s="16" t="s">
        <v>10</v>
      </c>
      <c r="M52" s="27"/>
      <c r="N52" s="36"/>
      <c r="O52" s="36"/>
      <c r="P52" s="36"/>
      <c r="Q52" s="36"/>
      <c r="R52" s="27">
        <v>100</v>
      </c>
      <c r="T52" s="16" t="s">
        <v>11</v>
      </c>
      <c r="U52" s="27"/>
      <c r="V52" s="36"/>
      <c r="W52" s="36"/>
      <c r="X52" s="36"/>
      <c r="Y52" s="36"/>
      <c r="Z52" s="27">
        <v>100</v>
      </c>
      <c r="AB52" s="16" t="s">
        <v>12</v>
      </c>
      <c r="AC52" s="27"/>
      <c r="AD52" s="36"/>
      <c r="AE52" s="36"/>
      <c r="AF52" s="36"/>
      <c r="AG52" s="36"/>
      <c r="AH52" s="27">
        <v>100</v>
      </c>
    </row>
    <row r="53" spans="1:34" x14ac:dyDescent="0.3">
      <c r="A53" s="13">
        <v>48000</v>
      </c>
      <c r="B53" s="13">
        <v>48999</v>
      </c>
      <c r="D53" s="16" t="s">
        <v>9</v>
      </c>
      <c r="E53" s="35"/>
      <c r="F53" s="36"/>
      <c r="G53" s="36"/>
      <c r="H53" s="36"/>
      <c r="I53" s="36"/>
      <c r="J53" s="27">
        <v>100</v>
      </c>
      <c r="L53" s="16" t="s">
        <v>10</v>
      </c>
      <c r="M53" s="27"/>
      <c r="N53" s="36"/>
      <c r="O53" s="36"/>
      <c r="P53" s="36"/>
      <c r="Q53" s="36"/>
      <c r="R53" s="27">
        <v>100</v>
      </c>
      <c r="T53" s="16" t="s">
        <v>11</v>
      </c>
      <c r="U53" s="27"/>
      <c r="V53" s="36"/>
      <c r="W53" s="36"/>
      <c r="X53" s="36"/>
      <c r="Y53" s="36"/>
      <c r="Z53" s="27">
        <v>100</v>
      </c>
      <c r="AB53" s="16" t="s">
        <v>12</v>
      </c>
      <c r="AC53" s="27"/>
      <c r="AD53" s="38"/>
      <c r="AE53" s="36"/>
      <c r="AF53" s="36"/>
      <c r="AG53" s="36"/>
      <c r="AH53" s="27">
        <v>100</v>
      </c>
    </row>
    <row r="54" spans="1:34" x14ac:dyDescent="0.3">
      <c r="A54" s="13">
        <v>49000</v>
      </c>
      <c r="B54" s="13">
        <v>49999</v>
      </c>
      <c r="D54" s="16" t="s">
        <v>9</v>
      </c>
      <c r="E54" s="35"/>
      <c r="F54" s="36"/>
      <c r="G54" s="36"/>
      <c r="H54" s="36"/>
      <c r="I54" s="36"/>
      <c r="J54" s="27">
        <v>100</v>
      </c>
      <c r="L54" s="16" t="s">
        <v>10</v>
      </c>
      <c r="M54" s="27"/>
      <c r="N54" s="36"/>
      <c r="O54" s="36"/>
      <c r="P54" s="36"/>
      <c r="Q54" s="36"/>
      <c r="R54" s="27">
        <v>100</v>
      </c>
      <c r="T54" s="16" t="s">
        <v>11</v>
      </c>
      <c r="U54" s="27"/>
      <c r="V54" s="36"/>
      <c r="W54" s="36"/>
      <c r="X54" s="36"/>
      <c r="Y54" s="36"/>
      <c r="Z54" s="27">
        <v>100</v>
      </c>
      <c r="AB54" s="16" t="s">
        <v>12</v>
      </c>
      <c r="AC54" s="27"/>
      <c r="AD54" s="38"/>
      <c r="AE54" s="36"/>
      <c r="AF54" s="36"/>
      <c r="AG54" s="36"/>
      <c r="AH54" s="27">
        <v>100</v>
      </c>
    </row>
    <row r="55" spans="1:34" x14ac:dyDescent="0.3">
      <c r="A55" s="13">
        <v>50000</v>
      </c>
      <c r="B55" s="13">
        <v>50999</v>
      </c>
      <c r="D55" s="16" t="s">
        <v>9</v>
      </c>
      <c r="E55" s="35"/>
      <c r="F55" s="37"/>
      <c r="G55" s="36"/>
      <c r="H55" s="36"/>
      <c r="I55" s="36"/>
      <c r="J55" s="27">
        <v>100</v>
      </c>
      <c r="L55" s="16" t="s">
        <v>10</v>
      </c>
      <c r="M55" s="27"/>
      <c r="N55" s="37"/>
      <c r="O55" s="36"/>
      <c r="P55" s="36"/>
      <c r="Q55" s="36"/>
      <c r="R55" s="27">
        <v>100</v>
      </c>
      <c r="T55" s="16" t="s">
        <v>11</v>
      </c>
      <c r="U55" s="27"/>
      <c r="V55" s="36"/>
      <c r="W55" s="36"/>
      <c r="X55" s="36"/>
      <c r="Y55" s="36"/>
      <c r="Z55" s="27">
        <v>100</v>
      </c>
      <c r="AB55" s="16" t="s">
        <v>12</v>
      </c>
      <c r="AC55" s="27"/>
      <c r="AD55" s="37"/>
      <c r="AE55" s="36"/>
      <c r="AF55" s="36"/>
      <c r="AG55" s="36"/>
      <c r="AH55" s="27">
        <v>100</v>
      </c>
    </row>
    <row r="56" spans="1:34" x14ac:dyDescent="0.3">
      <c r="A56" s="13">
        <v>51000</v>
      </c>
      <c r="B56" s="13">
        <v>51999</v>
      </c>
      <c r="D56" s="16" t="s">
        <v>9</v>
      </c>
      <c r="E56" s="35"/>
      <c r="F56" s="37"/>
      <c r="G56" s="36"/>
      <c r="H56" s="36"/>
      <c r="I56" s="36"/>
      <c r="J56" s="27">
        <v>100</v>
      </c>
      <c r="L56" s="16" t="s">
        <v>10</v>
      </c>
      <c r="M56" s="27"/>
      <c r="N56" s="37"/>
      <c r="O56" s="36"/>
      <c r="P56" s="36"/>
      <c r="Q56" s="36"/>
      <c r="R56" s="27">
        <v>100</v>
      </c>
      <c r="T56" s="16" t="s">
        <v>11</v>
      </c>
      <c r="U56" s="27"/>
      <c r="V56" s="36"/>
      <c r="W56" s="36"/>
      <c r="X56" s="36"/>
      <c r="Y56" s="36"/>
      <c r="Z56" s="27">
        <v>100</v>
      </c>
      <c r="AB56" s="16" t="s">
        <v>12</v>
      </c>
      <c r="AC56" s="27"/>
      <c r="AD56" s="37"/>
      <c r="AE56" s="36"/>
      <c r="AF56" s="36"/>
      <c r="AG56" s="36"/>
      <c r="AH56" s="27">
        <v>100</v>
      </c>
    </row>
    <row r="57" spans="1:34" x14ac:dyDescent="0.3">
      <c r="A57" s="13">
        <v>52000</v>
      </c>
      <c r="B57" s="13">
        <v>52999</v>
      </c>
      <c r="D57" s="16" t="s">
        <v>9</v>
      </c>
      <c r="E57" s="27"/>
      <c r="F57" s="37"/>
      <c r="G57" s="36"/>
      <c r="H57" s="36"/>
      <c r="I57" s="36"/>
      <c r="J57" s="27">
        <v>100</v>
      </c>
      <c r="L57" s="16" t="s">
        <v>10</v>
      </c>
      <c r="M57" s="27"/>
      <c r="N57" s="27"/>
      <c r="O57" s="36"/>
      <c r="P57" s="36"/>
      <c r="Q57" s="36"/>
      <c r="R57" s="27">
        <v>100</v>
      </c>
      <c r="T57" s="16" t="s">
        <v>11</v>
      </c>
      <c r="U57" s="27"/>
      <c r="V57" s="39"/>
      <c r="W57" s="36"/>
      <c r="X57" s="36"/>
      <c r="Y57" s="36"/>
      <c r="Z57" s="27">
        <v>100</v>
      </c>
      <c r="AB57" s="16" t="s">
        <v>12</v>
      </c>
      <c r="AC57" s="27"/>
      <c r="AD57" s="27"/>
      <c r="AE57" s="36"/>
      <c r="AF57" s="36"/>
      <c r="AG57" s="36"/>
      <c r="AH57" s="27">
        <v>100</v>
      </c>
    </row>
    <row r="58" spans="1:34" x14ac:dyDescent="0.3">
      <c r="A58" s="13">
        <v>53000</v>
      </c>
      <c r="B58" s="13">
        <v>53999</v>
      </c>
      <c r="D58" s="16" t="s">
        <v>9</v>
      </c>
      <c r="E58" s="27"/>
      <c r="F58" s="37"/>
      <c r="G58" s="36"/>
      <c r="H58" s="36"/>
      <c r="I58" s="36"/>
      <c r="J58" s="27">
        <v>100</v>
      </c>
      <c r="L58" s="16" t="s">
        <v>10</v>
      </c>
      <c r="M58" s="27"/>
      <c r="N58" s="27"/>
      <c r="O58" s="36"/>
      <c r="P58" s="36"/>
      <c r="Q58" s="36"/>
      <c r="R58" s="27">
        <v>100</v>
      </c>
      <c r="T58" s="16" t="s">
        <v>11</v>
      </c>
      <c r="U58" s="27"/>
      <c r="V58" s="27"/>
      <c r="W58" s="36"/>
      <c r="X58" s="36"/>
      <c r="Y58" s="36"/>
      <c r="Z58" s="27">
        <v>100</v>
      </c>
      <c r="AB58" s="16" t="s">
        <v>12</v>
      </c>
      <c r="AC58" s="27"/>
      <c r="AD58" s="27"/>
      <c r="AE58" s="36"/>
      <c r="AF58" s="36"/>
      <c r="AG58" s="36"/>
      <c r="AH58" s="27">
        <v>100</v>
      </c>
    </row>
    <row r="59" spans="1:34" x14ac:dyDescent="0.3">
      <c r="A59" s="13">
        <v>54000</v>
      </c>
      <c r="B59" s="13">
        <v>54999</v>
      </c>
      <c r="D59" s="16" t="s">
        <v>9</v>
      </c>
      <c r="E59" s="27"/>
      <c r="F59" s="37"/>
      <c r="G59" s="36"/>
      <c r="H59" s="36"/>
      <c r="I59" s="36"/>
      <c r="J59" s="27">
        <v>100</v>
      </c>
      <c r="L59" s="16" t="s">
        <v>10</v>
      </c>
      <c r="M59" s="27"/>
      <c r="N59" s="27"/>
      <c r="O59" s="36"/>
      <c r="P59" s="36"/>
      <c r="Q59" s="36"/>
      <c r="R59" s="27">
        <v>100</v>
      </c>
      <c r="T59" s="16" t="s">
        <v>11</v>
      </c>
      <c r="U59" s="27"/>
      <c r="V59" s="27"/>
      <c r="W59" s="36"/>
      <c r="X59" s="36"/>
      <c r="Y59" s="36"/>
      <c r="Z59" s="27">
        <v>100</v>
      </c>
      <c r="AB59" s="16" t="s">
        <v>12</v>
      </c>
      <c r="AC59" s="27"/>
      <c r="AD59" s="27"/>
      <c r="AE59" s="36"/>
      <c r="AF59" s="36"/>
      <c r="AG59" s="36"/>
      <c r="AH59" s="27">
        <v>100</v>
      </c>
    </row>
    <row r="60" spans="1:34" x14ac:dyDescent="0.3">
      <c r="A60" s="13">
        <v>55000</v>
      </c>
      <c r="B60" s="13">
        <v>55999</v>
      </c>
      <c r="D60" s="16" t="s">
        <v>9</v>
      </c>
      <c r="E60" s="27"/>
      <c r="F60" s="37"/>
      <c r="G60" s="36"/>
      <c r="H60" s="36"/>
      <c r="I60" s="36"/>
      <c r="J60" s="27">
        <v>100</v>
      </c>
      <c r="L60" s="16" t="s">
        <v>10</v>
      </c>
      <c r="M60" s="27"/>
      <c r="N60" s="27"/>
      <c r="O60" s="36"/>
      <c r="P60" s="36"/>
      <c r="Q60" s="36"/>
      <c r="R60" s="27">
        <v>100</v>
      </c>
      <c r="T60" s="16" t="s">
        <v>11</v>
      </c>
      <c r="U60" s="27"/>
      <c r="V60" s="27"/>
      <c r="W60" s="36"/>
      <c r="X60" s="36"/>
      <c r="Y60" s="36"/>
      <c r="Z60" s="27">
        <v>100</v>
      </c>
      <c r="AB60" s="16" t="s">
        <v>12</v>
      </c>
      <c r="AC60" s="27"/>
      <c r="AD60" s="27"/>
      <c r="AE60" s="36"/>
      <c r="AF60" s="36"/>
      <c r="AG60" s="36"/>
      <c r="AH60" s="27">
        <v>100</v>
      </c>
    </row>
    <row r="61" spans="1:34" x14ac:dyDescent="0.3">
      <c r="A61" s="13">
        <v>56000</v>
      </c>
      <c r="B61" s="13">
        <v>56999</v>
      </c>
      <c r="D61" s="16" t="s">
        <v>9</v>
      </c>
      <c r="E61" s="27"/>
      <c r="F61" s="37"/>
      <c r="G61" s="36"/>
      <c r="H61" s="36"/>
      <c r="I61" s="36"/>
      <c r="J61" s="27">
        <v>100</v>
      </c>
      <c r="L61" s="16" t="s">
        <v>10</v>
      </c>
      <c r="M61" s="27"/>
      <c r="N61" s="27"/>
      <c r="O61" s="36"/>
      <c r="P61" s="36"/>
      <c r="Q61" s="36"/>
      <c r="R61" s="27">
        <v>100</v>
      </c>
      <c r="T61" s="16" t="s">
        <v>11</v>
      </c>
      <c r="U61" s="27"/>
      <c r="V61" s="27"/>
      <c r="W61" s="36"/>
      <c r="X61" s="36"/>
      <c r="Y61" s="36"/>
      <c r="Z61" s="27">
        <v>100</v>
      </c>
      <c r="AB61" s="16" t="s">
        <v>12</v>
      </c>
      <c r="AC61" s="27"/>
      <c r="AD61" s="27"/>
      <c r="AE61" s="38"/>
      <c r="AF61" s="36"/>
      <c r="AG61" s="36"/>
      <c r="AH61" s="27">
        <v>100</v>
      </c>
    </row>
    <row r="62" spans="1:34" x14ac:dyDescent="0.3">
      <c r="A62" s="13">
        <v>57000</v>
      </c>
      <c r="B62" s="13">
        <v>57999</v>
      </c>
      <c r="D62" s="16" t="s">
        <v>9</v>
      </c>
      <c r="E62" s="27"/>
      <c r="F62" s="27"/>
      <c r="G62" s="38"/>
      <c r="H62" s="36"/>
      <c r="I62" s="36"/>
      <c r="J62" s="27">
        <v>100</v>
      </c>
      <c r="L62" s="16" t="s">
        <v>10</v>
      </c>
      <c r="M62" s="27"/>
      <c r="N62" s="27"/>
      <c r="O62" s="38"/>
      <c r="P62" s="36"/>
      <c r="Q62" s="36"/>
      <c r="R62" s="27">
        <v>100</v>
      </c>
      <c r="T62" s="16" t="s">
        <v>11</v>
      </c>
      <c r="U62" s="27"/>
      <c r="V62" s="27"/>
      <c r="W62" s="36"/>
      <c r="X62" s="36"/>
      <c r="Y62" s="36"/>
      <c r="Z62" s="27">
        <v>100</v>
      </c>
      <c r="AB62" s="16" t="s">
        <v>12</v>
      </c>
      <c r="AC62" s="27"/>
      <c r="AD62" s="27"/>
      <c r="AE62" s="38"/>
      <c r="AF62" s="36"/>
      <c r="AG62" s="36"/>
      <c r="AH62" s="27">
        <v>100</v>
      </c>
    </row>
    <row r="63" spans="1:34" x14ac:dyDescent="0.3">
      <c r="A63" s="13">
        <v>58000</v>
      </c>
      <c r="B63" s="13">
        <v>58999</v>
      </c>
      <c r="D63" s="16" t="s">
        <v>9</v>
      </c>
      <c r="E63" s="27"/>
      <c r="F63" s="27"/>
      <c r="G63" s="38"/>
      <c r="H63" s="36"/>
      <c r="I63" s="36"/>
      <c r="J63" s="27">
        <v>100</v>
      </c>
      <c r="L63" s="16" t="s">
        <v>10</v>
      </c>
      <c r="M63" s="27"/>
      <c r="N63" s="27"/>
      <c r="O63" s="38"/>
      <c r="P63" s="36"/>
      <c r="Q63" s="36"/>
      <c r="R63" s="27">
        <v>100</v>
      </c>
      <c r="T63" s="16" t="s">
        <v>11</v>
      </c>
      <c r="U63" s="27"/>
      <c r="V63" s="27"/>
      <c r="W63" s="36"/>
      <c r="X63" s="36"/>
      <c r="Y63" s="36"/>
      <c r="Z63" s="27">
        <v>100</v>
      </c>
      <c r="AB63" s="16" t="s">
        <v>12</v>
      </c>
      <c r="AC63" s="27"/>
      <c r="AD63" s="27"/>
      <c r="AE63" s="38"/>
      <c r="AF63" s="36"/>
      <c r="AG63" s="36"/>
      <c r="AH63" s="27">
        <v>100</v>
      </c>
    </row>
    <row r="64" spans="1:34" x14ac:dyDescent="0.3">
      <c r="A64" s="13">
        <v>59000</v>
      </c>
      <c r="B64" s="13">
        <v>59999</v>
      </c>
      <c r="D64" s="16" t="s">
        <v>9</v>
      </c>
      <c r="E64" s="27"/>
      <c r="F64" s="27"/>
      <c r="G64" s="38"/>
      <c r="H64" s="36"/>
      <c r="I64" s="36"/>
      <c r="J64" s="27">
        <v>100</v>
      </c>
      <c r="L64" s="16" t="s">
        <v>10</v>
      </c>
      <c r="M64" s="27"/>
      <c r="N64" s="27"/>
      <c r="O64" s="38"/>
      <c r="P64" s="36"/>
      <c r="Q64" s="36"/>
      <c r="R64" s="27">
        <v>100</v>
      </c>
      <c r="T64" s="16" t="s">
        <v>11</v>
      </c>
      <c r="U64" s="27"/>
      <c r="V64" s="27"/>
      <c r="W64" s="36"/>
      <c r="X64" s="36"/>
      <c r="Y64" s="36"/>
      <c r="Z64" s="27">
        <v>100</v>
      </c>
      <c r="AB64" s="16" t="s">
        <v>12</v>
      </c>
      <c r="AC64" s="27"/>
      <c r="AD64" s="27"/>
      <c r="AE64" s="38"/>
      <c r="AF64" s="36"/>
      <c r="AG64" s="36"/>
      <c r="AH64" s="27">
        <v>100</v>
      </c>
    </row>
    <row r="65" spans="1:34" x14ac:dyDescent="0.3">
      <c r="A65" s="13">
        <v>60000</v>
      </c>
      <c r="B65" s="13">
        <v>60999</v>
      </c>
      <c r="D65" s="16" t="s">
        <v>9</v>
      </c>
      <c r="E65" s="27"/>
      <c r="F65" s="27"/>
      <c r="G65" s="38"/>
      <c r="H65" s="36"/>
      <c r="I65" s="36"/>
      <c r="J65" s="27">
        <v>100</v>
      </c>
      <c r="L65" s="16" t="s">
        <v>10</v>
      </c>
      <c r="M65" s="27"/>
      <c r="N65" s="27"/>
      <c r="O65" s="38"/>
      <c r="P65" s="36"/>
      <c r="Q65" s="36"/>
      <c r="R65" s="27">
        <v>100</v>
      </c>
      <c r="T65" s="16" t="s">
        <v>11</v>
      </c>
      <c r="U65" s="27"/>
      <c r="V65" s="27"/>
      <c r="W65" s="38"/>
      <c r="X65" s="36"/>
      <c r="Y65" s="36"/>
      <c r="Z65" s="27">
        <v>100</v>
      </c>
      <c r="AB65" s="16" t="s">
        <v>12</v>
      </c>
      <c r="AC65" s="27"/>
      <c r="AD65" s="27"/>
      <c r="AE65" s="38"/>
      <c r="AF65" s="36"/>
      <c r="AG65" s="36"/>
      <c r="AH65" s="27">
        <v>100</v>
      </c>
    </row>
    <row r="66" spans="1:34" x14ac:dyDescent="0.3">
      <c r="A66" s="13">
        <v>61000</v>
      </c>
      <c r="B66" s="13">
        <v>61999</v>
      </c>
      <c r="D66" s="16" t="s">
        <v>9</v>
      </c>
      <c r="E66" s="27"/>
      <c r="F66" s="27"/>
      <c r="G66" s="38"/>
      <c r="H66" s="36"/>
      <c r="I66" s="36"/>
      <c r="J66" s="27">
        <v>100</v>
      </c>
      <c r="L66" s="16" t="s">
        <v>10</v>
      </c>
      <c r="M66" s="27"/>
      <c r="N66" s="27"/>
      <c r="O66" s="38"/>
      <c r="P66" s="36"/>
      <c r="Q66" s="36"/>
      <c r="R66" s="27">
        <v>100</v>
      </c>
      <c r="T66" s="16" t="s">
        <v>11</v>
      </c>
      <c r="U66" s="27"/>
      <c r="V66" s="27"/>
      <c r="W66" s="38"/>
      <c r="X66" s="36"/>
      <c r="Y66" s="36"/>
      <c r="Z66" s="27">
        <v>100</v>
      </c>
      <c r="AB66" s="16" t="s">
        <v>12</v>
      </c>
      <c r="AC66" s="27"/>
      <c r="AD66" s="27"/>
      <c r="AE66" s="38"/>
      <c r="AF66" s="36"/>
      <c r="AG66" s="36"/>
      <c r="AH66" s="27">
        <v>100</v>
      </c>
    </row>
    <row r="67" spans="1:34" x14ac:dyDescent="0.3">
      <c r="A67" s="13">
        <v>62000</v>
      </c>
      <c r="B67" s="13">
        <v>62999</v>
      </c>
      <c r="D67" s="16" t="s">
        <v>9</v>
      </c>
      <c r="E67" s="27"/>
      <c r="F67" s="27"/>
      <c r="G67" s="38"/>
      <c r="H67" s="36"/>
      <c r="I67" s="36"/>
      <c r="J67" s="27">
        <v>100</v>
      </c>
      <c r="L67" s="16" t="s">
        <v>10</v>
      </c>
      <c r="M67" s="27"/>
      <c r="N67" s="27"/>
      <c r="O67" s="38"/>
      <c r="P67" s="36"/>
      <c r="Q67" s="36"/>
      <c r="R67" s="27">
        <v>100</v>
      </c>
      <c r="T67" s="16" t="s">
        <v>11</v>
      </c>
      <c r="U67" s="27"/>
      <c r="V67" s="27"/>
      <c r="W67" s="38"/>
      <c r="X67" s="36"/>
      <c r="Y67" s="36"/>
      <c r="Z67" s="27">
        <v>100</v>
      </c>
      <c r="AB67" s="16" t="s">
        <v>12</v>
      </c>
      <c r="AC67" s="27"/>
      <c r="AD67" s="27"/>
      <c r="AE67" s="38"/>
      <c r="AF67" s="38"/>
      <c r="AG67" s="36"/>
      <c r="AH67" s="27">
        <v>100</v>
      </c>
    </row>
    <row r="68" spans="1:34" x14ac:dyDescent="0.3">
      <c r="A68" s="13">
        <v>63000</v>
      </c>
      <c r="B68" s="13">
        <v>63999</v>
      </c>
      <c r="D68" s="16" t="s">
        <v>9</v>
      </c>
      <c r="E68" s="27"/>
      <c r="F68" s="27"/>
      <c r="G68" s="38"/>
      <c r="H68" s="38"/>
      <c r="I68" s="36"/>
      <c r="J68" s="27">
        <v>100</v>
      </c>
      <c r="L68" s="16" t="s">
        <v>10</v>
      </c>
      <c r="M68" s="27"/>
      <c r="N68" s="27"/>
      <c r="O68" s="38"/>
      <c r="P68" s="36"/>
      <c r="Q68" s="36"/>
      <c r="R68" s="27">
        <v>100</v>
      </c>
      <c r="T68" s="16" t="s">
        <v>11</v>
      </c>
      <c r="U68" s="27"/>
      <c r="V68" s="27"/>
      <c r="W68" s="38"/>
      <c r="X68" s="36"/>
      <c r="Y68" s="36"/>
      <c r="Z68" s="27">
        <v>100</v>
      </c>
      <c r="AB68" s="16" t="s">
        <v>12</v>
      </c>
      <c r="AC68" s="27"/>
      <c r="AD68" s="27"/>
      <c r="AE68" s="38"/>
      <c r="AF68" s="38"/>
      <c r="AG68" s="36"/>
      <c r="AH68" s="27">
        <v>100</v>
      </c>
    </row>
    <row r="69" spans="1:34" x14ac:dyDescent="0.3">
      <c r="A69" s="13">
        <v>64000</v>
      </c>
      <c r="B69" s="13">
        <v>64999</v>
      </c>
      <c r="D69" s="16" t="s">
        <v>9</v>
      </c>
      <c r="E69" s="27"/>
      <c r="F69" s="27"/>
      <c r="G69" s="38"/>
      <c r="H69" s="38"/>
      <c r="I69" s="36"/>
      <c r="J69" s="27">
        <v>100</v>
      </c>
      <c r="L69" s="16" t="s">
        <v>10</v>
      </c>
      <c r="M69" s="27"/>
      <c r="N69" s="27"/>
      <c r="O69" s="38"/>
      <c r="P69" s="38"/>
      <c r="Q69" s="36"/>
      <c r="R69" s="27">
        <v>100</v>
      </c>
      <c r="T69" s="16" t="s">
        <v>11</v>
      </c>
      <c r="U69" s="27"/>
      <c r="V69" s="27"/>
      <c r="W69" s="38"/>
      <c r="X69" s="36"/>
      <c r="Y69" s="36"/>
      <c r="Z69" s="27">
        <v>100</v>
      </c>
      <c r="AB69" s="16" t="s">
        <v>12</v>
      </c>
      <c r="AC69" s="27"/>
      <c r="AD69" s="27"/>
      <c r="AE69" s="38"/>
      <c r="AF69" s="38"/>
      <c r="AG69" s="36"/>
      <c r="AH69" s="27">
        <v>100</v>
      </c>
    </row>
    <row r="70" spans="1:34" x14ac:dyDescent="0.3">
      <c r="D70" s="17"/>
      <c r="G70" s="38"/>
      <c r="H70" s="38"/>
      <c r="I70" s="36"/>
      <c r="O70" s="38"/>
      <c r="P70" s="38"/>
      <c r="Q70" s="36"/>
      <c r="W70" s="38"/>
      <c r="X70" s="36"/>
      <c r="Y70" s="36"/>
      <c r="AE70" s="38"/>
      <c r="AF70" s="38"/>
      <c r="AG70" s="36"/>
    </row>
    <row r="71" spans="1:34" x14ac:dyDescent="0.3">
      <c r="D71" s="17"/>
      <c r="G71" s="38"/>
      <c r="H71" s="38"/>
      <c r="I71" s="36"/>
      <c r="J71" s="36"/>
      <c r="P71" s="38"/>
      <c r="Q71" s="36"/>
      <c r="R71" s="36"/>
      <c r="X71" s="38"/>
      <c r="Y71" s="36"/>
      <c r="Z71" s="36"/>
      <c r="AF71" s="38"/>
      <c r="AG71" s="36"/>
      <c r="AH71" s="36"/>
    </row>
    <row r="72" spans="1:34" x14ac:dyDescent="0.3">
      <c r="D72" s="17"/>
      <c r="G72" s="38"/>
      <c r="H72" s="38"/>
      <c r="I72" s="36"/>
      <c r="J72" s="36"/>
      <c r="P72" s="38"/>
      <c r="Q72" s="36"/>
      <c r="R72" s="36"/>
      <c r="X72" s="38"/>
      <c r="Y72" s="36"/>
      <c r="Z72" s="36"/>
      <c r="AF72" s="38"/>
      <c r="AG72" s="36"/>
      <c r="AH72" s="36"/>
    </row>
    <row r="73" spans="1:34" x14ac:dyDescent="0.3">
      <c r="D73" s="17"/>
      <c r="G73" s="38"/>
      <c r="H73" s="38"/>
      <c r="I73" s="36"/>
      <c r="J73" s="36"/>
      <c r="P73" s="38"/>
      <c r="Q73" s="36"/>
      <c r="R73" s="36"/>
      <c r="X73" s="38"/>
      <c r="Y73" s="36"/>
      <c r="Z73" s="36"/>
      <c r="AF73" s="38"/>
      <c r="AG73" s="36"/>
      <c r="AH73" s="36"/>
    </row>
    <row r="74" spans="1:34" x14ac:dyDescent="0.3">
      <c r="D74" s="17"/>
      <c r="G74" s="38"/>
      <c r="H74" s="38"/>
      <c r="I74" s="36"/>
      <c r="J74" s="36"/>
      <c r="P74" s="38"/>
      <c r="Q74" s="38"/>
      <c r="R74" s="36"/>
      <c r="X74" s="38"/>
      <c r="Y74" s="36"/>
      <c r="Z74" s="36"/>
      <c r="AF74" s="38"/>
      <c r="AG74" s="38"/>
      <c r="AH74" s="36"/>
    </row>
    <row r="75" spans="1:34" x14ac:dyDescent="0.3">
      <c r="D75" s="17"/>
      <c r="G75" s="38"/>
      <c r="H75" s="38"/>
      <c r="I75" s="36"/>
      <c r="J75" s="36"/>
      <c r="P75" s="38"/>
      <c r="Q75" s="38"/>
      <c r="R75" s="36"/>
      <c r="X75" s="38"/>
      <c r="Y75" s="36"/>
      <c r="Z75" s="36"/>
      <c r="AF75" s="38"/>
      <c r="AG75" s="38"/>
      <c r="AH75" s="36"/>
    </row>
    <row r="76" spans="1:34" x14ac:dyDescent="0.3">
      <c r="D76" s="17"/>
      <c r="G76" s="38"/>
      <c r="H76" s="38"/>
      <c r="I76" s="38"/>
      <c r="J76" s="36"/>
      <c r="P76" s="38"/>
      <c r="Q76" s="38"/>
      <c r="R76" s="36"/>
      <c r="X76" s="38"/>
      <c r="Y76" s="36"/>
      <c r="Z76" s="36"/>
      <c r="AF76" s="38"/>
      <c r="AG76" s="38"/>
      <c r="AH76" s="36"/>
    </row>
    <row r="77" spans="1:34" x14ac:dyDescent="0.3">
      <c r="D77" s="17"/>
      <c r="G77" s="38"/>
      <c r="H77" s="38"/>
      <c r="I77" s="38"/>
      <c r="J77" s="36"/>
      <c r="P77" s="38"/>
      <c r="Q77" s="38"/>
      <c r="R77" s="36"/>
      <c r="X77" s="38"/>
      <c r="Y77" s="36"/>
      <c r="Z77" s="36"/>
      <c r="AF77" s="38"/>
      <c r="AG77" s="38"/>
      <c r="AH77" s="36"/>
    </row>
    <row r="78" spans="1:34" x14ac:dyDescent="0.3">
      <c r="D78" s="17"/>
      <c r="G78" s="38"/>
      <c r="H78" s="38"/>
      <c r="I78" s="38"/>
      <c r="J78" s="36"/>
      <c r="P78" s="38"/>
      <c r="Q78" s="38"/>
      <c r="R78" s="36"/>
      <c r="X78" s="38"/>
      <c r="Y78" s="38"/>
      <c r="Z78" s="36"/>
      <c r="AF78" s="38"/>
      <c r="AG78" s="38"/>
      <c r="AH78" s="36"/>
    </row>
    <row r="79" spans="1:34" x14ac:dyDescent="0.3">
      <c r="D79" s="17"/>
      <c r="G79" s="38"/>
      <c r="H79" s="38"/>
      <c r="I79" s="38"/>
      <c r="J79" s="36"/>
      <c r="P79" s="38"/>
      <c r="Q79" s="38"/>
      <c r="R79" s="36"/>
      <c r="X79" s="38"/>
      <c r="Y79" s="38"/>
      <c r="Z79" s="36"/>
      <c r="AF79" s="38"/>
      <c r="AG79" s="38"/>
      <c r="AH79" s="36"/>
    </row>
    <row r="80" spans="1:34" x14ac:dyDescent="0.3">
      <c r="D80" s="17"/>
      <c r="H80" s="38"/>
      <c r="I80" s="38"/>
      <c r="J80" s="36"/>
      <c r="P80" s="38"/>
      <c r="Q80" s="38"/>
      <c r="R80" s="36"/>
      <c r="X80" s="38"/>
      <c r="Y80" s="38"/>
      <c r="Z80" s="36"/>
      <c r="AF80" s="38"/>
      <c r="AG80" s="38"/>
      <c r="AH80" s="36"/>
    </row>
    <row r="81" spans="4:34" x14ac:dyDescent="0.3">
      <c r="D81" s="17"/>
      <c r="H81" s="38"/>
      <c r="I81" s="38"/>
      <c r="J81" s="36"/>
      <c r="P81" s="38"/>
      <c r="Q81" s="38"/>
      <c r="R81" s="36"/>
      <c r="X81" s="38"/>
      <c r="Y81" s="38"/>
      <c r="Z81" s="36"/>
      <c r="AF81" s="38"/>
      <c r="AG81" s="38"/>
      <c r="AH81" s="36"/>
    </row>
    <row r="82" spans="4:34" x14ac:dyDescent="0.3">
      <c r="D82" s="17"/>
      <c r="H82" s="38"/>
      <c r="I82" s="38"/>
      <c r="J82" s="36"/>
      <c r="P82" s="38"/>
      <c r="Q82" s="38"/>
      <c r="R82" s="36"/>
      <c r="X82" s="38"/>
      <c r="Y82" s="38"/>
      <c r="Z82" s="36"/>
      <c r="AF82" s="38"/>
      <c r="AG82" s="38"/>
      <c r="AH82" s="36"/>
    </row>
    <row r="83" spans="4:34" x14ac:dyDescent="0.3">
      <c r="D83" s="17"/>
      <c r="H83" s="38"/>
      <c r="I83" s="38"/>
      <c r="J83" s="36"/>
      <c r="Q83" s="38"/>
      <c r="R83" s="36"/>
      <c r="Y83" s="38"/>
      <c r="Z83" s="36"/>
      <c r="AG83" s="38"/>
      <c r="AH83" s="36"/>
    </row>
    <row r="84" spans="4:34" x14ac:dyDescent="0.3">
      <c r="D84" s="17"/>
      <c r="H84" s="38"/>
      <c r="I84" s="38"/>
      <c r="J84" s="36"/>
      <c r="Q84" s="38"/>
      <c r="R84" s="36"/>
      <c r="Y84" s="38"/>
      <c r="Z84" s="36"/>
      <c r="AG84" s="38"/>
      <c r="AH84" s="36"/>
    </row>
    <row r="85" spans="4:34" x14ac:dyDescent="0.3">
      <c r="D85" s="17"/>
      <c r="I85" s="38"/>
      <c r="J85" s="36"/>
      <c r="Q85" s="38"/>
      <c r="R85" s="36"/>
      <c r="Y85" s="38"/>
      <c r="Z85" s="36"/>
      <c r="AG85" s="38"/>
      <c r="AH85" s="36"/>
    </row>
    <row r="86" spans="4:34" x14ac:dyDescent="0.3">
      <c r="D86" s="17"/>
      <c r="I86" s="38"/>
      <c r="J86" s="36"/>
      <c r="Q86" s="38"/>
      <c r="R86" s="36"/>
      <c r="Y86" s="38"/>
      <c r="Z86" s="36"/>
      <c r="AG86" s="38"/>
      <c r="AH86" s="36"/>
    </row>
    <row r="87" spans="4:34" x14ac:dyDescent="0.3">
      <c r="D87" s="17"/>
      <c r="I87" s="38"/>
      <c r="J87" s="36"/>
      <c r="Q87" s="38"/>
      <c r="R87" s="36"/>
      <c r="Y87" s="38"/>
      <c r="Z87" s="36"/>
      <c r="AG87" s="38"/>
      <c r="AH87" s="36"/>
    </row>
    <row r="88" spans="4:34" x14ac:dyDescent="0.3">
      <c r="D88" s="17"/>
      <c r="I88" s="38"/>
      <c r="J88" s="36"/>
      <c r="Q88" s="38"/>
      <c r="R88" s="36"/>
      <c r="Y88" s="38"/>
      <c r="Z88" s="36"/>
      <c r="AG88" s="38"/>
      <c r="AH88" s="36"/>
    </row>
    <row r="89" spans="4:34" x14ac:dyDescent="0.3">
      <c r="D89" s="17"/>
      <c r="I89" s="38"/>
      <c r="J89" s="36"/>
      <c r="Q89" s="38"/>
      <c r="R89" s="36"/>
      <c r="Y89" s="38"/>
      <c r="Z89" s="36"/>
      <c r="AG89" s="38"/>
      <c r="AH89" s="36"/>
    </row>
    <row r="90" spans="4:34" x14ac:dyDescent="0.3">
      <c r="D90" s="17"/>
      <c r="I90" s="38"/>
      <c r="J90" s="36"/>
      <c r="Q90" s="38"/>
      <c r="R90" s="36"/>
      <c r="Y90" s="38"/>
      <c r="Z90" s="36"/>
      <c r="AG90" s="38"/>
      <c r="AH90" s="36"/>
    </row>
    <row r="91" spans="4:34" x14ac:dyDescent="0.3">
      <c r="D91" s="17"/>
      <c r="I91" s="38"/>
      <c r="J91" s="36"/>
      <c r="Q91" s="38"/>
      <c r="R91" s="36"/>
      <c r="Y91" s="38"/>
      <c r="Z91" s="36"/>
      <c r="AG91" s="38"/>
      <c r="AH91" s="36"/>
    </row>
    <row r="92" spans="4:34" x14ac:dyDescent="0.3">
      <c r="I92" s="38"/>
      <c r="J92" s="36"/>
      <c r="Q92" s="38"/>
      <c r="R92" s="36"/>
      <c r="Y92" s="38"/>
      <c r="Z92" s="36"/>
      <c r="AG92" s="38"/>
      <c r="AH92" s="36"/>
    </row>
    <row r="93" spans="4:34" x14ac:dyDescent="0.3">
      <c r="I93" s="38"/>
      <c r="J93" s="36"/>
      <c r="Q93" s="38"/>
      <c r="R93" s="36"/>
      <c r="Y93" s="38"/>
      <c r="Z93" s="36"/>
      <c r="AG93" s="38"/>
      <c r="AH93" s="38"/>
    </row>
    <row r="94" spans="4:34" x14ac:dyDescent="0.3">
      <c r="I94" s="38"/>
      <c r="J94" s="36"/>
      <c r="Q94" s="38"/>
      <c r="R94" s="38"/>
      <c r="Y94" s="38"/>
      <c r="Z94" s="36"/>
      <c r="AG94" s="38"/>
      <c r="AH94" s="38"/>
    </row>
    <row r="95" spans="4:34" x14ac:dyDescent="0.3">
      <c r="I95" s="38"/>
      <c r="J95" s="38"/>
      <c r="Q95" s="38"/>
      <c r="R95" s="38"/>
      <c r="Y95" s="38"/>
      <c r="Z95" s="36"/>
      <c r="AG95" s="38"/>
      <c r="AH95" s="38"/>
    </row>
    <row r="96" spans="4:34" x14ac:dyDescent="0.3">
      <c r="I96" s="38"/>
      <c r="J96" s="38"/>
      <c r="Q96" s="38"/>
      <c r="R96" s="38"/>
      <c r="Y96" s="38"/>
      <c r="Z96" s="36"/>
      <c r="AG96" s="38"/>
      <c r="AH96" s="38"/>
    </row>
    <row r="97" spans="9:34" x14ac:dyDescent="0.3">
      <c r="I97" s="36"/>
      <c r="J97" s="38"/>
      <c r="R97" s="38"/>
      <c r="Z97" s="38"/>
      <c r="AH97" s="38"/>
    </row>
    <row r="98" spans="9:34" x14ac:dyDescent="0.3">
      <c r="I98" s="36"/>
      <c r="J98" s="38"/>
      <c r="R98" s="38"/>
      <c r="Z98" s="38"/>
      <c r="AH98" s="38"/>
    </row>
    <row r="99" spans="9:34" x14ac:dyDescent="0.3">
      <c r="I99" s="36"/>
      <c r="J99" s="38"/>
      <c r="R99" s="38"/>
      <c r="Z99" s="38"/>
      <c r="AH99" s="38"/>
    </row>
    <row r="100" spans="9:34" x14ac:dyDescent="0.3">
      <c r="I100" s="36"/>
      <c r="J100" s="38"/>
      <c r="R100" s="38"/>
      <c r="Z100" s="38"/>
      <c r="AH100" s="38"/>
    </row>
    <row r="101" spans="9:34" x14ac:dyDescent="0.3">
      <c r="I101" s="36"/>
      <c r="J101" s="38"/>
      <c r="R101" s="38"/>
      <c r="Z101" s="38"/>
      <c r="AH101" s="38"/>
    </row>
    <row r="102" spans="9:34" x14ac:dyDescent="0.3">
      <c r="I102" s="36"/>
      <c r="J102" s="38"/>
      <c r="R102" s="38"/>
      <c r="Z102" s="38"/>
      <c r="AH102" s="38"/>
    </row>
    <row r="103" spans="9:34" x14ac:dyDescent="0.3">
      <c r="I103" s="36"/>
      <c r="J103" s="38"/>
      <c r="R103" s="38"/>
      <c r="Z103" s="38"/>
      <c r="AH103" s="38"/>
    </row>
    <row r="104" spans="9:34" x14ac:dyDescent="0.3">
      <c r="I104" s="36"/>
      <c r="J104" s="38"/>
      <c r="R104" s="38"/>
      <c r="Z104" s="38"/>
      <c r="AH104" s="38"/>
    </row>
    <row r="105" spans="9:34" x14ac:dyDescent="0.3">
      <c r="I105" s="36"/>
      <c r="J105" s="38"/>
      <c r="R105" s="38"/>
      <c r="Z105" s="38"/>
      <c r="AH105" s="38"/>
    </row>
    <row r="106" spans="9:34" x14ac:dyDescent="0.3">
      <c r="J106" s="38"/>
      <c r="R106" s="38"/>
      <c r="Z106" s="38"/>
      <c r="AH106" s="38"/>
    </row>
    <row r="107" spans="9:34" x14ac:dyDescent="0.3">
      <c r="J107" s="38"/>
      <c r="R107" s="38"/>
      <c r="Z107" s="38"/>
      <c r="AH107" s="38"/>
    </row>
    <row r="108" spans="9:34" x14ac:dyDescent="0.3">
      <c r="J108" s="38"/>
      <c r="R108" s="38"/>
      <c r="Z108" s="38"/>
      <c r="AH108" s="38"/>
    </row>
    <row r="109" spans="9:34" x14ac:dyDescent="0.3">
      <c r="J109" s="38"/>
      <c r="R109" s="38"/>
      <c r="Z109" s="38"/>
      <c r="AH109" s="38"/>
    </row>
    <row r="110" spans="9:34" x14ac:dyDescent="0.3">
      <c r="J110" s="38"/>
      <c r="R110" s="38"/>
      <c r="Z110" s="38"/>
      <c r="AH110" s="38"/>
    </row>
    <row r="111" spans="9:34" x14ac:dyDescent="0.3">
      <c r="J111" s="38"/>
      <c r="R111" s="38"/>
      <c r="Z111" s="38"/>
      <c r="AH111" s="38"/>
    </row>
    <row r="112" spans="9:34" x14ac:dyDescent="0.3">
      <c r="J112" s="38"/>
      <c r="R112" s="38"/>
      <c r="Z112" s="38"/>
      <c r="AH112" s="38"/>
    </row>
    <row r="113" spans="10:34" x14ac:dyDescent="0.3">
      <c r="J113" s="38"/>
      <c r="R113" s="38"/>
      <c r="Z113" s="38"/>
      <c r="AH113" s="38"/>
    </row>
    <row r="114" spans="10:34" x14ac:dyDescent="0.3">
      <c r="J114" s="38"/>
      <c r="R114" s="38"/>
      <c r="Z114" s="38"/>
      <c r="AH114" s="38"/>
    </row>
    <row r="115" spans="10:34" x14ac:dyDescent="0.3">
      <c r="J115" s="38"/>
      <c r="R115" s="38"/>
      <c r="Z115" s="38"/>
      <c r="AH115" s="38"/>
    </row>
    <row r="116" spans="10:34" x14ac:dyDescent="0.3">
      <c r="J116" s="38"/>
      <c r="R116" s="38"/>
      <c r="Z116" s="38"/>
      <c r="AH116" s="38"/>
    </row>
    <row r="117" spans="10:34" x14ac:dyDescent="0.3">
      <c r="J117" s="38"/>
      <c r="R117" s="38"/>
      <c r="Z117" s="38"/>
      <c r="AH117" s="38"/>
    </row>
    <row r="118" spans="10:34" x14ac:dyDescent="0.3">
      <c r="J118" s="38"/>
      <c r="R118" s="38"/>
      <c r="Z118" s="38"/>
      <c r="AH118" s="38"/>
    </row>
    <row r="119" spans="10:34" x14ac:dyDescent="0.3">
      <c r="J119" s="38"/>
      <c r="R119" s="38"/>
      <c r="Z119" s="38"/>
      <c r="AH119" s="38"/>
    </row>
    <row r="120" spans="10:34" x14ac:dyDescent="0.3">
      <c r="J120" s="38"/>
      <c r="R120" s="38"/>
      <c r="Z120" s="38"/>
      <c r="AH120" s="38"/>
    </row>
    <row r="121" spans="10:34" x14ac:dyDescent="0.3">
      <c r="J121" s="38"/>
      <c r="R121" s="38"/>
      <c r="Z121" s="38"/>
      <c r="AH121" s="38"/>
    </row>
    <row r="122" spans="10:34" x14ac:dyDescent="0.3">
      <c r="J122" s="38"/>
      <c r="R122" s="38"/>
      <c r="Z122" s="38"/>
      <c r="AH122" s="38"/>
    </row>
    <row r="123" spans="10:34" x14ac:dyDescent="0.3">
      <c r="J123" s="38"/>
      <c r="R123" s="38"/>
      <c r="Z123" s="38"/>
      <c r="AH123" s="38"/>
    </row>
    <row r="124" spans="10:34" x14ac:dyDescent="0.3">
      <c r="J124" s="38"/>
      <c r="R124" s="38"/>
      <c r="Z124" s="38"/>
      <c r="AH124" s="38"/>
    </row>
    <row r="125" spans="10:34" x14ac:dyDescent="0.3">
      <c r="J125" s="38"/>
      <c r="R125" s="38"/>
      <c r="Z125" s="38"/>
      <c r="AH125" s="38"/>
    </row>
    <row r="126" spans="10:34" x14ac:dyDescent="0.3">
      <c r="J126" s="38"/>
      <c r="R126" s="38"/>
      <c r="Z126" s="38"/>
      <c r="AH126" s="38"/>
    </row>
    <row r="127" spans="10:34" x14ac:dyDescent="0.3">
      <c r="J127" s="38"/>
      <c r="R127" s="38"/>
      <c r="Z127" s="38"/>
      <c r="AH127" s="38"/>
    </row>
    <row r="128" spans="10:34" x14ac:dyDescent="0.3">
      <c r="J128" s="38"/>
      <c r="R128" s="38"/>
      <c r="Z128" s="38"/>
      <c r="AH128" s="38"/>
    </row>
    <row r="129" spans="10:34" x14ac:dyDescent="0.3">
      <c r="J129" s="38"/>
      <c r="R129" s="38"/>
      <c r="Z129" s="38"/>
      <c r="AH129" s="38"/>
    </row>
    <row r="130" spans="10:34" x14ac:dyDescent="0.3">
      <c r="J130" s="38"/>
      <c r="R130" s="38"/>
      <c r="Z130" s="38"/>
      <c r="AH130" s="38"/>
    </row>
    <row r="131" spans="10:34" x14ac:dyDescent="0.3">
      <c r="J131" s="38"/>
      <c r="R131" s="38"/>
      <c r="Z131" s="38"/>
      <c r="AH131" s="38"/>
    </row>
    <row r="132" spans="10:34" x14ac:dyDescent="0.3">
      <c r="J132" s="38"/>
      <c r="R132" s="38"/>
      <c r="Z132" s="38"/>
      <c r="AH132" s="38"/>
    </row>
    <row r="133" spans="10:34" x14ac:dyDescent="0.3">
      <c r="J133" s="38"/>
      <c r="R133" s="38"/>
      <c r="Z133" s="38"/>
      <c r="AH133" s="38"/>
    </row>
    <row r="134" spans="10:34" x14ac:dyDescent="0.3">
      <c r="J134" s="38"/>
      <c r="R134" s="38"/>
      <c r="Z134" s="38"/>
      <c r="AH134" s="38"/>
    </row>
    <row r="135" spans="10:34" x14ac:dyDescent="0.3">
      <c r="J135" s="36"/>
    </row>
    <row r="136" spans="10:34" x14ac:dyDescent="0.3">
      <c r="J136" s="36"/>
    </row>
    <row r="137" spans="10:34" x14ac:dyDescent="0.3">
      <c r="J137" s="36"/>
    </row>
    <row r="138" spans="10:34" x14ac:dyDescent="0.3">
      <c r="J138" s="36"/>
    </row>
  </sheetData>
  <mergeCells count="5">
    <mergeCell ref="A3:B3"/>
    <mergeCell ref="E3:J3"/>
    <mergeCell ref="M3:R3"/>
    <mergeCell ref="U3:Z3"/>
    <mergeCell ref="AC3:A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960D7-198D-4996-BC1D-80C54D69058D}">
  <sheetPr>
    <tabColor theme="0" tint="-0.499984740745262"/>
  </sheetPr>
  <dimension ref="A1:AP88"/>
  <sheetViews>
    <sheetView zoomScale="80" zoomScaleNormal="80" workbookViewId="0">
      <selection activeCell="U20" sqref="U20"/>
    </sheetView>
  </sheetViews>
  <sheetFormatPr defaultRowHeight="14.4" x14ac:dyDescent="0.3"/>
  <cols>
    <col min="1" max="1" width="11.6640625" style="125" customWidth="1"/>
    <col min="2" max="2" width="11.21875" style="125" customWidth="1"/>
    <col min="3" max="3" width="3.77734375" style="125" customWidth="1"/>
    <col min="4" max="4" width="11.21875" style="125" customWidth="1"/>
    <col min="5" max="10" width="7.5546875" style="125" customWidth="1"/>
    <col min="11" max="11" width="6.44140625" style="125" customWidth="1"/>
    <col min="12" max="12" width="12.44140625" style="125" customWidth="1"/>
    <col min="13" max="18" width="7.5546875" style="125" customWidth="1"/>
    <col min="19" max="19" width="6.88671875" style="125" customWidth="1"/>
    <col min="20" max="20" width="11.5546875" style="125" bestFit="1" customWidth="1"/>
    <col min="21" max="26" width="7.5546875" style="125" customWidth="1"/>
    <col min="27" max="27" width="6.77734375" style="125" customWidth="1"/>
    <col min="28" max="28" width="8.88671875" style="125"/>
    <col min="29" max="34" width="7.5546875" style="125" customWidth="1"/>
    <col min="35" max="16384" width="8.88671875" style="125"/>
  </cols>
  <sheetData>
    <row r="1" spans="1:42" ht="18" x14ac:dyDescent="0.35">
      <c r="A1" s="123"/>
      <c r="B1" s="124"/>
      <c r="D1" s="123"/>
      <c r="E1" s="124"/>
      <c r="G1" s="126"/>
      <c r="H1" s="127"/>
      <c r="J1" s="126"/>
      <c r="K1" s="127"/>
      <c r="M1" s="126"/>
      <c r="N1" s="127"/>
    </row>
    <row r="2" spans="1:42" x14ac:dyDescent="0.3">
      <c r="U2" s="124"/>
      <c r="V2" s="124"/>
      <c r="W2" s="124"/>
      <c r="X2" s="124"/>
      <c r="Y2" s="124"/>
      <c r="Z2" s="124"/>
      <c r="AC2" s="124"/>
      <c r="AD2" s="124"/>
      <c r="AE2" s="124"/>
      <c r="AF2" s="124"/>
      <c r="AG2" s="124"/>
      <c r="AH2" s="124"/>
    </row>
    <row r="3" spans="1:42" ht="15.6" x14ac:dyDescent="0.3">
      <c r="A3" s="172" t="s">
        <v>1</v>
      </c>
      <c r="B3" s="172"/>
      <c r="C3" s="128"/>
      <c r="D3" s="129" t="s">
        <v>2</v>
      </c>
      <c r="E3" s="124"/>
      <c r="F3" s="124"/>
      <c r="G3" s="124"/>
      <c r="H3" s="124"/>
      <c r="I3" s="124"/>
      <c r="J3" s="124"/>
      <c r="L3" s="129" t="s">
        <v>2</v>
      </c>
      <c r="M3" s="124"/>
      <c r="N3" s="124"/>
      <c r="O3" s="124"/>
      <c r="P3" s="124"/>
      <c r="Q3" s="124"/>
      <c r="R3" s="124"/>
      <c r="T3" s="129" t="s">
        <v>2</v>
      </c>
      <c r="V3" s="130"/>
      <c r="W3" s="130"/>
      <c r="X3" s="130"/>
      <c r="Y3" s="130"/>
      <c r="Z3" s="130"/>
      <c r="AB3" s="129" t="s">
        <v>2</v>
      </c>
      <c r="AD3" s="130"/>
      <c r="AE3" s="130"/>
      <c r="AF3" s="130"/>
      <c r="AG3" s="130"/>
      <c r="AH3" s="130"/>
      <c r="AI3" s="128"/>
      <c r="AJ3" s="129" t="s">
        <v>2</v>
      </c>
      <c r="AK3" s="172" t="s">
        <v>3</v>
      </c>
      <c r="AL3" s="172"/>
      <c r="AM3" s="172"/>
      <c r="AN3" s="172"/>
      <c r="AO3" s="172"/>
      <c r="AP3" s="172"/>
    </row>
    <row r="4" spans="1:42" ht="16.2" thickBot="1" x14ac:dyDescent="0.35">
      <c r="A4" s="131" t="s">
        <v>4</v>
      </c>
      <c r="B4" s="131" t="s">
        <v>5</v>
      </c>
      <c r="C4" s="131"/>
      <c r="D4" s="132" t="s">
        <v>6</v>
      </c>
      <c r="E4" s="131">
        <v>1</v>
      </c>
      <c r="F4" s="131">
        <v>2</v>
      </c>
      <c r="G4" s="131">
        <v>3</v>
      </c>
      <c r="H4" s="131">
        <v>4</v>
      </c>
      <c r="I4" s="131">
        <v>5</v>
      </c>
      <c r="J4" s="131" t="s">
        <v>7</v>
      </c>
      <c r="L4" s="132" t="s">
        <v>6</v>
      </c>
      <c r="M4" s="131">
        <v>1</v>
      </c>
      <c r="N4" s="131">
        <v>2</v>
      </c>
      <c r="O4" s="131">
        <v>3</v>
      </c>
      <c r="P4" s="131">
        <v>4</v>
      </c>
      <c r="Q4" s="131">
        <v>5</v>
      </c>
      <c r="R4" s="131" t="s">
        <v>7</v>
      </c>
      <c r="T4" s="132" t="s">
        <v>6</v>
      </c>
      <c r="U4" s="131">
        <v>1</v>
      </c>
      <c r="V4" s="131">
        <v>2</v>
      </c>
      <c r="W4" s="131">
        <v>3</v>
      </c>
      <c r="X4" s="131">
        <v>4</v>
      </c>
      <c r="Y4" s="131">
        <v>5</v>
      </c>
      <c r="Z4" s="131" t="s">
        <v>7</v>
      </c>
      <c r="AB4" s="132" t="s">
        <v>6</v>
      </c>
      <c r="AC4" s="131">
        <v>1</v>
      </c>
      <c r="AD4" s="131">
        <v>2</v>
      </c>
      <c r="AE4" s="131">
        <v>3</v>
      </c>
      <c r="AF4" s="131">
        <v>4</v>
      </c>
      <c r="AG4" s="131">
        <v>5</v>
      </c>
      <c r="AH4" s="131" t="s">
        <v>7</v>
      </c>
    </row>
    <row r="5" spans="1:42" x14ac:dyDescent="0.3">
      <c r="A5" s="133">
        <v>0</v>
      </c>
      <c r="B5" s="133">
        <v>999</v>
      </c>
      <c r="C5" s="133"/>
      <c r="D5" s="134" t="s">
        <v>9</v>
      </c>
      <c r="E5" s="52">
        <f>'$2026_Pr3'!E5-'$24'!E5</f>
        <v>-483.4</v>
      </c>
      <c r="F5" s="52">
        <f>'$2026_Pr3'!F5-'$24'!F5</f>
        <v>-472.4</v>
      </c>
      <c r="G5" s="52">
        <f>'$2026_Pr3'!G5-'$24'!G5</f>
        <v>-461.4</v>
      </c>
      <c r="H5" s="52">
        <f>'$2026_Pr3'!H5-'$24'!H5</f>
        <v>-450.4</v>
      </c>
      <c r="I5" s="52">
        <f>'$2026_Pr3'!I5-'$24'!I5</f>
        <v>-440.4</v>
      </c>
      <c r="J5" s="52">
        <f>'$2026_Pr3'!J5-'$24'!J5</f>
        <v>-430.4</v>
      </c>
      <c r="L5" s="134" t="s">
        <v>10</v>
      </c>
      <c r="M5" s="52">
        <f>'$2026_Pr3'!M5-'$24'!M5</f>
        <v>-376.85</v>
      </c>
      <c r="N5" s="52">
        <f>'$2026_Pr3'!N5-'$24'!N5</f>
        <v>-366.6</v>
      </c>
      <c r="O5" s="52">
        <f>'$2026_Pr3'!O5-'$24'!O5</f>
        <v>-356.6</v>
      </c>
      <c r="P5" s="52">
        <f>'$2026_Pr3'!P5-'$24'!P5</f>
        <v>-346.6</v>
      </c>
      <c r="Q5" s="52">
        <f>'$2026_Pr3'!Q5-'$24'!Q5</f>
        <v>-336.6</v>
      </c>
      <c r="R5" s="52">
        <f>'$2026_Pr3'!R5-'$24'!R5</f>
        <v>-326.60000000000002</v>
      </c>
      <c r="T5" s="134" t="s">
        <v>11</v>
      </c>
      <c r="U5" s="52">
        <f>'$2026_Pr3'!U5-'$24'!U5</f>
        <v>0</v>
      </c>
      <c r="V5" s="52">
        <f>'$2026_Pr3'!V5-'$24'!V5</f>
        <v>0.18181818181801646</v>
      </c>
      <c r="W5" s="52">
        <f>'$2026_Pr3'!W5-'$24'!W5</f>
        <v>0</v>
      </c>
      <c r="X5" s="52">
        <f>'$2026_Pr3'!X5-'$24'!X5</f>
        <v>-0.18181818181824383</v>
      </c>
      <c r="Y5" s="52">
        <f>'$2026_Pr3'!Y5-'$24'!Y5</f>
        <v>-0.36363636363648766</v>
      </c>
      <c r="Z5" s="52">
        <f>'$2026_Pr3'!Z5-'$24'!Z5</f>
        <v>-0.54545454545473149</v>
      </c>
      <c r="AB5" s="134" t="s">
        <v>12</v>
      </c>
      <c r="AC5" s="52">
        <f>'$2026_Pr3'!AC5-'$24'!AC5</f>
        <v>0</v>
      </c>
      <c r="AD5" s="52">
        <f>'$2026_Pr3'!AD5-'$24'!AD5</f>
        <v>0.54545454545450411</v>
      </c>
      <c r="AE5" s="52">
        <f>'$2026_Pr3'!AE5-'$24'!AE5</f>
        <v>0.72727272727263426</v>
      </c>
      <c r="AF5" s="52">
        <f>'$2026_Pr3'!AF5-'$24'!AF5</f>
        <v>0.90909090909087809</v>
      </c>
      <c r="AG5" s="52">
        <f>'$2026_Pr3'!AG5-'$24'!AG5</f>
        <v>1.0909090909090082</v>
      </c>
      <c r="AH5" s="52">
        <f>'$2026_Pr3'!AH5-'$24'!AH5</f>
        <v>1.2727272727272521</v>
      </c>
    </row>
    <row r="6" spans="1:42" x14ac:dyDescent="0.3">
      <c r="A6" s="133">
        <v>1000</v>
      </c>
      <c r="B6" s="133">
        <v>1999</v>
      </c>
      <c r="C6" s="133"/>
      <c r="D6" s="135" t="s">
        <v>9</v>
      </c>
      <c r="E6" s="52">
        <f>'$2026_Pr3'!E6-'$24'!E6</f>
        <v>-410.4</v>
      </c>
      <c r="F6" s="52">
        <f>'$2026_Pr3'!F6-'$24'!F6</f>
        <v>-398.4</v>
      </c>
      <c r="G6" s="52">
        <f>'$2026_Pr3'!G6-'$24'!G6</f>
        <v>-386.4</v>
      </c>
      <c r="H6" s="52">
        <f>'$2026_Pr3'!H6-'$24'!H6</f>
        <v>-374.4</v>
      </c>
      <c r="I6" s="52">
        <f>'$2026_Pr3'!I6-'$24'!I6</f>
        <v>-363.4</v>
      </c>
      <c r="J6" s="52">
        <f>'$2026_Pr3'!J6-'$24'!J6</f>
        <v>-353.4</v>
      </c>
      <c r="L6" s="135" t="s">
        <v>10</v>
      </c>
      <c r="M6" s="52">
        <f>'$2026_Pr3'!M6-'$24'!M6</f>
        <v>-299.60000000000002</v>
      </c>
      <c r="N6" s="52">
        <f>'$2026_Pr3'!N6-'$24'!N6</f>
        <v>-288.60000000000002</v>
      </c>
      <c r="O6" s="52">
        <f>'$2026_Pr3'!O6-'$24'!O6</f>
        <v>-277.60000000000002</v>
      </c>
      <c r="P6" s="52">
        <f>'$2026_Pr3'!P6-'$24'!P6</f>
        <v>-266.60000000000002</v>
      </c>
      <c r="Q6" s="52">
        <f>'$2026_Pr3'!Q6-'$24'!Q6</f>
        <v>-255.60000000000002</v>
      </c>
      <c r="R6" s="52">
        <f>'$2026_Pr3'!R6-'$24'!R6</f>
        <v>-244.60000000000002</v>
      </c>
      <c r="T6" s="135" t="s">
        <v>11</v>
      </c>
      <c r="U6" s="52">
        <f>'$2026_Pr3'!U6-'$24'!U6</f>
        <v>-0.18181818181824383</v>
      </c>
      <c r="V6" s="52">
        <f>'$2026_Pr3'!V6-'$24'!V6</f>
        <v>-0.27272727272725206</v>
      </c>
      <c r="W6" s="52">
        <f>'$2026_Pr3'!W6-'$24'!W6</f>
        <v>-0.36363636363648766</v>
      </c>
      <c r="X6" s="52">
        <f>'$2026_Pr3'!X6-'$24'!X6</f>
        <v>-0.45454545454549589</v>
      </c>
      <c r="Y6" s="52">
        <f>'$2026_Pr3'!Y6-'$24'!Y6</f>
        <v>-0.54545454545473149</v>
      </c>
      <c r="Z6" s="52">
        <f>'$2026_Pr3'!Z6-'$24'!Z6</f>
        <v>-0.63636363636373972</v>
      </c>
      <c r="AB6" s="135" t="s">
        <v>12</v>
      </c>
      <c r="AC6" s="52">
        <f>'$2026_Pr3'!AC6-'$24'!AC6</f>
        <v>0.4545454545453822</v>
      </c>
      <c r="AD6" s="52">
        <f>'$2026_Pr3'!AD6-'$24'!AD6</f>
        <v>-0.27272727272736574</v>
      </c>
      <c r="AE6" s="52">
        <f>'$2026_Pr3'!AE6-'$24'!AE6</f>
        <v>0.90909090909087809</v>
      </c>
      <c r="AF6" s="52">
        <f>'$2026_Pr3'!AF6-'$24'!AF6</f>
        <v>1.1818181818181301</v>
      </c>
      <c r="AG6" s="52">
        <f>'$2026_Pr3'!AG6-'$24'!AG6</f>
        <v>1.4545454545453822</v>
      </c>
      <c r="AH6" s="52">
        <f>'$2026_Pr3'!AH6-'$24'!AH6</f>
        <v>0.72727272727263426</v>
      </c>
    </row>
    <row r="7" spans="1:42" x14ac:dyDescent="0.3">
      <c r="A7" s="133">
        <v>2000</v>
      </c>
      <c r="B7" s="133">
        <v>2999</v>
      </c>
      <c r="C7" s="133"/>
      <c r="D7" s="135" t="s">
        <v>9</v>
      </c>
      <c r="E7" s="52">
        <f>'$2026_Pr3'!E7-'$24'!E7</f>
        <v>-344.4</v>
      </c>
      <c r="F7" s="52">
        <f>'$2026_Pr3'!F7-'$24'!F7</f>
        <v>-332.4</v>
      </c>
      <c r="G7" s="52">
        <f>'$2026_Pr3'!G7-'$24'!G7</f>
        <v>-319.39999999999998</v>
      </c>
      <c r="H7" s="52">
        <f>'$2026_Pr3'!H7-'$24'!H7</f>
        <v>-306.39999999999998</v>
      </c>
      <c r="I7" s="52">
        <f>'$2026_Pr3'!I7-'$24'!I7</f>
        <v>-294.39999999999998</v>
      </c>
      <c r="J7" s="52">
        <f>'$2026_Pr3'!J7-'$24'!J7</f>
        <v>-283.39999999999998</v>
      </c>
      <c r="L7" s="135" t="s">
        <v>10</v>
      </c>
      <c r="M7" s="52">
        <f>'$2026_Pr3'!M7-'$24'!M7</f>
        <v>-229.60000000000002</v>
      </c>
      <c r="N7" s="52">
        <f>'$2026_Pr3'!N7-'$24'!N7</f>
        <v>-218.60000000000002</v>
      </c>
      <c r="O7" s="52">
        <f>'$2026_Pr3'!O7-'$24'!O7</f>
        <v>-206.60000000000002</v>
      </c>
      <c r="P7" s="52">
        <f>'$2026_Pr3'!P7-'$24'!P7</f>
        <v>-194.60000000000002</v>
      </c>
      <c r="Q7" s="52">
        <f>'$2026_Pr3'!Q7-'$24'!Q7</f>
        <v>-182.60000000000002</v>
      </c>
      <c r="R7" s="52">
        <f>'$2026_Pr3'!R7-'$24'!R7</f>
        <v>-170.60000000000002</v>
      </c>
      <c r="T7" s="135" t="s">
        <v>11</v>
      </c>
      <c r="U7" s="52">
        <f>'$2026_Pr3'!U7-'$24'!U7</f>
        <v>0.27272727272725206</v>
      </c>
      <c r="V7" s="52">
        <f>'$2026_Pr3'!V7-'$24'!V7</f>
        <v>0.27272727272713837</v>
      </c>
      <c r="W7" s="52">
        <f>'$2026_Pr3'!W7-'$24'!W7</f>
        <v>0.27272727272713837</v>
      </c>
      <c r="X7" s="52">
        <f>'$2026_Pr3'!X7-'$24'!X7</f>
        <v>0.27272727272713837</v>
      </c>
      <c r="Y7" s="52">
        <f>'$2026_Pr3'!Y7-'$24'!Y7</f>
        <v>0.27272727272713837</v>
      </c>
      <c r="Z7" s="52">
        <f>'$2026_Pr3'!Z7-'$24'!Z7</f>
        <v>-0.63636363636373972</v>
      </c>
      <c r="AB7" s="135" t="s">
        <v>12</v>
      </c>
      <c r="AC7" s="52">
        <f>'$2026_Pr3'!AC7-'$24'!AC7</f>
        <v>-9.0909090909121915E-2</v>
      </c>
      <c r="AD7" s="52">
        <f>'$2026_Pr3'!AD7-'$24'!AD7</f>
        <v>-0.72727272727274794</v>
      </c>
      <c r="AE7" s="52">
        <f>'$2026_Pr3'!AE7-'$24'!AE7</f>
        <v>1.4545454545453822</v>
      </c>
      <c r="AF7" s="52">
        <f>'$2026_Pr3'!AF7-'$24'!AF7</f>
        <v>0.81818181818175617</v>
      </c>
      <c r="AG7" s="52">
        <f>'$2026_Pr3'!AG7-'$24'!AG7</f>
        <v>1.1818181818181301</v>
      </c>
      <c r="AH7" s="52">
        <f>'$2026_Pr3'!AH7-'$24'!AH7</f>
        <v>0.54545454545450411</v>
      </c>
    </row>
    <row r="8" spans="1:42" x14ac:dyDescent="0.3">
      <c r="A8" s="133">
        <v>3000</v>
      </c>
      <c r="B8" s="133">
        <v>3999</v>
      </c>
      <c r="C8" s="133"/>
      <c r="D8" s="135" t="s">
        <v>9</v>
      </c>
      <c r="E8" s="52">
        <f>'$2026_Pr3'!E8-'$24'!E8</f>
        <v>-285.39999999999998</v>
      </c>
      <c r="F8" s="52">
        <f>'$2026_Pr3'!F8-'$24'!F8</f>
        <v>-272.39999999999998</v>
      </c>
      <c r="G8" s="52">
        <f>'$2026_Pr3'!G8-'$24'!G8</f>
        <v>-259.39999999999998</v>
      </c>
      <c r="H8" s="52">
        <f>'$2026_Pr3'!H8-'$24'!H8</f>
        <v>-245.39999999999998</v>
      </c>
      <c r="I8" s="52">
        <f>'$2026_Pr3'!I8-'$24'!I8</f>
        <v>-232.39999999999998</v>
      </c>
      <c r="J8" s="52">
        <f>'$2026_Pr3'!J8-'$24'!J8</f>
        <v>-221.39999999999998</v>
      </c>
      <c r="L8" s="135" t="s">
        <v>10</v>
      </c>
      <c r="M8" s="52">
        <f>'$2026_Pr3'!M8-'$24'!M8</f>
        <v>-167.60000000000002</v>
      </c>
      <c r="N8" s="52">
        <f>'$2026_Pr3'!N8-'$24'!N8</f>
        <v>-155.60000000000002</v>
      </c>
      <c r="O8" s="52">
        <f>'$2026_Pr3'!O8-'$24'!O8</f>
        <v>-142.60000000000002</v>
      </c>
      <c r="P8" s="52">
        <f>'$2026_Pr3'!P8-'$24'!P8</f>
        <v>-129.60000000000002</v>
      </c>
      <c r="Q8" s="52">
        <f>'$2026_Pr3'!Q8-'$24'!Q8</f>
        <v>-117.60000000000002</v>
      </c>
      <c r="R8" s="52">
        <f>'$2026_Pr3'!R8-'$24'!R8</f>
        <v>-104.60000000000002</v>
      </c>
      <c r="T8" s="135" t="s">
        <v>11</v>
      </c>
      <c r="U8" s="52">
        <f>'$2026_Pr3'!U8-'$24'!U8</f>
        <v>-9.0909090909121915E-2</v>
      </c>
      <c r="V8" s="52">
        <f>'$2026_Pr3'!V8-'$24'!V8</f>
        <v>0</v>
      </c>
      <c r="W8" s="52">
        <f>'$2026_Pr3'!W8-'$24'!W8</f>
        <v>9.0909090909008228E-2</v>
      </c>
      <c r="X8" s="52">
        <f>'$2026_Pr3'!X8-'$24'!X8</f>
        <v>0.18181818181813014</v>
      </c>
      <c r="Y8" s="52">
        <f>'$2026_Pr3'!Y8-'$24'!Y8</f>
        <v>0.27272727272725206</v>
      </c>
      <c r="Z8" s="52">
        <f>'$2026_Pr3'!Z8-'$24'!Z8</f>
        <v>-0.5454545454546178</v>
      </c>
      <c r="AB8" s="135" t="s">
        <v>12</v>
      </c>
      <c r="AC8" s="52">
        <f>'$2026_Pr3'!AC8-'$24'!AC8</f>
        <v>0.72727272727263426</v>
      </c>
      <c r="AD8" s="52">
        <f>'$2026_Pr3'!AD8-'$24'!AD8</f>
        <v>-0.81818181818186986</v>
      </c>
      <c r="AE8" s="52">
        <f>'$2026_Pr3'!AE8-'$24'!AE8</f>
        <v>1.4545454545453822</v>
      </c>
      <c r="AF8" s="52">
        <f>'$2026_Pr3'!AF8-'$24'!AF8</f>
        <v>-9.0909090909121915E-2</v>
      </c>
      <c r="AG8" s="52">
        <f>'$2026_Pr3'!AG8-'$24'!AG8</f>
        <v>1.2727272727272521</v>
      </c>
      <c r="AH8" s="52">
        <f>'$2026_Pr3'!AH8-'$24'!AH8</f>
        <v>0.72727272727263426</v>
      </c>
    </row>
    <row r="9" spans="1:42" x14ac:dyDescent="0.3">
      <c r="A9" s="133">
        <v>4000</v>
      </c>
      <c r="B9" s="133">
        <v>4999</v>
      </c>
      <c r="C9" s="133"/>
      <c r="D9" s="135" t="s">
        <v>9</v>
      </c>
      <c r="E9" s="52">
        <f>'$2026_Pr3'!E9-'$24'!E9</f>
        <v>-232.39999999999998</v>
      </c>
      <c r="F9" s="52">
        <f>'$2026_Pr3'!F9-'$24'!F9</f>
        <v>-219.39999999999998</v>
      </c>
      <c r="G9" s="52">
        <f>'$2026_Pr3'!G9-'$24'!G9</f>
        <v>-205.39999999999998</v>
      </c>
      <c r="H9" s="52">
        <f>'$2026_Pr3'!H9-'$24'!H9</f>
        <v>-190.39999999999998</v>
      </c>
      <c r="I9" s="52">
        <f>'$2026_Pr3'!I9-'$24'!I9</f>
        <v>-177.39999999999998</v>
      </c>
      <c r="J9" s="52">
        <f>'$2026_Pr3'!J9-'$24'!J9</f>
        <v>-165.39999999999998</v>
      </c>
      <c r="L9" s="135" t="s">
        <v>10</v>
      </c>
      <c r="M9" s="52">
        <f>'$2026_Pr3'!M9-'$24'!M9</f>
        <v>-111.60000000000002</v>
      </c>
      <c r="N9" s="52">
        <f>'$2026_Pr3'!N9-'$24'!N9</f>
        <v>-98.600000000000023</v>
      </c>
      <c r="O9" s="52">
        <f>'$2026_Pr3'!O9-'$24'!O9</f>
        <v>-85.600000000000023</v>
      </c>
      <c r="P9" s="52">
        <f>'$2026_Pr3'!P9-'$24'!P9</f>
        <v>-71.600000000000023</v>
      </c>
      <c r="Q9" s="52">
        <f>'$2026_Pr3'!Q9-'$24'!Q9</f>
        <v>-58.600000000000023</v>
      </c>
      <c r="R9" s="52">
        <f>'$2026_Pr3'!R9-'$24'!R9</f>
        <v>-45.600000000000023</v>
      </c>
      <c r="T9" s="135" t="s">
        <v>11</v>
      </c>
      <c r="U9" s="52">
        <f>'$2026_Pr3'!U9-'$24'!U9</f>
        <v>-0.27272727272736574</v>
      </c>
      <c r="V9" s="52">
        <f>'$2026_Pr3'!V9-'$24'!V9</f>
        <v>-9.0909090909121915E-2</v>
      </c>
      <c r="W9" s="52">
        <f>'$2026_Pr3'!W9-'$24'!W9</f>
        <v>9.0909090909008228E-2</v>
      </c>
      <c r="X9" s="52">
        <f>'$2026_Pr3'!X9-'$24'!X9</f>
        <v>0.27272727272725206</v>
      </c>
      <c r="Y9" s="52">
        <f>'$2026_Pr3'!Y9-'$24'!Y9</f>
        <v>0.4545454545453822</v>
      </c>
      <c r="Z9" s="52">
        <f>'$2026_Pr3'!Z9-'$24'!Z9</f>
        <v>-1.2727272727273657</v>
      </c>
      <c r="AB9" s="135" t="s">
        <v>12</v>
      </c>
      <c r="AC9" s="52">
        <f>'$2026_Pr3'!AC9-'$24'!AC9</f>
        <v>9.0909090909008228E-2</v>
      </c>
      <c r="AD9" s="52">
        <f>'$2026_Pr3'!AD9-'$24'!AD9</f>
        <v>-0.45454545454549589</v>
      </c>
      <c r="AE9" s="52">
        <f>'$2026_Pr3'!AE9-'$24'!AE9</f>
        <v>0.90909090909087809</v>
      </c>
      <c r="AF9" s="52">
        <f>'$2026_Pr3'!AF9-'$24'!AF9</f>
        <v>0.36363636363637397</v>
      </c>
      <c r="AG9" s="52">
        <f>'$2026_Pr3'!AG9-'$24'!AG9</f>
        <v>0.81818181818175617</v>
      </c>
      <c r="AH9" s="52">
        <f>'$2026_Pr3'!AH9-'$24'!AH9</f>
        <v>0.36363636363637397</v>
      </c>
    </row>
    <row r="10" spans="1:42" x14ac:dyDescent="0.3">
      <c r="A10" s="133">
        <v>5000</v>
      </c>
      <c r="B10" s="133">
        <v>5999</v>
      </c>
      <c r="C10" s="133"/>
      <c r="D10" s="135" t="s">
        <v>9</v>
      </c>
      <c r="E10" s="52">
        <f>'$2026_Pr3'!E10-'$24'!E10</f>
        <v>-185.39999999999998</v>
      </c>
      <c r="F10" s="52">
        <f>'$2026_Pr3'!F10-'$24'!F10</f>
        <v>-171.39999999999998</v>
      </c>
      <c r="G10" s="52">
        <f>'$2026_Pr3'!G10-'$24'!G10</f>
        <v>-157.39999999999998</v>
      </c>
      <c r="H10" s="52">
        <f>'$2026_Pr3'!H10-'$24'!H10</f>
        <v>-141.39999999999998</v>
      </c>
      <c r="I10" s="52">
        <f>'$2026_Pr3'!I10-'$24'!I10</f>
        <v>-128.39999999999998</v>
      </c>
      <c r="J10" s="52">
        <f>'$2026_Pr3'!J10-'$24'!J10</f>
        <v>-115.39999999999998</v>
      </c>
      <c r="L10" s="135" t="s">
        <v>10</v>
      </c>
      <c r="M10" s="52">
        <f>'$2026_Pr3'!M10-'$24'!M10</f>
        <v>-61.600000000000023</v>
      </c>
      <c r="N10" s="52">
        <f>'$2026_Pr3'!N10-'$24'!N10</f>
        <v>-47.600000000000023</v>
      </c>
      <c r="O10" s="52">
        <f>'$2026_Pr3'!O10-'$24'!O10</f>
        <v>-34.600000000000023</v>
      </c>
      <c r="P10" s="52">
        <f>'$2026_Pr3'!P10-'$24'!P10</f>
        <v>-19.600000000000023</v>
      </c>
      <c r="Q10" s="52">
        <f>'$2026_Pr3'!Q10-'$24'!Q10</f>
        <v>-6.6000000000000227</v>
      </c>
      <c r="R10" s="52">
        <f>'$2026_Pr3'!R10-'$24'!R10</f>
        <v>7.3999999999999773</v>
      </c>
      <c r="T10" s="135" t="s">
        <v>11</v>
      </c>
      <c r="U10" s="52">
        <f>'$2026_Pr3'!U10-'$24'!U10</f>
        <v>-0.18181818181824383</v>
      </c>
      <c r="V10" s="52">
        <f>'$2026_Pr3'!V10-'$24'!V10</f>
        <v>9.0909090909008228E-2</v>
      </c>
      <c r="W10" s="52">
        <f>'$2026_Pr3'!W10-'$24'!W10</f>
        <v>0.36363636363626028</v>
      </c>
      <c r="X10" s="52">
        <f>'$2026_Pr3'!X10-'$24'!X10</f>
        <v>0.63636363636362603</v>
      </c>
      <c r="Y10" s="52">
        <f>'$2026_Pr3'!Y10-'$24'!Y10</f>
        <v>-9.0909090909121915E-2</v>
      </c>
      <c r="Z10" s="52">
        <f>'$2026_Pr3'!Z10-'$24'!Z10</f>
        <v>-0.81818181818186986</v>
      </c>
      <c r="AB10" s="135" t="s">
        <v>12</v>
      </c>
      <c r="AC10" s="52">
        <f>'$2026_Pr3'!AC10-'$24'!AC10</f>
        <v>0.90909090909087809</v>
      </c>
      <c r="AD10" s="52">
        <f>'$2026_Pr3'!AD10-'$24'!AD10</f>
        <v>-0.54545454545456096</v>
      </c>
      <c r="AE10" s="52">
        <f>'$2026_Pr3'!AE10-'$24'!AE10</f>
        <v>-9.0909090909121915E-2</v>
      </c>
      <c r="AF10" s="52">
        <f>'$2026_Pr3'!AF10-'$24'!AF10</f>
        <v>0.36363636363631713</v>
      </c>
      <c r="AG10" s="52">
        <f>'$2026_Pr3'!AG10-'$24'!AG10</f>
        <v>-9.0909090909121915E-2</v>
      </c>
      <c r="AH10" s="52">
        <f>'$2026_Pr3'!AH10-'$24'!AH10</f>
        <v>0.4545454545453822</v>
      </c>
    </row>
    <row r="11" spans="1:42" x14ac:dyDescent="0.3">
      <c r="A11" s="133">
        <v>6000</v>
      </c>
      <c r="B11" s="133">
        <v>6999</v>
      </c>
      <c r="C11" s="133"/>
      <c r="D11" s="135" t="s">
        <v>9</v>
      </c>
      <c r="E11" s="52">
        <f>'$2026_Pr3'!E11-'$24'!E11</f>
        <v>-143.39999999999998</v>
      </c>
      <c r="F11" s="52">
        <f>'$2026_Pr3'!F11-'$24'!F11</f>
        <v>-129.39999999999998</v>
      </c>
      <c r="G11" s="52">
        <f>'$2026_Pr3'!G11-'$24'!G11</f>
        <v>-114.39999999999998</v>
      </c>
      <c r="H11" s="52">
        <f>'$2026_Pr3'!H11-'$24'!H11</f>
        <v>-98.399999999999977</v>
      </c>
      <c r="I11" s="52">
        <f>'$2026_Pr3'!I11-'$24'!I11</f>
        <v>-84.399999999999977</v>
      </c>
      <c r="J11" s="52">
        <f>'$2026_Pr3'!J11-'$24'!J11</f>
        <v>-70.399999999999977</v>
      </c>
      <c r="L11" s="135" t="s">
        <v>10</v>
      </c>
      <c r="M11" s="52">
        <f>'$2026_Pr3'!M11-'$24'!M11</f>
        <v>-16.600000000000023</v>
      </c>
      <c r="N11" s="52">
        <f>'$2026_Pr3'!N11-'$24'!N11</f>
        <v>-2.6000000000000227</v>
      </c>
      <c r="O11" s="52">
        <f>'$2026_Pr3'!O11-'$24'!O11</f>
        <v>11.399999999999977</v>
      </c>
      <c r="P11" s="52">
        <f>'$2026_Pr3'!P11-'$24'!P11</f>
        <v>26.399999999999977</v>
      </c>
      <c r="Q11" s="52">
        <f>'$2026_Pr3'!Q11-'$24'!Q11</f>
        <v>40.399999999999977</v>
      </c>
      <c r="R11" s="52">
        <f>'$2026_Pr3'!R11-'$24'!R11</f>
        <v>54.399999999999977</v>
      </c>
      <c r="T11" s="135" t="s">
        <v>11</v>
      </c>
      <c r="U11" s="52">
        <f>'$2026_Pr3'!U11-'$24'!U11</f>
        <v>0.27272727272725206</v>
      </c>
      <c r="V11" s="52">
        <f>'$2026_Pr3'!V11-'$24'!V11</f>
        <v>0.63636363636362603</v>
      </c>
      <c r="W11" s="52">
        <f>'$2026_Pr3'!W11-'$24'!W11</f>
        <v>0</v>
      </c>
      <c r="X11" s="52">
        <f>'$2026_Pr3'!X11-'$24'!X11</f>
        <v>0.36363636363626028</v>
      </c>
      <c r="Y11" s="52">
        <f>'$2026_Pr3'!Y11-'$24'!Y11</f>
        <v>0.63636363636362603</v>
      </c>
      <c r="Z11" s="52">
        <f>'$2026_Pr3'!Z11-'$24'!Z11</f>
        <v>-1</v>
      </c>
      <c r="AB11" s="135" t="s">
        <v>12</v>
      </c>
      <c r="AC11" s="52">
        <f>'$2026_Pr3'!AC11-'$24'!AC11</f>
        <v>0.36363636363631713</v>
      </c>
      <c r="AD11" s="52">
        <f>'$2026_Pr3'!AD11-'$24'!AD11</f>
        <v>-9.0909090909121915E-2</v>
      </c>
      <c r="AE11" s="52">
        <f>'$2026_Pr3'!AE11-'$24'!AE11</f>
        <v>-0.54545454545456096</v>
      </c>
      <c r="AF11" s="52">
        <f>'$2026_Pr3'!AF11-'$24'!AF11</f>
        <v>0.90909090909087809</v>
      </c>
      <c r="AG11" s="52">
        <f>'$2026_Pr3'!AG11-'$24'!AG11</f>
        <v>-0.45454545454549589</v>
      </c>
      <c r="AH11" s="52">
        <f>'$2026_Pr3'!AH11-'$24'!AH11</f>
        <v>9.0909090909065071E-2</v>
      </c>
    </row>
    <row r="12" spans="1:42" x14ac:dyDescent="0.3">
      <c r="A12" s="133">
        <v>7000</v>
      </c>
      <c r="B12" s="133">
        <v>7999</v>
      </c>
      <c r="C12" s="133"/>
      <c r="D12" s="135" t="s">
        <v>9</v>
      </c>
      <c r="E12" s="52">
        <f>'$2026_Pr3'!E12-'$24'!E12</f>
        <v>-106.39999999999998</v>
      </c>
      <c r="F12" s="52">
        <f>'$2026_Pr3'!F12-'$24'!F12</f>
        <v>-91.399999999999977</v>
      </c>
      <c r="G12" s="52">
        <f>'$2026_Pr3'!G12-'$24'!G12</f>
        <v>-76.399999999999977</v>
      </c>
      <c r="H12" s="52">
        <f>'$2026_Pr3'!H12-'$24'!H12</f>
        <v>-59.399999999999977</v>
      </c>
      <c r="I12" s="52">
        <f>'$2026_Pr3'!I12-'$24'!I12</f>
        <v>-45.399999999999977</v>
      </c>
      <c r="J12" s="52">
        <f>'$2026_Pr3'!J12-'$24'!J12</f>
        <v>-30.399999999999977</v>
      </c>
      <c r="L12" s="135" t="s">
        <v>10</v>
      </c>
      <c r="M12" s="52">
        <f>'$2026_Pr3'!M12-'$24'!M12</f>
        <v>23.399999999999977</v>
      </c>
      <c r="N12" s="52">
        <f>'$2026_Pr3'!N12-'$24'!N12</f>
        <v>37.399999999999977</v>
      </c>
      <c r="O12" s="52">
        <f>'$2026_Pr3'!O12-'$24'!O12</f>
        <v>52.399999999999977</v>
      </c>
      <c r="P12" s="52">
        <f>'$2026_Pr3'!P12-'$24'!P12</f>
        <v>67.399999999999977</v>
      </c>
      <c r="Q12" s="52">
        <f>'$2026_Pr3'!Q12-'$24'!Q12</f>
        <v>82.399999999999977</v>
      </c>
      <c r="R12" s="52">
        <f>'$2026_Pr3'!R12-'$24'!R12</f>
        <v>96.399999999999977</v>
      </c>
      <c r="T12" s="135" t="s">
        <v>11</v>
      </c>
      <c r="U12" s="52">
        <f>'$2026_Pr3'!U12-'$24'!U12</f>
        <v>0.18181818181813014</v>
      </c>
      <c r="V12" s="52">
        <f>'$2026_Pr3'!V12-'$24'!V12</f>
        <v>0.63636363636362603</v>
      </c>
      <c r="W12" s="52">
        <f>'$2026_Pr3'!W12-'$24'!W12</f>
        <v>0</v>
      </c>
      <c r="X12" s="52">
        <f>'$2026_Pr3'!X12-'$24'!X12</f>
        <v>0.4545454545453822</v>
      </c>
      <c r="Y12" s="52">
        <f>'$2026_Pr3'!Y12-'$24'!Y12</f>
        <v>-0.18181818181824383</v>
      </c>
      <c r="Z12" s="52">
        <f>'$2026_Pr3'!Z12-'$24'!Z12</f>
        <v>-0.81818181818186986</v>
      </c>
      <c r="AB12" s="135" t="s">
        <v>12</v>
      </c>
      <c r="AC12" s="52">
        <f>'$2026_Pr3'!AC12-'$24'!AC12</f>
        <v>0.36363636363631713</v>
      </c>
      <c r="AD12" s="52">
        <f>'$2026_Pr3'!AD12-'$24'!AD12</f>
        <v>0</v>
      </c>
      <c r="AE12" s="52">
        <f>'$2026_Pr3'!AE12-'$24'!AE12</f>
        <v>-0.45454545454549589</v>
      </c>
      <c r="AF12" s="52">
        <f>'$2026_Pr3'!AF12-'$24'!AF12</f>
        <v>9.0909090909065071E-2</v>
      </c>
      <c r="AG12" s="52">
        <f>'$2026_Pr3'!AG12-'$24'!AG12</f>
        <v>-0.2727272727273089</v>
      </c>
      <c r="AH12" s="52">
        <f>'$2026_Pr3'!AH12-'$24'!AH12</f>
        <v>0.27272727272725206</v>
      </c>
    </row>
    <row r="13" spans="1:42" x14ac:dyDescent="0.3">
      <c r="A13" s="133">
        <v>8000</v>
      </c>
      <c r="B13" s="133">
        <v>8999</v>
      </c>
      <c r="C13" s="133"/>
      <c r="D13" s="135" t="s">
        <v>9</v>
      </c>
      <c r="E13" s="52">
        <f>'$2026_Pr3'!E13-'$24'!E13</f>
        <v>-73.399999999999977</v>
      </c>
      <c r="F13" s="52">
        <f>'$2026_Pr3'!F13-'$24'!F13</f>
        <v>-58.399999999999977</v>
      </c>
      <c r="G13" s="52">
        <f>'$2026_Pr3'!G13-'$24'!G13</f>
        <v>-42.399999999999977</v>
      </c>
      <c r="H13" s="52">
        <f>'$2026_Pr3'!H13-'$24'!H13</f>
        <v>-25.399999999999977</v>
      </c>
      <c r="I13" s="52">
        <f>'$2026_Pr3'!I13-'$24'!I13</f>
        <v>-10.399999999999977</v>
      </c>
      <c r="J13" s="52">
        <f>'$2026_Pr3'!J13-'$24'!J13</f>
        <v>4.6000000000000227</v>
      </c>
      <c r="L13" s="135" t="s">
        <v>10</v>
      </c>
      <c r="M13" s="52">
        <f>'$2026_Pr3'!M13-'$24'!M13</f>
        <v>58.399999999999977</v>
      </c>
      <c r="N13" s="52">
        <f>'$2026_Pr3'!N13-'$24'!N13</f>
        <v>73.399999999999977</v>
      </c>
      <c r="O13" s="52">
        <f>'$2026_Pr3'!O13-'$24'!O13</f>
        <v>88.399999999999977</v>
      </c>
      <c r="P13" s="52">
        <f>'$2026_Pr3'!P13-'$24'!P13</f>
        <v>104.39999999999998</v>
      </c>
      <c r="Q13" s="52">
        <f>'$2026_Pr3'!Q13-'$24'!Q13</f>
        <v>119.39999999999998</v>
      </c>
      <c r="R13" s="52">
        <f>'$2026_Pr3'!R13-'$24'!R13</f>
        <v>134.39999999999998</v>
      </c>
      <c r="T13" s="135" t="s">
        <v>11</v>
      </c>
      <c r="U13" s="52">
        <f>'$2026_Pr3'!U13-'$24'!U13</f>
        <v>0.54545454545450411</v>
      </c>
      <c r="V13" s="52">
        <f>'$2026_Pr3'!V13-'$24'!V13</f>
        <v>9.0909090909008228E-2</v>
      </c>
      <c r="W13" s="52">
        <f>'$2026_Pr3'!W13-'$24'!W13</f>
        <v>0.4545454545453822</v>
      </c>
      <c r="X13" s="52">
        <f>'$2026_Pr3'!X13-'$24'!X13</f>
        <v>0</v>
      </c>
      <c r="Y13" s="52">
        <f>'$2026_Pr3'!Y13-'$24'!Y13</f>
        <v>-0.5454545454546178</v>
      </c>
      <c r="Z13" s="52">
        <f>'$2026_Pr3'!Z13-'$24'!Z13</f>
        <v>-0.18181818181824383</v>
      </c>
      <c r="AB13" s="135" t="s">
        <v>12</v>
      </c>
      <c r="AC13" s="52">
        <f>'$2026_Pr3'!AC13-'$24'!AC13</f>
        <v>0.99999999999994316</v>
      </c>
      <c r="AD13" s="52">
        <f>'$2026_Pr3'!AD13-'$24'!AD13</f>
        <v>-0.2727272727273089</v>
      </c>
      <c r="AE13" s="52">
        <f>'$2026_Pr3'!AE13-'$24'!AE13</f>
        <v>-0.72727272727274794</v>
      </c>
      <c r="AF13" s="52">
        <f>'$2026_Pr3'!AF13-'$24'!AF13</f>
        <v>0.81818181818181301</v>
      </c>
      <c r="AG13" s="52">
        <f>'$2026_Pr3'!AG13-'$24'!AG13</f>
        <v>-0.45454545454549589</v>
      </c>
      <c r="AH13" s="52">
        <f>'$2026_Pr3'!AH13-'$24'!AH13</f>
        <v>9.0909090909065071E-2</v>
      </c>
    </row>
    <row r="14" spans="1:42" x14ac:dyDescent="0.3">
      <c r="A14" s="133">
        <v>9000</v>
      </c>
      <c r="B14" s="133">
        <v>9999</v>
      </c>
      <c r="C14" s="133"/>
      <c r="D14" s="135" t="s">
        <v>9</v>
      </c>
      <c r="E14" s="52">
        <f>'$2026_Pr3'!E14-'$24'!E14</f>
        <v>-44.399999999999977</v>
      </c>
      <c r="F14" s="52">
        <f>'$2026_Pr3'!F14-'$24'!F14</f>
        <v>-28.399999999999977</v>
      </c>
      <c r="G14" s="52">
        <f>'$2026_Pr3'!G14-'$24'!G14</f>
        <v>-12.399999999999977</v>
      </c>
      <c r="H14" s="52">
        <f>'$2026_Pr3'!H14-'$24'!H14</f>
        <v>4.6000000000000227</v>
      </c>
      <c r="I14" s="52">
        <f>'$2026_Pr3'!I14-'$24'!I14</f>
        <v>20.600000000000023</v>
      </c>
      <c r="J14" s="52">
        <f>'$2026_Pr3'!J14-'$24'!J14</f>
        <v>35.600000000000023</v>
      </c>
      <c r="L14" s="135" t="s">
        <v>10</v>
      </c>
      <c r="M14" s="52">
        <f>'$2026_Pr3'!M14-'$24'!M14</f>
        <v>89.399999999999977</v>
      </c>
      <c r="N14" s="52">
        <f>'$2026_Pr3'!N14-'$24'!N14</f>
        <v>104.39999999999998</v>
      </c>
      <c r="O14" s="52">
        <f>'$2026_Pr3'!O14-'$24'!O14</f>
        <v>120.39999999999998</v>
      </c>
      <c r="P14" s="52">
        <f>'$2026_Pr3'!P14-'$24'!P14</f>
        <v>136.39999999999998</v>
      </c>
      <c r="Q14" s="52">
        <f>'$2026_Pr3'!Q14-'$24'!Q14</f>
        <v>152.39999999999998</v>
      </c>
      <c r="R14" s="52">
        <f>'$2026_Pr3'!R14-'$24'!R14</f>
        <v>167.39999999999998</v>
      </c>
      <c r="T14" s="135" t="s">
        <v>11</v>
      </c>
      <c r="U14" s="52">
        <f>'$2026_Pr3'!U14-'$24'!U14</f>
        <v>0.45454545454543904</v>
      </c>
      <c r="V14" s="52">
        <f>'$2026_Pr3'!V14-'$24'!V14</f>
        <v>0</v>
      </c>
      <c r="W14" s="52">
        <f>'$2026_Pr3'!W14-'$24'!W14</f>
        <v>0.45454545454543904</v>
      </c>
      <c r="X14" s="52">
        <f>'$2026_Pr3'!X14-'$24'!X14</f>
        <v>0</v>
      </c>
      <c r="Y14" s="52">
        <f>'$2026_Pr3'!Y14-'$24'!Y14</f>
        <v>-0.45454545454549589</v>
      </c>
      <c r="Z14" s="52">
        <f>'$2026_Pr3'!Z14-'$24'!Z14</f>
        <v>-1</v>
      </c>
      <c r="AB14" s="135" t="s">
        <v>12</v>
      </c>
      <c r="AC14" s="52">
        <f>'$2026_Pr3'!AC14-'$24'!AC14</f>
        <v>0.36363636363631713</v>
      </c>
      <c r="AD14" s="52">
        <f>'$2026_Pr3'!AD14-'$24'!AD14</f>
        <v>9.0909090909065071E-2</v>
      </c>
      <c r="AE14" s="52">
        <f>'$2026_Pr3'!AE14-'$24'!AE14</f>
        <v>-0.36363636363637397</v>
      </c>
      <c r="AF14" s="52">
        <f>'$2026_Pr3'!AF14-'$24'!AF14</f>
        <v>0.27272727272725206</v>
      </c>
      <c r="AG14" s="52">
        <f>'$2026_Pr3'!AG14-'$24'!AG14</f>
        <v>0</v>
      </c>
      <c r="AH14" s="52">
        <f>'$2026_Pr3'!AH14-'$24'!AH14</f>
        <v>-0.36363636363637397</v>
      </c>
    </row>
    <row r="15" spans="1:42" x14ac:dyDescent="0.3">
      <c r="A15" s="133">
        <v>10000</v>
      </c>
      <c r="B15" s="133">
        <v>10999</v>
      </c>
      <c r="C15" s="133"/>
      <c r="D15" s="135" t="s">
        <v>9</v>
      </c>
      <c r="E15" s="52">
        <f>'$2026_Pr3'!E15-'$24'!E15</f>
        <v>-18.399999999999977</v>
      </c>
      <c r="F15" s="52">
        <f>'$2026_Pr3'!F15-'$24'!F15</f>
        <v>-2.3999999999999773</v>
      </c>
      <c r="G15" s="52">
        <f>'$2026_Pr3'!G15-'$24'!G15</f>
        <v>13.600000000000023</v>
      </c>
      <c r="H15" s="52">
        <f>'$2026_Pr3'!H15-'$24'!H15</f>
        <v>31.600000000000023</v>
      </c>
      <c r="I15" s="52">
        <f>'$2026_Pr3'!I15-'$24'!I15</f>
        <v>47.600000000000023</v>
      </c>
      <c r="J15" s="52">
        <f>'$2026_Pr3'!J15-'$24'!J15</f>
        <v>62.600000000000023</v>
      </c>
      <c r="L15" s="135" t="s">
        <v>10</v>
      </c>
      <c r="M15" s="52">
        <f>'$2026_Pr3'!M15-'$24'!M15</f>
        <v>116.39999999999998</v>
      </c>
      <c r="N15" s="52">
        <f>'$2026_Pr3'!N15-'$24'!N15</f>
        <v>132.39999999999998</v>
      </c>
      <c r="O15" s="52">
        <f>'$2026_Pr3'!O15-'$24'!O15</f>
        <v>148.39999999999998</v>
      </c>
      <c r="P15" s="52">
        <f>'$2026_Pr3'!P15-'$24'!P15</f>
        <v>165.39999999999998</v>
      </c>
      <c r="Q15" s="52">
        <f>'$2026_Pr3'!Q15-'$24'!Q15</f>
        <v>181.39999999999998</v>
      </c>
      <c r="R15" s="52">
        <f>'$2026_Pr3'!R15-'$24'!R15</f>
        <v>196.39999999999998</v>
      </c>
      <c r="T15" s="135" t="s">
        <v>11</v>
      </c>
      <c r="U15" s="52">
        <f>'$2026_Pr3'!U15-'$24'!U15</f>
        <v>0.90909090909087809</v>
      </c>
      <c r="V15" s="52">
        <f>'$2026_Pr3'!V15-'$24'!V15</f>
        <v>0.45454545454543904</v>
      </c>
      <c r="W15" s="52">
        <f>'$2026_Pr3'!W15-'$24'!W15</f>
        <v>0</v>
      </c>
      <c r="X15" s="52">
        <f>'$2026_Pr3'!X15-'$24'!X15</f>
        <v>0.54545454545450411</v>
      </c>
      <c r="Y15" s="52">
        <f>'$2026_Pr3'!Y15-'$24'!Y15</f>
        <v>-0.81818181818186986</v>
      </c>
      <c r="Z15" s="52">
        <f>'$2026_Pr3'!Z15-'$24'!Z15</f>
        <v>-0.36363636363637397</v>
      </c>
      <c r="AB15" s="135" t="s">
        <v>12</v>
      </c>
      <c r="AC15" s="52">
        <f>'$2026_Pr3'!AC15-'$24'!AC15</f>
        <v>0.36363636363631713</v>
      </c>
      <c r="AD15" s="52">
        <f>'$2026_Pr3'!AD15-'$24'!AD15</f>
        <v>0.18181818181813014</v>
      </c>
      <c r="AE15" s="52">
        <f>'$2026_Pr3'!AE15-'$24'!AE15</f>
        <v>-0.2727272727273089</v>
      </c>
      <c r="AF15" s="52">
        <f>'$2026_Pr3'!AF15-'$24'!AF15</f>
        <v>0.36363636363631713</v>
      </c>
      <c r="AG15" s="52">
        <f>'$2026_Pr3'!AG15-'$24'!AG15</f>
        <v>-0.81818181818186986</v>
      </c>
      <c r="AH15" s="52">
        <f>'$2026_Pr3'!AH15-'$24'!AH15</f>
        <v>-0.18181818181818699</v>
      </c>
    </row>
    <row r="16" spans="1:42" x14ac:dyDescent="0.3">
      <c r="A16" s="133">
        <v>11000</v>
      </c>
      <c r="B16" s="133">
        <v>11999</v>
      </c>
      <c r="C16" s="133"/>
      <c r="D16" s="135" t="s">
        <v>9</v>
      </c>
      <c r="E16" s="52">
        <f>'$2026_Pr3'!E16-'$24'!E16</f>
        <v>3.6000000000000227</v>
      </c>
      <c r="F16" s="52">
        <f>'$2026_Pr3'!F16-'$24'!F16</f>
        <v>20.600000000000023</v>
      </c>
      <c r="G16" s="52">
        <f>'$2026_Pr3'!G16-'$24'!G16</f>
        <v>36.600000000000023</v>
      </c>
      <c r="H16" s="52">
        <f>'$2026_Pr3'!H16-'$24'!H16</f>
        <v>54.600000000000023</v>
      </c>
      <c r="I16" s="52">
        <f>'$2026_Pr3'!I16-'$24'!I16</f>
        <v>71.600000000000023</v>
      </c>
      <c r="J16" s="52">
        <f>'$2026_Pr3'!J16-'$24'!J16</f>
        <v>86.600000000000023</v>
      </c>
      <c r="L16" s="135" t="s">
        <v>10</v>
      </c>
      <c r="M16" s="52">
        <f>'$2026_Pr3'!M16-'$24'!M16</f>
        <v>140.39999999999998</v>
      </c>
      <c r="N16" s="52">
        <f>'$2026_Pr3'!N16-'$24'!N16</f>
        <v>156.39999999999998</v>
      </c>
      <c r="O16" s="52">
        <f>'$2026_Pr3'!O16-'$24'!O16</f>
        <v>173.39999999999998</v>
      </c>
      <c r="P16" s="52">
        <f>'$2026_Pr3'!P16-'$24'!P16</f>
        <v>190.39999999999998</v>
      </c>
      <c r="Q16" s="52">
        <f>'$2026_Pr3'!Q16-'$24'!Q16</f>
        <v>206.39999999999998</v>
      </c>
      <c r="R16" s="52">
        <f>'$2026_Pr3'!R16-'$24'!R16</f>
        <v>222.39999999999998</v>
      </c>
      <c r="T16" s="135" t="s">
        <v>11</v>
      </c>
      <c r="U16" s="52">
        <f>'$2026_Pr3'!U16-'$24'!U16</f>
        <v>0</v>
      </c>
      <c r="V16" s="52">
        <f>'$2026_Pr3'!V16-'$24'!V16</f>
        <v>0.54545454545450411</v>
      </c>
      <c r="W16" s="52">
        <f>'$2026_Pr3'!W16-'$24'!W16</f>
        <v>-0.81818181818186986</v>
      </c>
      <c r="X16" s="52">
        <f>'$2026_Pr3'!X16-'$24'!X16</f>
        <v>0.7272727272726911</v>
      </c>
      <c r="Y16" s="52">
        <f>'$2026_Pr3'!Y16-'$24'!Y16</f>
        <v>-0.63636363636368287</v>
      </c>
      <c r="Z16" s="52">
        <f>'$2026_Pr3'!Z16-'$24'!Z16</f>
        <v>-9.0909090909121915E-2</v>
      </c>
      <c r="AB16" s="135" t="s">
        <v>12</v>
      </c>
      <c r="AC16" s="52">
        <f>'$2026_Pr3'!AC16-'$24'!AC16</f>
        <v>1.0909090909090651</v>
      </c>
      <c r="AD16" s="52">
        <f>'$2026_Pr3'!AD16-'$24'!AD16</f>
        <v>0</v>
      </c>
      <c r="AE16" s="52">
        <f>'$2026_Pr3'!AE16-'$24'!AE16</f>
        <v>-0.45454545454549589</v>
      </c>
      <c r="AF16" s="52">
        <f>'$2026_Pr3'!AF16-'$24'!AF16</f>
        <v>0.18181818181813014</v>
      </c>
      <c r="AG16" s="52">
        <f>'$2026_Pr3'!AG16-'$24'!AG16</f>
        <v>0</v>
      </c>
      <c r="AH16" s="52">
        <f>'$2026_Pr3'!AH16-'$24'!AH16</f>
        <v>-0.2727272727273089</v>
      </c>
    </row>
    <row r="17" spans="1:34" x14ac:dyDescent="0.3">
      <c r="A17" s="133">
        <v>12000</v>
      </c>
      <c r="B17" s="133">
        <v>12999</v>
      </c>
      <c r="C17" s="133"/>
      <c r="D17" s="135" t="s">
        <v>9</v>
      </c>
      <c r="E17" s="52">
        <f>'$2026_Pr3'!E17-'$24'!E17</f>
        <v>23.600000000000023</v>
      </c>
      <c r="F17" s="52">
        <f>'$2026_Pr3'!F17-'$24'!F17</f>
        <v>40.600000000000023</v>
      </c>
      <c r="G17" s="52">
        <f>'$2026_Pr3'!G17-'$24'!G17</f>
        <v>56.600000000000023</v>
      </c>
      <c r="H17" s="52">
        <f>'$2026_Pr3'!H17-'$24'!H17</f>
        <v>74.600000000000023</v>
      </c>
      <c r="I17" s="52">
        <f>'$2026_Pr3'!I17-'$24'!I17</f>
        <v>92.600000000000023</v>
      </c>
      <c r="J17" s="52">
        <f>'$2026_Pr3'!J17-'$24'!J17</f>
        <v>107.60000000000002</v>
      </c>
      <c r="L17" s="135" t="s">
        <v>10</v>
      </c>
      <c r="M17" s="52">
        <f>'$2026_Pr3'!M17-'$24'!M17</f>
        <v>161.39999999999998</v>
      </c>
      <c r="N17" s="52">
        <f>'$2026_Pr3'!N17-'$24'!N17</f>
        <v>177.39999999999998</v>
      </c>
      <c r="O17" s="52">
        <f>'$2026_Pr3'!O17-'$24'!O17</f>
        <v>195.39999999999998</v>
      </c>
      <c r="P17" s="52">
        <f>'$2026_Pr3'!P17-'$24'!P17</f>
        <v>212.39999999999998</v>
      </c>
      <c r="Q17" s="52">
        <f>'$2026_Pr3'!Q17-'$24'!Q17</f>
        <v>228.39999999999998</v>
      </c>
      <c r="R17" s="52">
        <f>'$2026_Pr3'!R17-'$24'!R17</f>
        <v>245.39999999999998</v>
      </c>
      <c r="T17" s="135" t="s">
        <v>11</v>
      </c>
      <c r="U17" s="52">
        <f>'$2026_Pr3'!U17-'$24'!U17</f>
        <v>-0.2727272727273089</v>
      </c>
      <c r="V17" s="52">
        <f>'$2026_Pr3'!V17-'$24'!V17</f>
        <v>0.27272727272725206</v>
      </c>
      <c r="W17" s="52">
        <f>'$2026_Pr3'!W17-'$24'!W17</f>
        <v>-9.0909090909121915E-2</v>
      </c>
      <c r="X17" s="52">
        <f>'$2026_Pr3'!X17-'$24'!X17</f>
        <v>0.54545454545450411</v>
      </c>
      <c r="Y17" s="52">
        <f>'$2026_Pr3'!Y17-'$24'!Y17</f>
        <v>-0.81818181818186986</v>
      </c>
      <c r="Z17" s="52">
        <f>'$2026_Pr3'!Z17-'$24'!Z17</f>
        <v>-0.18181818181818699</v>
      </c>
      <c r="AB17" s="135" t="s">
        <v>12</v>
      </c>
      <c r="AC17" s="52">
        <f>'$2026_Pr3'!AC17-'$24'!AC17</f>
        <v>0.63636363636362603</v>
      </c>
      <c r="AD17" s="52">
        <f>'$2026_Pr3'!AD17-'$24'!AD17</f>
        <v>-0.45454545454546746</v>
      </c>
      <c r="AE17" s="52">
        <f>'$2026_Pr3'!AE17-'$24'!AE17</f>
        <v>9.0909090909065071E-2</v>
      </c>
      <c r="AF17" s="52">
        <f>'$2026_Pr3'!AF17-'$24'!AF17</f>
        <v>-0.18181818181818699</v>
      </c>
      <c r="AG17" s="52">
        <f>'$2026_Pr3'!AG17-'$24'!AG17</f>
        <v>-0.36363636363637397</v>
      </c>
      <c r="AH17" s="52">
        <f>'$2026_Pr3'!AH17-'$24'!AH17</f>
        <v>-0.63636363636368287</v>
      </c>
    </row>
    <row r="18" spans="1:34" x14ac:dyDescent="0.3">
      <c r="A18" s="133">
        <v>13000</v>
      </c>
      <c r="B18" s="133">
        <v>13999</v>
      </c>
      <c r="C18" s="133"/>
      <c r="D18" s="135" t="s">
        <v>9</v>
      </c>
      <c r="E18" s="52">
        <f>'$2026_Pr3'!E18-'$24'!E18</f>
        <v>40.600000000000023</v>
      </c>
      <c r="F18" s="52">
        <f>'$2026_Pr3'!F18-'$24'!F18</f>
        <v>57.600000000000023</v>
      </c>
      <c r="G18" s="52">
        <f>'$2026_Pr3'!G18-'$24'!G18</f>
        <v>73.600000000000023</v>
      </c>
      <c r="H18" s="52">
        <f>'$2026_Pr3'!H18-'$24'!H18</f>
        <v>92.600000000000023</v>
      </c>
      <c r="I18" s="52">
        <f>'$2026_Pr3'!I18-'$24'!I18</f>
        <v>110.60000000000002</v>
      </c>
      <c r="J18" s="52">
        <f>'$2026_Pr3'!J18-'$24'!J18</f>
        <v>125.60000000000002</v>
      </c>
      <c r="L18" s="135" t="s">
        <v>10</v>
      </c>
      <c r="M18" s="52">
        <f>'$2026_Pr3'!M18-'$24'!M18</f>
        <v>179.39999999999998</v>
      </c>
      <c r="N18" s="52">
        <f>'$2026_Pr3'!N18-'$24'!N18</f>
        <v>196.39999999999998</v>
      </c>
      <c r="O18" s="52">
        <f>'$2026_Pr3'!O18-'$24'!O18</f>
        <v>214.39999999999998</v>
      </c>
      <c r="P18" s="52">
        <f>'$2026_Pr3'!P18-'$24'!P18</f>
        <v>231.39999999999998</v>
      </c>
      <c r="Q18" s="52">
        <f>'$2026_Pr3'!Q18-'$24'!Q18</f>
        <v>247.39999999999998</v>
      </c>
      <c r="R18" s="52">
        <f>'$2026_Pr3'!R18-'$24'!R18</f>
        <v>265.39999999999998</v>
      </c>
      <c r="T18" s="135" t="s">
        <v>11</v>
      </c>
      <c r="U18" s="52">
        <f>'$2026_Pr3'!U18-'$24'!U18</f>
        <v>9.0909090909065071E-2</v>
      </c>
      <c r="V18" s="52">
        <f>'$2026_Pr3'!V18-'$24'!V18</f>
        <v>0.63636363636362603</v>
      </c>
      <c r="W18" s="52">
        <f>'$2026_Pr3'!W18-'$24'!W18</f>
        <v>-0.63636363636368287</v>
      </c>
      <c r="X18" s="52">
        <f>'$2026_Pr3'!X18-'$24'!X18</f>
        <v>1</v>
      </c>
      <c r="Y18" s="52">
        <f>'$2026_Pr3'!Y18-'$24'!Y18</f>
        <v>-0.36363636363637397</v>
      </c>
      <c r="Z18" s="52">
        <f>'$2026_Pr3'!Z18-'$24'!Z18</f>
        <v>-0.63636363636368287</v>
      </c>
      <c r="AB18" s="135" t="s">
        <v>12</v>
      </c>
      <c r="AC18" s="52">
        <f>'$2026_Pr3'!AC18-'$24'!AC18</f>
        <v>0.90909090909087809</v>
      </c>
      <c r="AD18" s="52">
        <f>'$2026_Pr3'!AD18-'$24'!AD18</f>
        <v>-0.18181818181818699</v>
      </c>
      <c r="AE18" s="52">
        <f>'$2026_Pr3'!AE18-'$24'!AE18</f>
        <v>-0.54545454545456096</v>
      </c>
      <c r="AF18" s="52">
        <f>'$2026_Pr3'!AF18-'$24'!AF18</f>
        <v>0.18181818181815856</v>
      </c>
      <c r="AG18" s="52">
        <f>'$2026_Pr3'!AG18-'$24'!AG18</f>
        <v>0</v>
      </c>
      <c r="AH18" s="52">
        <f>'$2026_Pr3'!AH18-'$24'!AH18</f>
        <v>-0.27272727272728048</v>
      </c>
    </row>
    <row r="19" spans="1:34" x14ac:dyDescent="0.3">
      <c r="A19" s="133">
        <v>14000</v>
      </c>
      <c r="B19" s="133">
        <v>14999</v>
      </c>
      <c r="C19" s="133"/>
      <c r="D19" s="135" t="s">
        <v>9</v>
      </c>
      <c r="E19" s="52">
        <f>'$2026_Pr3'!E19-'$24'!E19</f>
        <v>54.600000000000023</v>
      </c>
      <c r="F19" s="52">
        <f>'$2026_Pr3'!F19-'$24'!F19</f>
        <v>72.600000000000023</v>
      </c>
      <c r="G19" s="52">
        <f>'$2026_Pr3'!G19-'$24'!G19</f>
        <v>88.600000000000023</v>
      </c>
      <c r="H19" s="52">
        <f>'$2026_Pr3'!H19-'$24'!H19</f>
        <v>107.60000000000002</v>
      </c>
      <c r="I19" s="52">
        <f>'$2026_Pr3'!I19-'$24'!I19</f>
        <v>125.60000000000002</v>
      </c>
      <c r="J19" s="52">
        <f>'$2026_Pr3'!J19-'$24'!J19</f>
        <v>141.60000000000002</v>
      </c>
      <c r="L19" s="135" t="s">
        <v>10</v>
      </c>
      <c r="M19" s="52">
        <f>'$2026_Pr3'!M19-'$24'!M19</f>
        <v>195.39999999999998</v>
      </c>
      <c r="N19" s="52">
        <f>'$2026_Pr3'!N19-'$24'!N19</f>
        <v>212.39999999999998</v>
      </c>
      <c r="O19" s="52">
        <f>'$2026_Pr3'!O19-'$24'!O19</f>
        <v>230.39999999999998</v>
      </c>
      <c r="P19" s="52">
        <f>'$2026_Pr3'!P19-'$24'!P19</f>
        <v>247.39999999999998</v>
      </c>
      <c r="Q19" s="52">
        <f>'$2026_Pr3'!Q19-'$24'!Q19</f>
        <v>264.39999999999998</v>
      </c>
      <c r="R19" s="52">
        <f>'$2026_Pr3'!R19-'$24'!R19</f>
        <v>282.39999999999998</v>
      </c>
      <c r="T19" s="135" t="s">
        <v>11</v>
      </c>
      <c r="U19" s="52">
        <f>'$2026_Pr3'!U19-'$24'!U19</f>
        <v>0.18181818181813014</v>
      </c>
      <c r="V19" s="52">
        <f>'$2026_Pr3'!V19-'$24'!V19</f>
        <v>0.7272727272726911</v>
      </c>
      <c r="W19" s="52">
        <f>'$2026_Pr3'!W19-'$24'!W19</f>
        <v>-0.54545454545456096</v>
      </c>
      <c r="X19" s="52">
        <f>'$2026_Pr3'!X19-'$24'!X19</f>
        <v>0.18181818181813014</v>
      </c>
      <c r="Y19" s="52">
        <f>'$2026_Pr3'!Y19-'$24'!Y19</f>
        <v>-0.18181818181818699</v>
      </c>
      <c r="Z19" s="52">
        <f>'$2026_Pr3'!Z19-'$24'!Z19</f>
        <v>-0.45454545454549589</v>
      </c>
      <c r="AB19" s="135" t="s">
        <v>12</v>
      </c>
      <c r="AC19" s="52">
        <f>'$2026_Pr3'!AC19-'$24'!AC19</f>
        <v>0.99999999999997158</v>
      </c>
      <c r="AD19" s="52">
        <f>'$2026_Pr3'!AD19-'$24'!AD19</f>
        <v>-9.0909090909121915E-2</v>
      </c>
      <c r="AE19" s="52">
        <f>'$2026_Pr3'!AE19-'$24'!AE19</f>
        <v>-0.45454545454546746</v>
      </c>
      <c r="AF19" s="52">
        <f>'$2026_Pr3'!AF19-'$24'!AF19</f>
        <v>-0.63636363636365445</v>
      </c>
      <c r="AG19" s="52">
        <f>'$2026_Pr3'!AG19-'$24'!AG19</f>
        <v>0.18181818181815856</v>
      </c>
      <c r="AH19" s="52">
        <f>'$2026_Pr3'!AH19-'$24'!AH19</f>
        <v>-9.0909090909121915E-2</v>
      </c>
    </row>
    <row r="20" spans="1:34" x14ac:dyDescent="0.3">
      <c r="A20" s="133">
        <v>15000</v>
      </c>
      <c r="B20" s="133">
        <v>15999</v>
      </c>
      <c r="C20" s="133"/>
      <c r="D20" s="135" t="s">
        <v>9</v>
      </c>
      <c r="E20" s="52">
        <f>'$2026_Pr3'!E20-'$24'!E20</f>
        <v>66.600000000000023</v>
      </c>
      <c r="F20" s="52">
        <f>'$2026_Pr3'!F20-'$24'!F20</f>
        <v>84.600000000000023</v>
      </c>
      <c r="G20" s="52">
        <f>'$2026_Pr3'!G20-'$24'!G20</f>
        <v>101.60000000000002</v>
      </c>
      <c r="H20" s="52">
        <f>'$2026_Pr3'!H20-'$24'!H20</f>
        <v>120.60000000000002</v>
      </c>
      <c r="I20" s="52">
        <f>'$2026_Pr3'!I20-'$24'!I20</f>
        <v>138.60000000000002</v>
      </c>
      <c r="J20" s="52">
        <f>'$2026_Pr3'!J20-'$24'!J20</f>
        <v>154.60000000000002</v>
      </c>
      <c r="L20" s="135" t="s">
        <v>10</v>
      </c>
      <c r="M20" s="52">
        <f>'$2026_Pr3'!M20-'$24'!M20</f>
        <v>208.39999999999998</v>
      </c>
      <c r="N20" s="52">
        <f>'$2026_Pr3'!N20-'$24'!N20</f>
        <v>226.39999999999998</v>
      </c>
      <c r="O20" s="52">
        <f>'$2026_Pr3'!O20-'$24'!O20</f>
        <v>244.39999999999998</v>
      </c>
      <c r="P20" s="52">
        <f>'$2026_Pr3'!P20-'$24'!P20</f>
        <v>261.39999999999998</v>
      </c>
      <c r="Q20" s="52">
        <f>'$2026_Pr3'!Q20-'$24'!Q20</f>
        <v>278.39999999999998</v>
      </c>
      <c r="R20" s="52">
        <f>'$2026_Pr3'!R20-'$24'!R20</f>
        <v>296.39999999999998</v>
      </c>
      <c r="T20" s="135" t="s">
        <v>11</v>
      </c>
      <c r="U20" s="52">
        <f>'$2026_Pr3'!U20-'$24'!U20</f>
        <v>0</v>
      </c>
      <c r="V20" s="52">
        <f>'$2026_Pr3'!V20-'$24'!V20</f>
        <v>0.54545454545450411</v>
      </c>
      <c r="W20" s="52">
        <f>'$2026_Pr3'!W20-'$24'!W20</f>
        <v>-0.72727272727274794</v>
      </c>
      <c r="X20" s="52">
        <f>'$2026_Pr3'!X20-'$24'!X20</f>
        <v>1</v>
      </c>
      <c r="Y20" s="52">
        <f>'$2026_Pr3'!Y20-'$24'!Y20</f>
        <v>-0.2727272727273089</v>
      </c>
      <c r="Z20" s="52">
        <f>'$2026_Pr3'!Z20-'$24'!Z20</f>
        <v>-0.54545454545456096</v>
      </c>
      <c r="AB20" s="135" t="s">
        <v>12</v>
      </c>
      <c r="AC20" s="52">
        <f>'$2026_Pr3'!AC20-'$24'!AC20</f>
        <v>0.90909090909090651</v>
      </c>
      <c r="AD20" s="52">
        <f>'$2026_Pr3'!AD20-'$24'!AD20</f>
        <v>-0.18181818181818699</v>
      </c>
      <c r="AE20" s="52">
        <f>'$2026_Pr3'!AE20-'$24'!AE20</f>
        <v>-0.54545454545456096</v>
      </c>
      <c r="AF20" s="52">
        <f>'$2026_Pr3'!AF20-'$24'!AF20</f>
        <v>0.27272727272725206</v>
      </c>
      <c r="AG20" s="52">
        <f>'$2026_Pr3'!AG20-'$24'!AG20</f>
        <v>0.18181818181815856</v>
      </c>
      <c r="AH20" s="52">
        <f>'$2026_Pr3'!AH20-'$24'!AH20</f>
        <v>-9.0909090909093493E-2</v>
      </c>
    </row>
    <row r="21" spans="1:34" x14ac:dyDescent="0.3">
      <c r="A21" s="133">
        <v>16000</v>
      </c>
      <c r="B21" s="133">
        <v>16999</v>
      </c>
      <c r="C21" s="133"/>
      <c r="D21" s="135" t="s">
        <v>9</v>
      </c>
      <c r="E21" s="52">
        <f>'$2026_Pr3'!E21-'$24'!E21</f>
        <v>76.600000000000023</v>
      </c>
      <c r="F21" s="52">
        <f>'$2026_Pr3'!F21-'$24'!F21</f>
        <v>94.600000000000023</v>
      </c>
      <c r="G21" s="52">
        <f>'$2026_Pr3'!G21-'$24'!G21</f>
        <v>112.60000000000002</v>
      </c>
      <c r="H21" s="52">
        <f>'$2026_Pr3'!H21-'$24'!H21</f>
        <v>131.60000000000002</v>
      </c>
      <c r="I21" s="52">
        <f>'$2026_Pr3'!I21-'$24'!I21</f>
        <v>149.60000000000002</v>
      </c>
      <c r="J21" s="52">
        <f>'$2026_Pr3'!J21-'$24'!J21</f>
        <v>165.60000000000002</v>
      </c>
      <c r="L21" s="135" t="s">
        <v>10</v>
      </c>
      <c r="M21" s="52">
        <f>'$2026_Pr3'!M21-'$24'!M21</f>
        <v>219.39999999999998</v>
      </c>
      <c r="N21" s="52">
        <f>'$2026_Pr3'!N21-'$24'!N21</f>
        <v>237.39999999999998</v>
      </c>
      <c r="O21" s="52">
        <f>'$2026_Pr3'!O21-'$24'!O21</f>
        <v>256.39999999999998</v>
      </c>
      <c r="P21" s="52">
        <f>'$2026_Pr3'!P21-'$24'!P21</f>
        <v>273.39999999999998</v>
      </c>
      <c r="Q21" s="52">
        <f>'$2026_Pr3'!Q21-'$24'!Q21</f>
        <v>290.39999999999998</v>
      </c>
      <c r="R21" s="52">
        <f>'$2026_Pr3'!R21-'$24'!R21</f>
        <v>308.39999999999998</v>
      </c>
      <c r="T21" s="135" t="s">
        <v>11</v>
      </c>
      <c r="U21" s="52">
        <f>'$2026_Pr3'!U21-'$24'!U21</f>
        <v>-0.45454545454546746</v>
      </c>
      <c r="V21" s="52">
        <f>'$2026_Pr3'!V21-'$24'!V21</f>
        <v>1.0909090909090651</v>
      </c>
      <c r="W21" s="52">
        <f>'$2026_Pr3'!W21-'$24'!W21</f>
        <v>-0.18181818181818699</v>
      </c>
      <c r="X21" s="52">
        <f>'$2026_Pr3'!X21-'$24'!X21</f>
        <v>0.63636363636362603</v>
      </c>
      <c r="Y21" s="52">
        <f>'$2026_Pr3'!Y21-'$24'!Y21</f>
        <v>-0.63636363636368287</v>
      </c>
      <c r="Z21" s="52">
        <f>'$2026_Pr3'!Z21-'$24'!Z21</f>
        <v>9.0909090909065071E-2</v>
      </c>
      <c r="AB21" s="135" t="s">
        <v>12</v>
      </c>
      <c r="AC21" s="52">
        <f>'$2026_Pr3'!AC21-'$24'!AC21</f>
        <v>0.63636363636362603</v>
      </c>
      <c r="AD21" s="52">
        <f>'$2026_Pr3'!AD21-'$24'!AD21</f>
        <v>-0.45454545454546746</v>
      </c>
      <c r="AE21" s="52">
        <f>'$2026_Pr3'!AE21-'$24'!AE21</f>
        <v>0.18181818181815856</v>
      </c>
      <c r="AF21" s="52">
        <f>'$2026_Pr3'!AF21-'$24'!AF21</f>
        <v>9.0909090909065071E-2</v>
      </c>
      <c r="AG21" s="52">
        <f>'$2026_Pr3'!AG21-'$24'!AG21</f>
        <v>0</v>
      </c>
      <c r="AH21" s="52">
        <f>'$2026_Pr3'!AH21-'$24'!AH21</f>
        <v>-0.27272727272728048</v>
      </c>
    </row>
    <row r="22" spans="1:34" x14ac:dyDescent="0.3">
      <c r="A22" s="133">
        <v>17000</v>
      </c>
      <c r="B22" s="133">
        <v>17999</v>
      </c>
      <c r="C22" s="133"/>
      <c r="D22" s="135" t="s">
        <v>9</v>
      </c>
      <c r="E22" s="52">
        <f>'$2026_Pr3'!E22-'$24'!E22</f>
        <v>84.600000000000023</v>
      </c>
      <c r="F22" s="52">
        <f>'$2026_Pr3'!F22-'$24'!F22</f>
        <v>103.60000000000002</v>
      </c>
      <c r="G22" s="52">
        <f>'$2026_Pr3'!G22-'$24'!G22</f>
        <v>121.60000000000002</v>
      </c>
      <c r="H22" s="52">
        <f>'$2026_Pr3'!H22-'$24'!H22</f>
        <v>140.60000000000002</v>
      </c>
      <c r="I22" s="52">
        <f>'$2026_Pr3'!I22-'$24'!I22</f>
        <v>158.60000000000002</v>
      </c>
      <c r="J22" s="52">
        <f>'$2026_Pr3'!J22-'$24'!J22</f>
        <v>174.60000000000002</v>
      </c>
      <c r="L22" s="135" t="s">
        <v>10</v>
      </c>
      <c r="M22" s="52">
        <f>'$2026_Pr3'!M22-'$24'!M22</f>
        <v>228.39999999999998</v>
      </c>
      <c r="N22" s="52">
        <f>'$2026_Pr3'!N22-'$24'!N22</f>
        <v>247.39999999999998</v>
      </c>
      <c r="O22" s="52">
        <f>'$2026_Pr3'!O22-'$24'!O22</f>
        <v>266.39999999999998</v>
      </c>
      <c r="P22" s="52">
        <f>'$2026_Pr3'!P22-'$24'!P22</f>
        <v>283.39999999999998</v>
      </c>
      <c r="Q22" s="52">
        <f>'$2026_Pr3'!Q22-'$24'!Q22</f>
        <v>300.39999999999998</v>
      </c>
      <c r="R22" s="52">
        <f>'$2026_Pr3'!R22-'$24'!R22</f>
        <v>318.39999999999998</v>
      </c>
      <c r="T22" s="135" t="s">
        <v>11</v>
      </c>
      <c r="U22" s="52">
        <f>'$2026_Pr3'!U22-'$24'!U22</f>
        <v>-0.18181818181818699</v>
      </c>
      <c r="V22" s="52">
        <f>'$2026_Pr3'!V22-'$24'!V22</f>
        <v>0.45454545454543904</v>
      </c>
      <c r="W22" s="52">
        <f>'$2026_Pr3'!W22-'$24'!W22</f>
        <v>0.18181818181815856</v>
      </c>
      <c r="X22" s="52">
        <f>'$2026_Pr3'!X22-'$24'!X22</f>
        <v>0.99999999999997158</v>
      </c>
      <c r="Y22" s="52">
        <f>'$2026_Pr3'!Y22-'$24'!Y22</f>
        <v>-0.27272727272728048</v>
      </c>
      <c r="Z22" s="52">
        <f>'$2026_Pr3'!Z22-'$24'!Z22</f>
        <v>-0.45454545454546746</v>
      </c>
      <c r="AB22" s="135" t="s">
        <v>12</v>
      </c>
      <c r="AC22" s="52">
        <f>'$2026_Pr3'!AC22-'$24'!AC22</f>
        <v>1.1818181818181586</v>
      </c>
      <c r="AD22" s="52">
        <f>'$2026_Pr3'!AD22-'$24'!AD22</f>
        <v>9.0909090909065071E-2</v>
      </c>
      <c r="AE22" s="52">
        <f>'$2026_Pr3'!AE22-'$24'!AE22</f>
        <v>-0.18181818181818699</v>
      </c>
      <c r="AF22" s="52">
        <f>'$2026_Pr3'!AF22-'$24'!AF22</f>
        <v>-0.27272727272728048</v>
      </c>
      <c r="AG22" s="52">
        <f>'$2026_Pr3'!AG22-'$24'!AG22</f>
        <v>-0.36363636363637397</v>
      </c>
      <c r="AH22" s="52">
        <f>'$2026_Pr3'!AH22-'$24'!AH22</f>
        <v>-0.63636363636365445</v>
      </c>
    </row>
    <row r="23" spans="1:34" x14ac:dyDescent="0.3">
      <c r="A23" s="133">
        <v>18000</v>
      </c>
      <c r="B23" s="133">
        <v>18999</v>
      </c>
      <c r="C23" s="133"/>
      <c r="D23" s="135" t="s">
        <v>9</v>
      </c>
      <c r="E23" s="52">
        <f>'$2026_Pr3'!E23-'$24'!E23</f>
        <v>91.600000000000023</v>
      </c>
      <c r="F23" s="52">
        <f>'$2026_Pr3'!F23-'$24'!F23</f>
        <v>110.60000000000002</v>
      </c>
      <c r="G23" s="52">
        <f>'$2026_Pr3'!G23-'$24'!G23</f>
        <v>128.60000000000002</v>
      </c>
      <c r="H23" s="52">
        <f>'$2026_Pr3'!H23-'$24'!H23</f>
        <v>147.60000000000002</v>
      </c>
      <c r="I23" s="52">
        <f>'$2026_Pr3'!I23-'$24'!I23</f>
        <v>165.60000000000002</v>
      </c>
      <c r="J23" s="52">
        <f>'$2026_Pr3'!J23-'$24'!J23</f>
        <v>182.60000000000002</v>
      </c>
      <c r="L23" s="135" t="s">
        <v>10</v>
      </c>
      <c r="M23" s="52">
        <f>'$2026_Pr3'!M23-'$24'!M23</f>
        <v>236.39999999999998</v>
      </c>
      <c r="N23" s="52">
        <f>'$2026_Pr3'!N23-'$24'!N23</f>
        <v>255.39999999999998</v>
      </c>
      <c r="O23" s="52">
        <f>'$2026_Pr3'!O23-'$24'!O23</f>
        <v>274.39999999999998</v>
      </c>
      <c r="P23" s="52">
        <f>'$2026_Pr3'!P23-'$24'!P23</f>
        <v>291.39999999999998</v>
      </c>
      <c r="Q23" s="52">
        <f>'$2026_Pr3'!Q23-'$24'!Q23</f>
        <v>308.39999999999998</v>
      </c>
      <c r="R23" s="52">
        <f>'$2026_Pr3'!R23-'$24'!R23</f>
        <v>327.39999999999998</v>
      </c>
      <c r="T23" s="135" t="s">
        <v>11</v>
      </c>
      <c r="U23" s="52">
        <f>'$2026_Pr3'!U23-'$24'!U23</f>
        <v>-9.0909090909121915E-2</v>
      </c>
      <c r="V23" s="52">
        <f>'$2026_Pr3'!V23-'$24'!V23</f>
        <v>0.54545454545453254</v>
      </c>
      <c r="W23" s="52">
        <f>'$2026_Pr3'!W23-'$24'!W23</f>
        <v>-0.63636363636365445</v>
      </c>
      <c r="X23" s="52">
        <f>'$2026_Pr3'!X23-'$24'!X23</f>
        <v>1.1818181818181586</v>
      </c>
      <c r="Y23" s="52">
        <f>'$2026_Pr3'!Y23-'$24'!Y23</f>
        <v>-9.0909090909121915E-2</v>
      </c>
      <c r="Z23" s="52">
        <f>'$2026_Pr3'!Z23-'$24'!Z23</f>
        <v>-0.27272727272728048</v>
      </c>
      <c r="AB23" s="135" t="s">
        <v>12</v>
      </c>
      <c r="AC23" s="52">
        <f>'$2026_Pr3'!AC23-'$24'!AC23</f>
        <v>0.63636363636362603</v>
      </c>
      <c r="AD23" s="52">
        <f>'$2026_Pr3'!AD23-'$24'!AD23</f>
        <v>-0.45454545454546746</v>
      </c>
      <c r="AE23" s="52">
        <f>'$2026_Pr3'!AE23-'$24'!AE23</f>
        <v>0.27272727272725206</v>
      </c>
      <c r="AF23" s="52">
        <f>'$2026_Pr3'!AF23-'$24'!AF23</f>
        <v>0.18181818181815856</v>
      </c>
      <c r="AG23" s="52">
        <f>'$2026_Pr3'!AG23-'$24'!AG23</f>
        <v>9.0909090909065071E-2</v>
      </c>
      <c r="AH23" s="52">
        <f>'$2026_Pr3'!AH23-'$24'!AH23</f>
        <v>-0.18181818181818699</v>
      </c>
    </row>
    <row r="24" spans="1:34" x14ac:dyDescent="0.3">
      <c r="A24" s="133">
        <v>19000</v>
      </c>
      <c r="B24" s="133">
        <v>19999</v>
      </c>
      <c r="C24" s="133"/>
      <c r="D24" s="135" t="s">
        <v>9</v>
      </c>
      <c r="E24" s="52">
        <f>'$2026_Pr3'!E24-'$24'!E24</f>
        <v>251.60000000000002</v>
      </c>
      <c r="F24" s="52">
        <f>'$2026_Pr3'!F24-'$24'!F24</f>
        <v>115.60000000000002</v>
      </c>
      <c r="G24" s="52">
        <f>'$2026_Pr3'!G24-'$24'!G24</f>
        <v>134.60000000000002</v>
      </c>
      <c r="H24" s="52">
        <f>'$2026_Pr3'!H24-'$24'!H24</f>
        <v>153.60000000000002</v>
      </c>
      <c r="I24" s="52">
        <f>'$2026_Pr3'!I24-'$24'!I24</f>
        <v>171.60000000000002</v>
      </c>
      <c r="J24" s="52">
        <f>'$2026_Pr3'!J24-'$24'!J24</f>
        <v>188.60000000000002</v>
      </c>
      <c r="L24" s="135" t="s">
        <v>10</v>
      </c>
      <c r="M24" s="52">
        <f>'$2026_Pr3'!M24-'$24'!M24</f>
        <v>404.4</v>
      </c>
      <c r="N24" s="52">
        <f>'$2026_Pr3'!N24-'$24'!N24</f>
        <v>261.39999999999998</v>
      </c>
      <c r="O24" s="52">
        <f>'$2026_Pr3'!O24-'$24'!O24</f>
        <v>280.39999999999998</v>
      </c>
      <c r="P24" s="52">
        <f>'$2026_Pr3'!P24-'$24'!P24</f>
        <v>297.39999999999998</v>
      </c>
      <c r="Q24" s="52">
        <f>'$2026_Pr3'!Q24-'$24'!Q24</f>
        <v>315.39999999999998</v>
      </c>
      <c r="R24" s="52">
        <f>'$2026_Pr3'!R24-'$24'!R24</f>
        <v>334.4</v>
      </c>
      <c r="T24" s="135" t="s">
        <v>11</v>
      </c>
      <c r="U24" s="52">
        <f>'$2026_Pr3'!U24-'$24'!U24</f>
        <v>191.81818181818181</v>
      </c>
      <c r="V24" s="52">
        <f>'$2026_Pr3'!V24-'$24'!V24</f>
        <v>0.45454545454543904</v>
      </c>
      <c r="W24" s="52">
        <f>'$2026_Pr3'!W24-'$24'!W24</f>
        <v>0.27272727272725206</v>
      </c>
      <c r="X24" s="52">
        <f>'$2026_Pr3'!X24-'$24'!X24</f>
        <v>1.1818181818181586</v>
      </c>
      <c r="Y24" s="52">
        <f>'$2026_Pr3'!Y24-'$24'!Y24</f>
        <v>-9.0909090909093493E-2</v>
      </c>
      <c r="Z24" s="52">
        <f>'$2026_Pr3'!Z24-'$24'!Z24</f>
        <v>-0.27272727272728048</v>
      </c>
      <c r="AB24" s="135" t="s">
        <v>12</v>
      </c>
      <c r="AC24" s="52">
        <f>'$2026_Pr3'!AC24-'$24'!AC24</f>
        <v>130.90909090909091</v>
      </c>
      <c r="AD24" s="52">
        <f>'$2026_Pr3'!AD24-'$24'!AD24</f>
        <v>-0.18181818181818699</v>
      </c>
      <c r="AE24" s="52">
        <f>'$2026_Pr3'!AE24-'$24'!AE24</f>
        <v>-0.36363636363637397</v>
      </c>
      <c r="AF24" s="52">
        <f>'$2026_Pr3'!AF24-'$24'!AF24</f>
        <v>-0.45454545454546746</v>
      </c>
      <c r="AG24" s="52">
        <f>'$2026_Pr3'!AG24-'$24'!AG24</f>
        <v>-0.54545454545456096</v>
      </c>
      <c r="AH24" s="52">
        <f>'$2026_Pr3'!AH24-'$24'!AH24</f>
        <v>0.18181818181815856</v>
      </c>
    </row>
    <row r="25" spans="1:34" x14ac:dyDescent="0.3">
      <c r="A25" s="133">
        <v>20000</v>
      </c>
      <c r="B25" s="133">
        <v>20999</v>
      </c>
      <c r="C25" s="133"/>
      <c r="D25" s="135" t="s">
        <v>9</v>
      </c>
      <c r="E25" s="52">
        <f>'$2026_Pr3'!E25-'$24'!E25</f>
        <v>241.60000000000002</v>
      </c>
      <c r="F25" s="52">
        <f>'$2026_Pr3'!F25-'$24'!F25</f>
        <v>119.60000000000002</v>
      </c>
      <c r="G25" s="52">
        <f>'$2026_Pr3'!G25-'$24'!G25</f>
        <v>138.60000000000002</v>
      </c>
      <c r="H25" s="52">
        <f>'$2026_Pr3'!H25-'$24'!H25</f>
        <v>157.60000000000002</v>
      </c>
      <c r="I25" s="52">
        <f>'$2026_Pr3'!I25-'$24'!I25</f>
        <v>175.60000000000002</v>
      </c>
      <c r="J25" s="52">
        <f>'$2026_Pr3'!J25-'$24'!J25</f>
        <v>193.60000000000002</v>
      </c>
      <c r="L25" s="135" t="s">
        <v>10</v>
      </c>
      <c r="M25" s="52">
        <f>'$2026_Pr3'!M25-'$24'!M25</f>
        <v>394.4</v>
      </c>
      <c r="N25" s="52">
        <f>'$2026_Pr3'!N25-'$24'!N25</f>
        <v>266.39999999999998</v>
      </c>
      <c r="O25" s="52">
        <f>'$2026_Pr3'!O25-'$24'!O25</f>
        <v>285.39999999999998</v>
      </c>
      <c r="P25" s="52">
        <f>'$2026_Pr3'!P25-'$24'!P25</f>
        <v>302.39999999999998</v>
      </c>
      <c r="Q25" s="52">
        <f>'$2026_Pr3'!Q25-'$24'!Q25</f>
        <v>320.39999999999998</v>
      </c>
      <c r="R25" s="52">
        <f>'$2026_Pr3'!R25-'$24'!R25</f>
        <v>339.4</v>
      </c>
      <c r="T25" s="135" t="s">
        <v>11</v>
      </c>
      <c r="U25" s="52">
        <f>'$2026_Pr3'!U25-'$24'!U25</f>
        <v>174.54545454545453</v>
      </c>
      <c r="V25" s="52">
        <f>'$2026_Pr3'!V25-'$24'!V25</f>
        <v>1.1818181818181586</v>
      </c>
      <c r="W25" s="52">
        <f>'$2026_Pr3'!W25-'$24'!W25</f>
        <v>9.0909090909065071E-2</v>
      </c>
      <c r="X25" s="52">
        <f>'$2026_Pr3'!X25-'$24'!X25</f>
        <v>0.99999999999997158</v>
      </c>
      <c r="Y25" s="52">
        <f>'$2026_Pr3'!Y25-'$24'!Y25</f>
        <v>-0.27272727272728048</v>
      </c>
      <c r="Z25" s="52">
        <f>'$2026_Pr3'!Z25-'$24'!Z25</f>
        <v>-0.45454545454546746</v>
      </c>
      <c r="AB25" s="135" t="s">
        <v>12</v>
      </c>
      <c r="AC25" s="52">
        <f>'$2026_Pr3'!AC25-'$24'!AC25</f>
        <v>119.09090909090908</v>
      </c>
      <c r="AD25" s="52">
        <f>'$2026_Pr3'!AD25-'$24'!AD25</f>
        <v>0</v>
      </c>
      <c r="AE25" s="52">
        <f>'$2026_Pr3'!AE25-'$24'!AE25</f>
        <v>-0.18181818181818699</v>
      </c>
      <c r="AF25" s="52">
        <f>'$2026_Pr3'!AF25-'$24'!AF25</f>
        <v>-0.27272727272728048</v>
      </c>
      <c r="AG25" s="52">
        <f>'$2026_Pr3'!AG25-'$24'!AG25</f>
        <v>-0.36363636363637397</v>
      </c>
      <c r="AH25" s="52">
        <f>'$2026_Pr3'!AH25-'$24'!AH25</f>
        <v>-0.54545454545456096</v>
      </c>
    </row>
    <row r="26" spans="1:34" x14ac:dyDescent="0.3">
      <c r="A26" s="133">
        <v>21000</v>
      </c>
      <c r="B26" s="133">
        <v>21999</v>
      </c>
      <c r="C26" s="133"/>
      <c r="D26" s="135" t="s">
        <v>9</v>
      </c>
      <c r="E26" s="52">
        <f>'$2026_Pr3'!E26-'$24'!E26</f>
        <v>231.60000000000002</v>
      </c>
      <c r="F26" s="52">
        <f>'$2026_Pr3'!F26-'$24'!F26</f>
        <v>122.60000000000002</v>
      </c>
      <c r="G26" s="52">
        <f>'$2026_Pr3'!G26-'$24'!G26</f>
        <v>141.60000000000002</v>
      </c>
      <c r="H26" s="52">
        <f>'$2026_Pr3'!H26-'$24'!H26</f>
        <v>160.60000000000002</v>
      </c>
      <c r="I26" s="52">
        <f>'$2026_Pr3'!I26-'$24'!I26</f>
        <v>178.60000000000002</v>
      </c>
      <c r="J26" s="52">
        <f>'$2026_Pr3'!J26-'$24'!J26</f>
        <v>196.60000000000002</v>
      </c>
      <c r="L26" s="135" t="s">
        <v>10</v>
      </c>
      <c r="M26" s="52">
        <f>'$2026_Pr3'!M26-'$24'!M26</f>
        <v>384.4</v>
      </c>
      <c r="N26" s="52">
        <f>'$2026_Pr3'!N26-'$24'!N26</f>
        <v>269.39999999999998</v>
      </c>
      <c r="O26" s="52">
        <f>'$2026_Pr3'!O26-'$24'!O26</f>
        <v>288.39999999999998</v>
      </c>
      <c r="P26" s="52">
        <f>'$2026_Pr3'!P26-'$24'!P26</f>
        <v>306.39999999999998</v>
      </c>
      <c r="Q26" s="52">
        <f>'$2026_Pr3'!Q26-'$24'!Q26</f>
        <v>324.39999999999998</v>
      </c>
      <c r="R26" s="52">
        <f>'$2026_Pr3'!R26-'$24'!R26</f>
        <v>343.4</v>
      </c>
      <c r="T26" s="135" t="s">
        <v>11</v>
      </c>
      <c r="U26" s="52">
        <f>'$2026_Pr3'!U26-'$24'!U26</f>
        <v>159.09090909090907</v>
      </c>
      <c r="V26" s="52">
        <f>'$2026_Pr3'!V26-'$24'!V26</f>
        <v>0.81818181818181301</v>
      </c>
      <c r="W26" s="52">
        <f>'$2026_Pr3'!W26-'$24'!W26</f>
        <v>-0.27272727272728048</v>
      </c>
      <c r="X26" s="52">
        <f>'$2026_Pr3'!X26-'$24'!X26</f>
        <v>0.63636363636362603</v>
      </c>
      <c r="Y26" s="52">
        <f>'$2026_Pr3'!Y26-'$24'!Y26</f>
        <v>-0.63636363636365445</v>
      </c>
      <c r="Z26" s="52">
        <f>'$2026_Pr3'!Z26-'$24'!Z26</f>
        <v>0.18181818181815856</v>
      </c>
      <c r="AB26" s="135" t="s">
        <v>12</v>
      </c>
      <c r="AC26" s="52">
        <f>'$2026_Pr3'!AC26-'$24'!AC26</f>
        <v>108.18181818181817</v>
      </c>
      <c r="AD26" s="52">
        <f>'$2026_Pr3'!AD26-'$24'!AD26</f>
        <v>9.0909090909079282E-2</v>
      </c>
      <c r="AE26" s="52">
        <f>'$2026_Pr3'!AE26-'$24'!AE26</f>
        <v>-9.0909090909093493E-2</v>
      </c>
      <c r="AF26" s="52">
        <f>'$2026_Pr3'!AF26-'$24'!AF26</f>
        <v>-0.18181818181818699</v>
      </c>
      <c r="AG26" s="52">
        <f>'$2026_Pr3'!AG26-'$24'!AG26</f>
        <v>-0.27272727272728048</v>
      </c>
      <c r="AH26" s="52">
        <f>'$2026_Pr3'!AH26-'$24'!AH26</f>
        <v>-0.45454545454546746</v>
      </c>
    </row>
    <row r="27" spans="1:34" x14ac:dyDescent="0.3">
      <c r="A27" s="133">
        <v>22000</v>
      </c>
      <c r="B27" s="133">
        <v>22999</v>
      </c>
      <c r="C27" s="133"/>
      <c r="D27" s="135" t="s">
        <v>9</v>
      </c>
      <c r="E27" s="52">
        <f>'$2026_Pr3'!E27-'$24'!E27</f>
        <v>221.60000000000002</v>
      </c>
      <c r="F27" s="52">
        <f>'$2026_Pr3'!F27-'$24'!F27</f>
        <v>124.60000000000002</v>
      </c>
      <c r="G27" s="52">
        <f>'$2026_Pr3'!G27-'$24'!G27</f>
        <v>143.60000000000002</v>
      </c>
      <c r="H27" s="52">
        <f>'$2026_Pr3'!H27-'$24'!H27</f>
        <v>162.60000000000002</v>
      </c>
      <c r="I27" s="52">
        <f>'$2026_Pr3'!I27-'$24'!I27</f>
        <v>180.60000000000002</v>
      </c>
      <c r="J27" s="52">
        <f>'$2026_Pr3'!J27-'$24'!J27</f>
        <v>198.60000000000002</v>
      </c>
      <c r="L27" s="135" t="s">
        <v>10</v>
      </c>
      <c r="M27" s="52">
        <f>'$2026_Pr3'!M27-'$24'!M27</f>
        <v>374.4</v>
      </c>
      <c r="N27" s="52">
        <f>'$2026_Pr3'!N27-'$24'!N27</f>
        <v>271.39999999999998</v>
      </c>
      <c r="O27" s="52">
        <f>'$2026_Pr3'!O27-'$24'!O27</f>
        <v>290.39999999999998</v>
      </c>
      <c r="P27" s="52">
        <f>'$2026_Pr3'!P27-'$24'!P27</f>
        <v>308.39999999999998</v>
      </c>
      <c r="Q27" s="52">
        <f>'$2026_Pr3'!Q27-'$24'!Q27</f>
        <v>327.39999999999998</v>
      </c>
      <c r="R27" s="52">
        <f>'$2026_Pr3'!R27-'$24'!R27</f>
        <v>346.4</v>
      </c>
      <c r="T27" s="135" t="s">
        <v>11</v>
      </c>
      <c r="U27" s="52">
        <f>'$2026_Pr3'!U27-'$24'!U27</f>
        <v>144.54545454545453</v>
      </c>
      <c r="V27" s="52">
        <f>'$2026_Pr3'!V27-'$24'!V27</f>
        <v>0.27272727272725206</v>
      </c>
      <c r="W27" s="52">
        <f>'$2026_Pr3'!W27-'$24'!W27</f>
        <v>0.18181818181815856</v>
      </c>
      <c r="X27" s="52">
        <f>'$2026_Pr3'!X27-'$24'!X27</f>
        <v>1.0909090909090651</v>
      </c>
      <c r="Y27" s="52">
        <f>'$2026_Pr3'!Y27-'$24'!Y27</f>
        <v>-0.18181818181818699</v>
      </c>
      <c r="Z27" s="52">
        <f>'$2026_Pr3'!Z27-'$24'!Z27</f>
        <v>-0.27272727272728048</v>
      </c>
      <c r="AB27" s="135" t="s">
        <v>12</v>
      </c>
      <c r="AC27" s="52">
        <f>'$2026_Pr3'!AC27-'$24'!AC27</f>
        <v>98.181818181818173</v>
      </c>
      <c r="AD27" s="52">
        <f>'$2026_Pr3'!AD27-'$24'!AD27</f>
        <v>-0.90909090909092072</v>
      </c>
      <c r="AE27" s="52">
        <f>'$2026_Pr3'!AE27-'$24'!AE27</f>
        <v>-9.0909090909093493E-2</v>
      </c>
      <c r="AF27" s="52">
        <f>'$2026_Pr3'!AF27-'$24'!AF27</f>
        <v>-0.18181818181818699</v>
      </c>
      <c r="AG27" s="52">
        <f>'$2026_Pr3'!AG27-'$24'!AG27</f>
        <v>-0.27272727272728048</v>
      </c>
      <c r="AH27" s="52">
        <f>'$2026_Pr3'!AH27-'$24'!AH27</f>
        <v>-0.45454545454546746</v>
      </c>
    </row>
    <row r="28" spans="1:34" x14ac:dyDescent="0.3">
      <c r="A28" s="133">
        <v>23000</v>
      </c>
      <c r="B28" s="133">
        <v>23999</v>
      </c>
      <c r="C28" s="133"/>
      <c r="D28" s="135" t="s">
        <v>9</v>
      </c>
      <c r="E28" s="52">
        <f>'$2026_Pr3'!E28-'$24'!E28</f>
        <v>211.60000000000002</v>
      </c>
      <c r="F28" s="52">
        <f>'$2026_Pr3'!F28-'$24'!F28</f>
        <v>125.60000000000002</v>
      </c>
      <c r="G28" s="52">
        <f>'$2026_Pr3'!G28-'$24'!G28</f>
        <v>144.60000000000002</v>
      </c>
      <c r="H28" s="52">
        <f>'$2026_Pr3'!H28-'$24'!H28</f>
        <v>163.60000000000002</v>
      </c>
      <c r="I28" s="52">
        <f>'$2026_Pr3'!I28-'$24'!I28</f>
        <v>181.60000000000002</v>
      </c>
      <c r="J28" s="52">
        <f>'$2026_Pr3'!J28-'$24'!J28</f>
        <v>199.60000000000002</v>
      </c>
      <c r="L28" s="135" t="s">
        <v>10</v>
      </c>
      <c r="M28" s="52">
        <f>'$2026_Pr3'!M28-'$24'!M28</f>
        <v>364.4</v>
      </c>
      <c r="N28" s="52">
        <f>'$2026_Pr3'!N28-'$24'!N28</f>
        <v>272.39999999999998</v>
      </c>
      <c r="O28" s="52">
        <f>'$2026_Pr3'!O28-'$24'!O28</f>
        <v>291.39999999999998</v>
      </c>
      <c r="P28" s="52">
        <f>'$2026_Pr3'!P28-'$24'!P28</f>
        <v>309.39999999999998</v>
      </c>
      <c r="Q28" s="52">
        <f>'$2026_Pr3'!Q28-'$24'!Q28</f>
        <v>328.4</v>
      </c>
      <c r="R28" s="52">
        <f>'$2026_Pr3'!R28-'$24'!R28</f>
        <v>348.4</v>
      </c>
      <c r="T28" s="135" t="s">
        <v>11</v>
      </c>
      <c r="U28" s="52">
        <f>'$2026_Pr3'!U28-'$24'!U28</f>
        <v>131.81818181818181</v>
      </c>
      <c r="V28" s="52">
        <f>'$2026_Pr3'!V28-'$24'!V28</f>
        <v>-0.36363636363637397</v>
      </c>
      <c r="W28" s="52">
        <f>'$2026_Pr3'!W28-'$24'!W28</f>
        <v>-0.45454545454546746</v>
      </c>
      <c r="X28" s="52">
        <f>'$2026_Pr3'!X28-'$24'!X28</f>
        <v>0.45454545454543904</v>
      </c>
      <c r="Y28" s="52">
        <f>'$2026_Pr3'!Y28-'$24'!Y28</f>
        <v>0.18181818181815856</v>
      </c>
      <c r="Z28" s="52">
        <f>'$2026_Pr3'!Z28-'$24'!Z28</f>
        <v>9.0909090909093493E-2</v>
      </c>
      <c r="AB28" s="135" t="s">
        <v>12</v>
      </c>
      <c r="AC28" s="52">
        <f>'$2026_Pr3'!AC28-'$24'!AC28</f>
        <v>90.909090909090907</v>
      </c>
      <c r="AD28" s="52">
        <f>'$2026_Pr3'!AD28-'$24'!AD28</f>
        <v>-9.0909090909090935</v>
      </c>
      <c r="AE28" s="52">
        <f>'$2026_Pr3'!AE28-'$24'!AE28</f>
        <v>-8.181818181818187</v>
      </c>
      <c r="AF28" s="52">
        <f>'$2026_Pr3'!AF28-'$24'!AF28</f>
        <v>-7.2727272727272805</v>
      </c>
      <c r="AG28" s="52">
        <f>'$2026_Pr3'!AG28-'$24'!AG28</f>
        <v>-6.363636363636374</v>
      </c>
      <c r="AH28" s="52">
        <f>'$2026_Pr3'!AH28-'$24'!AH28</f>
        <v>-4.5454545454545467</v>
      </c>
    </row>
    <row r="29" spans="1:34" x14ac:dyDescent="0.3">
      <c r="A29" s="133">
        <v>24000</v>
      </c>
      <c r="B29" s="133">
        <v>24999</v>
      </c>
      <c r="C29" s="133"/>
      <c r="D29" s="135" t="s">
        <v>9</v>
      </c>
      <c r="E29" s="52">
        <f>'$2026_Pr3'!E29-'$24'!E29</f>
        <v>201.60000000000002</v>
      </c>
      <c r="F29" s="52">
        <f>'$2026_Pr3'!F29-'$24'!F29</f>
        <v>121.60000000000002</v>
      </c>
      <c r="G29" s="52">
        <f>'$2026_Pr3'!G29-'$24'!G29</f>
        <v>141.60000000000002</v>
      </c>
      <c r="H29" s="52">
        <f>'$2026_Pr3'!H29-'$24'!H29</f>
        <v>161.60000000000002</v>
      </c>
      <c r="I29" s="52">
        <f>'$2026_Pr3'!I29-'$24'!I29</f>
        <v>181.60000000000002</v>
      </c>
      <c r="J29" s="52">
        <f>'$2026_Pr3'!J29-'$24'!J29</f>
        <v>199.60000000000002</v>
      </c>
      <c r="L29" s="135" t="s">
        <v>10</v>
      </c>
      <c r="M29" s="52">
        <f>'$2026_Pr3'!M29-'$24'!M29</f>
        <v>354.4</v>
      </c>
      <c r="N29" s="52">
        <f>'$2026_Pr3'!N29-'$24'!N29</f>
        <v>272.39999999999998</v>
      </c>
      <c r="O29" s="52">
        <f>'$2026_Pr3'!O29-'$24'!O29</f>
        <v>291.39999999999998</v>
      </c>
      <c r="P29" s="52">
        <f>'$2026_Pr3'!P29-'$24'!P29</f>
        <v>309.39999999999998</v>
      </c>
      <c r="Q29" s="52">
        <f>'$2026_Pr3'!Q29-'$24'!Q29</f>
        <v>328.4</v>
      </c>
      <c r="R29" s="52">
        <f>'$2026_Pr3'!R29-'$24'!R29</f>
        <v>348.4</v>
      </c>
      <c r="T29" s="135" t="s">
        <v>11</v>
      </c>
      <c r="U29" s="52">
        <f>'$2026_Pr3'!U29-'$24'!U29</f>
        <v>0</v>
      </c>
      <c r="V29" s="52">
        <f>'$2026_Pr3'!V29-'$24'!V29</f>
        <v>-0.18181818181818699</v>
      </c>
      <c r="W29" s="52">
        <f>'$2026_Pr3'!W29-'$24'!W29</f>
        <v>-0.27272727272728048</v>
      </c>
      <c r="X29" s="52">
        <f>'$2026_Pr3'!X29-'$24'!X29</f>
        <v>0.63636363636362603</v>
      </c>
      <c r="Y29" s="52">
        <f>'$2026_Pr3'!Y29-'$24'!Y29</f>
        <v>-0.54545454545456096</v>
      </c>
      <c r="Z29" s="52">
        <f>'$2026_Pr3'!Z29-'$24'!Z29</f>
        <v>0.36363636363635976</v>
      </c>
      <c r="AB29" s="135" t="s">
        <v>12</v>
      </c>
      <c r="AC29" s="52">
        <f>'$2026_Pr3'!AC29-'$24'!AC29</f>
        <v>0</v>
      </c>
      <c r="AD29" s="52">
        <f>'$2026_Pr3'!AD29-'$24'!AD29</f>
        <v>-9.0909090909090935</v>
      </c>
      <c r="AE29" s="52">
        <f>'$2026_Pr3'!AE29-'$24'!AE29</f>
        <v>-9.0909090909090935</v>
      </c>
      <c r="AF29" s="52">
        <f>'$2026_Pr3'!AF29-'$24'!AF29</f>
        <v>-9.0909090909090935</v>
      </c>
      <c r="AG29" s="52">
        <f>'$2026_Pr3'!AG29-'$24'!AG29</f>
        <v>-9.0909090909090935</v>
      </c>
      <c r="AH29" s="52">
        <f>'$2026_Pr3'!AH29-'$24'!AH29</f>
        <v>-9.0909090909090935</v>
      </c>
    </row>
    <row r="30" spans="1:34" x14ac:dyDescent="0.3">
      <c r="A30" s="133">
        <v>25000</v>
      </c>
      <c r="B30" s="133">
        <v>25999</v>
      </c>
      <c r="C30" s="133"/>
      <c r="D30" s="135" t="s">
        <v>9</v>
      </c>
      <c r="E30" s="52">
        <f>'$2026_Pr3'!E30-'$24'!E30</f>
        <v>191.60000000000002</v>
      </c>
      <c r="F30" s="52">
        <f>'$2026_Pr3'!F30-'$24'!F30</f>
        <v>111.60000000000002</v>
      </c>
      <c r="G30" s="52">
        <f>'$2026_Pr3'!G30-'$24'!G30</f>
        <v>131.60000000000002</v>
      </c>
      <c r="H30" s="52">
        <f>'$2026_Pr3'!H30-'$24'!H30</f>
        <v>151.60000000000002</v>
      </c>
      <c r="I30" s="52">
        <f>'$2026_Pr3'!I30-'$24'!I30</f>
        <v>171.60000000000002</v>
      </c>
      <c r="J30" s="52">
        <f>'$2026_Pr3'!J30-'$24'!J30</f>
        <v>191.60000000000002</v>
      </c>
      <c r="L30" s="135" t="s">
        <v>10</v>
      </c>
      <c r="M30" s="52">
        <f>'$2026_Pr3'!M30-'$24'!M30</f>
        <v>344.4</v>
      </c>
      <c r="N30" s="52">
        <f>'$2026_Pr3'!N30-'$24'!N30</f>
        <v>264.39999999999998</v>
      </c>
      <c r="O30" s="52">
        <f>'$2026_Pr3'!O30-'$24'!O30</f>
        <v>284.39999999999998</v>
      </c>
      <c r="P30" s="52">
        <f>'$2026_Pr3'!P30-'$24'!P30</f>
        <v>304.39999999999998</v>
      </c>
      <c r="Q30" s="52">
        <f>'$2026_Pr3'!Q30-'$24'!Q30</f>
        <v>324.39999999999998</v>
      </c>
      <c r="R30" s="52">
        <f>'$2026_Pr3'!R30-'$24'!R30</f>
        <v>344.4</v>
      </c>
      <c r="T30" s="135" t="s">
        <v>11</v>
      </c>
      <c r="U30" s="52">
        <f>'$2026_Pr3'!U30-'$24'!U30</f>
        <v>0</v>
      </c>
      <c r="V30" s="52">
        <f>'$2026_Pr3'!V30-'$24'!V30</f>
        <v>-9.0909090909093493E-2</v>
      </c>
      <c r="W30" s="52">
        <f>'$2026_Pr3'!W30-'$24'!W30</f>
        <v>-0.18181818181818699</v>
      </c>
      <c r="X30" s="52">
        <f>'$2026_Pr3'!X30-'$24'!X30</f>
        <v>0.72727272727271952</v>
      </c>
      <c r="Y30" s="52">
        <f>'$2026_Pr3'!Y30-'$24'!Y30</f>
        <v>-0.45454545454546746</v>
      </c>
      <c r="Z30" s="52">
        <f>'$2026_Pr3'!Z30-'$24'!Z30</f>
        <v>-0.45454545454546746</v>
      </c>
      <c r="AB30" s="135" t="s">
        <v>12</v>
      </c>
      <c r="AC30" s="52">
        <f>'$2026_Pr3'!AC30-'$24'!AC30</f>
        <v>0</v>
      </c>
      <c r="AD30" s="52">
        <f>'$2026_Pr3'!AD30-'$24'!AD30</f>
        <v>-9.0909090909090935</v>
      </c>
      <c r="AE30" s="52">
        <f>'$2026_Pr3'!AE30-'$24'!AE30</f>
        <v>-9.0909090909090935</v>
      </c>
      <c r="AF30" s="52">
        <f>'$2026_Pr3'!AF30-'$24'!AF30</f>
        <v>-9.0909090909090935</v>
      </c>
      <c r="AG30" s="52">
        <f>'$2026_Pr3'!AG30-'$24'!AG30</f>
        <v>-9.0909090909090935</v>
      </c>
      <c r="AH30" s="52">
        <f>'$2026_Pr3'!AH30-'$24'!AH30</f>
        <v>-9.0909090909090935</v>
      </c>
    </row>
    <row r="31" spans="1:34" x14ac:dyDescent="0.3">
      <c r="A31" s="133">
        <v>26000</v>
      </c>
      <c r="B31" s="133">
        <v>26999</v>
      </c>
      <c r="C31" s="133"/>
      <c r="D31" s="135" t="s">
        <v>9</v>
      </c>
      <c r="E31" s="52">
        <f>'$2026_Pr3'!E31-'$24'!E31</f>
        <v>181.60000000000002</v>
      </c>
      <c r="F31" s="52">
        <f>'$2026_Pr3'!F31-'$24'!F31</f>
        <v>201.60000000000002</v>
      </c>
      <c r="G31" s="52">
        <f>'$2026_Pr3'!G31-'$24'!G31</f>
        <v>121.60000000000002</v>
      </c>
      <c r="H31" s="52">
        <f>'$2026_Pr3'!H31-'$24'!H31</f>
        <v>141.60000000000002</v>
      </c>
      <c r="I31" s="52">
        <f>'$2026_Pr3'!I31-'$24'!I31</f>
        <v>161.60000000000002</v>
      </c>
      <c r="J31" s="52">
        <f>'$2026_Pr3'!J31-'$24'!J31</f>
        <v>181.60000000000002</v>
      </c>
      <c r="L31" s="135" t="s">
        <v>10</v>
      </c>
      <c r="M31" s="52">
        <f>'$2026_Pr3'!M31-'$24'!M31</f>
        <v>334.4</v>
      </c>
      <c r="N31" s="52">
        <f>'$2026_Pr3'!N31-'$24'!N31</f>
        <v>354.4</v>
      </c>
      <c r="O31" s="52">
        <f>'$2026_Pr3'!O31-'$24'!O31</f>
        <v>274.39999999999998</v>
      </c>
      <c r="P31" s="52">
        <f>'$2026_Pr3'!P31-'$24'!P31</f>
        <v>294.39999999999998</v>
      </c>
      <c r="Q31" s="52">
        <f>'$2026_Pr3'!Q31-'$24'!Q31</f>
        <v>314.39999999999998</v>
      </c>
      <c r="R31" s="52">
        <f>'$2026_Pr3'!R31-'$24'!R31</f>
        <v>334.4</v>
      </c>
      <c r="T31" s="135" t="s">
        <v>11</v>
      </c>
      <c r="U31" s="52">
        <f>'$2026_Pr3'!U31-'$24'!U31</f>
        <v>0</v>
      </c>
      <c r="V31" s="52">
        <f>'$2026_Pr3'!V31-'$24'!V31</f>
        <v>100.90909090909091</v>
      </c>
      <c r="W31" s="52">
        <f>'$2026_Pr3'!W31-'$24'!W31</f>
        <v>-0.18181818181818699</v>
      </c>
      <c r="X31" s="52">
        <f>'$2026_Pr3'!X31-'$24'!X31</f>
        <v>0.72727272727271952</v>
      </c>
      <c r="Y31" s="52">
        <f>'$2026_Pr3'!Y31-'$24'!Y31</f>
        <v>-0.45454545454546746</v>
      </c>
      <c r="Z31" s="52">
        <f>'$2026_Pr3'!Z31-'$24'!Z31</f>
        <v>-0.45454545454546746</v>
      </c>
      <c r="AB31" s="135" t="s">
        <v>12</v>
      </c>
      <c r="AC31" s="52">
        <f>'$2026_Pr3'!AC31-'$24'!AC31</f>
        <v>0</v>
      </c>
      <c r="AD31" s="52">
        <f>'$2026_Pr3'!AD31-'$24'!AD31</f>
        <v>90.909090909090907</v>
      </c>
      <c r="AE31" s="52">
        <f>'$2026_Pr3'!AE31-'$24'!AE31</f>
        <v>-9.0909090909090935</v>
      </c>
      <c r="AF31" s="52">
        <f>'$2026_Pr3'!AF31-'$24'!AF31</f>
        <v>-9.0909090909090935</v>
      </c>
      <c r="AG31" s="52">
        <f>'$2026_Pr3'!AG31-'$24'!AG31</f>
        <v>-9.0909090909090935</v>
      </c>
      <c r="AH31" s="52">
        <f>'$2026_Pr3'!AH31-'$24'!AH31</f>
        <v>-9.0909090909090935</v>
      </c>
    </row>
    <row r="32" spans="1:34" x14ac:dyDescent="0.3">
      <c r="A32" s="133">
        <v>27000</v>
      </c>
      <c r="B32" s="133">
        <v>27999</v>
      </c>
      <c r="C32" s="133"/>
      <c r="D32" s="135" t="s">
        <v>9</v>
      </c>
      <c r="E32" s="52">
        <f>'$2026_Pr3'!E32-'$24'!E32</f>
        <v>171.60000000000002</v>
      </c>
      <c r="F32" s="52">
        <f>'$2026_Pr3'!F32-'$24'!F32</f>
        <v>191.60000000000002</v>
      </c>
      <c r="G32" s="52">
        <f>'$2026_Pr3'!G32-'$24'!G32</f>
        <v>111.60000000000002</v>
      </c>
      <c r="H32" s="52">
        <f>'$2026_Pr3'!H32-'$24'!H32</f>
        <v>131.60000000000002</v>
      </c>
      <c r="I32" s="52">
        <f>'$2026_Pr3'!I32-'$24'!I32</f>
        <v>151.60000000000002</v>
      </c>
      <c r="J32" s="52">
        <f>'$2026_Pr3'!J32-'$24'!J32</f>
        <v>171.60000000000002</v>
      </c>
      <c r="L32" s="135" t="s">
        <v>10</v>
      </c>
      <c r="M32" s="52">
        <f>'$2026_Pr3'!M32-'$24'!M32</f>
        <v>324.39999999999998</v>
      </c>
      <c r="N32" s="52">
        <f>'$2026_Pr3'!N32-'$24'!N32</f>
        <v>344.4</v>
      </c>
      <c r="O32" s="52">
        <f>'$2026_Pr3'!O32-'$24'!O32</f>
        <v>264.39999999999998</v>
      </c>
      <c r="P32" s="52">
        <f>'$2026_Pr3'!P32-'$24'!P32</f>
        <v>284.39999999999998</v>
      </c>
      <c r="Q32" s="52">
        <f>'$2026_Pr3'!Q32-'$24'!Q32</f>
        <v>304.39999999999998</v>
      </c>
      <c r="R32" s="52">
        <f>'$2026_Pr3'!R32-'$24'!R32</f>
        <v>324.39999999999998</v>
      </c>
      <c r="T32" s="135" t="s">
        <v>11</v>
      </c>
      <c r="U32" s="52">
        <f>'$2026_Pr3'!U32-'$24'!U32</f>
        <v>0</v>
      </c>
      <c r="V32" s="52">
        <f>'$2026_Pr3'!V32-'$24'!V32</f>
        <v>91.818181818181813</v>
      </c>
      <c r="W32" s="52">
        <f>'$2026_Pr3'!W32-'$24'!W32</f>
        <v>-7.2727272727272805</v>
      </c>
      <c r="X32" s="52">
        <f>'$2026_Pr3'!X32-'$24'!X32</f>
        <v>-6.363636363636374</v>
      </c>
      <c r="Y32" s="52">
        <f>'$2026_Pr3'!Y32-'$24'!Y32</f>
        <v>-4.5454545454545467</v>
      </c>
      <c r="Z32" s="52">
        <f>'$2026_Pr3'!Z32-'$24'!Z32</f>
        <v>-4.5454545454545467</v>
      </c>
      <c r="AB32" s="135" t="s">
        <v>12</v>
      </c>
      <c r="AC32" s="52">
        <f>'$2026_Pr3'!AC32-'$24'!AC32</f>
        <v>0</v>
      </c>
      <c r="AD32" s="52">
        <f>'$2026_Pr3'!AD32-'$24'!AD32</f>
        <v>90.909090909090907</v>
      </c>
      <c r="AE32" s="52">
        <f>'$2026_Pr3'!AE32-'$24'!AE32</f>
        <v>-9.0909090909090935</v>
      </c>
      <c r="AF32" s="52">
        <f>'$2026_Pr3'!AF32-'$24'!AF32</f>
        <v>-9.0909090909090935</v>
      </c>
      <c r="AG32" s="52">
        <f>'$2026_Pr3'!AG32-'$24'!AG32</f>
        <v>-9.0909090909090935</v>
      </c>
      <c r="AH32" s="52">
        <f>'$2026_Pr3'!AH32-'$24'!AH32</f>
        <v>-9.0909090909090935</v>
      </c>
    </row>
    <row r="33" spans="1:34" x14ac:dyDescent="0.3">
      <c r="A33" s="133">
        <v>28000</v>
      </c>
      <c r="B33" s="133">
        <v>28999</v>
      </c>
      <c r="C33" s="133"/>
      <c r="D33" s="135" t="s">
        <v>9</v>
      </c>
      <c r="E33" s="52">
        <f>'$2026_Pr3'!E33-'$24'!E33</f>
        <v>161.60000000000002</v>
      </c>
      <c r="F33" s="52">
        <f>'$2026_Pr3'!F33-'$24'!F33</f>
        <v>181.60000000000002</v>
      </c>
      <c r="G33" s="52">
        <f>'$2026_Pr3'!G33-'$24'!G33</f>
        <v>101.60000000000002</v>
      </c>
      <c r="H33" s="52">
        <f>'$2026_Pr3'!H33-'$24'!H33</f>
        <v>121.60000000000002</v>
      </c>
      <c r="I33" s="52">
        <f>'$2026_Pr3'!I33-'$24'!I33</f>
        <v>141.60000000000002</v>
      </c>
      <c r="J33" s="52">
        <f>'$2026_Pr3'!J33-'$24'!J33</f>
        <v>161.60000000000002</v>
      </c>
      <c r="L33" s="135" t="s">
        <v>10</v>
      </c>
      <c r="M33" s="52">
        <f>'$2026_Pr3'!M33-'$24'!M33</f>
        <v>314.39999999999998</v>
      </c>
      <c r="N33" s="52">
        <f>'$2026_Pr3'!N33-'$24'!N33</f>
        <v>334.4</v>
      </c>
      <c r="O33" s="52">
        <f>'$2026_Pr3'!O33-'$24'!O33</f>
        <v>254.39999999999998</v>
      </c>
      <c r="P33" s="52">
        <f>'$2026_Pr3'!P33-'$24'!P33</f>
        <v>274.39999999999998</v>
      </c>
      <c r="Q33" s="52">
        <f>'$2026_Pr3'!Q33-'$24'!Q33</f>
        <v>294.39999999999998</v>
      </c>
      <c r="R33" s="52">
        <f>'$2026_Pr3'!R33-'$24'!R33</f>
        <v>314.39999999999998</v>
      </c>
      <c r="T33" s="135" t="s">
        <v>11</v>
      </c>
      <c r="U33" s="52">
        <f>'$2026_Pr3'!U33-'$24'!U33</f>
        <v>0</v>
      </c>
      <c r="V33" s="52">
        <f>'$2026_Pr3'!V33-'$24'!V33</f>
        <v>90.909090909090907</v>
      </c>
      <c r="W33" s="52">
        <f>'$2026_Pr3'!W33-'$24'!W33</f>
        <v>-9.0909090909090935</v>
      </c>
      <c r="X33" s="52">
        <f>'$2026_Pr3'!X33-'$24'!X33</f>
        <v>-9.0909090909090935</v>
      </c>
      <c r="Y33" s="52">
        <f>'$2026_Pr3'!Y33-'$24'!Y33</f>
        <v>-9.0909090909090935</v>
      </c>
      <c r="Z33" s="52">
        <f>'$2026_Pr3'!Z33-'$24'!Z33</f>
        <v>-9.0909090909090935</v>
      </c>
      <c r="AB33" s="135" t="s">
        <v>12</v>
      </c>
      <c r="AC33" s="52">
        <f>'$2026_Pr3'!AC33-'$24'!AC33</f>
        <v>0</v>
      </c>
      <c r="AD33" s="52">
        <f>'$2026_Pr3'!AD33-'$24'!AD33</f>
        <v>90.909090909090907</v>
      </c>
      <c r="AE33" s="52">
        <f>'$2026_Pr3'!AE33-'$24'!AE33</f>
        <v>-9.0909090909090935</v>
      </c>
      <c r="AF33" s="52">
        <f>'$2026_Pr3'!AF33-'$24'!AF33</f>
        <v>-9.0909090909090935</v>
      </c>
      <c r="AG33" s="52">
        <f>'$2026_Pr3'!AG33-'$24'!AG33</f>
        <v>-9.0909090909090935</v>
      </c>
      <c r="AH33" s="52">
        <f>'$2026_Pr3'!AH33-'$24'!AH33</f>
        <v>-9.0909090909090935</v>
      </c>
    </row>
    <row r="34" spans="1:34" x14ac:dyDescent="0.3">
      <c r="A34" s="133">
        <v>29000</v>
      </c>
      <c r="B34" s="133">
        <v>29999</v>
      </c>
      <c r="C34" s="133"/>
      <c r="D34" s="135" t="s">
        <v>9</v>
      </c>
      <c r="E34" s="52">
        <f>'$2026_Pr3'!E34-'$24'!E34</f>
        <v>151.60000000000002</v>
      </c>
      <c r="F34" s="52">
        <f>'$2026_Pr3'!F34-'$24'!F34</f>
        <v>171.60000000000002</v>
      </c>
      <c r="G34" s="52">
        <f>'$2026_Pr3'!G34-'$24'!G34</f>
        <v>91.600000000000023</v>
      </c>
      <c r="H34" s="52">
        <f>'$2026_Pr3'!H34-'$24'!H34</f>
        <v>111.60000000000002</v>
      </c>
      <c r="I34" s="52">
        <f>'$2026_Pr3'!I34-'$24'!I34</f>
        <v>131.60000000000002</v>
      </c>
      <c r="J34" s="52">
        <f>'$2026_Pr3'!J34-'$24'!J34</f>
        <v>151.60000000000002</v>
      </c>
      <c r="L34" s="135" t="s">
        <v>10</v>
      </c>
      <c r="M34" s="52">
        <f>'$2026_Pr3'!M34-'$24'!M34</f>
        <v>304.39999999999998</v>
      </c>
      <c r="N34" s="52">
        <f>'$2026_Pr3'!N34-'$24'!N34</f>
        <v>324.39999999999998</v>
      </c>
      <c r="O34" s="52">
        <f>'$2026_Pr3'!O34-'$24'!O34</f>
        <v>244.39999999999998</v>
      </c>
      <c r="P34" s="52">
        <f>'$2026_Pr3'!P34-'$24'!P34</f>
        <v>264.39999999999998</v>
      </c>
      <c r="Q34" s="52">
        <f>'$2026_Pr3'!Q34-'$24'!Q34</f>
        <v>284.39999999999998</v>
      </c>
      <c r="R34" s="52">
        <f>'$2026_Pr3'!R34-'$24'!R34</f>
        <v>304.39999999999998</v>
      </c>
      <c r="T34" s="135" t="s">
        <v>11</v>
      </c>
      <c r="U34" s="52">
        <f>'$2026_Pr3'!U34-'$24'!U34</f>
        <v>0</v>
      </c>
      <c r="V34" s="52">
        <f>'$2026_Pr3'!V34-'$24'!V34</f>
        <v>90.909090909090907</v>
      </c>
      <c r="W34" s="52">
        <f>'$2026_Pr3'!W34-'$24'!W34</f>
        <v>-9.0909090909090935</v>
      </c>
      <c r="X34" s="52">
        <f>'$2026_Pr3'!X34-'$24'!X34</f>
        <v>-9.0909090909090935</v>
      </c>
      <c r="Y34" s="52">
        <f>'$2026_Pr3'!Y34-'$24'!Y34</f>
        <v>-9.0909090909090935</v>
      </c>
      <c r="Z34" s="52">
        <f>'$2026_Pr3'!Z34-'$24'!Z34</f>
        <v>-9.0909090909090935</v>
      </c>
      <c r="AB34" s="135" t="s">
        <v>12</v>
      </c>
      <c r="AC34" s="52">
        <f>'$2026_Pr3'!AC34-'$24'!AC34</f>
        <v>0</v>
      </c>
      <c r="AD34" s="52">
        <f>'$2026_Pr3'!AD34-'$24'!AD34</f>
        <v>90.909090909090907</v>
      </c>
      <c r="AE34" s="52">
        <f>'$2026_Pr3'!AE34-'$24'!AE34</f>
        <v>-9.0909090909090935</v>
      </c>
      <c r="AF34" s="52">
        <f>'$2026_Pr3'!AF34-'$24'!AF34</f>
        <v>-9.0909090909090935</v>
      </c>
      <c r="AG34" s="52">
        <f>'$2026_Pr3'!AG34-'$24'!AG34</f>
        <v>-9.0909090909090935</v>
      </c>
      <c r="AH34" s="52">
        <f>'$2026_Pr3'!AH34-'$24'!AH34</f>
        <v>-9.0909090909090935</v>
      </c>
    </row>
    <row r="35" spans="1:34" x14ac:dyDescent="0.3">
      <c r="A35" s="133">
        <v>30000</v>
      </c>
      <c r="B35" s="133">
        <v>30999</v>
      </c>
      <c r="C35" s="133"/>
      <c r="D35" s="135" t="s">
        <v>9</v>
      </c>
      <c r="E35" s="52">
        <f>'$2026_Pr3'!E35-'$24'!E35</f>
        <v>141.60000000000002</v>
      </c>
      <c r="F35" s="52">
        <f>'$2026_Pr3'!F35-'$24'!F35</f>
        <v>161.60000000000002</v>
      </c>
      <c r="G35" s="52">
        <f>'$2026_Pr3'!G35-'$24'!G35</f>
        <v>81.600000000000023</v>
      </c>
      <c r="H35" s="52">
        <f>'$2026_Pr3'!H35-'$24'!H35</f>
        <v>101.60000000000002</v>
      </c>
      <c r="I35" s="52">
        <f>'$2026_Pr3'!I35-'$24'!I35</f>
        <v>121.60000000000002</v>
      </c>
      <c r="J35" s="52">
        <f>'$2026_Pr3'!J35-'$24'!J35</f>
        <v>141.60000000000002</v>
      </c>
      <c r="L35" s="135" t="s">
        <v>10</v>
      </c>
      <c r="M35" s="52">
        <f>'$2026_Pr3'!M35-'$24'!M35</f>
        <v>294.39999999999998</v>
      </c>
      <c r="N35" s="52">
        <f>'$2026_Pr3'!N35-'$24'!N35</f>
        <v>314.39999999999998</v>
      </c>
      <c r="O35" s="52">
        <f>'$2026_Pr3'!O35-'$24'!O35</f>
        <v>234.39999999999998</v>
      </c>
      <c r="P35" s="52">
        <f>'$2026_Pr3'!P35-'$24'!P35</f>
        <v>254.39999999999998</v>
      </c>
      <c r="Q35" s="52">
        <f>'$2026_Pr3'!Q35-'$24'!Q35</f>
        <v>274.39999999999998</v>
      </c>
      <c r="R35" s="52">
        <f>'$2026_Pr3'!R35-'$24'!R35</f>
        <v>294.39999999999998</v>
      </c>
      <c r="T35" s="135" t="s">
        <v>11</v>
      </c>
      <c r="U35" s="52">
        <f>'$2026_Pr3'!U35-'$24'!U35</f>
        <v>0</v>
      </c>
      <c r="V35" s="52">
        <f>'$2026_Pr3'!V35-'$24'!V35</f>
        <v>90.909090909090907</v>
      </c>
      <c r="W35" s="52">
        <f>'$2026_Pr3'!W35-'$24'!W35</f>
        <v>-9.0909090909090935</v>
      </c>
      <c r="X35" s="52">
        <f>'$2026_Pr3'!X35-'$24'!X35</f>
        <v>-9.0909090909090935</v>
      </c>
      <c r="Y35" s="52">
        <f>'$2026_Pr3'!Y35-'$24'!Y35</f>
        <v>-9.0909090909090935</v>
      </c>
      <c r="Z35" s="52">
        <f>'$2026_Pr3'!Z35-'$24'!Z35</f>
        <v>-9.0909090909090935</v>
      </c>
      <c r="AB35" s="135" t="s">
        <v>12</v>
      </c>
      <c r="AC35" s="52">
        <f>'$2026_Pr3'!AC35-'$24'!AC35</f>
        <v>0</v>
      </c>
      <c r="AD35" s="52">
        <f>'$2026_Pr3'!AD35-'$24'!AD35</f>
        <v>90.909090909090907</v>
      </c>
      <c r="AE35" s="52">
        <f>'$2026_Pr3'!AE35-'$24'!AE35</f>
        <v>-9.0909090909090935</v>
      </c>
      <c r="AF35" s="52">
        <f>'$2026_Pr3'!AF35-'$24'!AF35</f>
        <v>-9.0909090909090935</v>
      </c>
      <c r="AG35" s="52">
        <f>'$2026_Pr3'!AG35-'$24'!AG35</f>
        <v>-9.0909090909090935</v>
      </c>
      <c r="AH35" s="52">
        <f>'$2026_Pr3'!AH35-'$24'!AH35</f>
        <v>-9.0909090909090935</v>
      </c>
    </row>
    <row r="36" spans="1:34" x14ac:dyDescent="0.3">
      <c r="A36" s="133">
        <v>31000</v>
      </c>
      <c r="B36" s="133">
        <v>31999</v>
      </c>
      <c r="C36" s="133"/>
      <c r="D36" s="135" t="s">
        <v>9</v>
      </c>
      <c r="E36" s="52">
        <f>'$2026_Pr3'!E36-'$24'!E36</f>
        <v>131.60000000000002</v>
      </c>
      <c r="F36" s="52">
        <f>'$2026_Pr3'!F36-'$24'!F36</f>
        <v>151.60000000000002</v>
      </c>
      <c r="G36" s="52">
        <f>'$2026_Pr3'!G36-'$24'!G36</f>
        <v>71.600000000000023</v>
      </c>
      <c r="H36" s="52">
        <f>'$2026_Pr3'!H36-'$24'!H36</f>
        <v>91.600000000000023</v>
      </c>
      <c r="I36" s="52">
        <f>'$2026_Pr3'!I36-'$24'!I36</f>
        <v>111.60000000000002</v>
      </c>
      <c r="J36" s="52">
        <f>'$2026_Pr3'!J36-'$24'!J36</f>
        <v>131.60000000000002</v>
      </c>
      <c r="L36" s="135" t="s">
        <v>10</v>
      </c>
      <c r="M36" s="52">
        <f>'$2026_Pr3'!M36-'$24'!M36</f>
        <v>284.39999999999998</v>
      </c>
      <c r="N36" s="52">
        <f>'$2026_Pr3'!N36-'$24'!N36</f>
        <v>304.39999999999998</v>
      </c>
      <c r="O36" s="52">
        <f>'$2026_Pr3'!O36-'$24'!O36</f>
        <v>224.39999999999998</v>
      </c>
      <c r="P36" s="52">
        <f>'$2026_Pr3'!P36-'$24'!P36</f>
        <v>244.39999999999998</v>
      </c>
      <c r="Q36" s="52">
        <f>'$2026_Pr3'!Q36-'$24'!Q36</f>
        <v>264.39999999999998</v>
      </c>
      <c r="R36" s="52">
        <f>'$2026_Pr3'!R36-'$24'!R36</f>
        <v>284.39999999999998</v>
      </c>
      <c r="T36" s="135" t="s">
        <v>11</v>
      </c>
      <c r="U36" s="52">
        <f>'$2026_Pr3'!U36-'$24'!U36</f>
        <v>0</v>
      </c>
      <c r="V36" s="52">
        <f>'$2026_Pr3'!V36-'$24'!V36</f>
        <v>90.909090909090907</v>
      </c>
      <c r="W36" s="52">
        <f>'$2026_Pr3'!W36-'$24'!W36</f>
        <v>-9.0909090909090935</v>
      </c>
      <c r="X36" s="52">
        <f>'$2026_Pr3'!X36-'$24'!X36</f>
        <v>-9.0909090909090935</v>
      </c>
      <c r="Y36" s="52">
        <f>'$2026_Pr3'!Y36-'$24'!Y36</f>
        <v>-9.0909090909090935</v>
      </c>
      <c r="Z36" s="52">
        <f>'$2026_Pr3'!Z36-'$24'!Z36</f>
        <v>-9.0909090909090935</v>
      </c>
      <c r="AB36" s="135" t="s">
        <v>12</v>
      </c>
      <c r="AC36" s="52">
        <f>'$2026_Pr3'!AC36-'$24'!AC36</f>
        <v>0</v>
      </c>
      <c r="AD36" s="52">
        <f>'$2026_Pr3'!AD36-'$24'!AD36</f>
        <v>90.909090909090907</v>
      </c>
      <c r="AE36" s="52">
        <f>'$2026_Pr3'!AE36-'$24'!AE36</f>
        <v>-9.0909090909090935</v>
      </c>
      <c r="AF36" s="52">
        <f>'$2026_Pr3'!AF36-'$24'!AF36</f>
        <v>-9.0909090909090935</v>
      </c>
      <c r="AG36" s="52">
        <f>'$2026_Pr3'!AG36-'$24'!AG36</f>
        <v>-9.0909090909090935</v>
      </c>
      <c r="AH36" s="52">
        <f>'$2026_Pr3'!AH36-'$24'!AH36</f>
        <v>-9.0909090909090935</v>
      </c>
    </row>
    <row r="37" spans="1:34" x14ac:dyDescent="0.3">
      <c r="A37" s="133">
        <v>32000</v>
      </c>
      <c r="B37" s="133">
        <v>32999</v>
      </c>
      <c r="C37" s="133"/>
      <c r="D37" s="135" t="s">
        <v>9</v>
      </c>
      <c r="E37" s="52">
        <f>'$2026_Pr3'!E37-'$24'!E37</f>
        <v>121.60000000000002</v>
      </c>
      <c r="F37" s="52">
        <f>'$2026_Pr3'!F37-'$24'!F37</f>
        <v>141.60000000000002</v>
      </c>
      <c r="G37" s="52">
        <f>'$2026_Pr3'!G37-'$24'!G37</f>
        <v>61.600000000000023</v>
      </c>
      <c r="H37" s="52">
        <f>'$2026_Pr3'!H37-'$24'!H37</f>
        <v>81.600000000000023</v>
      </c>
      <c r="I37" s="52">
        <f>'$2026_Pr3'!I37-'$24'!I37</f>
        <v>101.60000000000002</v>
      </c>
      <c r="J37" s="52">
        <f>'$2026_Pr3'!J37-'$24'!J37</f>
        <v>121.60000000000002</v>
      </c>
      <c r="L37" s="135" t="s">
        <v>10</v>
      </c>
      <c r="M37" s="52">
        <f>'$2026_Pr3'!M37-'$24'!M37</f>
        <v>274.39999999999998</v>
      </c>
      <c r="N37" s="52">
        <f>'$2026_Pr3'!N37-'$24'!N37</f>
        <v>294.39999999999998</v>
      </c>
      <c r="O37" s="52">
        <f>'$2026_Pr3'!O37-'$24'!O37</f>
        <v>214.39999999999998</v>
      </c>
      <c r="P37" s="52">
        <f>'$2026_Pr3'!P37-'$24'!P37</f>
        <v>234.39999999999998</v>
      </c>
      <c r="Q37" s="52">
        <f>'$2026_Pr3'!Q37-'$24'!Q37</f>
        <v>254.39999999999998</v>
      </c>
      <c r="R37" s="52">
        <f>'$2026_Pr3'!R37-'$24'!R37</f>
        <v>274.39999999999998</v>
      </c>
      <c r="T37" s="135" t="s">
        <v>11</v>
      </c>
      <c r="U37" s="52">
        <f>'$2026_Pr3'!U37-'$24'!U37</f>
        <v>0</v>
      </c>
      <c r="V37" s="52">
        <f>'$2026_Pr3'!V37-'$24'!V37</f>
        <v>0</v>
      </c>
      <c r="W37" s="52">
        <f>'$2026_Pr3'!W37-'$24'!W37</f>
        <v>-9.0909090909090935</v>
      </c>
      <c r="X37" s="52">
        <f>'$2026_Pr3'!X37-'$24'!X37</f>
        <v>-9.0909090909090935</v>
      </c>
      <c r="Y37" s="52">
        <f>'$2026_Pr3'!Y37-'$24'!Y37</f>
        <v>-9.0909090909090935</v>
      </c>
      <c r="Z37" s="52">
        <f>'$2026_Pr3'!Z37-'$24'!Z37</f>
        <v>-9.0909090909090935</v>
      </c>
      <c r="AB37" s="135" t="s">
        <v>12</v>
      </c>
      <c r="AC37" s="52">
        <f>'$2026_Pr3'!AC37-'$24'!AC37</f>
        <v>0</v>
      </c>
      <c r="AD37" s="52">
        <f>'$2026_Pr3'!AD37-'$24'!AD37</f>
        <v>0</v>
      </c>
      <c r="AE37" s="52">
        <f>'$2026_Pr3'!AE37-'$24'!AE37</f>
        <v>-9.0909090909090935</v>
      </c>
      <c r="AF37" s="52">
        <f>'$2026_Pr3'!AF37-'$24'!AF37</f>
        <v>-9.0909090909090935</v>
      </c>
      <c r="AG37" s="52">
        <f>'$2026_Pr3'!AG37-'$24'!AG37</f>
        <v>-9.0909090909090935</v>
      </c>
      <c r="AH37" s="52">
        <f>'$2026_Pr3'!AH37-'$24'!AH37</f>
        <v>-9.0909090909090935</v>
      </c>
    </row>
    <row r="38" spans="1:34" x14ac:dyDescent="0.3">
      <c r="A38" s="133">
        <v>33000</v>
      </c>
      <c r="B38" s="133">
        <v>33999</v>
      </c>
      <c r="C38" s="133"/>
      <c r="D38" s="135" t="s">
        <v>9</v>
      </c>
      <c r="E38" s="52">
        <f>'$2026_Pr3'!E38-'$24'!E38</f>
        <v>111.60000000000002</v>
      </c>
      <c r="F38" s="52">
        <f>'$2026_Pr3'!F38-'$24'!F38</f>
        <v>131.60000000000002</v>
      </c>
      <c r="G38" s="52">
        <f>'$2026_Pr3'!G38-'$24'!G38</f>
        <v>151.60000000000002</v>
      </c>
      <c r="H38" s="52">
        <f>'$2026_Pr3'!H38-'$24'!H38</f>
        <v>71.600000000000023</v>
      </c>
      <c r="I38" s="52">
        <f>'$2026_Pr3'!I38-'$24'!I38</f>
        <v>91.600000000000023</v>
      </c>
      <c r="J38" s="52">
        <f>'$2026_Pr3'!J38-'$24'!J38</f>
        <v>111.60000000000002</v>
      </c>
      <c r="L38" s="135" t="s">
        <v>10</v>
      </c>
      <c r="M38" s="52">
        <f>'$2026_Pr3'!M38-'$24'!M38</f>
        <v>264.39999999999998</v>
      </c>
      <c r="N38" s="52">
        <f>'$2026_Pr3'!N38-'$24'!N38</f>
        <v>284.39999999999998</v>
      </c>
      <c r="O38" s="52">
        <f>'$2026_Pr3'!O38-'$24'!O38</f>
        <v>304.39999999999998</v>
      </c>
      <c r="P38" s="52">
        <f>'$2026_Pr3'!P38-'$24'!P38</f>
        <v>224.39999999999998</v>
      </c>
      <c r="Q38" s="52">
        <f>'$2026_Pr3'!Q38-'$24'!Q38</f>
        <v>244.39999999999998</v>
      </c>
      <c r="R38" s="52">
        <f>'$2026_Pr3'!R38-'$24'!R38</f>
        <v>264.39999999999998</v>
      </c>
      <c r="T38" s="135" t="s">
        <v>11</v>
      </c>
      <c r="U38" s="52">
        <f>'$2026_Pr3'!U38-'$24'!U38</f>
        <v>0</v>
      </c>
      <c r="V38" s="52">
        <f>'$2026_Pr3'!V38-'$24'!V38</f>
        <v>0</v>
      </c>
      <c r="W38" s="52">
        <f>'$2026_Pr3'!W38-'$24'!W38</f>
        <v>90.909090909090907</v>
      </c>
      <c r="X38" s="52">
        <f>'$2026_Pr3'!X38-'$24'!X38</f>
        <v>-9.0909090909090935</v>
      </c>
      <c r="Y38" s="52">
        <f>'$2026_Pr3'!Y38-'$24'!Y38</f>
        <v>-9.0909090909090935</v>
      </c>
      <c r="Z38" s="52">
        <f>'$2026_Pr3'!Z38-'$24'!Z38</f>
        <v>-9.0909090909090935</v>
      </c>
      <c r="AB38" s="135" t="s">
        <v>12</v>
      </c>
      <c r="AC38" s="52">
        <f>'$2026_Pr3'!AC38-'$24'!AC38</f>
        <v>0</v>
      </c>
      <c r="AD38" s="52">
        <f>'$2026_Pr3'!AD38-'$24'!AD38</f>
        <v>0</v>
      </c>
      <c r="AE38" s="52">
        <f>'$2026_Pr3'!AE38-'$24'!AE38</f>
        <v>90.909090909090907</v>
      </c>
      <c r="AF38" s="52">
        <f>'$2026_Pr3'!AF38-'$24'!AF38</f>
        <v>-9.0909090909090935</v>
      </c>
      <c r="AG38" s="52">
        <f>'$2026_Pr3'!AG38-'$24'!AG38</f>
        <v>-9.0909090909090935</v>
      </c>
      <c r="AH38" s="52">
        <f>'$2026_Pr3'!AH38-'$24'!AH38</f>
        <v>-9.0909090909090935</v>
      </c>
    </row>
    <row r="39" spans="1:34" x14ac:dyDescent="0.3">
      <c r="A39" s="133">
        <v>34000</v>
      </c>
      <c r="B39" s="133">
        <v>34999</v>
      </c>
      <c r="C39" s="133"/>
      <c r="D39" s="135" t="s">
        <v>9</v>
      </c>
      <c r="E39" s="52">
        <f>'$2026_Pr3'!E39-'$24'!E39</f>
        <v>101.60000000000002</v>
      </c>
      <c r="F39" s="52">
        <f>'$2026_Pr3'!F39-'$24'!F39</f>
        <v>121.60000000000002</v>
      </c>
      <c r="G39" s="52">
        <f>'$2026_Pr3'!G39-'$24'!G39</f>
        <v>141.60000000000002</v>
      </c>
      <c r="H39" s="52">
        <f>'$2026_Pr3'!H39-'$24'!H39</f>
        <v>61.600000000000023</v>
      </c>
      <c r="I39" s="52">
        <f>'$2026_Pr3'!I39-'$24'!I39</f>
        <v>81.600000000000023</v>
      </c>
      <c r="J39" s="52">
        <f>'$2026_Pr3'!J39-'$24'!J39</f>
        <v>101.60000000000002</v>
      </c>
      <c r="L39" s="135" t="s">
        <v>10</v>
      </c>
      <c r="M39" s="52">
        <f>'$2026_Pr3'!M39-'$24'!M39</f>
        <v>254.39999999999998</v>
      </c>
      <c r="N39" s="52">
        <f>'$2026_Pr3'!N39-'$24'!N39</f>
        <v>274.39999999999998</v>
      </c>
      <c r="O39" s="52">
        <f>'$2026_Pr3'!O39-'$24'!O39</f>
        <v>294.39999999999998</v>
      </c>
      <c r="P39" s="52">
        <f>'$2026_Pr3'!P39-'$24'!P39</f>
        <v>214.39999999999998</v>
      </c>
      <c r="Q39" s="52">
        <f>'$2026_Pr3'!Q39-'$24'!Q39</f>
        <v>234.39999999999998</v>
      </c>
      <c r="R39" s="52">
        <f>'$2026_Pr3'!R39-'$24'!R39</f>
        <v>254.39999999999998</v>
      </c>
      <c r="T39" s="135" t="s">
        <v>11</v>
      </c>
      <c r="U39" s="52">
        <f>'$2026_Pr3'!U39-'$24'!U39</f>
        <v>0</v>
      </c>
      <c r="V39" s="52">
        <f>'$2026_Pr3'!V39-'$24'!V39</f>
        <v>0</v>
      </c>
      <c r="W39" s="52">
        <f>'$2026_Pr3'!W39-'$24'!W39</f>
        <v>90.909090909090907</v>
      </c>
      <c r="X39" s="52">
        <f>'$2026_Pr3'!X39-'$24'!X39</f>
        <v>-9.0909090909090935</v>
      </c>
      <c r="Y39" s="52">
        <f>'$2026_Pr3'!Y39-'$24'!Y39</f>
        <v>-9.0909090909090935</v>
      </c>
      <c r="Z39" s="52">
        <f>'$2026_Pr3'!Z39-'$24'!Z39</f>
        <v>-9.0909090909090935</v>
      </c>
      <c r="AB39" s="135" t="s">
        <v>12</v>
      </c>
      <c r="AC39" s="52">
        <f>'$2026_Pr3'!AC39-'$24'!AC39</f>
        <v>0</v>
      </c>
      <c r="AD39" s="52">
        <f>'$2026_Pr3'!AD39-'$24'!AD39</f>
        <v>0</v>
      </c>
      <c r="AE39" s="52">
        <f>'$2026_Pr3'!AE39-'$24'!AE39</f>
        <v>90.909090909090907</v>
      </c>
      <c r="AF39" s="52">
        <f>'$2026_Pr3'!AF39-'$24'!AF39</f>
        <v>-9.0909090909090935</v>
      </c>
      <c r="AG39" s="52">
        <f>'$2026_Pr3'!AG39-'$24'!AG39</f>
        <v>-9.0909090909090935</v>
      </c>
      <c r="AH39" s="52">
        <f>'$2026_Pr3'!AH39-'$24'!AH39</f>
        <v>-9.0909090909090935</v>
      </c>
    </row>
    <row r="40" spans="1:34" x14ac:dyDescent="0.3">
      <c r="A40" s="133">
        <v>35000</v>
      </c>
      <c r="B40" s="133">
        <v>35999</v>
      </c>
      <c r="D40" s="135" t="s">
        <v>9</v>
      </c>
      <c r="E40" s="52">
        <f>'$2026_Pr3'!E40-'$24'!E40</f>
        <v>100</v>
      </c>
      <c r="F40" s="52">
        <f>'$2026_Pr3'!F40-'$24'!F40</f>
        <v>120</v>
      </c>
      <c r="G40" s="52">
        <f>'$2026_Pr3'!G40-'$24'!G40</f>
        <v>140</v>
      </c>
      <c r="H40" s="52">
        <f>'$2026_Pr3'!H40-'$24'!H40</f>
        <v>60</v>
      </c>
      <c r="I40" s="52">
        <f>'$2026_Pr3'!I40-'$24'!I40</f>
        <v>80</v>
      </c>
      <c r="J40" s="52">
        <f>'$2026_Pr3'!J40-'$24'!J40</f>
        <v>100</v>
      </c>
      <c r="L40" s="135" t="s">
        <v>10</v>
      </c>
      <c r="M40" s="52">
        <f>'$2026_Pr3'!M40-'$24'!M40</f>
        <v>244.39999999999998</v>
      </c>
      <c r="N40" s="52">
        <f>'$2026_Pr3'!N40-'$24'!N40</f>
        <v>264.39999999999998</v>
      </c>
      <c r="O40" s="52">
        <f>'$2026_Pr3'!O40-'$24'!O40</f>
        <v>284.39999999999998</v>
      </c>
      <c r="P40" s="52">
        <f>'$2026_Pr3'!P40-'$24'!P40</f>
        <v>204.39999999999998</v>
      </c>
      <c r="Q40" s="52">
        <f>'$2026_Pr3'!Q40-'$24'!Q40</f>
        <v>224.39999999999998</v>
      </c>
      <c r="R40" s="52">
        <f>'$2026_Pr3'!R40-'$24'!R40</f>
        <v>244.39999999999998</v>
      </c>
      <c r="T40" s="135" t="s">
        <v>11</v>
      </c>
      <c r="U40" s="52">
        <f>'$2026_Pr3'!U40-'$24'!U40</f>
        <v>0</v>
      </c>
      <c r="V40" s="52">
        <f>'$2026_Pr3'!V40-'$24'!V40</f>
        <v>0</v>
      </c>
      <c r="W40" s="52">
        <f>'$2026_Pr3'!W40-'$24'!W40</f>
        <v>90.909090909090907</v>
      </c>
      <c r="X40" s="52">
        <f>'$2026_Pr3'!X40-'$24'!X40</f>
        <v>-9.0909090909090935</v>
      </c>
      <c r="Y40" s="52">
        <f>'$2026_Pr3'!Y40-'$24'!Y40</f>
        <v>-9.0909090909090935</v>
      </c>
      <c r="Z40" s="52">
        <f>'$2026_Pr3'!Z40-'$24'!Z40</f>
        <v>-9.0909090909090935</v>
      </c>
      <c r="AB40" s="135" t="s">
        <v>12</v>
      </c>
      <c r="AC40" s="52">
        <f>'$2026_Pr3'!AC40-'$24'!AC40</f>
        <v>0</v>
      </c>
      <c r="AD40" s="52">
        <f>'$2026_Pr3'!AD40-'$24'!AD40</f>
        <v>0</v>
      </c>
      <c r="AE40" s="52">
        <f>'$2026_Pr3'!AE40-'$24'!AE40</f>
        <v>90.909090909090907</v>
      </c>
      <c r="AF40" s="52">
        <f>'$2026_Pr3'!AF40-'$24'!AF40</f>
        <v>-9.0909090909090935</v>
      </c>
      <c r="AG40" s="52">
        <f>'$2026_Pr3'!AG40-'$24'!AG40</f>
        <v>-9.0909090909090935</v>
      </c>
      <c r="AH40" s="52">
        <f>'$2026_Pr3'!AH40-'$24'!AH40</f>
        <v>-9.0909090909090935</v>
      </c>
    </row>
    <row r="41" spans="1:34" x14ac:dyDescent="0.3">
      <c r="A41" s="133">
        <v>36000</v>
      </c>
      <c r="B41" s="133">
        <v>36999</v>
      </c>
      <c r="D41" s="135" t="s">
        <v>9</v>
      </c>
      <c r="E41" s="52">
        <f>'$2026_Pr3'!E41-'$24'!E41</f>
        <v>100</v>
      </c>
      <c r="F41" s="52">
        <f>'$2026_Pr3'!F41-'$24'!F41</f>
        <v>120</v>
      </c>
      <c r="G41" s="52">
        <f>'$2026_Pr3'!G41-'$24'!G41</f>
        <v>140</v>
      </c>
      <c r="H41" s="52">
        <f>'$2026_Pr3'!H41-'$24'!H41</f>
        <v>60</v>
      </c>
      <c r="I41" s="52">
        <f>'$2026_Pr3'!I41-'$24'!I41</f>
        <v>80</v>
      </c>
      <c r="J41" s="52">
        <f>'$2026_Pr3'!J41-'$24'!J41</f>
        <v>100</v>
      </c>
      <c r="L41" s="135" t="s">
        <v>10</v>
      </c>
      <c r="M41" s="52">
        <f>'$2026_Pr3'!M41-'$24'!M41</f>
        <v>234.39999999999998</v>
      </c>
      <c r="N41" s="52">
        <f>'$2026_Pr3'!N41-'$24'!N41</f>
        <v>254.39999999999998</v>
      </c>
      <c r="O41" s="52">
        <f>'$2026_Pr3'!O41-'$24'!O41</f>
        <v>274.39999999999998</v>
      </c>
      <c r="P41" s="52">
        <f>'$2026_Pr3'!P41-'$24'!P41</f>
        <v>194.39999999999998</v>
      </c>
      <c r="Q41" s="52">
        <f>'$2026_Pr3'!Q41-'$24'!Q41</f>
        <v>214.39999999999998</v>
      </c>
      <c r="R41" s="52">
        <f>'$2026_Pr3'!R41-'$24'!R41</f>
        <v>234.39999999999998</v>
      </c>
      <c r="T41" s="135" t="s">
        <v>11</v>
      </c>
      <c r="U41" s="52">
        <f>'$2026_Pr3'!U41-'$24'!U41</f>
        <v>0</v>
      </c>
      <c r="V41" s="52">
        <f>'$2026_Pr3'!V41-'$24'!V41</f>
        <v>0</v>
      </c>
      <c r="W41" s="52">
        <f>'$2026_Pr3'!W41-'$24'!W41</f>
        <v>90.909090909090907</v>
      </c>
      <c r="X41" s="52">
        <f>'$2026_Pr3'!X41-'$24'!X41</f>
        <v>-9.0909090909090935</v>
      </c>
      <c r="Y41" s="52">
        <f>'$2026_Pr3'!Y41-'$24'!Y41</f>
        <v>-9.0909090909090935</v>
      </c>
      <c r="Z41" s="52">
        <f>'$2026_Pr3'!Z41-'$24'!Z41</f>
        <v>-9.0909090909090935</v>
      </c>
      <c r="AB41" s="135" t="s">
        <v>12</v>
      </c>
      <c r="AC41" s="52">
        <f>'$2026_Pr3'!AC41-'$24'!AC41</f>
        <v>0</v>
      </c>
      <c r="AD41" s="52">
        <f>'$2026_Pr3'!AD41-'$24'!AD41</f>
        <v>0</v>
      </c>
      <c r="AE41" s="52">
        <f>'$2026_Pr3'!AE41-'$24'!AE41</f>
        <v>90.909090909090907</v>
      </c>
      <c r="AF41" s="52">
        <f>'$2026_Pr3'!AF41-'$24'!AF41</f>
        <v>-9.0909090909090935</v>
      </c>
      <c r="AG41" s="52">
        <f>'$2026_Pr3'!AG41-'$24'!AG41</f>
        <v>-9.0909090909090935</v>
      </c>
      <c r="AH41" s="52">
        <f>'$2026_Pr3'!AH41-'$24'!AH41</f>
        <v>-9.0909090909090935</v>
      </c>
    </row>
    <row r="42" spans="1:34" x14ac:dyDescent="0.3">
      <c r="A42" s="133">
        <v>37000</v>
      </c>
      <c r="B42" s="133">
        <v>37999</v>
      </c>
      <c r="D42" s="135" t="s">
        <v>9</v>
      </c>
      <c r="E42" s="52">
        <f>'$2026_Pr3'!E42-'$24'!E42</f>
        <v>100</v>
      </c>
      <c r="F42" s="52">
        <f>'$2026_Pr3'!F42-'$24'!F42</f>
        <v>120</v>
      </c>
      <c r="G42" s="52">
        <f>'$2026_Pr3'!G42-'$24'!G42</f>
        <v>140</v>
      </c>
      <c r="H42" s="52">
        <f>'$2026_Pr3'!H42-'$24'!H42</f>
        <v>60</v>
      </c>
      <c r="I42" s="52">
        <f>'$2026_Pr3'!I42-'$24'!I42</f>
        <v>80</v>
      </c>
      <c r="J42" s="52">
        <f>'$2026_Pr3'!J42-'$24'!J42</f>
        <v>100</v>
      </c>
      <c r="L42" s="135" t="s">
        <v>10</v>
      </c>
      <c r="M42" s="52">
        <f>'$2026_Pr3'!M42-'$24'!M42</f>
        <v>224.39999999999998</v>
      </c>
      <c r="N42" s="52">
        <f>'$2026_Pr3'!N42-'$24'!N42</f>
        <v>244.39999999999998</v>
      </c>
      <c r="O42" s="52">
        <f>'$2026_Pr3'!O42-'$24'!O42</f>
        <v>264.39999999999998</v>
      </c>
      <c r="P42" s="52">
        <f>'$2026_Pr3'!P42-'$24'!P42</f>
        <v>184.39999999999998</v>
      </c>
      <c r="Q42" s="52">
        <f>'$2026_Pr3'!Q42-'$24'!Q42</f>
        <v>204.39999999999998</v>
      </c>
      <c r="R42" s="52">
        <f>'$2026_Pr3'!R42-'$24'!R42</f>
        <v>224.39999999999998</v>
      </c>
      <c r="T42" s="135" t="s">
        <v>11</v>
      </c>
      <c r="U42" s="52">
        <f>'$2026_Pr3'!U42-'$24'!U42</f>
        <v>0</v>
      </c>
      <c r="V42" s="52">
        <f>'$2026_Pr3'!V42-'$24'!V42</f>
        <v>0</v>
      </c>
      <c r="W42" s="52">
        <f>'$2026_Pr3'!W42-'$24'!W42</f>
        <v>90.909090909090907</v>
      </c>
      <c r="X42" s="52">
        <f>'$2026_Pr3'!X42-'$24'!X42</f>
        <v>-9.0909090909090935</v>
      </c>
      <c r="Y42" s="52">
        <f>'$2026_Pr3'!Y42-'$24'!Y42</f>
        <v>-9.0909090909090935</v>
      </c>
      <c r="Z42" s="52">
        <f>'$2026_Pr3'!Z42-'$24'!Z42</f>
        <v>-9.0909090909090935</v>
      </c>
      <c r="AB42" s="135" t="s">
        <v>12</v>
      </c>
      <c r="AC42" s="52">
        <f>'$2026_Pr3'!AC42-'$24'!AC42</f>
        <v>0</v>
      </c>
      <c r="AD42" s="52">
        <f>'$2026_Pr3'!AD42-'$24'!AD42</f>
        <v>0</v>
      </c>
      <c r="AE42" s="52">
        <f>'$2026_Pr3'!AE42-'$24'!AE42</f>
        <v>90.909090909090907</v>
      </c>
      <c r="AF42" s="52">
        <f>'$2026_Pr3'!AF42-'$24'!AF42</f>
        <v>-9.0909090909090935</v>
      </c>
      <c r="AG42" s="52">
        <f>'$2026_Pr3'!AG42-'$24'!AG42</f>
        <v>-9.0909090909090935</v>
      </c>
      <c r="AH42" s="52">
        <f>'$2026_Pr3'!AH42-'$24'!AH42</f>
        <v>-9.0909090909090935</v>
      </c>
    </row>
    <row r="43" spans="1:34" x14ac:dyDescent="0.3">
      <c r="A43" s="133">
        <v>38000</v>
      </c>
      <c r="B43" s="133">
        <v>38999</v>
      </c>
      <c r="D43" s="135" t="s">
        <v>9</v>
      </c>
      <c r="E43" s="52">
        <f>'$2026_Pr3'!E43-'$24'!E43</f>
        <v>100</v>
      </c>
      <c r="F43" s="52">
        <f>'$2026_Pr3'!F43-'$24'!F43</f>
        <v>120</v>
      </c>
      <c r="G43" s="52">
        <f>'$2026_Pr3'!G43-'$24'!G43</f>
        <v>140</v>
      </c>
      <c r="H43" s="52">
        <f>'$2026_Pr3'!H43-'$24'!H43</f>
        <v>60</v>
      </c>
      <c r="I43" s="52">
        <f>'$2026_Pr3'!I43-'$24'!I43</f>
        <v>80</v>
      </c>
      <c r="J43" s="52">
        <f>'$2026_Pr3'!J43-'$24'!J43</f>
        <v>100</v>
      </c>
      <c r="L43" s="135" t="s">
        <v>10</v>
      </c>
      <c r="M43" s="52">
        <f>'$2026_Pr3'!M43-'$24'!M43</f>
        <v>214.39999999999998</v>
      </c>
      <c r="N43" s="52">
        <f>'$2026_Pr3'!N43-'$24'!N43</f>
        <v>234.39999999999998</v>
      </c>
      <c r="O43" s="52">
        <f>'$2026_Pr3'!O43-'$24'!O43</f>
        <v>254.39999999999998</v>
      </c>
      <c r="P43" s="52">
        <f>'$2026_Pr3'!P43-'$24'!P43</f>
        <v>174.39999999999998</v>
      </c>
      <c r="Q43" s="52">
        <f>'$2026_Pr3'!Q43-'$24'!Q43</f>
        <v>194.39999999999998</v>
      </c>
      <c r="R43" s="52">
        <f>'$2026_Pr3'!R43-'$24'!R43</f>
        <v>214.39999999999998</v>
      </c>
      <c r="T43" s="135" t="s">
        <v>11</v>
      </c>
      <c r="U43" s="52">
        <f>'$2026_Pr3'!U43-'$24'!U43</f>
        <v>0</v>
      </c>
      <c r="V43" s="52">
        <f>'$2026_Pr3'!V43-'$24'!V43</f>
        <v>0</v>
      </c>
      <c r="W43" s="52">
        <f>'$2026_Pr3'!W43-'$24'!W43</f>
        <v>90.909090909090907</v>
      </c>
      <c r="X43" s="52">
        <f>'$2026_Pr3'!X43-'$24'!X43</f>
        <v>-9.0909090909090935</v>
      </c>
      <c r="Y43" s="52">
        <f>'$2026_Pr3'!Y43-'$24'!Y43</f>
        <v>-9.0909090909090935</v>
      </c>
      <c r="Z43" s="52">
        <f>'$2026_Pr3'!Z43-'$24'!Z43</f>
        <v>-9.0909090909090935</v>
      </c>
      <c r="AB43" s="135" t="s">
        <v>12</v>
      </c>
      <c r="AC43" s="52">
        <f>'$2026_Pr3'!AC43-'$24'!AC43</f>
        <v>0</v>
      </c>
      <c r="AD43" s="52">
        <f>'$2026_Pr3'!AD43-'$24'!AD43</f>
        <v>0</v>
      </c>
      <c r="AE43" s="52">
        <f>'$2026_Pr3'!AE43-'$24'!AE43</f>
        <v>90.909090909090907</v>
      </c>
      <c r="AF43" s="52">
        <f>'$2026_Pr3'!AF43-'$24'!AF43</f>
        <v>-9.0909090909090935</v>
      </c>
      <c r="AG43" s="52">
        <f>'$2026_Pr3'!AG43-'$24'!AG43</f>
        <v>-9.0909090909090935</v>
      </c>
      <c r="AH43" s="52">
        <f>'$2026_Pr3'!AH43-'$24'!AH43</f>
        <v>-9.0909090909090935</v>
      </c>
    </row>
    <row r="44" spans="1:34" x14ac:dyDescent="0.3">
      <c r="A44" s="133">
        <v>39000</v>
      </c>
      <c r="B44" s="133">
        <v>39999</v>
      </c>
      <c r="D44" s="135" t="s">
        <v>9</v>
      </c>
      <c r="E44" s="52">
        <f>'$2026_Pr3'!E44-'$24'!E44</f>
        <v>100</v>
      </c>
      <c r="F44" s="52">
        <f>'$2026_Pr3'!F44-'$24'!F44</f>
        <v>120</v>
      </c>
      <c r="G44" s="52">
        <f>'$2026_Pr3'!G44-'$24'!G44</f>
        <v>140</v>
      </c>
      <c r="H44" s="52">
        <f>'$2026_Pr3'!H44-'$24'!H44</f>
        <v>160</v>
      </c>
      <c r="I44" s="52">
        <f>'$2026_Pr3'!I44-'$24'!I44</f>
        <v>80</v>
      </c>
      <c r="J44" s="52">
        <f>'$2026_Pr3'!J44-'$24'!J44</f>
        <v>100</v>
      </c>
      <c r="L44" s="135" t="s">
        <v>10</v>
      </c>
      <c r="M44" s="52">
        <f>'$2026_Pr3'!M44-'$24'!M44</f>
        <v>204.39999999999998</v>
      </c>
      <c r="N44" s="52">
        <f>'$2026_Pr3'!N44-'$24'!N44</f>
        <v>224.39999999999998</v>
      </c>
      <c r="O44" s="52">
        <f>'$2026_Pr3'!O44-'$24'!O44</f>
        <v>244.39999999999998</v>
      </c>
      <c r="P44" s="52">
        <f>'$2026_Pr3'!P44-'$24'!P44</f>
        <v>264.39999999999998</v>
      </c>
      <c r="Q44" s="52">
        <f>'$2026_Pr3'!Q44-'$24'!Q44</f>
        <v>184.39999999999998</v>
      </c>
      <c r="R44" s="52">
        <f>'$2026_Pr3'!R44-'$24'!R44</f>
        <v>204.39999999999998</v>
      </c>
      <c r="T44" s="135" t="s">
        <v>11</v>
      </c>
      <c r="U44" s="52">
        <f>'$2026_Pr3'!U44-'$24'!U44</f>
        <v>0</v>
      </c>
      <c r="V44" s="52">
        <f>'$2026_Pr3'!V44-'$24'!V44</f>
        <v>0</v>
      </c>
      <c r="W44" s="52">
        <f>'$2026_Pr3'!W44-'$24'!W44</f>
        <v>90.909090909090907</v>
      </c>
      <c r="X44" s="52">
        <f>'$2026_Pr3'!X44-'$24'!X44</f>
        <v>90.909090909090907</v>
      </c>
      <c r="Y44" s="52">
        <f>'$2026_Pr3'!Y44-'$24'!Y44</f>
        <v>-9.0909090909090935</v>
      </c>
      <c r="Z44" s="52">
        <f>'$2026_Pr3'!Z44-'$24'!Z44</f>
        <v>-9.0909090909090935</v>
      </c>
      <c r="AB44" s="135" t="s">
        <v>12</v>
      </c>
      <c r="AC44" s="52">
        <f>'$2026_Pr3'!AC44-'$24'!AC44</f>
        <v>0</v>
      </c>
      <c r="AD44" s="52">
        <f>'$2026_Pr3'!AD44-'$24'!AD44</f>
        <v>0</v>
      </c>
      <c r="AE44" s="52">
        <f>'$2026_Pr3'!AE44-'$24'!AE44</f>
        <v>90.909090909090907</v>
      </c>
      <c r="AF44" s="52">
        <f>'$2026_Pr3'!AF44-'$24'!AF44</f>
        <v>90.909090909090907</v>
      </c>
      <c r="AG44" s="52">
        <f>'$2026_Pr3'!AG44-'$24'!AG44</f>
        <v>-9.0909090909090935</v>
      </c>
      <c r="AH44" s="52">
        <f>'$2026_Pr3'!AH44-'$24'!AH44</f>
        <v>-9.0909090909090935</v>
      </c>
    </row>
    <row r="45" spans="1:34" x14ac:dyDescent="0.3">
      <c r="A45" s="133">
        <v>40000</v>
      </c>
      <c r="B45" s="133">
        <v>40999</v>
      </c>
      <c r="D45" s="135" t="s">
        <v>9</v>
      </c>
      <c r="E45" s="52">
        <f>'$2026_Pr3'!E45-'$24'!E45</f>
        <v>100</v>
      </c>
      <c r="F45" s="52">
        <f>'$2026_Pr3'!F45-'$24'!F45</f>
        <v>120</v>
      </c>
      <c r="G45" s="52">
        <f>'$2026_Pr3'!G45-'$24'!G45</f>
        <v>140</v>
      </c>
      <c r="H45" s="52">
        <f>'$2026_Pr3'!H45-'$24'!H45</f>
        <v>160</v>
      </c>
      <c r="I45" s="52">
        <f>'$2026_Pr3'!I45-'$24'!I45</f>
        <v>80</v>
      </c>
      <c r="J45" s="52">
        <f>'$2026_Pr3'!J45-'$24'!J45</f>
        <v>100</v>
      </c>
      <c r="L45" s="135" t="s">
        <v>10</v>
      </c>
      <c r="M45" s="52">
        <f>'$2026_Pr3'!M45-'$24'!M45</f>
        <v>194.39999999999998</v>
      </c>
      <c r="N45" s="52">
        <f>'$2026_Pr3'!N45-'$24'!N45</f>
        <v>214.39999999999998</v>
      </c>
      <c r="O45" s="52">
        <f>'$2026_Pr3'!O45-'$24'!O45</f>
        <v>234.39999999999998</v>
      </c>
      <c r="P45" s="52">
        <f>'$2026_Pr3'!P45-'$24'!P45</f>
        <v>254.39999999999998</v>
      </c>
      <c r="Q45" s="52">
        <f>'$2026_Pr3'!Q45-'$24'!Q45</f>
        <v>174.39999999999998</v>
      </c>
      <c r="R45" s="52">
        <f>'$2026_Pr3'!R45-'$24'!R45</f>
        <v>194.39999999999998</v>
      </c>
      <c r="T45" s="135" t="s">
        <v>11</v>
      </c>
      <c r="U45" s="52">
        <f>'$2026_Pr3'!U45-'$24'!U45</f>
        <v>0</v>
      </c>
      <c r="V45" s="52">
        <f>'$2026_Pr3'!V45-'$24'!V45</f>
        <v>0</v>
      </c>
      <c r="W45" s="52">
        <f>'$2026_Pr3'!W45-'$24'!W45</f>
        <v>0</v>
      </c>
      <c r="X45" s="52">
        <f>'$2026_Pr3'!X45-'$24'!X45</f>
        <v>90.909090909090907</v>
      </c>
      <c r="Y45" s="52">
        <f>'$2026_Pr3'!Y45-'$24'!Y45</f>
        <v>-9.0909090909090935</v>
      </c>
      <c r="Z45" s="52">
        <f>'$2026_Pr3'!Z45-'$24'!Z45</f>
        <v>-9.0909090909090935</v>
      </c>
      <c r="AB45" s="135" t="s">
        <v>12</v>
      </c>
      <c r="AC45" s="52">
        <f>'$2026_Pr3'!AC45-'$24'!AC45</f>
        <v>0</v>
      </c>
      <c r="AD45" s="52">
        <f>'$2026_Pr3'!AD45-'$24'!AD45</f>
        <v>0</v>
      </c>
      <c r="AE45" s="52">
        <f>'$2026_Pr3'!AE45-'$24'!AE45</f>
        <v>0</v>
      </c>
      <c r="AF45" s="52">
        <f>'$2026_Pr3'!AF45-'$24'!AF45</f>
        <v>90.909090909090907</v>
      </c>
      <c r="AG45" s="52">
        <f>'$2026_Pr3'!AG45-'$24'!AG45</f>
        <v>-9.0909090909090935</v>
      </c>
      <c r="AH45" s="52">
        <f>'$2026_Pr3'!AH45-'$24'!AH45</f>
        <v>-9.0909090909090935</v>
      </c>
    </row>
    <row r="46" spans="1:34" x14ac:dyDescent="0.3">
      <c r="A46" s="133">
        <v>41000</v>
      </c>
      <c r="B46" s="133">
        <v>41999</v>
      </c>
      <c r="D46" s="135" t="s">
        <v>9</v>
      </c>
      <c r="E46" s="52">
        <f>'$2026_Pr3'!E46-'$24'!E46</f>
        <v>100</v>
      </c>
      <c r="F46" s="52">
        <f>'$2026_Pr3'!F46-'$24'!F46</f>
        <v>120</v>
      </c>
      <c r="G46" s="52">
        <f>'$2026_Pr3'!G46-'$24'!G46</f>
        <v>140</v>
      </c>
      <c r="H46" s="52">
        <f>'$2026_Pr3'!H46-'$24'!H46</f>
        <v>160</v>
      </c>
      <c r="I46" s="52">
        <f>'$2026_Pr3'!I46-'$24'!I46</f>
        <v>80</v>
      </c>
      <c r="J46" s="52">
        <f>'$2026_Pr3'!J46-'$24'!J46</f>
        <v>100</v>
      </c>
      <c r="L46" s="135" t="s">
        <v>10</v>
      </c>
      <c r="M46" s="52">
        <f>'$2026_Pr3'!M46-'$24'!M46</f>
        <v>184.39999999999998</v>
      </c>
      <c r="N46" s="52">
        <f>'$2026_Pr3'!N46-'$24'!N46</f>
        <v>204.39999999999998</v>
      </c>
      <c r="O46" s="52">
        <f>'$2026_Pr3'!O46-'$24'!O46</f>
        <v>224.39999999999998</v>
      </c>
      <c r="P46" s="52">
        <f>'$2026_Pr3'!P46-'$24'!P46</f>
        <v>244.39999999999998</v>
      </c>
      <c r="Q46" s="52">
        <f>'$2026_Pr3'!Q46-'$24'!Q46</f>
        <v>164.39999999999998</v>
      </c>
      <c r="R46" s="52">
        <f>'$2026_Pr3'!R46-'$24'!R46</f>
        <v>184.39999999999998</v>
      </c>
      <c r="T46" s="135" t="s">
        <v>11</v>
      </c>
      <c r="U46" s="52">
        <f>'$2026_Pr3'!U46-'$24'!U46</f>
        <v>0</v>
      </c>
      <c r="V46" s="52">
        <f>'$2026_Pr3'!V46-'$24'!V46</f>
        <v>0</v>
      </c>
      <c r="W46" s="52">
        <f>'$2026_Pr3'!W46-'$24'!W46</f>
        <v>0</v>
      </c>
      <c r="X46" s="52">
        <f>'$2026_Pr3'!X46-'$24'!X46</f>
        <v>90.909090909090907</v>
      </c>
      <c r="Y46" s="52">
        <f>'$2026_Pr3'!Y46-'$24'!Y46</f>
        <v>-9.0909090909090935</v>
      </c>
      <c r="Z46" s="52">
        <f>'$2026_Pr3'!Z46-'$24'!Z46</f>
        <v>-9.0909090909090935</v>
      </c>
      <c r="AB46" s="135" t="s">
        <v>12</v>
      </c>
      <c r="AC46" s="52">
        <f>'$2026_Pr3'!AC46-'$24'!AC46</f>
        <v>0</v>
      </c>
      <c r="AD46" s="52">
        <f>'$2026_Pr3'!AD46-'$24'!AD46</f>
        <v>0</v>
      </c>
      <c r="AE46" s="52">
        <f>'$2026_Pr3'!AE46-'$24'!AE46</f>
        <v>0</v>
      </c>
      <c r="AF46" s="52">
        <f>'$2026_Pr3'!AF46-'$24'!AF46</f>
        <v>90.909090909090907</v>
      </c>
      <c r="AG46" s="52">
        <f>'$2026_Pr3'!AG46-'$24'!AG46</f>
        <v>-9.0909090909090935</v>
      </c>
      <c r="AH46" s="52">
        <f>'$2026_Pr3'!AH46-'$24'!AH46</f>
        <v>-9.0909090909090935</v>
      </c>
    </row>
    <row r="47" spans="1:34" x14ac:dyDescent="0.3">
      <c r="A47" s="133">
        <v>42000</v>
      </c>
      <c r="B47" s="133">
        <v>42999</v>
      </c>
      <c r="D47" s="135" t="s">
        <v>9</v>
      </c>
      <c r="E47" s="52">
        <f>'$2026_Pr3'!E47-'$24'!E47</f>
        <v>100</v>
      </c>
      <c r="F47" s="52">
        <f>'$2026_Pr3'!F47-'$24'!F47</f>
        <v>120</v>
      </c>
      <c r="G47" s="52">
        <f>'$2026_Pr3'!G47-'$24'!G47</f>
        <v>140</v>
      </c>
      <c r="H47" s="52">
        <f>'$2026_Pr3'!H47-'$24'!H47</f>
        <v>160</v>
      </c>
      <c r="I47" s="52">
        <f>'$2026_Pr3'!I47-'$24'!I47</f>
        <v>80</v>
      </c>
      <c r="J47" s="52">
        <f>'$2026_Pr3'!J47-'$24'!J47</f>
        <v>100</v>
      </c>
      <c r="L47" s="135" t="s">
        <v>10</v>
      </c>
      <c r="M47" s="52">
        <f>'$2026_Pr3'!M47-'$24'!M47</f>
        <v>174.39999999999998</v>
      </c>
      <c r="N47" s="52">
        <f>'$2026_Pr3'!N47-'$24'!N47</f>
        <v>194.39999999999998</v>
      </c>
      <c r="O47" s="52">
        <f>'$2026_Pr3'!O47-'$24'!O47</f>
        <v>214.39999999999998</v>
      </c>
      <c r="P47" s="52">
        <f>'$2026_Pr3'!P47-'$24'!P47</f>
        <v>234.39999999999998</v>
      </c>
      <c r="Q47" s="52">
        <f>'$2026_Pr3'!Q47-'$24'!Q47</f>
        <v>154.39999999999998</v>
      </c>
      <c r="R47" s="52">
        <f>'$2026_Pr3'!R47-'$24'!R47</f>
        <v>174.39999999999998</v>
      </c>
      <c r="T47" s="135" t="s">
        <v>11</v>
      </c>
      <c r="U47" s="52">
        <f>'$2026_Pr3'!U47-'$24'!U47</f>
        <v>0</v>
      </c>
      <c r="V47" s="52">
        <f>'$2026_Pr3'!V47-'$24'!V47</f>
        <v>0</v>
      </c>
      <c r="W47" s="52">
        <f>'$2026_Pr3'!W47-'$24'!W47</f>
        <v>0</v>
      </c>
      <c r="X47" s="52">
        <f>'$2026_Pr3'!X47-'$24'!X47</f>
        <v>90.909090909090907</v>
      </c>
      <c r="Y47" s="52">
        <f>'$2026_Pr3'!Y47-'$24'!Y47</f>
        <v>-9.0909090909090935</v>
      </c>
      <c r="Z47" s="52">
        <f>'$2026_Pr3'!Z47-'$24'!Z47</f>
        <v>-9.0909090909090935</v>
      </c>
      <c r="AB47" s="135" t="s">
        <v>12</v>
      </c>
      <c r="AC47" s="52">
        <f>'$2026_Pr3'!AC47-'$24'!AC47</f>
        <v>0</v>
      </c>
      <c r="AD47" s="52">
        <f>'$2026_Pr3'!AD47-'$24'!AD47</f>
        <v>0</v>
      </c>
      <c r="AE47" s="52">
        <f>'$2026_Pr3'!AE47-'$24'!AE47</f>
        <v>0</v>
      </c>
      <c r="AF47" s="52">
        <f>'$2026_Pr3'!AF47-'$24'!AF47</f>
        <v>90.909090909090907</v>
      </c>
      <c r="AG47" s="52">
        <f>'$2026_Pr3'!AG47-'$24'!AG47</f>
        <v>-9.0909090909090935</v>
      </c>
      <c r="AH47" s="52">
        <f>'$2026_Pr3'!AH47-'$24'!AH47</f>
        <v>-9.0909090909090935</v>
      </c>
    </row>
    <row r="48" spans="1:34" x14ac:dyDescent="0.3">
      <c r="A48" s="133">
        <v>43000</v>
      </c>
      <c r="B48" s="133">
        <v>43999</v>
      </c>
      <c r="D48" s="135" t="s">
        <v>9</v>
      </c>
      <c r="E48" s="52">
        <f>'$2026_Pr3'!E48-'$24'!E48</f>
        <v>100</v>
      </c>
      <c r="F48" s="52">
        <f>'$2026_Pr3'!F48-'$24'!F48</f>
        <v>120</v>
      </c>
      <c r="G48" s="52">
        <f>'$2026_Pr3'!G48-'$24'!G48</f>
        <v>140</v>
      </c>
      <c r="H48" s="52">
        <f>'$2026_Pr3'!H48-'$24'!H48</f>
        <v>160</v>
      </c>
      <c r="I48" s="52">
        <f>'$2026_Pr3'!I48-'$24'!I48</f>
        <v>80</v>
      </c>
      <c r="J48" s="52">
        <f>'$2026_Pr3'!J48-'$24'!J48</f>
        <v>100</v>
      </c>
      <c r="L48" s="135" t="s">
        <v>10</v>
      </c>
      <c r="M48" s="52">
        <f>'$2026_Pr3'!M48-'$24'!M48</f>
        <v>164.39999999999998</v>
      </c>
      <c r="N48" s="52">
        <f>'$2026_Pr3'!N48-'$24'!N48</f>
        <v>184.39999999999998</v>
      </c>
      <c r="O48" s="52">
        <f>'$2026_Pr3'!O48-'$24'!O48</f>
        <v>204.39999999999998</v>
      </c>
      <c r="P48" s="52">
        <f>'$2026_Pr3'!P48-'$24'!P48</f>
        <v>224.39999999999998</v>
      </c>
      <c r="Q48" s="52">
        <f>'$2026_Pr3'!Q48-'$24'!Q48</f>
        <v>144.39999999999998</v>
      </c>
      <c r="R48" s="52">
        <f>'$2026_Pr3'!R48-'$24'!R48</f>
        <v>164.39999999999998</v>
      </c>
      <c r="T48" s="135" t="s">
        <v>11</v>
      </c>
      <c r="U48" s="52">
        <f>'$2026_Pr3'!U48-'$24'!U48</f>
        <v>0</v>
      </c>
      <c r="V48" s="52">
        <f>'$2026_Pr3'!V48-'$24'!V48</f>
        <v>0</v>
      </c>
      <c r="W48" s="52">
        <f>'$2026_Pr3'!W48-'$24'!W48</f>
        <v>0</v>
      </c>
      <c r="X48" s="52">
        <f>'$2026_Pr3'!X48-'$24'!X48</f>
        <v>90.909090909090907</v>
      </c>
      <c r="Y48" s="52">
        <f>'$2026_Pr3'!Y48-'$24'!Y48</f>
        <v>-9.0909090909090935</v>
      </c>
      <c r="Z48" s="52">
        <f>'$2026_Pr3'!Z48-'$24'!Z48</f>
        <v>-9.0909090909090935</v>
      </c>
      <c r="AB48" s="135" t="s">
        <v>12</v>
      </c>
      <c r="AC48" s="52">
        <f>'$2026_Pr3'!AC48-'$24'!AC48</f>
        <v>0</v>
      </c>
      <c r="AD48" s="52">
        <f>'$2026_Pr3'!AD48-'$24'!AD48</f>
        <v>0</v>
      </c>
      <c r="AE48" s="52">
        <f>'$2026_Pr3'!AE48-'$24'!AE48</f>
        <v>0</v>
      </c>
      <c r="AF48" s="52">
        <f>'$2026_Pr3'!AF48-'$24'!AF48</f>
        <v>90.909090909090907</v>
      </c>
      <c r="AG48" s="52">
        <f>'$2026_Pr3'!AG48-'$24'!AG48</f>
        <v>-9.0909090909090935</v>
      </c>
      <c r="AH48" s="52">
        <f>'$2026_Pr3'!AH48-'$24'!AH48</f>
        <v>-9.0909090909090935</v>
      </c>
    </row>
    <row r="49" spans="1:34" x14ac:dyDescent="0.3">
      <c r="A49" s="133">
        <v>44000</v>
      </c>
      <c r="B49" s="133">
        <v>44999</v>
      </c>
      <c r="D49" s="135" t="s">
        <v>9</v>
      </c>
      <c r="E49" s="52">
        <f>'$2026_Pr3'!E49-'$24'!E49</f>
        <v>100</v>
      </c>
      <c r="F49" s="52">
        <f>'$2026_Pr3'!F49-'$24'!F49</f>
        <v>120</v>
      </c>
      <c r="G49" s="52">
        <f>'$2026_Pr3'!G49-'$24'!G49</f>
        <v>140</v>
      </c>
      <c r="H49" s="52">
        <f>'$2026_Pr3'!H49-'$24'!H49</f>
        <v>160</v>
      </c>
      <c r="I49" s="52">
        <f>'$2026_Pr3'!I49-'$24'!I49</f>
        <v>80</v>
      </c>
      <c r="J49" s="52">
        <f>'$2026_Pr3'!J49-'$24'!J49</f>
        <v>100</v>
      </c>
      <c r="L49" s="135" t="s">
        <v>10</v>
      </c>
      <c r="M49" s="52">
        <f>'$2026_Pr3'!M49-'$24'!M49</f>
        <v>154.39999999999998</v>
      </c>
      <c r="N49" s="52">
        <f>'$2026_Pr3'!N49-'$24'!N49</f>
        <v>174.39999999999998</v>
      </c>
      <c r="O49" s="52">
        <f>'$2026_Pr3'!O49-'$24'!O49</f>
        <v>194.39999999999998</v>
      </c>
      <c r="P49" s="52">
        <f>'$2026_Pr3'!P49-'$24'!P49</f>
        <v>214.39999999999998</v>
      </c>
      <c r="Q49" s="52">
        <f>'$2026_Pr3'!Q49-'$24'!Q49</f>
        <v>134.39999999999998</v>
      </c>
      <c r="R49" s="52">
        <f>'$2026_Pr3'!R49-'$24'!R49</f>
        <v>154.39999999999998</v>
      </c>
      <c r="T49" s="135" t="s">
        <v>11</v>
      </c>
      <c r="U49" s="52">
        <f>'$2026_Pr3'!U49-'$24'!U49</f>
        <v>0</v>
      </c>
      <c r="V49" s="52">
        <f>'$2026_Pr3'!V49-'$24'!V49</f>
        <v>0</v>
      </c>
      <c r="W49" s="52">
        <f>'$2026_Pr3'!W49-'$24'!W49</f>
        <v>0</v>
      </c>
      <c r="X49" s="52">
        <f>'$2026_Pr3'!X49-'$24'!X49</f>
        <v>90.909090909090907</v>
      </c>
      <c r="Y49" s="52">
        <f>'$2026_Pr3'!Y49-'$24'!Y49</f>
        <v>-9.0909090909090935</v>
      </c>
      <c r="Z49" s="52">
        <f>'$2026_Pr3'!Z49-'$24'!Z49</f>
        <v>-9.0909090909090935</v>
      </c>
      <c r="AB49" s="135" t="s">
        <v>12</v>
      </c>
      <c r="AC49" s="52">
        <f>'$2026_Pr3'!AC49-'$24'!AC49</f>
        <v>0</v>
      </c>
      <c r="AD49" s="52">
        <f>'$2026_Pr3'!AD49-'$24'!AD49</f>
        <v>0</v>
      </c>
      <c r="AE49" s="52">
        <f>'$2026_Pr3'!AE49-'$24'!AE49</f>
        <v>0</v>
      </c>
      <c r="AF49" s="52">
        <f>'$2026_Pr3'!AF49-'$24'!AF49</f>
        <v>90.909090909090907</v>
      </c>
      <c r="AG49" s="52">
        <f>'$2026_Pr3'!AG49-'$24'!AG49</f>
        <v>-9.0909090909090935</v>
      </c>
      <c r="AH49" s="52">
        <f>'$2026_Pr3'!AH49-'$24'!AH49</f>
        <v>-9.0909090909090935</v>
      </c>
    </row>
    <row r="50" spans="1:34" x14ac:dyDescent="0.3">
      <c r="A50" s="133">
        <v>45000</v>
      </c>
      <c r="B50" s="133">
        <v>45999</v>
      </c>
      <c r="D50" s="135" t="s">
        <v>9</v>
      </c>
      <c r="E50" s="52">
        <f>'$2026_Pr3'!E50-'$24'!E50</f>
        <v>100</v>
      </c>
      <c r="F50" s="52">
        <f>'$2026_Pr3'!F50-'$24'!F50</f>
        <v>120</v>
      </c>
      <c r="G50" s="52">
        <f>'$2026_Pr3'!G50-'$24'!G50</f>
        <v>140</v>
      </c>
      <c r="H50" s="52">
        <f>'$2026_Pr3'!H50-'$24'!H50</f>
        <v>160</v>
      </c>
      <c r="I50" s="52">
        <f>'$2026_Pr3'!I50-'$24'!I50</f>
        <v>80</v>
      </c>
      <c r="J50" s="52">
        <f>'$2026_Pr3'!J50-'$24'!J50</f>
        <v>100</v>
      </c>
      <c r="L50" s="135" t="s">
        <v>10</v>
      </c>
      <c r="M50" s="52">
        <f>'$2026_Pr3'!M50-'$24'!M50</f>
        <v>144.39999999999998</v>
      </c>
      <c r="N50" s="52">
        <f>'$2026_Pr3'!N50-'$24'!N50</f>
        <v>164.39999999999998</v>
      </c>
      <c r="O50" s="52">
        <f>'$2026_Pr3'!O50-'$24'!O50</f>
        <v>184.39999999999998</v>
      </c>
      <c r="P50" s="52">
        <f>'$2026_Pr3'!P50-'$24'!P50</f>
        <v>204.39999999999998</v>
      </c>
      <c r="Q50" s="52">
        <f>'$2026_Pr3'!Q50-'$24'!Q50</f>
        <v>124.39999999999998</v>
      </c>
      <c r="R50" s="52">
        <f>'$2026_Pr3'!R50-'$24'!R50</f>
        <v>144.39999999999998</v>
      </c>
      <c r="T50" s="135" t="s">
        <v>11</v>
      </c>
      <c r="U50" s="52">
        <f>'$2026_Pr3'!U50-'$24'!U50</f>
        <v>0</v>
      </c>
      <c r="V50" s="52">
        <f>'$2026_Pr3'!V50-'$24'!V50</f>
        <v>0</v>
      </c>
      <c r="W50" s="52">
        <f>'$2026_Pr3'!W50-'$24'!W50</f>
        <v>0</v>
      </c>
      <c r="X50" s="52">
        <f>'$2026_Pr3'!X50-'$24'!X50</f>
        <v>90.909090909090907</v>
      </c>
      <c r="Y50" s="52">
        <f>'$2026_Pr3'!Y50-'$24'!Y50</f>
        <v>-9.0909090909090935</v>
      </c>
      <c r="Z50" s="52">
        <f>'$2026_Pr3'!Z50-'$24'!Z50</f>
        <v>-9.0909090909090935</v>
      </c>
      <c r="AB50" s="135" t="s">
        <v>12</v>
      </c>
      <c r="AC50" s="52">
        <f>'$2026_Pr3'!AC50-'$24'!AC50</f>
        <v>0</v>
      </c>
      <c r="AD50" s="52">
        <f>'$2026_Pr3'!AD50-'$24'!AD50</f>
        <v>0</v>
      </c>
      <c r="AE50" s="52">
        <f>'$2026_Pr3'!AE50-'$24'!AE50</f>
        <v>0</v>
      </c>
      <c r="AF50" s="52">
        <f>'$2026_Pr3'!AF50-'$24'!AF50</f>
        <v>90.909090909090907</v>
      </c>
      <c r="AG50" s="52">
        <f>'$2026_Pr3'!AG50-'$24'!AG50</f>
        <v>-9.0909090909090935</v>
      </c>
      <c r="AH50" s="52">
        <f>'$2026_Pr3'!AH50-'$24'!AH50</f>
        <v>-9.0909090909090935</v>
      </c>
    </row>
    <row r="51" spans="1:34" x14ac:dyDescent="0.3">
      <c r="A51" s="133">
        <v>46000</v>
      </c>
      <c r="B51" s="133">
        <v>46999</v>
      </c>
      <c r="D51" s="135" t="s">
        <v>9</v>
      </c>
      <c r="E51" s="52">
        <f>'$2026_Pr3'!E51-'$24'!E51</f>
        <v>100</v>
      </c>
      <c r="F51" s="52">
        <f>'$2026_Pr3'!F51-'$24'!F51</f>
        <v>120</v>
      </c>
      <c r="G51" s="52">
        <f>'$2026_Pr3'!G51-'$24'!G51</f>
        <v>140</v>
      </c>
      <c r="H51" s="52">
        <f>'$2026_Pr3'!H51-'$24'!H51</f>
        <v>160</v>
      </c>
      <c r="I51" s="52">
        <f>'$2026_Pr3'!I51-'$24'!I51</f>
        <v>180</v>
      </c>
      <c r="J51" s="52">
        <f>'$2026_Pr3'!J51-'$24'!J51</f>
        <v>100</v>
      </c>
      <c r="L51" s="135" t="s">
        <v>10</v>
      </c>
      <c r="M51" s="52">
        <f>'$2026_Pr3'!M51-'$24'!M51</f>
        <v>134.39999999999998</v>
      </c>
      <c r="N51" s="52">
        <f>'$2026_Pr3'!N51-'$24'!N51</f>
        <v>154.39999999999998</v>
      </c>
      <c r="O51" s="52">
        <f>'$2026_Pr3'!O51-'$24'!O51</f>
        <v>174.39999999999998</v>
      </c>
      <c r="P51" s="52">
        <f>'$2026_Pr3'!P51-'$24'!P51</f>
        <v>194.39999999999998</v>
      </c>
      <c r="Q51" s="52">
        <f>'$2026_Pr3'!Q51-'$24'!Q51</f>
        <v>214.39999999999998</v>
      </c>
      <c r="R51" s="52">
        <f>'$2026_Pr3'!R51-'$24'!R51</f>
        <v>134.39999999999998</v>
      </c>
      <c r="T51" s="135" t="s">
        <v>11</v>
      </c>
      <c r="U51" s="52">
        <f>'$2026_Pr3'!U51-'$24'!U51</f>
        <v>0</v>
      </c>
      <c r="V51" s="52">
        <f>'$2026_Pr3'!V51-'$24'!V51</f>
        <v>0</v>
      </c>
      <c r="W51" s="52">
        <f>'$2026_Pr3'!W51-'$24'!W51</f>
        <v>0</v>
      </c>
      <c r="X51" s="52">
        <f>'$2026_Pr3'!X51-'$24'!X51</f>
        <v>90.909090909090907</v>
      </c>
      <c r="Y51" s="52">
        <f>'$2026_Pr3'!Y51-'$24'!Y51</f>
        <v>90.909090909090907</v>
      </c>
      <c r="Z51" s="52">
        <f>'$2026_Pr3'!Z51-'$24'!Z51</f>
        <v>-9.0909090909090935</v>
      </c>
      <c r="AB51" s="135" t="s">
        <v>12</v>
      </c>
      <c r="AC51" s="52">
        <f>'$2026_Pr3'!AC51-'$24'!AC51</f>
        <v>0</v>
      </c>
      <c r="AD51" s="52">
        <f>'$2026_Pr3'!AD51-'$24'!AD51</f>
        <v>0</v>
      </c>
      <c r="AE51" s="52">
        <f>'$2026_Pr3'!AE51-'$24'!AE51</f>
        <v>0</v>
      </c>
      <c r="AF51" s="52">
        <f>'$2026_Pr3'!AF51-'$24'!AF51</f>
        <v>90.909090909090907</v>
      </c>
      <c r="AG51" s="52">
        <f>'$2026_Pr3'!AG51-'$24'!AG51</f>
        <v>90.909090909090907</v>
      </c>
      <c r="AH51" s="52">
        <f>'$2026_Pr3'!AH51-'$24'!AH51</f>
        <v>-9.0909090909090935</v>
      </c>
    </row>
    <row r="52" spans="1:34" x14ac:dyDescent="0.3">
      <c r="A52" s="133">
        <v>47000</v>
      </c>
      <c r="B52" s="133">
        <v>47999</v>
      </c>
      <c r="D52" s="135" t="s">
        <v>9</v>
      </c>
      <c r="E52" s="52">
        <f>'$2026_Pr3'!E52-'$24'!E52</f>
        <v>100</v>
      </c>
      <c r="F52" s="52">
        <f>'$2026_Pr3'!F52-'$24'!F52</f>
        <v>120</v>
      </c>
      <c r="G52" s="52">
        <f>'$2026_Pr3'!G52-'$24'!G52</f>
        <v>140</v>
      </c>
      <c r="H52" s="52">
        <f>'$2026_Pr3'!H52-'$24'!H52</f>
        <v>160</v>
      </c>
      <c r="I52" s="52">
        <f>'$2026_Pr3'!I52-'$24'!I52</f>
        <v>180</v>
      </c>
      <c r="J52" s="52">
        <f>'$2026_Pr3'!J52-'$24'!J52</f>
        <v>100</v>
      </c>
      <c r="L52" s="135" t="s">
        <v>10</v>
      </c>
      <c r="M52" s="52">
        <f>'$2026_Pr3'!M52-'$24'!M52</f>
        <v>124.39999999999998</v>
      </c>
      <c r="N52" s="52">
        <f>'$2026_Pr3'!N52-'$24'!N52</f>
        <v>144.39999999999998</v>
      </c>
      <c r="O52" s="52">
        <f>'$2026_Pr3'!O52-'$24'!O52</f>
        <v>164.39999999999998</v>
      </c>
      <c r="P52" s="52">
        <f>'$2026_Pr3'!P52-'$24'!P52</f>
        <v>184.39999999999998</v>
      </c>
      <c r="Q52" s="52">
        <f>'$2026_Pr3'!Q52-'$24'!Q52</f>
        <v>204.39999999999998</v>
      </c>
      <c r="R52" s="52">
        <f>'$2026_Pr3'!R52-'$24'!R52</f>
        <v>124.39999999999998</v>
      </c>
      <c r="T52" s="135" t="s">
        <v>11</v>
      </c>
      <c r="U52" s="52">
        <f>'$2026_Pr3'!U52-'$24'!U52</f>
        <v>0</v>
      </c>
      <c r="V52" s="52">
        <f>'$2026_Pr3'!V52-'$24'!V52</f>
        <v>0</v>
      </c>
      <c r="W52" s="52">
        <f>'$2026_Pr3'!W52-'$24'!W52</f>
        <v>0</v>
      </c>
      <c r="X52" s="52">
        <f>'$2026_Pr3'!X52-'$24'!X52</f>
        <v>90.909090909090907</v>
      </c>
      <c r="Y52" s="52">
        <f>'$2026_Pr3'!Y52-'$24'!Y52</f>
        <v>90.909090909090907</v>
      </c>
      <c r="Z52" s="52">
        <f>'$2026_Pr3'!Z52-'$24'!Z52</f>
        <v>-9.0909090909090935</v>
      </c>
      <c r="AB52" s="135" t="s">
        <v>12</v>
      </c>
      <c r="AC52" s="52">
        <f>'$2026_Pr3'!AC52-'$24'!AC52</f>
        <v>0</v>
      </c>
      <c r="AD52" s="52">
        <f>'$2026_Pr3'!AD52-'$24'!AD52</f>
        <v>0</v>
      </c>
      <c r="AE52" s="52">
        <f>'$2026_Pr3'!AE52-'$24'!AE52</f>
        <v>0</v>
      </c>
      <c r="AF52" s="52">
        <f>'$2026_Pr3'!AF52-'$24'!AF52</f>
        <v>90.909090909090907</v>
      </c>
      <c r="AG52" s="52">
        <f>'$2026_Pr3'!AG52-'$24'!AG52</f>
        <v>90.909090909090907</v>
      </c>
      <c r="AH52" s="52">
        <f>'$2026_Pr3'!AH52-'$24'!AH52</f>
        <v>-9.0909090909090935</v>
      </c>
    </row>
    <row r="53" spans="1:34" x14ac:dyDescent="0.3">
      <c r="A53" s="133">
        <v>48000</v>
      </c>
      <c r="B53" s="133">
        <v>48999</v>
      </c>
      <c r="D53" s="135" t="s">
        <v>9</v>
      </c>
      <c r="E53" s="52">
        <f>'$2026_Pr3'!E53-'$24'!E53</f>
        <v>100</v>
      </c>
      <c r="F53" s="52">
        <f>'$2026_Pr3'!F53-'$24'!F53</f>
        <v>120</v>
      </c>
      <c r="G53" s="52">
        <f>'$2026_Pr3'!G53-'$24'!G53</f>
        <v>140</v>
      </c>
      <c r="H53" s="52">
        <f>'$2026_Pr3'!H53-'$24'!H53</f>
        <v>160</v>
      </c>
      <c r="I53" s="52">
        <f>'$2026_Pr3'!I53-'$24'!I53</f>
        <v>180</v>
      </c>
      <c r="J53" s="52">
        <f>'$2026_Pr3'!J53-'$24'!J53</f>
        <v>100</v>
      </c>
      <c r="L53" s="135" t="s">
        <v>10</v>
      </c>
      <c r="M53" s="52">
        <f>'$2026_Pr3'!M53-'$24'!M53</f>
        <v>114.39999999999998</v>
      </c>
      <c r="N53" s="52">
        <f>'$2026_Pr3'!N53-'$24'!N53</f>
        <v>134.39999999999998</v>
      </c>
      <c r="O53" s="52">
        <f>'$2026_Pr3'!O53-'$24'!O53</f>
        <v>154.39999999999998</v>
      </c>
      <c r="P53" s="52">
        <f>'$2026_Pr3'!P53-'$24'!P53</f>
        <v>174.39999999999998</v>
      </c>
      <c r="Q53" s="52">
        <f>'$2026_Pr3'!Q53-'$24'!Q53</f>
        <v>194.39999999999998</v>
      </c>
      <c r="R53" s="52">
        <f>'$2026_Pr3'!R53-'$24'!R53</f>
        <v>114.39999999999998</v>
      </c>
      <c r="T53" s="135" t="s">
        <v>11</v>
      </c>
      <c r="U53" s="52">
        <f>'$2026_Pr3'!U53-'$24'!U53</f>
        <v>0</v>
      </c>
      <c r="V53" s="52">
        <f>'$2026_Pr3'!V53-'$24'!V53</f>
        <v>0</v>
      </c>
      <c r="W53" s="52">
        <f>'$2026_Pr3'!W53-'$24'!W53</f>
        <v>0</v>
      </c>
      <c r="X53" s="52">
        <f>'$2026_Pr3'!X53-'$24'!X53</f>
        <v>90.909090909090907</v>
      </c>
      <c r="Y53" s="52">
        <f>'$2026_Pr3'!Y53-'$24'!Y53</f>
        <v>90.909090909090907</v>
      </c>
      <c r="Z53" s="52">
        <f>'$2026_Pr3'!Z53-'$24'!Z53</f>
        <v>-9.0909090909090935</v>
      </c>
      <c r="AB53" s="135" t="s">
        <v>12</v>
      </c>
      <c r="AC53" s="52">
        <f>'$2026_Pr3'!AC53-'$24'!AC53</f>
        <v>0</v>
      </c>
      <c r="AD53" s="52">
        <f>'$2026_Pr3'!AD53-'$24'!AD53</f>
        <v>0</v>
      </c>
      <c r="AE53" s="52">
        <f>'$2026_Pr3'!AE53-'$24'!AE53</f>
        <v>0</v>
      </c>
      <c r="AF53" s="52">
        <f>'$2026_Pr3'!AF53-'$24'!AF53</f>
        <v>90.909090909090907</v>
      </c>
      <c r="AG53" s="52">
        <f>'$2026_Pr3'!AG53-'$24'!AG53</f>
        <v>90.909090909090907</v>
      </c>
      <c r="AH53" s="52">
        <f>'$2026_Pr3'!AH53-'$24'!AH53</f>
        <v>-9.0909090909090935</v>
      </c>
    </row>
    <row r="54" spans="1:34" x14ac:dyDescent="0.3">
      <c r="A54" s="133">
        <v>49000</v>
      </c>
      <c r="B54" s="133">
        <v>49999</v>
      </c>
      <c r="D54" s="135" t="s">
        <v>9</v>
      </c>
      <c r="E54" s="52">
        <f>'$2026_Pr3'!E54-'$24'!E54</f>
        <v>100</v>
      </c>
      <c r="F54" s="52">
        <f>'$2026_Pr3'!F54-'$24'!F54</f>
        <v>120</v>
      </c>
      <c r="G54" s="52">
        <f>'$2026_Pr3'!G54-'$24'!G54</f>
        <v>140</v>
      </c>
      <c r="H54" s="52">
        <f>'$2026_Pr3'!H54-'$24'!H54</f>
        <v>160</v>
      </c>
      <c r="I54" s="52">
        <f>'$2026_Pr3'!I54-'$24'!I54</f>
        <v>180</v>
      </c>
      <c r="J54" s="52">
        <f>'$2026_Pr3'!J54-'$24'!J54</f>
        <v>100</v>
      </c>
      <c r="L54" s="135" t="s">
        <v>10</v>
      </c>
      <c r="M54" s="52">
        <f>'$2026_Pr3'!M54-'$24'!M54</f>
        <v>104.39999999999998</v>
      </c>
      <c r="N54" s="52">
        <f>'$2026_Pr3'!N54-'$24'!N54</f>
        <v>124.39999999999998</v>
      </c>
      <c r="O54" s="52">
        <f>'$2026_Pr3'!O54-'$24'!O54</f>
        <v>144.39999999999998</v>
      </c>
      <c r="P54" s="52">
        <f>'$2026_Pr3'!P54-'$24'!P54</f>
        <v>164.39999999999998</v>
      </c>
      <c r="Q54" s="52">
        <f>'$2026_Pr3'!Q54-'$24'!Q54</f>
        <v>184.39999999999998</v>
      </c>
      <c r="R54" s="52">
        <f>'$2026_Pr3'!R54-'$24'!R54</f>
        <v>104.39999999999998</v>
      </c>
      <c r="T54" s="135" t="s">
        <v>11</v>
      </c>
      <c r="U54" s="52">
        <f>'$2026_Pr3'!U54-'$24'!U54</f>
        <v>0</v>
      </c>
      <c r="V54" s="52">
        <f>'$2026_Pr3'!V54-'$24'!V54</f>
        <v>0</v>
      </c>
      <c r="W54" s="52">
        <f>'$2026_Pr3'!W54-'$24'!W54</f>
        <v>0</v>
      </c>
      <c r="X54" s="52">
        <f>'$2026_Pr3'!X54-'$24'!X54</f>
        <v>0</v>
      </c>
      <c r="Y54" s="52">
        <f>'$2026_Pr3'!Y54-'$24'!Y54</f>
        <v>90.909090909090907</v>
      </c>
      <c r="Z54" s="52">
        <f>'$2026_Pr3'!Z54-'$24'!Z54</f>
        <v>-9.0909090909090935</v>
      </c>
      <c r="AB54" s="135" t="s">
        <v>12</v>
      </c>
      <c r="AC54" s="52">
        <f>'$2026_Pr3'!AC54-'$24'!AC54</f>
        <v>0</v>
      </c>
      <c r="AD54" s="52">
        <f>'$2026_Pr3'!AD54-'$24'!AD54</f>
        <v>0</v>
      </c>
      <c r="AE54" s="52">
        <f>'$2026_Pr3'!AE54-'$24'!AE54</f>
        <v>0</v>
      </c>
      <c r="AF54" s="52">
        <f>'$2026_Pr3'!AF54-'$24'!AF54</f>
        <v>0</v>
      </c>
      <c r="AG54" s="52">
        <f>'$2026_Pr3'!AG54-'$24'!AG54</f>
        <v>90.909090909090907</v>
      </c>
      <c r="AH54" s="52">
        <f>'$2026_Pr3'!AH54-'$24'!AH54</f>
        <v>-9.0909090909090935</v>
      </c>
    </row>
    <row r="55" spans="1:34" x14ac:dyDescent="0.3">
      <c r="A55" s="133">
        <v>50000</v>
      </c>
      <c r="B55" s="133">
        <v>50999</v>
      </c>
      <c r="D55" s="135" t="s">
        <v>9</v>
      </c>
      <c r="E55" s="52">
        <f>'$2026_Pr3'!E55-'$24'!E55</f>
        <v>100</v>
      </c>
      <c r="F55" s="52">
        <f>'$2026_Pr3'!F55-'$24'!F55</f>
        <v>120</v>
      </c>
      <c r="G55" s="52">
        <f>'$2026_Pr3'!G55-'$24'!G55</f>
        <v>140</v>
      </c>
      <c r="H55" s="52">
        <f>'$2026_Pr3'!H55-'$24'!H55</f>
        <v>160</v>
      </c>
      <c r="I55" s="52">
        <f>'$2026_Pr3'!I55-'$24'!I55</f>
        <v>180</v>
      </c>
      <c r="J55" s="52">
        <f>'$2026_Pr3'!J55-'$24'!J55</f>
        <v>100</v>
      </c>
      <c r="L55" s="135" t="s">
        <v>10</v>
      </c>
      <c r="M55" s="52">
        <f>'$2026_Pr3'!M55-'$24'!M55</f>
        <v>100</v>
      </c>
      <c r="N55" s="52">
        <f>'$2026_Pr3'!N55-'$24'!N55</f>
        <v>120</v>
      </c>
      <c r="O55" s="52">
        <f>'$2026_Pr3'!O55-'$24'!O55</f>
        <v>140</v>
      </c>
      <c r="P55" s="52">
        <f>'$2026_Pr3'!P55-'$24'!P55</f>
        <v>160</v>
      </c>
      <c r="Q55" s="52">
        <f>'$2026_Pr3'!Q55-'$24'!Q55</f>
        <v>180</v>
      </c>
      <c r="R55" s="52">
        <f>'$2026_Pr3'!R55-'$24'!R55</f>
        <v>100</v>
      </c>
      <c r="T55" s="135" t="s">
        <v>11</v>
      </c>
      <c r="U55" s="52">
        <f>'$2026_Pr3'!U55-'$24'!U55</f>
        <v>0</v>
      </c>
      <c r="V55" s="52">
        <f>'$2026_Pr3'!V55-'$24'!V55</f>
        <v>0</v>
      </c>
      <c r="W55" s="52">
        <f>'$2026_Pr3'!W55-'$24'!W55</f>
        <v>0</v>
      </c>
      <c r="X55" s="52">
        <f>'$2026_Pr3'!X55-'$24'!X55</f>
        <v>0</v>
      </c>
      <c r="Y55" s="52">
        <f>'$2026_Pr3'!Y55-'$24'!Y55</f>
        <v>90.909090909090907</v>
      </c>
      <c r="Z55" s="52">
        <f>'$2026_Pr3'!Z55-'$24'!Z55</f>
        <v>-9.0909090909090935</v>
      </c>
      <c r="AB55" s="135" t="s">
        <v>12</v>
      </c>
      <c r="AC55" s="52">
        <f>'$2026_Pr3'!AC55-'$24'!AC55</f>
        <v>0</v>
      </c>
      <c r="AD55" s="52">
        <f>'$2026_Pr3'!AD55-'$24'!AD55</f>
        <v>0</v>
      </c>
      <c r="AE55" s="52">
        <f>'$2026_Pr3'!AE55-'$24'!AE55</f>
        <v>0</v>
      </c>
      <c r="AF55" s="52">
        <f>'$2026_Pr3'!AF55-'$24'!AF55</f>
        <v>0</v>
      </c>
      <c r="AG55" s="52">
        <f>'$2026_Pr3'!AG55-'$24'!AG55</f>
        <v>90.909090909090907</v>
      </c>
      <c r="AH55" s="52">
        <f>'$2026_Pr3'!AH55-'$24'!AH55</f>
        <v>-9.0909090909090935</v>
      </c>
    </row>
    <row r="56" spans="1:34" x14ac:dyDescent="0.3">
      <c r="A56" s="133">
        <v>51000</v>
      </c>
      <c r="B56" s="133">
        <v>51999</v>
      </c>
      <c r="D56" s="135" t="s">
        <v>9</v>
      </c>
      <c r="E56" s="52">
        <f>'$2026_Pr3'!E56-'$24'!E56</f>
        <v>100</v>
      </c>
      <c r="F56" s="52">
        <f>'$2026_Pr3'!F56-'$24'!F56</f>
        <v>120</v>
      </c>
      <c r="G56" s="52">
        <f>'$2026_Pr3'!G56-'$24'!G56</f>
        <v>140</v>
      </c>
      <c r="H56" s="52">
        <f>'$2026_Pr3'!H56-'$24'!H56</f>
        <v>160</v>
      </c>
      <c r="I56" s="52">
        <f>'$2026_Pr3'!I56-'$24'!I56</f>
        <v>180</v>
      </c>
      <c r="J56" s="52">
        <f>'$2026_Pr3'!J56-'$24'!J56</f>
        <v>100</v>
      </c>
      <c r="L56" s="135" t="s">
        <v>10</v>
      </c>
      <c r="M56" s="52">
        <f>'$2026_Pr3'!M56-'$24'!M56</f>
        <v>100</v>
      </c>
      <c r="N56" s="52">
        <f>'$2026_Pr3'!N56-'$24'!N56</f>
        <v>120</v>
      </c>
      <c r="O56" s="52">
        <f>'$2026_Pr3'!O56-'$24'!O56</f>
        <v>140</v>
      </c>
      <c r="P56" s="52">
        <f>'$2026_Pr3'!P56-'$24'!P56</f>
        <v>160</v>
      </c>
      <c r="Q56" s="52">
        <f>'$2026_Pr3'!Q56-'$24'!Q56</f>
        <v>180</v>
      </c>
      <c r="R56" s="52">
        <f>'$2026_Pr3'!R56-'$24'!R56</f>
        <v>100</v>
      </c>
      <c r="T56" s="135" t="s">
        <v>11</v>
      </c>
      <c r="U56" s="52">
        <f>'$2026_Pr3'!U56-'$24'!U56</f>
        <v>0</v>
      </c>
      <c r="V56" s="52">
        <f>'$2026_Pr3'!V56-'$24'!V56</f>
        <v>0</v>
      </c>
      <c r="W56" s="52">
        <f>'$2026_Pr3'!W56-'$24'!W56</f>
        <v>0</v>
      </c>
      <c r="X56" s="52">
        <f>'$2026_Pr3'!X56-'$24'!X56</f>
        <v>0</v>
      </c>
      <c r="Y56" s="52">
        <f>'$2026_Pr3'!Y56-'$24'!Y56</f>
        <v>90.909090909090907</v>
      </c>
      <c r="Z56" s="52">
        <f>'$2026_Pr3'!Z56-'$24'!Z56</f>
        <v>-9.0909090909090935</v>
      </c>
      <c r="AB56" s="135" t="s">
        <v>12</v>
      </c>
      <c r="AC56" s="52">
        <f>'$2026_Pr3'!AC56-'$24'!AC56</f>
        <v>0</v>
      </c>
      <c r="AD56" s="52">
        <f>'$2026_Pr3'!AD56-'$24'!AD56</f>
        <v>0</v>
      </c>
      <c r="AE56" s="52">
        <f>'$2026_Pr3'!AE56-'$24'!AE56</f>
        <v>0</v>
      </c>
      <c r="AF56" s="52">
        <f>'$2026_Pr3'!AF56-'$24'!AF56</f>
        <v>0</v>
      </c>
      <c r="AG56" s="52">
        <f>'$2026_Pr3'!AG56-'$24'!AG56</f>
        <v>90.909090909090907</v>
      </c>
      <c r="AH56" s="52">
        <f>'$2026_Pr3'!AH56-'$24'!AH56</f>
        <v>-9.0909090909090935</v>
      </c>
    </row>
    <row r="57" spans="1:34" x14ac:dyDescent="0.3">
      <c r="A57" s="133">
        <v>52000</v>
      </c>
      <c r="B57" s="133">
        <v>52999</v>
      </c>
      <c r="D57" s="135" t="s">
        <v>9</v>
      </c>
      <c r="E57" s="52">
        <f>'$2026_Pr3'!E57-'$24'!E57</f>
        <v>100</v>
      </c>
      <c r="F57" s="52">
        <f>'$2026_Pr3'!F57-'$24'!F57</f>
        <v>120</v>
      </c>
      <c r="G57" s="52">
        <f>'$2026_Pr3'!G57-'$24'!G57</f>
        <v>140</v>
      </c>
      <c r="H57" s="52">
        <f>'$2026_Pr3'!H57-'$24'!H57</f>
        <v>160</v>
      </c>
      <c r="I57" s="52">
        <f>'$2026_Pr3'!I57-'$24'!I57</f>
        <v>180</v>
      </c>
      <c r="J57" s="52">
        <f>'$2026_Pr3'!J57-'$24'!J57</f>
        <v>100</v>
      </c>
      <c r="L57" s="135" t="s">
        <v>10</v>
      </c>
      <c r="M57" s="52">
        <f>'$2026_Pr3'!M57-'$24'!M57</f>
        <v>100</v>
      </c>
      <c r="N57" s="52">
        <f>'$2026_Pr3'!N57-'$24'!N57</f>
        <v>120</v>
      </c>
      <c r="O57" s="52">
        <f>'$2026_Pr3'!O57-'$24'!O57</f>
        <v>140</v>
      </c>
      <c r="P57" s="52">
        <f>'$2026_Pr3'!P57-'$24'!P57</f>
        <v>160</v>
      </c>
      <c r="Q57" s="52">
        <f>'$2026_Pr3'!Q57-'$24'!Q57</f>
        <v>180</v>
      </c>
      <c r="R57" s="52">
        <f>'$2026_Pr3'!R57-'$24'!R57</f>
        <v>100</v>
      </c>
      <c r="T57" s="135" t="s">
        <v>11</v>
      </c>
      <c r="U57" s="52">
        <f>'$2026_Pr3'!U57-'$24'!U57</f>
        <v>0</v>
      </c>
      <c r="V57" s="52">
        <f>'$2026_Pr3'!V57-'$24'!V57</f>
        <v>0</v>
      </c>
      <c r="W57" s="52">
        <f>'$2026_Pr3'!W57-'$24'!W57</f>
        <v>0</v>
      </c>
      <c r="X57" s="52">
        <f>'$2026_Pr3'!X57-'$24'!X57</f>
        <v>0</v>
      </c>
      <c r="Y57" s="52">
        <f>'$2026_Pr3'!Y57-'$24'!Y57</f>
        <v>90.909090909090907</v>
      </c>
      <c r="Z57" s="52">
        <f>'$2026_Pr3'!Z57-'$24'!Z57</f>
        <v>-9.0909090909090935</v>
      </c>
      <c r="AB57" s="135" t="s">
        <v>12</v>
      </c>
      <c r="AC57" s="52">
        <f>'$2026_Pr3'!AC57-'$24'!AC57</f>
        <v>0</v>
      </c>
      <c r="AD57" s="52">
        <f>'$2026_Pr3'!AD57-'$24'!AD57</f>
        <v>0</v>
      </c>
      <c r="AE57" s="52">
        <f>'$2026_Pr3'!AE57-'$24'!AE57</f>
        <v>0</v>
      </c>
      <c r="AF57" s="52">
        <f>'$2026_Pr3'!AF57-'$24'!AF57</f>
        <v>0</v>
      </c>
      <c r="AG57" s="52">
        <f>'$2026_Pr3'!AG57-'$24'!AG57</f>
        <v>90.909090909090907</v>
      </c>
      <c r="AH57" s="52">
        <f>'$2026_Pr3'!AH57-'$24'!AH57</f>
        <v>-9.0909090909090935</v>
      </c>
    </row>
    <row r="58" spans="1:34" x14ac:dyDescent="0.3">
      <c r="A58" s="133">
        <v>53000</v>
      </c>
      <c r="B58" s="133">
        <v>53999</v>
      </c>
      <c r="D58" s="135" t="s">
        <v>9</v>
      </c>
      <c r="E58" s="52">
        <f>'$2026_Pr3'!E58-'$24'!E58</f>
        <v>100</v>
      </c>
      <c r="F58" s="52">
        <f>'$2026_Pr3'!F58-'$24'!F58</f>
        <v>120</v>
      </c>
      <c r="G58" s="52">
        <f>'$2026_Pr3'!G58-'$24'!G58</f>
        <v>140</v>
      </c>
      <c r="H58" s="52">
        <f>'$2026_Pr3'!H58-'$24'!H58</f>
        <v>160</v>
      </c>
      <c r="I58" s="52">
        <f>'$2026_Pr3'!I58-'$24'!I58</f>
        <v>180</v>
      </c>
      <c r="J58" s="52">
        <f>'$2026_Pr3'!J58-'$24'!J58</f>
        <v>100</v>
      </c>
      <c r="L58" s="135" t="s">
        <v>10</v>
      </c>
      <c r="M58" s="52">
        <f>'$2026_Pr3'!M58-'$24'!M58</f>
        <v>100</v>
      </c>
      <c r="N58" s="52">
        <f>'$2026_Pr3'!N58-'$24'!N58</f>
        <v>120</v>
      </c>
      <c r="O58" s="52">
        <f>'$2026_Pr3'!O58-'$24'!O58</f>
        <v>140</v>
      </c>
      <c r="P58" s="52">
        <f>'$2026_Pr3'!P58-'$24'!P58</f>
        <v>160</v>
      </c>
      <c r="Q58" s="52">
        <f>'$2026_Pr3'!Q58-'$24'!Q58</f>
        <v>180</v>
      </c>
      <c r="R58" s="52">
        <f>'$2026_Pr3'!R58-'$24'!R58</f>
        <v>100</v>
      </c>
      <c r="T58" s="135" t="s">
        <v>11</v>
      </c>
      <c r="U58" s="52">
        <f>'$2026_Pr3'!U58-'$24'!U58</f>
        <v>0</v>
      </c>
      <c r="V58" s="52">
        <f>'$2026_Pr3'!V58-'$24'!V58</f>
        <v>0</v>
      </c>
      <c r="W58" s="52">
        <f>'$2026_Pr3'!W58-'$24'!W58</f>
        <v>0</v>
      </c>
      <c r="X58" s="52">
        <f>'$2026_Pr3'!X58-'$24'!X58</f>
        <v>0</v>
      </c>
      <c r="Y58" s="52">
        <f>'$2026_Pr3'!Y58-'$24'!Y58</f>
        <v>90.909090909090907</v>
      </c>
      <c r="Z58" s="52">
        <f>'$2026_Pr3'!Z58-'$24'!Z58</f>
        <v>-9.0909090909090935</v>
      </c>
      <c r="AB58" s="135" t="s">
        <v>12</v>
      </c>
      <c r="AC58" s="52">
        <f>'$2026_Pr3'!AC58-'$24'!AC58</f>
        <v>0</v>
      </c>
      <c r="AD58" s="52">
        <f>'$2026_Pr3'!AD58-'$24'!AD58</f>
        <v>0</v>
      </c>
      <c r="AE58" s="52">
        <f>'$2026_Pr3'!AE58-'$24'!AE58</f>
        <v>0</v>
      </c>
      <c r="AF58" s="52">
        <f>'$2026_Pr3'!AF58-'$24'!AF58</f>
        <v>0</v>
      </c>
      <c r="AG58" s="52">
        <f>'$2026_Pr3'!AG58-'$24'!AG58</f>
        <v>90.909090909090907</v>
      </c>
      <c r="AH58" s="52">
        <f>'$2026_Pr3'!AH58-'$24'!AH58</f>
        <v>-9.0909090909090935</v>
      </c>
    </row>
    <row r="59" spans="1:34" x14ac:dyDescent="0.3">
      <c r="A59" s="133">
        <v>54000</v>
      </c>
      <c r="B59" s="133">
        <v>54999</v>
      </c>
      <c r="D59" s="135" t="s">
        <v>9</v>
      </c>
      <c r="E59" s="52">
        <f>'$2026_Pr3'!E59-'$24'!E59</f>
        <v>100</v>
      </c>
      <c r="F59" s="52">
        <f>'$2026_Pr3'!F59-'$24'!F59</f>
        <v>120</v>
      </c>
      <c r="G59" s="52">
        <f>'$2026_Pr3'!G59-'$24'!G59</f>
        <v>140</v>
      </c>
      <c r="H59" s="52">
        <f>'$2026_Pr3'!H59-'$24'!H59</f>
        <v>160</v>
      </c>
      <c r="I59" s="52">
        <f>'$2026_Pr3'!I59-'$24'!I59</f>
        <v>180</v>
      </c>
      <c r="J59" s="52">
        <f>'$2026_Pr3'!J59-'$24'!J59</f>
        <v>100</v>
      </c>
      <c r="L59" s="135" t="s">
        <v>10</v>
      </c>
      <c r="M59" s="52">
        <f>'$2026_Pr3'!M59-'$24'!M59</f>
        <v>100</v>
      </c>
      <c r="N59" s="52">
        <f>'$2026_Pr3'!N59-'$24'!N59</f>
        <v>120</v>
      </c>
      <c r="O59" s="52">
        <f>'$2026_Pr3'!O59-'$24'!O59</f>
        <v>140</v>
      </c>
      <c r="P59" s="52">
        <f>'$2026_Pr3'!P59-'$24'!P59</f>
        <v>160</v>
      </c>
      <c r="Q59" s="52">
        <f>'$2026_Pr3'!Q59-'$24'!Q59</f>
        <v>180</v>
      </c>
      <c r="R59" s="52">
        <f>'$2026_Pr3'!R59-'$24'!R59</f>
        <v>100</v>
      </c>
      <c r="T59" s="135" t="s">
        <v>11</v>
      </c>
      <c r="U59" s="52">
        <f>'$2026_Pr3'!U59-'$24'!U59</f>
        <v>0</v>
      </c>
      <c r="V59" s="52">
        <f>'$2026_Pr3'!V59-'$24'!V59</f>
        <v>0</v>
      </c>
      <c r="W59" s="52">
        <f>'$2026_Pr3'!W59-'$24'!W59</f>
        <v>0</v>
      </c>
      <c r="X59" s="52">
        <f>'$2026_Pr3'!X59-'$24'!X59</f>
        <v>0</v>
      </c>
      <c r="Y59" s="52">
        <f>'$2026_Pr3'!Y59-'$24'!Y59</f>
        <v>90.909090909090907</v>
      </c>
      <c r="Z59" s="52">
        <f>'$2026_Pr3'!Z59-'$24'!Z59</f>
        <v>-9.0909090909090935</v>
      </c>
      <c r="AB59" s="135" t="s">
        <v>12</v>
      </c>
      <c r="AC59" s="52">
        <f>'$2026_Pr3'!AC59-'$24'!AC59</f>
        <v>0</v>
      </c>
      <c r="AD59" s="52">
        <f>'$2026_Pr3'!AD59-'$24'!AD59</f>
        <v>0</v>
      </c>
      <c r="AE59" s="52">
        <f>'$2026_Pr3'!AE59-'$24'!AE59</f>
        <v>0</v>
      </c>
      <c r="AF59" s="52">
        <f>'$2026_Pr3'!AF59-'$24'!AF59</f>
        <v>0</v>
      </c>
      <c r="AG59" s="52">
        <f>'$2026_Pr3'!AG59-'$24'!AG59</f>
        <v>90.909090909090907</v>
      </c>
      <c r="AH59" s="52">
        <f>'$2026_Pr3'!AH59-'$24'!AH59</f>
        <v>-9.0909090909090935</v>
      </c>
    </row>
    <row r="60" spans="1:34" x14ac:dyDescent="0.3">
      <c r="A60" s="133">
        <v>55000</v>
      </c>
      <c r="B60" s="133">
        <v>55999</v>
      </c>
      <c r="D60" s="135" t="s">
        <v>9</v>
      </c>
      <c r="E60" s="52">
        <f>'$2026_Pr3'!E60-'$24'!E60</f>
        <v>100</v>
      </c>
      <c r="F60" s="52">
        <f>'$2026_Pr3'!F60-'$24'!F60</f>
        <v>120</v>
      </c>
      <c r="G60" s="52">
        <f>'$2026_Pr3'!G60-'$24'!G60</f>
        <v>140</v>
      </c>
      <c r="H60" s="52">
        <f>'$2026_Pr3'!H60-'$24'!H60</f>
        <v>160</v>
      </c>
      <c r="I60" s="52">
        <f>'$2026_Pr3'!I60-'$24'!I60</f>
        <v>180</v>
      </c>
      <c r="J60" s="52">
        <f>'$2026_Pr3'!J60-'$24'!J60</f>
        <v>100</v>
      </c>
      <c r="L60" s="135" t="s">
        <v>10</v>
      </c>
      <c r="M60" s="52">
        <f>'$2026_Pr3'!M60-'$24'!M60</f>
        <v>100</v>
      </c>
      <c r="N60" s="52">
        <f>'$2026_Pr3'!N60-'$24'!N60</f>
        <v>120</v>
      </c>
      <c r="O60" s="52">
        <f>'$2026_Pr3'!O60-'$24'!O60</f>
        <v>140</v>
      </c>
      <c r="P60" s="52">
        <f>'$2026_Pr3'!P60-'$24'!P60</f>
        <v>160</v>
      </c>
      <c r="Q60" s="52">
        <f>'$2026_Pr3'!Q60-'$24'!Q60</f>
        <v>180</v>
      </c>
      <c r="R60" s="52">
        <f>'$2026_Pr3'!R60-'$24'!R60</f>
        <v>100</v>
      </c>
      <c r="T60" s="135" t="s">
        <v>11</v>
      </c>
      <c r="U60" s="52">
        <f>'$2026_Pr3'!U60-'$24'!U60</f>
        <v>0</v>
      </c>
      <c r="V60" s="52">
        <f>'$2026_Pr3'!V60-'$24'!V60</f>
        <v>0</v>
      </c>
      <c r="W60" s="52">
        <f>'$2026_Pr3'!W60-'$24'!W60</f>
        <v>0</v>
      </c>
      <c r="X60" s="52">
        <f>'$2026_Pr3'!X60-'$24'!X60</f>
        <v>0</v>
      </c>
      <c r="Y60" s="52">
        <f>'$2026_Pr3'!Y60-'$24'!Y60</f>
        <v>90.909090909090907</v>
      </c>
      <c r="Z60" s="52">
        <f>'$2026_Pr3'!Z60-'$24'!Z60</f>
        <v>-9.0909090909090935</v>
      </c>
      <c r="AB60" s="135" t="s">
        <v>12</v>
      </c>
      <c r="AC60" s="52">
        <f>'$2026_Pr3'!AC60-'$24'!AC60</f>
        <v>0</v>
      </c>
      <c r="AD60" s="52">
        <f>'$2026_Pr3'!AD60-'$24'!AD60</f>
        <v>0</v>
      </c>
      <c r="AE60" s="52">
        <f>'$2026_Pr3'!AE60-'$24'!AE60</f>
        <v>0</v>
      </c>
      <c r="AF60" s="52">
        <f>'$2026_Pr3'!AF60-'$24'!AF60</f>
        <v>0</v>
      </c>
      <c r="AG60" s="52">
        <f>'$2026_Pr3'!AG60-'$24'!AG60</f>
        <v>90.909090909090907</v>
      </c>
      <c r="AH60" s="52">
        <f>'$2026_Pr3'!AH60-'$24'!AH60</f>
        <v>-9.0909090909090935</v>
      </c>
    </row>
    <row r="61" spans="1:34" x14ac:dyDescent="0.3">
      <c r="A61" s="133">
        <v>56000</v>
      </c>
      <c r="B61" s="133">
        <v>56999</v>
      </c>
      <c r="D61" s="135" t="s">
        <v>9</v>
      </c>
      <c r="E61" s="52">
        <f>'$2026_Pr3'!E61-'$24'!E61</f>
        <v>100</v>
      </c>
      <c r="F61" s="52">
        <f>'$2026_Pr3'!F61-'$24'!F61</f>
        <v>120</v>
      </c>
      <c r="G61" s="52">
        <f>'$2026_Pr3'!G61-'$24'!G61</f>
        <v>140</v>
      </c>
      <c r="H61" s="52">
        <f>'$2026_Pr3'!H61-'$24'!H61</f>
        <v>160</v>
      </c>
      <c r="I61" s="52">
        <f>'$2026_Pr3'!I61-'$24'!I61</f>
        <v>180</v>
      </c>
      <c r="J61" s="52">
        <f>'$2026_Pr3'!J61-'$24'!J61</f>
        <v>100</v>
      </c>
      <c r="L61" s="135" t="s">
        <v>10</v>
      </c>
      <c r="M61" s="52">
        <f>'$2026_Pr3'!M61-'$24'!M61</f>
        <v>100</v>
      </c>
      <c r="N61" s="52">
        <f>'$2026_Pr3'!N61-'$24'!N61</f>
        <v>120</v>
      </c>
      <c r="O61" s="52">
        <f>'$2026_Pr3'!O61-'$24'!O61</f>
        <v>140</v>
      </c>
      <c r="P61" s="52">
        <f>'$2026_Pr3'!P61-'$24'!P61</f>
        <v>160</v>
      </c>
      <c r="Q61" s="52">
        <f>'$2026_Pr3'!Q61-'$24'!Q61</f>
        <v>180</v>
      </c>
      <c r="R61" s="52">
        <f>'$2026_Pr3'!R61-'$24'!R61</f>
        <v>100</v>
      </c>
      <c r="T61" s="135" t="s">
        <v>11</v>
      </c>
      <c r="U61" s="52">
        <f>'$2026_Pr3'!U61-'$24'!U61</f>
        <v>0</v>
      </c>
      <c r="V61" s="52">
        <f>'$2026_Pr3'!V61-'$24'!V61</f>
        <v>0</v>
      </c>
      <c r="W61" s="52">
        <f>'$2026_Pr3'!W61-'$24'!W61</f>
        <v>0</v>
      </c>
      <c r="X61" s="52">
        <f>'$2026_Pr3'!X61-'$24'!X61</f>
        <v>0</v>
      </c>
      <c r="Y61" s="52">
        <f>'$2026_Pr3'!Y61-'$24'!Y61</f>
        <v>90.909090909090907</v>
      </c>
      <c r="Z61" s="52">
        <f>'$2026_Pr3'!Z61-'$24'!Z61</f>
        <v>-9.0909090909090935</v>
      </c>
      <c r="AB61" s="135" t="s">
        <v>12</v>
      </c>
      <c r="AC61" s="52">
        <f>'$2026_Pr3'!AC61-'$24'!AC61</f>
        <v>0</v>
      </c>
      <c r="AD61" s="52">
        <f>'$2026_Pr3'!AD61-'$24'!AD61</f>
        <v>0</v>
      </c>
      <c r="AE61" s="52">
        <f>'$2026_Pr3'!AE61-'$24'!AE61</f>
        <v>0</v>
      </c>
      <c r="AF61" s="52">
        <f>'$2026_Pr3'!AF61-'$24'!AF61</f>
        <v>0</v>
      </c>
      <c r="AG61" s="52">
        <f>'$2026_Pr3'!AG61-'$24'!AG61</f>
        <v>90.909090909090907</v>
      </c>
      <c r="AH61" s="52">
        <f>'$2026_Pr3'!AH61-'$24'!AH61</f>
        <v>-9.0909090909090935</v>
      </c>
    </row>
    <row r="62" spans="1:34" x14ac:dyDescent="0.3">
      <c r="A62" s="133">
        <v>57000</v>
      </c>
      <c r="B62" s="133">
        <v>57999</v>
      </c>
      <c r="D62" s="135" t="s">
        <v>9</v>
      </c>
      <c r="E62" s="52">
        <f>'$2026_Pr3'!E62-'$24'!E62</f>
        <v>100</v>
      </c>
      <c r="F62" s="52">
        <f>'$2026_Pr3'!F62-'$24'!F62</f>
        <v>120</v>
      </c>
      <c r="G62" s="52">
        <f>'$2026_Pr3'!G62-'$24'!G62</f>
        <v>140</v>
      </c>
      <c r="H62" s="52">
        <f>'$2026_Pr3'!H62-'$24'!H62</f>
        <v>160</v>
      </c>
      <c r="I62" s="52">
        <f>'$2026_Pr3'!I62-'$24'!I62</f>
        <v>180</v>
      </c>
      <c r="J62" s="52">
        <f>'$2026_Pr3'!J62-'$24'!J62</f>
        <v>100</v>
      </c>
      <c r="L62" s="135" t="s">
        <v>10</v>
      </c>
      <c r="M62" s="52">
        <f>'$2026_Pr3'!M62-'$24'!M62</f>
        <v>100</v>
      </c>
      <c r="N62" s="52">
        <f>'$2026_Pr3'!N62-'$24'!N62</f>
        <v>120</v>
      </c>
      <c r="O62" s="52">
        <f>'$2026_Pr3'!O62-'$24'!O62</f>
        <v>140</v>
      </c>
      <c r="P62" s="52">
        <f>'$2026_Pr3'!P62-'$24'!P62</f>
        <v>160</v>
      </c>
      <c r="Q62" s="52">
        <f>'$2026_Pr3'!Q62-'$24'!Q62</f>
        <v>180</v>
      </c>
      <c r="R62" s="52">
        <f>'$2026_Pr3'!R62-'$24'!R62</f>
        <v>100</v>
      </c>
      <c r="T62" s="135" t="s">
        <v>11</v>
      </c>
      <c r="U62" s="52">
        <f>'$2026_Pr3'!U62-'$24'!U62</f>
        <v>0</v>
      </c>
      <c r="V62" s="52">
        <f>'$2026_Pr3'!V62-'$24'!V62</f>
        <v>0</v>
      </c>
      <c r="W62" s="52">
        <f>'$2026_Pr3'!W62-'$24'!W62</f>
        <v>0</v>
      </c>
      <c r="X62" s="52">
        <f>'$2026_Pr3'!X62-'$24'!X62</f>
        <v>0</v>
      </c>
      <c r="Y62" s="52">
        <f>'$2026_Pr3'!Y62-'$24'!Y62</f>
        <v>0</v>
      </c>
      <c r="Z62" s="52">
        <f>'$2026_Pr3'!Z62-'$24'!Z62</f>
        <v>-9.0909090909090935</v>
      </c>
      <c r="AB62" s="135" t="s">
        <v>12</v>
      </c>
      <c r="AC62" s="52">
        <f>'$2026_Pr3'!AC62-'$24'!AC62</f>
        <v>0</v>
      </c>
      <c r="AD62" s="52">
        <f>'$2026_Pr3'!AD62-'$24'!AD62</f>
        <v>0</v>
      </c>
      <c r="AE62" s="52">
        <f>'$2026_Pr3'!AE62-'$24'!AE62</f>
        <v>0</v>
      </c>
      <c r="AF62" s="52">
        <f>'$2026_Pr3'!AF62-'$24'!AF62</f>
        <v>0</v>
      </c>
      <c r="AG62" s="52">
        <f>'$2026_Pr3'!AG62-'$24'!AG62</f>
        <v>0</v>
      </c>
      <c r="AH62" s="52">
        <f>'$2026_Pr3'!AH62-'$24'!AH62</f>
        <v>-9.0909090909090935</v>
      </c>
    </row>
    <row r="63" spans="1:34" x14ac:dyDescent="0.3">
      <c r="A63" s="133">
        <v>58000</v>
      </c>
      <c r="B63" s="133">
        <v>58999</v>
      </c>
      <c r="D63" s="135" t="s">
        <v>9</v>
      </c>
      <c r="E63" s="52">
        <f>'$2026_Pr3'!E63-'$24'!E63</f>
        <v>100</v>
      </c>
      <c r="F63" s="52">
        <f>'$2026_Pr3'!F63-'$24'!F63</f>
        <v>120</v>
      </c>
      <c r="G63" s="52">
        <f>'$2026_Pr3'!G63-'$24'!G63</f>
        <v>140</v>
      </c>
      <c r="H63" s="52">
        <f>'$2026_Pr3'!H63-'$24'!H63</f>
        <v>160</v>
      </c>
      <c r="I63" s="52">
        <f>'$2026_Pr3'!I63-'$24'!I63</f>
        <v>180</v>
      </c>
      <c r="J63" s="52">
        <f>'$2026_Pr3'!J63-'$24'!J63</f>
        <v>100</v>
      </c>
      <c r="L63" s="135" t="s">
        <v>10</v>
      </c>
      <c r="M63" s="52">
        <f>'$2026_Pr3'!M63-'$24'!M63</f>
        <v>100</v>
      </c>
      <c r="N63" s="52">
        <f>'$2026_Pr3'!N63-'$24'!N63</f>
        <v>120</v>
      </c>
      <c r="O63" s="52">
        <f>'$2026_Pr3'!O63-'$24'!O63</f>
        <v>140</v>
      </c>
      <c r="P63" s="52">
        <f>'$2026_Pr3'!P63-'$24'!P63</f>
        <v>160</v>
      </c>
      <c r="Q63" s="52">
        <f>'$2026_Pr3'!Q63-'$24'!Q63</f>
        <v>180</v>
      </c>
      <c r="R63" s="52">
        <f>'$2026_Pr3'!R63-'$24'!R63</f>
        <v>100</v>
      </c>
      <c r="T63" s="135" t="s">
        <v>11</v>
      </c>
      <c r="U63" s="52">
        <f>'$2026_Pr3'!U63-'$24'!U63</f>
        <v>0</v>
      </c>
      <c r="V63" s="52">
        <f>'$2026_Pr3'!V63-'$24'!V63</f>
        <v>0</v>
      </c>
      <c r="W63" s="52">
        <f>'$2026_Pr3'!W63-'$24'!W63</f>
        <v>0</v>
      </c>
      <c r="X63" s="52">
        <f>'$2026_Pr3'!X63-'$24'!X63</f>
        <v>0</v>
      </c>
      <c r="Y63" s="52">
        <f>'$2026_Pr3'!Y63-'$24'!Y63</f>
        <v>0</v>
      </c>
      <c r="Z63" s="52">
        <f>'$2026_Pr3'!Z63-'$24'!Z63</f>
        <v>-9.0909090909090935</v>
      </c>
      <c r="AB63" s="135" t="s">
        <v>12</v>
      </c>
      <c r="AC63" s="52">
        <f>'$2026_Pr3'!AC63-'$24'!AC63</f>
        <v>0</v>
      </c>
      <c r="AD63" s="52">
        <f>'$2026_Pr3'!AD63-'$24'!AD63</f>
        <v>0</v>
      </c>
      <c r="AE63" s="52">
        <f>'$2026_Pr3'!AE63-'$24'!AE63</f>
        <v>0</v>
      </c>
      <c r="AF63" s="52">
        <f>'$2026_Pr3'!AF63-'$24'!AF63</f>
        <v>0</v>
      </c>
      <c r="AG63" s="52">
        <f>'$2026_Pr3'!AG63-'$24'!AG63</f>
        <v>0</v>
      </c>
      <c r="AH63" s="52">
        <f>'$2026_Pr3'!AH63-'$24'!AH63</f>
        <v>-9.0909090909090935</v>
      </c>
    </row>
    <row r="64" spans="1:34" x14ac:dyDescent="0.3">
      <c r="A64" s="133">
        <v>59000</v>
      </c>
      <c r="B64" s="133">
        <v>59999</v>
      </c>
      <c r="D64" s="135" t="s">
        <v>9</v>
      </c>
      <c r="E64" s="52">
        <f>'$2026_Pr3'!E64-'$24'!E64</f>
        <v>100</v>
      </c>
      <c r="F64" s="52">
        <f>'$2026_Pr3'!F64-'$24'!F64</f>
        <v>120</v>
      </c>
      <c r="G64" s="52">
        <f>'$2026_Pr3'!G64-'$24'!G64</f>
        <v>140</v>
      </c>
      <c r="H64" s="52">
        <f>'$2026_Pr3'!H64-'$24'!H64</f>
        <v>160</v>
      </c>
      <c r="I64" s="52">
        <f>'$2026_Pr3'!I64-'$24'!I64</f>
        <v>180</v>
      </c>
      <c r="J64" s="52">
        <f>'$2026_Pr3'!J64-'$24'!J64</f>
        <v>100</v>
      </c>
      <c r="L64" s="135" t="s">
        <v>10</v>
      </c>
      <c r="M64" s="52">
        <f>'$2026_Pr3'!M64-'$24'!M64</f>
        <v>100</v>
      </c>
      <c r="N64" s="52">
        <f>'$2026_Pr3'!N64-'$24'!N64</f>
        <v>120</v>
      </c>
      <c r="O64" s="52">
        <f>'$2026_Pr3'!O64-'$24'!O64</f>
        <v>140</v>
      </c>
      <c r="P64" s="52">
        <f>'$2026_Pr3'!P64-'$24'!P64</f>
        <v>160</v>
      </c>
      <c r="Q64" s="52">
        <f>'$2026_Pr3'!Q64-'$24'!Q64</f>
        <v>180</v>
      </c>
      <c r="R64" s="52">
        <f>'$2026_Pr3'!R64-'$24'!R64</f>
        <v>100</v>
      </c>
      <c r="T64" s="135" t="s">
        <v>11</v>
      </c>
      <c r="U64" s="52">
        <f>'$2026_Pr3'!U64-'$24'!U64</f>
        <v>0</v>
      </c>
      <c r="V64" s="52">
        <f>'$2026_Pr3'!V64-'$24'!V64</f>
        <v>0</v>
      </c>
      <c r="W64" s="52">
        <f>'$2026_Pr3'!W64-'$24'!W64</f>
        <v>0</v>
      </c>
      <c r="X64" s="52">
        <f>'$2026_Pr3'!X64-'$24'!X64</f>
        <v>0</v>
      </c>
      <c r="Y64" s="52">
        <f>'$2026_Pr3'!Y64-'$24'!Y64</f>
        <v>0</v>
      </c>
      <c r="Z64" s="52">
        <f>'$2026_Pr3'!Z64-'$24'!Z64</f>
        <v>-9.0909090909090935</v>
      </c>
      <c r="AB64" s="135" t="s">
        <v>12</v>
      </c>
      <c r="AC64" s="52">
        <f>'$2026_Pr3'!AC64-'$24'!AC64</f>
        <v>0</v>
      </c>
      <c r="AD64" s="52">
        <f>'$2026_Pr3'!AD64-'$24'!AD64</f>
        <v>0</v>
      </c>
      <c r="AE64" s="52">
        <f>'$2026_Pr3'!AE64-'$24'!AE64</f>
        <v>0</v>
      </c>
      <c r="AF64" s="52">
        <f>'$2026_Pr3'!AF64-'$24'!AF64</f>
        <v>0</v>
      </c>
      <c r="AG64" s="52">
        <f>'$2026_Pr3'!AG64-'$24'!AG64</f>
        <v>0</v>
      </c>
      <c r="AH64" s="52">
        <f>'$2026_Pr3'!AH64-'$24'!AH64</f>
        <v>-9.0909090909090935</v>
      </c>
    </row>
    <row r="65" spans="1:34" x14ac:dyDescent="0.3">
      <c r="A65" s="133">
        <v>60000</v>
      </c>
      <c r="B65" s="133">
        <v>60999</v>
      </c>
      <c r="D65" s="135" t="s">
        <v>9</v>
      </c>
      <c r="E65" s="52">
        <f>'$2026_Pr3'!E65-'$24'!E65</f>
        <v>100</v>
      </c>
      <c r="F65" s="52">
        <f>'$2026_Pr3'!F65-'$24'!F65</f>
        <v>120</v>
      </c>
      <c r="G65" s="52">
        <f>'$2026_Pr3'!G65-'$24'!G65</f>
        <v>140</v>
      </c>
      <c r="H65" s="52">
        <f>'$2026_Pr3'!H65-'$24'!H65</f>
        <v>160</v>
      </c>
      <c r="I65" s="52">
        <f>'$2026_Pr3'!I65-'$24'!I65</f>
        <v>180</v>
      </c>
      <c r="J65" s="52">
        <f>'$2026_Pr3'!J65-'$24'!J65</f>
        <v>100</v>
      </c>
      <c r="L65" s="135" t="s">
        <v>10</v>
      </c>
      <c r="M65" s="52">
        <f>'$2026_Pr3'!M65-'$24'!M65</f>
        <v>100</v>
      </c>
      <c r="N65" s="52">
        <f>'$2026_Pr3'!N65-'$24'!N65</f>
        <v>120</v>
      </c>
      <c r="O65" s="52">
        <f>'$2026_Pr3'!O65-'$24'!O65</f>
        <v>140</v>
      </c>
      <c r="P65" s="52">
        <f>'$2026_Pr3'!P65-'$24'!P65</f>
        <v>160</v>
      </c>
      <c r="Q65" s="52">
        <f>'$2026_Pr3'!Q65-'$24'!Q65</f>
        <v>180</v>
      </c>
      <c r="R65" s="52">
        <f>'$2026_Pr3'!R65-'$24'!R65</f>
        <v>100</v>
      </c>
      <c r="T65" s="135" t="s">
        <v>11</v>
      </c>
      <c r="U65" s="52">
        <f>'$2026_Pr3'!U65-'$24'!U65</f>
        <v>0</v>
      </c>
      <c r="V65" s="52">
        <f>'$2026_Pr3'!V65-'$24'!V65</f>
        <v>0</v>
      </c>
      <c r="W65" s="52">
        <f>'$2026_Pr3'!W65-'$24'!W65</f>
        <v>0</v>
      </c>
      <c r="X65" s="52">
        <f>'$2026_Pr3'!X65-'$24'!X65</f>
        <v>0</v>
      </c>
      <c r="Y65" s="52">
        <f>'$2026_Pr3'!Y65-'$24'!Y65</f>
        <v>0</v>
      </c>
      <c r="Z65" s="52">
        <f>'$2026_Pr3'!Z65-'$24'!Z65</f>
        <v>-9.0909090909090935</v>
      </c>
      <c r="AB65" s="135" t="s">
        <v>12</v>
      </c>
      <c r="AC65" s="52">
        <f>'$2026_Pr3'!AC65-'$24'!AC65</f>
        <v>0</v>
      </c>
      <c r="AD65" s="52">
        <f>'$2026_Pr3'!AD65-'$24'!AD65</f>
        <v>0</v>
      </c>
      <c r="AE65" s="52">
        <f>'$2026_Pr3'!AE65-'$24'!AE65</f>
        <v>0</v>
      </c>
      <c r="AF65" s="52">
        <f>'$2026_Pr3'!AF65-'$24'!AF65</f>
        <v>0</v>
      </c>
      <c r="AG65" s="52">
        <f>'$2026_Pr3'!AG65-'$24'!AG65</f>
        <v>0</v>
      </c>
      <c r="AH65" s="52">
        <f>'$2026_Pr3'!AH65-'$24'!AH65</f>
        <v>-9.0909090909090935</v>
      </c>
    </row>
    <row r="66" spans="1:34" x14ac:dyDescent="0.3">
      <c r="A66" s="133">
        <v>61000</v>
      </c>
      <c r="B66" s="133">
        <v>61999</v>
      </c>
      <c r="D66" s="135" t="s">
        <v>9</v>
      </c>
      <c r="E66" s="52">
        <f>'$2026_Pr3'!E66-'$24'!E66</f>
        <v>100</v>
      </c>
      <c r="F66" s="52">
        <f>'$2026_Pr3'!F66-'$24'!F66</f>
        <v>120</v>
      </c>
      <c r="G66" s="52">
        <f>'$2026_Pr3'!G66-'$24'!G66</f>
        <v>140</v>
      </c>
      <c r="H66" s="52">
        <f>'$2026_Pr3'!H66-'$24'!H66</f>
        <v>160</v>
      </c>
      <c r="I66" s="52">
        <f>'$2026_Pr3'!I66-'$24'!I66</f>
        <v>180</v>
      </c>
      <c r="J66" s="52">
        <f>'$2026_Pr3'!J66-'$24'!J66</f>
        <v>100</v>
      </c>
      <c r="L66" s="135" t="s">
        <v>10</v>
      </c>
      <c r="M66" s="52">
        <f>'$2026_Pr3'!M66-'$24'!M66</f>
        <v>100</v>
      </c>
      <c r="N66" s="52">
        <f>'$2026_Pr3'!N66-'$24'!N66</f>
        <v>120</v>
      </c>
      <c r="O66" s="52">
        <f>'$2026_Pr3'!O66-'$24'!O66</f>
        <v>140</v>
      </c>
      <c r="P66" s="52">
        <f>'$2026_Pr3'!P66-'$24'!P66</f>
        <v>160</v>
      </c>
      <c r="Q66" s="52">
        <f>'$2026_Pr3'!Q66-'$24'!Q66</f>
        <v>180</v>
      </c>
      <c r="R66" s="52">
        <f>'$2026_Pr3'!R66-'$24'!R66</f>
        <v>100</v>
      </c>
      <c r="T66" s="135" t="s">
        <v>11</v>
      </c>
      <c r="U66" s="52">
        <f>'$2026_Pr3'!U66-'$24'!U66</f>
        <v>0</v>
      </c>
      <c r="V66" s="52">
        <f>'$2026_Pr3'!V66-'$24'!V66</f>
        <v>0</v>
      </c>
      <c r="W66" s="52">
        <f>'$2026_Pr3'!W66-'$24'!W66</f>
        <v>0</v>
      </c>
      <c r="X66" s="52">
        <f>'$2026_Pr3'!X66-'$24'!X66</f>
        <v>0</v>
      </c>
      <c r="Y66" s="52">
        <f>'$2026_Pr3'!Y66-'$24'!Y66</f>
        <v>0</v>
      </c>
      <c r="Z66" s="52">
        <f>'$2026_Pr3'!Z66-'$24'!Z66</f>
        <v>-9.0909090909090935</v>
      </c>
      <c r="AB66" s="135" t="s">
        <v>12</v>
      </c>
      <c r="AC66" s="52">
        <f>'$2026_Pr3'!AC66-'$24'!AC66</f>
        <v>0</v>
      </c>
      <c r="AD66" s="52">
        <f>'$2026_Pr3'!AD66-'$24'!AD66</f>
        <v>0</v>
      </c>
      <c r="AE66" s="52">
        <f>'$2026_Pr3'!AE66-'$24'!AE66</f>
        <v>0</v>
      </c>
      <c r="AF66" s="52">
        <f>'$2026_Pr3'!AF66-'$24'!AF66</f>
        <v>0</v>
      </c>
      <c r="AG66" s="52">
        <f>'$2026_Pr3'!AG66-'$24'!AG66</f>
        <v>0</v>
      </c>
      <c r="AH66" s="52">
        <f>'$2026_Pr3'!AH66-'$24'!AH66</f>
        <v>-9.0909090909090935</v>
      </c>
    </row>
    <row r="67" spans="1:34" x14ac:dyDescent="0.3">
      <c r="A67" s="133">
        <v>62000</v>
      </c>
      <c r="B67" s="133">
        <v>62999</v>
      </c>
      <c r="D67" s="135" t="s">
        <v>9</v>
      </c>
      <c r="E67" s="52">
        <f>'$2026_Pr3'!E67-'$24'!E67</f>
        <v>100</v>
      </c>
      <c r="F67" s="52">
        <f>'$2026_Pr3'!F67-'$24'!F67</f>
        <v>120</v>
      </c>
      <c r="G67" s="52">
        <f>'$2026_Pr3'!G67-'$24'!G67</f>
        <v>140</v>
      </c>
      <c r="H67" s="52">
        <f>'$2026_Pr3'!H67-'$24'!H67</f>
        <v>160</v>
      </c>
      <c r="I67" s="52">
        <f>'$2026_Pr3'!I67-'$24'!I67</f>
        <v>180</v>
      </c>
      <c r="J67" s="52">
        <f>'$2026_Pr3'!J67-'$24'!J67</f>
        <v>100</v>
      </c>
      <c r="L67" s="135" t="s">
        <v>10</v>
      </c>
      <c r="M67" s="52">
        <f>'$2026_Pr3'!M67-'$24'!M67</f>
        <v>100</v>
      </c>
      <c r="N67" s="52">
        <f>'$2026_Pr3'!N67-'$24'!N67</f>
        <v>120</v>
      </c>
      <c r="O67" s="52">
        <f>'$2026_Pr3'!O67-'$24'!O67</f>
        <v>140</v>
      </c>
      <c r="P67" s="52">
        <f>'$2026_Pr3'!P67-'$24'!P67</f>
        <v>160</v>
      </c>
      <c r="Q67" s="52">
        <f>'$2026_Pr3'!Q67-'$24'!Q67</f>
        <v>180</v>
      </c>
      <c r="R67" s="52">
        <f>'$2026_Pr3'!R67-'$24'!R67</f>
        <v>100</v>
      </c>
      <c r="T67" s="135" t="s">
        <v>11</v>
      </c>
      <c r="U67" s="52">
        <f>'$2026_Pr3'!U67-'$24'!U67</f>
        <v>0</v>
      </c>
      <c r="V67" s="52">
        <f>'$2026_Pr3'!V67-'$24'!V67</f>
        <v>0</v>
      </c>
      <c r="W67" s="52">
        <f>'$2026_Pr3'!W67-'$24'!W67</f>
        <v>0</v>
      </c>
      <c r="X67" s="52">
        <f>'$2026_Pr3'!X67-'$24'!X67</f>
        <v>0</v>
      </c>
      <c r="Y67" s="52">
        <f>'$2026_Pr3'!Y67-'$24'!Y67</f>
        <v>0</v>
      </c>
      <c r="Z67" s="52">
        <f>'$2026_Pr3'!Z67-'$24'!Z67</f>
        <v>-9.0909090909090935</v>
      </c>
      <c r="AB67" s="135" t="s">
        <v>12</v>
      </c>
      <c r="AC67" s="52">
        <f>'$2026_Pr3'!AC67-'$24'!AC67</f>
        <v>0</v>
      </c>
      <c r="AD67" s="52">
        <f>'$2026_Pr3'!AD67-'$24'!AD67</f>
        <v>0</v>
      </c>
      <c r="AE67" s="52">
        <f>'$2026_Pr3'!AE67-'$24'!AE67</f>
        <v>0</v>
      </c>
      <c r="AF67" s="52">
        <f>'$2026_Pr3'!AF67-'$24'!AF67</f>
        <v>0</v>
      </c>
      <c r="AG67" s="52">
        <f>'$2026_Pr3'!AG67-'$24'!AG67</f>
        <v>0</v>
      </c>
      <c r="AH67" s="52">
        <f>'$2026_Pr3'!AH67-'$24'!AH67</f>
        <v>-9.0909090909090935</v>
      </c>
    </row>
    <row r="68" spans="1:34" x14ac:dyDescent="0.3">
      <c r="A68" s="133">
        <v>63000</v>
      </c>
      <c r="B68" s="133">
        <v>63999</v>
      </c>
      <c r="D68" s="135" t="s">
        <v>9</v>
      </c>
      <c r="E68" s="52">
        <f>'$2026_Pr3'!E68-'$24'!E68</f>
        <v>100</v>
      </c>
      <c r="F68" s="52">
        <f>'$2026_Pr3'!F68-'$24'!F68</f>
        <v>120</v>
      </c>
      <c r="G68" s="52">
        <f>'$2026_Pr3'!G68-'$24'!G68</f>
        <v>140</v>
      </c>
      <c r="H68" s="52">
        <f>'$2026_Pr3'!H68-'$24'!H68</f>
        <v>160</v>
      </c>
      <c r="I68" s="52">
        <f>'$2026_Pr3'!I68-'$24'!I68</f>
        <v>180</v>
      </c>
      <c r="J68" s="52">
        <f>'$2026_Pr3'!J68-'$24'!J68</f>
        <v>100</v>
      </c>
      <c r="L68" s="135" t="s">
        <v>10</v>
      </c>
      <c r="M68" s="52">
        <f>'$2026_Pr3'!M68-'$24'!M68</f>
        <v>100</v>
      </c>
      <c r="N68" s="52">
        <f>'$2026_Pr3'!N68-'$24'!N68</f>
        <v>120</v>
      </c>
      <c r="O68" s="52">
        <f>'$2026_Pr3'!O68-'$24'!O68</f>
        <v>140</v>
      </c>
      <c r="P68" s="52">
        <f>'$2026_Pr3'!P68-'$24'!P68</f>
        <v>160</v>
      </c>
      <c r="Q68" s="52">
        <f>'$2026_Pr3'!Q68-'$24'!Q68</f>
        <v>180</v>
      </c>
      <c r="R68" s="52">
        <f>'$2026_Pr3'!R68-'$24'!R68</f>
        <v>100</v>
      </c>
      <c r="T68" s="135" t="s">
        <v>11</v>
      </c>
      <c r="U68" s="52">
        <f>'$2026_Pr3'!U68-'$24'!U68</f>
        <v>0</v>
      </c>
      <c r="V68" s="52">
        <f>'$2026_Pr3'!V68-'$24'!V68</f>
        <v>0</v>
      </c>
      <c r="W68" s="52">
        <f>'$2026_Pr3'!W68-'$24'!W68</f>
        <v>0</v>
      </c>
      <c r="X68" s="52">
        <f>'$2026_Pr3'!X68-'$24'!X68</f>
        <v>0</v>
      </c>
      <c r="Y68" s="52">
        <f>'$2026_Pr3'!Y68-'$24'!Y68</f>
        <v>0</v>
      </c>
      <c r="Z68" s="52">
        <f>'$2026_Pr3'!Z68-'$24'!Z68</f>
        <v>-9.0909090909090935</v>
      </c>
      <c r="AB68" s="135" t="s">
        <v>12</v>
      </c>
      <c r="AC68" s="52">
        <f>'$2026_Pr3'!AC68-'$24'!AC68</f>
        <v>0</v>
      </c>
      <c r="AD68" s="52">
        <f>'$2026_Pr3'!AD68-'$24'!AD68</f>
        <v>0</v>
      </c>
      <c r="AE68" s="52">
        <f>'$2026_Pr3'!AE68-'$24'!AE68</f>
        <v>0</v>
      </c>
      <c r="AF68" s="52">
        <f>'$2026_Pr3'!AF68-'$24'!AF68</f>
        <v>0</v>
      </c>
      <c r="AG68" s="52">
        <f>'$2026_Pr3'!AG68-'$24'!AG68</f>
        <v>0</v>
      </c>
      <c r="AH68" s="52">
        <f>'$2026_Pr3'!AH68-'$24'!AH68</f>
        <v>-9.0909090909090935</v>
      </c>
    </row>
    <row r="69" spans="1:34" x14ac:dyDescent="0.3">
      <c r="A69" s="133">
        <v>64000</v>
      </c>
      <c r="B69" s="133">
        <v>64999</v>
      </c>
      <c r="D69" s="135" t="s">
        <v>9</v>
      </c>
      <c r="E69" s="52">
        <f>'$2026_Pr3'!E69-'$24'!E69</f>
        <v>100</v>
      </c>
      <c r="F69" s="52">
        <f>'$2026_Pr3'!F69-'$24'!F69</f>
        <v>120</v>
      </c>
      <c r="G69" s="52">
        <f>'$2026_Pr3'!G69-'$24'!G69</f>
        <v>140</v>
      </c>
      <c r="H69" s="52">
        <f>'$2026_Pr3'!H69-'$24'!H69</f>
        <v>160</v>
      </c>
      <c r="I69" s="52">
        <f>'$2026_Pr3'!I69-'$24'!I69</f>
        <v>180</v>
      </c>
      <c r="J69" s="52">
        <f>'$2026_Pr3'!J69-'$24'!J69</f>
        <v>100</v>
      </c>
      <c r="L69" s="135" t="s">
        <v>10</v>
      </c>
      <c r="M69" s="52">
        <f>'$2026_Pr3'!M69-'$24'!M69</f>
        <v>100</v>
      </c>
      <c r="N69" s="52">
        <f>'$2026_Pr3'!N69-'$24'!N69</f>
        <v>120</v>
      </c>
      <c r="O69" s="52">
        <f>'$2026_Pr3'!O69-'$24'!O69</f>
        <v>140</v>
      </c>
      <c r="P69" s="52">
        <f>'$2026_Pr3'!P69-'$24'!P69</f>
        <v>160</v>
      </c>
      <c r="Q69" s="52">
        <f>'$2026_Pr3'!Q69-'$24'!Q69</f>
        <v>180</v>
      </c>
      <c r="R69" s="52">
        <f>'$2026_Pr3'!R69-'$24'!R69</f>
        <v>100</v>
      </c>
      <c r="T69" s="135" t="s">
        <v>11</v>
      </c>
      <c r="U69" s="52">
        <f>'$2026_Pr3'!U69-'$24'!U69</f>
        <v>0</v>
      </c>
      <c r="V69" s="52">
        <f>'$2026_Pr3'!V69-'$24'!V69</f>
        <v>0</v>
      </c>
      <c r="W69" s="52">
        <f>'$2026_Pr3'!W69-'$24'!W69</f>
        <v>0</v>
      </c>
      <c r="X69" s="52">
        <f>'$2026_Pr3'!X69-'$24'!X69</f>
        <v>0</v>
      </c>
      <c r="Y69" s="52">
        <f>'$2026_Pr3'!Y69-'$24'!Y69</f>
        <v>0</v>
      </c>
      <c r="Z69" s="52">
        <f>'$2026_Pr3'!Z69-'$24'!Z69</f>
        <v>-9.0909090909090935</v>
      </c>
      <c r="AB69" s="135" t="s">
        <v>12</v>
      </c>
      <c r="AC69" s="52">
        <f>'$2026_Pr3'!AC69-'$24'!AC69</f>
        <v>0</v>
      </c>
      <c r="AD69" s="52">
        <f>'$2026_Pr3'!AD69-'$24'!AD69</f>
        <v>0</v>
      </c>
      <c r="AE69" s="52">
        <f>'$2026_Pr3'!AE69-'$24'!AE69</f>
        <v>0</v>
      </c>
      <c r="AF69" s="52">
        <f>'$2026_Pr3'!AF69-'$24'!AF69</f>
        <v>0</v>
      </c>
      <c r="AG69" s="52">
        <f>'$2026_Pr3'!AG69-'$24'!AG69</f>
        <v>0</v>
      </c>
      <c r="AH69" s="52">
        <f>'$2026_Pr3'!AH69-'$24'!AH69</f>
        <v>-9.0909090909090935</v>
      </c>
    </row>
    <row r="70" spans="1:34" x14ac:dyDescent="0.3">
      <c r="D70" s="136"/>
    </row>
    <row r="71" spans="1:34" x14ac:dyDescent="0.3">
      <c r="D71" s="136"/>
    </row>
    <row r="72" spans="1:34" x14ac:dyDescent="0.3">
      <c r="D72" s="136"/>
    </row>
    <row r="73" spans="1:34" x14ac:dyDescent="0.3">
      <c r="D73" s="136"/>
    </row>
    <row r="74" spans="1:34" x14ac:dyDescent="0.3">
      <c r="D74" s="136"/>
    </row>
    <row r="75" spans="1:34" x14ac:dyDescent="0.3">
      <c r="D75" s="136"/>
    </row>
    <row r="76" spans="1:34" x14ac:dyDescent="0.3">
      <c r="D76" s="136"/>
    </row>
    <row r="77" spans="1:34" x14ac:dyDescent="0.3">
      <c r="D77" s="136"/>
    </row>
    <row r="78" spans="1:34" x14ac:dyDescent="0.3">
      <c r="D78" s="136"/>
    </row>
    <row r="79" spans="1:34" x14ac:dyDescent="0.3">
      <c r="D79" s="136"/>
    </row>
    <row r="80" spans="1:34" x14ac:dyDescent="0.3">
      <c r="D80" s="136"/>
    </row>
    <row r="81" spans="4:4" x14ac:dyDescent="0.3">
      <c r="D81" s="136"/>
    </row>
    <row r="82" spans="4:4" x14ac:dyDescent="0.3">
      <c r="D82" s="136"/>
    </row>
    <row r="83" spans="4:4" x14ac:dyDescent="0.3">
      <c r="D83" s="136"/>
    </row>
    <row r="84" spans="4:4" x14ac:dyDescent="0.3">
      <c r="D84" s="136"/>
    </row>
    <row r="85" spans="4:4" x14ac:dyDescent="0.3">
      <c r="D85" s="136"/>
    </row>
    <row r="86" spans="4:4" x14ac:dyDescent="0.3">
      <c r="D86" s="136"/>
    </row>
    <row r="87" spans="4:4" x14ac:dyDescent="0.3">
      <c r="D87" s="136"/>
    </row>
    <row r="88" spans="4:4" x14ac:dyDescent="0.3">
      <c r="D88" s="136"/>
    </row>
  </sheetData>
  <mergeCells count="2">
    <mergeCell ref="A3:B3"/>
    <mergeCell ref="AK3:A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5F5C-0DF1-4A67-81BE-6F9ECB376CF1}">
  <sheetPr>
    <tabColor theme="0" tint="-0.499984740745262"/>
  </sheetPr>
  <dimension ref="A1:AP88"/>
  <sheetViews>
    <sheetView zoomScale="80" zoomScaleNormal="80" workbookViewId="0"/>
  </sheetViews>
  <sheetFormatPr defaultRowHeight="14.4" x14ac:dyDescent="0.3"/>
  <cols>
    <col min="1" max="1" width="11.6640625" style="125" customWidth="1"/>
    <col min="2" max="2" width="11.21875" style="125" customWidth="1"/>
    <col min="3" max="3" width="3.77734375" style="125" customWidth="1"/>
    <col min="4" max="4" width="11.21875" style="125" customWidth="1"/>
    <col min="5" max="10" width="7.5546875" style="125" customWidth="1"/>
    <col min="11" max="11" width="6.44140625" style="125" customWidth="1"/>
    <col min="12" max="12" width="12.44140625" style="125" customWidth="1"/>
    <col min="13" max="18" width="7.5546875" style="125" customWidth="1"/>
    <col min="19" max="19" width="6.88671875" style="125" customWidth="1"/>
    <col min="20" max="20" width="11.5546875" style="125" bestFit="1" customWidth="1"/>
    <col min="21" max="26" width="7.5546875" style="125" customWidth="1"/>
    <col min="27" max="27" width="6.77734375" style="125" customWidth="1"/>
    <col min="28" max="28" width="8.88671875" style="125"/>
    <col min="29" max="34" width="7.5546875" style="125" customWidth="1"/>
    <col min="35" max="16384" width="8.88671875" style="125"/>
  </cols>
  <sheetData>
    <row r="1" spans="1:42" ht="18" x14ac:dyDescent="0.35">
      <c r="A1" s="123" t="s">
        <v>95</v>
      </c>
      <c r="B1" s="124">
        <v>20</v>
      </c>
      <c r="D1" s="123" t="s">
        <v>96</v>
      </c>
      <c r="E1" s="124">
        <v>10</v>
      </c>
      <c r="G1" s="126" t="s">
        <v>97</v>
      </c>
      <c r="H1" s="127">
        <v>0.8</v>
      </c>
      <c r="J1" s="126"/>
      <c r="K1" s="127"/>
      <c r="M1" s="126"/>
      <c r="N1" s="127"/>
    </row>
    <row r="2" spans="1:42" x14ac:dyDescent="0.3">
      <c r="U2" s="124"/>
      <c r="V2" s="124"/>
      <c r="W2" s="124"/>
      <c r="X2" s="124"/>
      <c r="Y2" s="124"/>
      <c r="Z2" s="124"/>
      <c r="AC2" s="124"/>
      <c r="AD2" s="124"/>
      <c r="AE2" s="124"/>
      <c r="AF2" s="124"/>
      <c r="AG2" s="124"/>
      <c r="AH2" s="124"/>
    </row>
    <row r="3" spans="1:42" ht="15.6" x14ac:dyDescent="0.3">
      <c r="A3" s="172" t="s">
        <v>1</v>
      </c>
      <c r="B3" s="172"/>
      <c r="C3" s="128"/>
      <c r="D3" s="129" t="s">
        <v>2</v>
      </c>
      <c r="E3" s="124"/>
      <c r="F3" s="124"/>
      <c r="G3" s="124"/>
      <c r="H3" s="124"/>
      <c r="I3" s="124"/>
      <c r="J3" s="124"/>
      <c r="L3" s="129" t="s">
        <v>2</v>
      </c>
      <c r="M3" s="124"/>
      <c r="N3" s="124"/>
      <c r="O3" s="124"/>
      <c r="P3" s="124"/>
      <c r="Q3" s="124"/>
      <c r="R3" s="124"/>
      <c r="T3" s="129" t="s">
        <v>2</v>
      </c>
      <c r="V3" s="130"/>
      <c r="W3" s="130"/>
      <c r="X3" s="130"/>
      <c r="Y3" s="130"/>
      <c r="Z3" s="130"/>
      <c r="AB3" s="129" t="s">
        <v>2</v>
      </c>
      <c r="AD3" s="130"/>
      <c r="AE3" s="130"/>
      <c r="AF3" s="130"/>
      <c r="AG3" s="130"/>
      <c r="AH3" s="130"/>
      <c r="AI3" s="128"/>
      <c r="AJ3" s="129" t="s">
        <v>2</v>
      </c>
      <c r="AK3" s="172" t="s">
        <v>3</v>
      </c>
      <c r="AL3" s="172"/>
      <c r="AM3" s="172"/>
      <c r="AN3" s="172"/>
      <c r="AO3" s="172"/>
      <c r="AP3" s="172"/>
    </row>
    <row r="4" spans="1:42" ht="16.2" thickBot="1" x14ac:dyDescent="0.35">
      <c r="A4" s="131" t="s">
        <v>4</v>
      </c>
      <c r="B4" s="131" t="s">
        <v>5</v>
      </c>
      <c r="C4" s="131"/>
      <c r="D4" s="132" t="s">
        <v>6</v>
      </c>
      <c r="E4" s="131">
        <v>1</v>
      </c>
      <c r="F4" s="131">
        <v>2</v>
      </c>
      <c r="G4" s="131">
        <v>3</v>
      </c>
      <c r="H4" s="131">
        <v>4</v>
      </c>
      <c r="I4" s="131">
        <v>5</v>
      </c>
      <c r="J4" s="131" t="s">
        <v>7</v>
      </c>
      <c r="L4" s="132" t="s">
        <v>6</v>
      </c>
      <c r="M4" s="131">
        <v>1</v>
      </c>
      <c r="N4" s="131">
        <v>2</v>
      </c>
      <c r="O4" s="131">
        <v>3</v>
      </c>
      <c r="P4" s="131">
        <v>4</v>
      </c>
      <c r="Q4" s="131">
        <v>5</v>
      </c>
      <c r="R4" s="131" t="s">
        <v>7</v>
      </c>
      <c r="T4" s="132" t="s">
        <v>6</v>
      </c>
      <c r="U4" s="131">
        <v>1</v>
      </c>
      <c r="V4" s="131">
        <v>2</v>
      </c>
      <c r="W4" s="131">
        <v>3</v>
      </c>
      <c r="X4" s="131">
        <v>4</v>
      </c>
      <c r="Y4" s="131">
        <v>5</v>
      </c>
      <c r="Z4" s="131" t="s">
        <v>7</v>
      </c>
      <c r="AB4" s="132" t="s">
        <v>6</v>
      </c>
      <c r="AC4" s="131">
        <v>1</v>
      </c>
      <c r="AD4" s="131">
        <v>2</v>
      </c>
      <c r="AE4" s="131">
        <v>3</v>
      </c>
      <c r="AF4" s="131">
        <v>4</v>
      </c>
      <c r="AG4" s="131">
        <v>5</v>
      </c>
      <c r="AH4" s="131" t="s">
        <v>7</v>
      </c>
    </row>
    <row r="5" spans="1:42" x14ac:dyDescent="0.3">
      <c r="A5" s="133">
        <v>0</v>
      </c>
      <c r="B5" s="133">
        <v>999</v>
      </c>
      <c r="C5" s="133"/>
      <c r="D5" s="134" t="s">
        <v>9</v>
      </c>
      <c r="E5" s="52">
        <f>$H$1*([2]Energy_HH!D46+100)</f>
        <v>441.6</v>
      </c>
      <c r="F5" s="52">
        <f>E5+$B$1</f>
        <v>461.6</v>
      </c>
      <c r="G5" s="52">
        <f t="shared" ref="G5:J5" si="0">F5+$B$1</f>
        <v>481.6</v>
      </c>
      <c r="H5" s="52">
        <f t="shared" si="0"/>
        <v>501.6</v>
      </c>
      <c r="I5" s="52">
        <f t="shared" si="0"/>
        <v>521.6</v>
      </c>
      <c r="J5" s="52">
        <f t="shared" si="0"/>
        <v>541.6</v>
      </c>
      <c r="L5" s="134" t="s">
        <v>10</v>
      </c>
      <c r="M5" s="52">
        <f>$H$1*([2]Energy_HH!E46+100)</f>
        <v>594.4</v>
      </c>
      <c r="N5" s="52">
        <f>M5+$B$1</f>
        <v>614.4</v>
      </c>
      <c r="O5" s="52">
        <f t="shared" ref="O5:R5" si="1">N5+$B$1</f>
        <v>634.4</v>
      </c>
      <c r="P5" s="52">
        <f t="shared" si="1"/>
        <v>654.4</v>
      </c>
      <c r="Q5" s="52">
        <f t="shared" si="1"/>
        <v>674.4</v>
      </c>
      <c r="R5" s="52">
        <f t="shared" si="1"/>
        <v>694.4</v>
      </c>
      <c r="T5" s="134" t="s">
        <v>11</v>
      </c>
      <c r="U5" s="52">
        <f>'[2]$25'!U5/1.1</f>
        <v>1156.25</v>
      </c>
      <c r="V5" s="52">
        <f>'[2]$25'!V5/1.1</f>
        <v>1168.181818181818</v>
      </c>
      <c r="W5" s="52">
        <f>'[2]$25'!W5/1.1</f>
        <v>1180</v>
      </c>
      <c r="X5" s="52">
        <f>'[2]$25'!X5/1.1</f>
        <v>1191.8181818181818</v>
      </c>
      <c r="Y5" s="52">
        <f>'[2]$25'!Y5/1.1</f>
        <v>1203.6363636363635</v>
      </c>
      <c r="Z5" s="52">
        <f>'[2]$25'!Z5/1.1</f>
        <v>1215.4545454545453</v>
      </c>
      <c r="AB5" s="134" t="s">
        <v>12</v>
      </c>
      <c r="AC5" s="52">
        <f>'[2]$25'!AC5/1.1</f>
        <v>786.25</v>
      </c>
      <c r="AD5" s="52">
        <f>'[2]$25'!AD5/1.1</f>
        <v>794.5454545454545</v>
      </c>
      <c r="AE5" s="52">
        <f>'[2]$25'!AE5/1.1</f>
        <v>802.72727272727263</v>
      </c>
      <c r="AF5" s="52">
        <f>'[2]$25'!AF5/1.1</f>
        <v>810.90909090909088</v>
      </c>
      <c r="AG5" s="52">
        <f>'[2]$25'!AG5/1.1</f>
        <v>819.09090909090901</v>
      </c>
      <c r="AH5" s="52">
        <f>'[2]$25'!AH5/1.1</f>
        <v>827.27272727272725</v>
      </c>
    </row>
    <row r="6" spans="1:42" x14ac:dyDescent="0.3">
      <c r="A6" s="133">
        <v>1000</v>
      </c>
      <c r="B6" s="133">
        <v>1999</v>
      </c>
      <c r="C6" s="133"/>
      <c r="D6" s="135" t="s">
        <v>9</v>
      </c>
      <c r="E6" s="52">
        <f>MAX(100,E5-$E$1)</f>
        <v>431.6</v>
      </c>
      <c r="F6" s="52">
        <f t="shared" ref="F6:J57" si="2">E6+$B$1</f>
        <v>451.6</v>
      </c>
      <c r="G6" s="52">
        <f t="shared" si="2"/>
        <v>471.6</v>
      </c>
      <c r="H6" s="52">
        <f t="shared" si="2"/>
        <v>491.6</v>
      </c>
      <c r="I6" s="52">
        <f t="shared" si="2"/>
        <v>511.6</v>
      </c>
      <c r="J6" s="52">
        <f t="shared" si="2"/>
        <v>531.6</v>
      </c>
      <c r="L6" s="135" t="s">
        <v>10</v>
      </c>
      <c r="M6" s="52">
        <f>MAX(100,M5-$E$1)</f>
        <v>584.4</v>
      </c>
      <c r="N6" s="52">
        <f t="shared" ref="N6:R21" si="3">M6+$B$1</f>
        <v>604.4</v>
      </c>
      <c r="O6" s="52">
        <f t="shared" si="3"/>
        <v>624.4</v>
      </c>
      <c r="P6" s="52">
        <f t="shared" si="3"/>
        <v>644.4</v>
      </c>
      <c r="Q6" s="52">
        <f t="shared" si="3"/>
        <v>664.4</v>
      </c>
      <c r="R6" s="52">
        <f t="shared" si="3"/>
        <v>684.4</v>
      </c>
      <c r="T6" s="135" t="s">
        <v>11</v>
      </c>
      <c r="U6" s="52">
        <f>'[2]$25'!U6/1.1</f>
        <v>1051.8181818181818</v>
      </c>
      <c r="V6" s="52">
        <f>'[2]$25'!V6/1.1</f>
        <v>1062.7272727272727</v>
      </c>
      <c r="W6" s="52">
        <f>'[2]$25'!W6/1.1</f>
        <v>1073.6363636363635</v>
      </c>
      <c r="X6" s="52">
        <f>'[2]$25'!X6/1.1</f>
        <v>1084.5454545454545</v>
      </c>
      <c r="Y6" s="52">
        <f>'[2]$25'!Y6/1.1</f>
        <v>1095.4545454545453</v>
      </c>
      <c r="Z6" s="52">
        <f>'[2]$25'!Z6/1.1</f>
        <v>1106.3636363636363</v>
      </c>
      <c r="AB6" s="135" t="s">
        <v>12</v>
      </c>
      <c r="AC6" s="52">
        <f>'[2]$25'!AC6/1.1</f>
        <v>715.45454545454538</v>
      </c>
      <c r="AD6" s="52">
        <f>'[2]$25'!AD6/1.1</f>
        <v>722.72727272727263</v>
      </c>
      <c r="AE6" s="52">
        <f>'[2]$25'!AE6/1.1</f>
        <v>730.90909090909088</v>
      </c>
      <c r="AF6" s="52">
        <f>'[2]$25'!AF6/1.1</f>
        <v>738.18181818181813</v>
      </c>
      <c r="AG6" s="52">
        <f>'[2]$25'!AG6/1.1</f>
        <v>745.45454545454538</v>
      </c>
      <c r="AH6" s="52">
        <f>'[2]$25'!AH6/1.1</f>
        <v>752.72727272727263</v>
      </c>
    </row>
    <row r="7" spans="1:42" x14ac:dyDescent="0.3">
      <c r="A7" s="133">
        <v>2000</v>
      </c>
      <c r="B7" s="133">
        <v>2999</v>
      </c>
      <c r="C7" s="133"/>
      <c r="D7" s="135" t="s">
        <v>9</v>
      </c>
      <c r="E7" s="52">
        <f t="shared" ref="E7:E69" si="4">MAX(100,E6-$E$1)</f>
        <v>421.6</v>
      </c>
      <c r="F7" s="52">
        <f t="shared" si="2"/>
        <v>441.6</v>
      </c>
      <c r="G7" s="52">
        <f t="shared" si="2"/>
        <v>461.6</v>
      </c>
      <c r="H7" s="52">
        <f t="shared" si="2"/>
        <v>481.6</v>
      </c>
      <c r="I7" s="52">
        <f t="shared" si="2"/>
        <v>501.6</v>
      </c>
      <c r="J7" s="52">
        <f t="shared" si="2"/>
        <v>521.6</v>
      </c>
      <c r="L7" s="135" t="s">
        <v>10</v>
      </c>
      <c r="M7" s="52">
        <f t="shared" ref="M7:M69" si="5">MAX(100,M6-$E$1)</f>
        <v>574.4</v>
      </c>
      <c r="N7" s="52">
        <f t="shared" si="3"/>
        <v>594.4</v>
      </c>
      <c r="O7" s="52">
        <f t="shared" si="3"/>
        <v>614.4</v>
      </c>
      <c r="P7" s="52">
        <f t="shared" si="3"/>
        <v>634.4</v>
      </c>
      <c r="Q7" s="52">
        <f t="shared" si="3"/>
        <v>654.4</v>
      </c>
      <c r="R7" s="52">
        <f t="shared" si="3"/>
        <v>674.4</v>
      </c>
      <c r="T7" s="135" t="s">
        <v>11</v>
      </c>
      <c r="U7" s="52">
        <f>'[2]$25'!U7/1.1</f>
        <v>957.27272727272725</v>
      </c>
      <c r="V7" s="52">
        <f>'[2]$25'!V7/1.1</f>
        <v>967.27272727272714</v>
      </c>
      <c r="W7" s="52">
        <f>'[2]$25'!W7/1.1</f>
        <v>977.27272727272714</v>
      </c>
      <c r="X7" s="52">
        <f>'[2]$25'!X7/1.1</f>
        <v>987.27272727272714</v>
      </c>
      <c r="Y7" s="52">
        <f>'[2]$25'!Y7/1.1</f>
        <v>997.27272727272714</v>
      </c>
      <c r="Z7" s="52">
        <f>'[2]$25'!Z7/1.1</f>
        <v>1006.3636363636363</v>
      </c>
      <c r="AB7" s="135" t="s">
        <v>12</v>
      </c>
      <c r="AC7" s="52">
        <f>'[2]$25'!AC7/1.1</f>
        <v>650.90909090909088</v>
      </c>
      <c r="AD7" s="52">
        <f>'[2]$25'!AD7/1.1</f>
        <v>657.27272727272725</v>
      </c>
      <c r="AE7" s="52">
        <f>'[2]$25'!AE7/1.1</f>
        <v>665.45454545454538</v>
      </c>
      <c r="AF7" s="52">
        <f>'[2]$25'!AF7/1.1</f>
        <v>671.81818181818176</v>
      </c>
      <c r="AG7" s="52">
        <f>'[2]$25'!AG7/1.1</f>
        <v>678.18181818181813</v>
      </c>
      <c r="AH7" s="52">
        <f>'[2]$25'!AH7/1.1</f>
        <v>684.5454545454545</v>
      </c>
    </row>
    <row r="8" spans="1:42" x14ac:dyDescent="0.3">
      <c r="A8" s="133">
        <v>3000</v>
      </c>
      <c r="B8" s="133">
        <v>3999</v>
      </c>
      <c r="C8" s="133"/>
      <c r="D8" s="135" t="s">
        <v>9</v>
      </c>
      <c r="E8" s="52">
        <f t="shared" si="4"/>
        <v>411.6</v>
      </c>
      <c r="F8" s="52">
        <f t="shared" si="2"/>
        <v>431.6</v>
      </c>
      <c r="G8" s="52">
        <f t="shared" si="2"/>
        <v>451.6</v>
      </c>
      <c r="H8" s="52">
        <f t="shared" si="2"/>
        <v>471.6</v>
      </c>
      <c r="I8" s="52">
        <f t="shared" si="2"/>
        <v>491.6</v>
      </c>
      <c r="J8" s="52">
        <f t="shared" si="2"/>
        <v>511.6</v>
      </c>
      <c r="L8" s="135" t="s">
        <v>10</v>
      </c>
      <c r="M8" s="52">
        <f t="shared" si="5"/>
        <v>564.4</v>
      </c>
      <c r="N8" s="52">
        <f t="shared" si="3"/>
        <v>584.4</v>
      </c>
      <c r="O8" s="52">
        <f t="shared" si="3"/>
        <v>604.4</v>
      </c>
      <c r="P8" s="52">
        <f t="shared" si="3"/>
        <v>624.4</v>
      </c>
      <c r="Q8" s="52">
        <f t="shared" si="3"/>
        <v>644.4</v>
      </c>
      <c r="R8" s="52">
        <f t="shared" si="3"/>
        <v>664.4</v>
      </c>
      <c r="T8" s="135" t="s">
        <v>11</v>
      </c>
      <c r="U8" s="52">
        <f>'[2]$25'!U8/1.1</f>
        <v>870.90909090909088</v>
      </c>
      <c r="V8" s="52">
        <f>'[2]$25'!V8/1.1</f>
        <v>879.99999999999989</v>
      </c>
      <c r="W8" s="52">
        <f>'[2]$25'!W8/1.1</f>
        <v>889.09090909090901</v>
      </c>
      <c r="X8" s="52">
        <f>'[2]$25'!X8/1.1</f>
        <v>898.18181818181813</v>
      </c>
      <c r="Y8" s="52">
        <f>'[2]$25'!Y8/1.1</f>
        <v>907.27272727272725</v>
      </c>
      <c r="Z8" s="52">
        <f>'[2]$25'!Z8/1.1</f>
        <v>915.45454545454538</v>
      </c>
      <c r="AB8" s="135" t="s">
        <v>12</v>
      </c>
      <c r="AC8" s="52">
        <f>'[2]$25'!AC8/1.1</f>
        <v>592.72727272727263</v>
      </c>
      <c r="AD8" s="52">
        <f>'[2]$25'!AD8/1.1</f>
        <v>598.18181818181813</v>
      </c>
      <c r="AE8" s="52">
        <f>'[2]$25'!AE8/1.1</f>
        <v>605.45454545454538</v>
      </c>
      <c r="AF8" s="52">
        <f>'[2]$25'!AF8/1.1</f>
        <v>610.90909090909088</v>
      </c>
      <c r="AG8" s="52">
        <f>'[2]$25'!AG8/1.1</f>
        <v>617.27272727272725</v>
      </c>
      <c r="AH8" s="52">
        <f>'[2]$25'!AH8/1.1</f>
        <v>622.72727272727263</v>
      </c>
    </row>
    <row r="9" spans="1:42" x14ac:dyDescent="0.3">
      <c r="A9" s="133">
        <v>4000</v>
      </c>
      <c r="B9" s="133">
        <v>4999</v>
      </c>
      <c r="C9" s="133"/>
      <c r="D9" s="135" t="s">
        <v>9</v>
      </c>
      <c r="E9" s="52">
        <f t="shared" si="4"/>
        <v>401.6</v>
      </c>
      <c r="F9" s="52">
        <f t="shared" si="2"/>
        <v>421.6</v>
      </c>
      <c r="G9" s="52">
        <f t="shared" si="2"/>
        <v>441.6</v>
      </c>
      <c r="H9" s="52">
        <f t="shared" si="2"/>
        <v>461.6</v>
      </c>
      <c r="I9" s="52">
        <f t="shared" si="2"/>
        <v>481.6</v>
      </c>
      <c r="J9" s="52">
        <f t="shared" si="2"/>
        <v>501.6</v>
      </c>
      <c r="L9" s="135" t="s">
        <v>10</v>
      </c>
      <c r="M9" s="52">
        <f t="shared" si="5"/>
        <v>554.4</v>
      </c>
      <c r="N9" s="52">
        <f t="shared" si="3"/>
        <v>574.4</v>
      </c>
      <c r="O9" s="52">
        <f t="shared" si="3"/>
        <v>594.4</v>
      </c>
      <c r="P9" s="52">
        <f t="shared" si="3"/>
        <v>614.4</v>
      </c>
      <c r="Q9" s="52">
        <f t="shared" si="3"/>
        <v>634.4</v>
      </c>
      <c r="R9" s="52">
        <f t="shared" si="3"/>
        <v>654.4</v>
      </c>
      <c r="T9" s="135" t="s">
        <v>11</v>
      </c>
      <c r="U9" s="52">
        <f>'[2]$25'!U9/1.1</f>
        <v>792.72727272727263</v>
      </c>
      <c r="V9" s="52">
        <f>'[2]$25'!V9/1.1</f>
        <v>800.90909090909088</v>
      </c>
      <c r="W9" s="52">
        <f>'[2]$25'!W9/1.1</f>
        <v>809.09090909090901</v>
      </c>
      <c r="X9" s="52">
        <f>'[2]$25'!X9/1.1</f>
        <v>817.27272727272725</v>
      </c>
      <c r="Y9" s="52">
        <f>'[2]$25'!Y9/1.1</f>
        <v>825.45454545454538</v>
      </c>
      <c r="Z9" s="52">
        <f>'[2]$25'!Z9/1.1</f>
        <v>832.72727272727263</v>
      </c>
      <c r="AB9" s="135" t="s">
        <v>12</v>
      </c>
      <c r="AC9" s="52">
        <f>'[2]$25'!AC9/1.1</f>
        <v>539.09090909090901</v>
      </c>
      <c r="AD9" s="52">
        <f>'[2]$25'!AD9/1.1</f>
        <v>544.5454545454545</v>
      </c>
      <c r="AE9" s="52">
        <f>'[2]$25'!AE9/1.1</f>
        <v>550.90909090909088</v>
      </c>
      <c r="AF9" s="52">
        <f>'[2]$25'!AF9/1.1</f>
        <v>556.36363636363637</v>
      </c>
      <c r="AG9" s="52">
        <f>'[2]$25'!AG9/1.1</f>
        <v>561.81818181818176</v>
      </c>
      <c r="AH9" s="52">
        <f>'[2]$25'!AH9/1.1</f>
        <v>566.36363636363637</v>
      </c>
    </row>
    <row r="10" spans="1:42" x14ac:dyDescent="0.3">
      <c r="A10" s="133">
        <v>5000</v>
      </c>
      <c r="B10" s="133">
        <v>5999</v>
      </c>
      <c r="C10" s="133"/>
      <c r="D10" s="135" t="s">
        <v>9</v>
      </c>
      <c r="E10" s="52">
        <f t="shared" si="4"/>
        <v>391.6</v>
      </c>
      <c r="F10" s="52">
        <f t="shared" si="2"/>
        <v>411.6</v>
      </c>
      <c r="G10" s="52">
        <f t="shared" si="2"/>
        <v>431.6</v>
      </c>
      <c r="H10" s="52">
        <f t="shared" si="2"/>
        <v>451.6</v>
      </c>
      <c r="I10" s="52">
        <f t="shared" si="2"/>
        <v>471.6</v>
      </c>
      <c r="J10" s="52">
        <f t="shared" si="2"/>
        <v>491.6</v>
      </c>
      <c r="L10" s="135" t="s">
        <v>10</v>
      </c>
      <c r="M10" s="52">
        <f t="shared" si="5"/>
        <v>544.4</v>
      </c>
      <c r="N10" s="52">
        <f t="shared" si="3"/>
        <v>564.4</v>
      </c>
      <c r="O10" s="52">
        <f t="shared" si="3"/>
        <v>584.4</v>
      </c>
      <c r="P10" s="52">
        <f t="shared" si="3"/>
        <v>604.4</v>
      </c>
      <c r="Q10" s="52">
        <f t="shared" si="3"/>
        <v>624.4</v>
      </c>
      <c r="R10" s="52">
        <f t="shared" si="3"/>
        <v>644.4</v>
      </c>
      <c r="T10" s="135" t="s">
        <v>11</v>
      </c>
      <c r="U10" s="52">
        <f>'[2]$25'!U10/1.1</f>
        <v>721.81818181818176</v>
      </c>
      <c r="V10" s="52">
        <f>'[2]$25'!V10/1.1</f>
        <v>729.09090909090901</v>
      </c>
      <c r="W10" s="52">
        <f>'[2]$25'!W10/1.1</f>
        <v>736.36363636363626</v>
      </c>
      <c r="X10" s="52">
        <f>'[2]$25'!X10/1.1</f>
        <v>743.63636363636363</v>
      </c>
      <c r="Y10" s="52">
        <f>'[2]$25'!Y10/1.1</f>
        <v>750.90909090909088</v>
      </c>
      <c r="Z10" s="52">
        <f>'[2]$25'!Z10/1.1</f>
        <v>758.18181818181813</v>
      </c>
      <c r="AB10" s="135" t="s">
        <v>12</v>
      </c>
      <c r="AC10" s="52">
        <f>'[2]$25'!AC10/1.1</f>
        <v>490.90909090909088</v>
      </c>
      <c r="AD10" s="52">
        <f>'[2]$25'!AD10/1.1</f>
        <v>495.45454545454544</v>
      </c>
      <c r="AE10" s="52">
        <f>'[2]$25'!AE10/1.1</f>
        <v>500.90909090909088</v>
      </c>
      <c r="AF10" s="52">
        <f>'[2]$25'!AF10/1.1</f>
        <v>506.36363636363632</v>
      </c>
      <c r="AG10" s="52">
        <f>'[2]$25'!AG10/1.1</f>
        <v>510.90909090909088</v>
      </c>
      <c r="AH10" s="52">
        <f>'[2]$25'!AH10/1.1</f>
        <v>515.45454545454538</v>
      </c>
    </row>
    <row r="11" spans="1:42" x14ac:dyDescent="0.3">
      <c r="A11" s="133">
        <v>6000</v>
      </c>
      <c r="B11" s="133">
        <v>6999</v>
      </c>
      <c r="C11" s="133"/>
      <c r="D11" s="135" t="s">
        <v>9</v>
      </c>
      <c r="E11" s="52">
        <f t="shared" si="4"/>
        <v>381.6</v>
      </c>
      <c r="F11" s="52">
        <f t="shared" si="2"/>
        <v>401.6</v>
      </c>
      <c r="G11" s="52">
        <f t="shared" si="2"/>
        <v>421.6</v>
      </c>
      <c r="H11" s="52">
        <f t="shared" si="2"/>
        <v>441.6</v>
      </c>
      <c r="I11" s="52">
        <f t="shared" si="2"/>
        <v>461.6</v>
      </c>
      <c r="J11" s="52">
        <f t="shared" si="2"/>
        <v>481.6</v>
      </c>
      <c r="L11" s="135" t="s">
        <v>10</v>
      </c>
      <c r="M11" s="52">
        <f t="shared" si="5"/>
        <v>534.4</v>
      </c>
      <c r="N11" s="52">
        <f t="shared" si="3"/>
        <v>554.4</v>
      </c>
      <c r="O11" s="52">
        <f t="shared" si="3"/>
        <v>574.4</v>
      </c>
      <c r="P11" s="52">
        <f t="shared" si="3"/>
        <v>594.4</v>
      </c>
      <c r="Q11" s="52">
        <f t="shared" si="3"/>
        <v>614.4</v>
      </c>
      <c r="R11" s="52">
        <f t="shared" si="3"/>
        <v>634.4</v>
      </c>
      <c r="T11" s="135" t="s">
        <v>11</v>
      </c>
      <c r="U11" s="52">
        <f>'[2]$25'!U11/1.1</f>
        <v>657.27272727272725</v>
      </c>
      <c r="V11" s="52">
        <f>'[2]$25'!V11/1.1</f>
        <v>663.63636363636363</v>
      </c>
      <c r="W11" s="52">
        <f>'[2]$25'!W11/1.1</f>
        <v>670</v>
      </c>
      <c r="X11" s="52">
        <f>'[2]$25'!X11/1.1</f>
        <v>676.36363636363626</v>
      </c>
      <c r="Y11" s="52">
        <f>'[2]$25'!Y11/1.1</f>
        <v>683.63636363636363</v>
      </c>
      <c r="Z11" s="52">
        <f>'[2]$25'!Z11/1.1</f>
        <v>690</v>
      </c>
      <c r="AB11" s="135" t="s">
        <v>12</v>
      </c>
      <c r="AC11" s="52">
        <f>'[2]$25'!AC11/1.1</f>
        <v>446.36363636363632</v>
      </c>
      <c r="AD11" s="52">
        <f>'[2]$25'!AD11/1.1</f>
        <v>450.90909090909088</v>
      </c>
      <c r="AE11" s="52">
        <f>'[2]$25'!AE11/1.1</f>
        <v>455.45454545454544</v>
      </c>
      <c r="AF11" s="52">
        <f>'[2]$25'!AF11/1.1</f>
        <v>460.90909090909088</v>
      </c>
      <c r="AG11" s="52">
        <f>'[2]$25'!AG11/1.1</f>
        <v>464.5454545454545</v>
      </c>
      <c r="AH11" s="52">
        <f>'[2]$25'!AH11/1.1</f>
        <v>469.09090909090907</v>
      </c>
    </row>
    <row r="12" spans="1:42" x14ac:dyDescent="0.3">
      <c r="A12" s="133">
        <v>7000</v>
      </c>
      <c r="B12" s="133">
        <v>7999</v>
      </c>
      <c r="C12" s="133"/>
      <c r="D12" s="135" t="s">
        <v>9</v>
      </c>
      <c r="E12" s="52">
        <f t="shared" si="4"/>
        <v>371.6</v>
      </c>
      <c r="F12" s="52">
        <f t="shared" si="2"/>
        <v>391.6</v>
      </c>
      <c r="G12" s="52">
        <f t="shared" si="2"/>
        <v>411.6</v>
      </c>
      <c r="H12" s="52">
        <f t="shared" si="2"/>
        <v>431.6</v>
      </c>
      <c r="I12" s="52">
        <f t="shared" si="2"/>
        <v>451.6</v>
      </c>
      <c r="J12" s="52">
        <f t="shared" si="2"/>
        <v>471.6</v>
      </c>
      <c r="L12" s="135" t="s">
        <v>10</v>
      </c>
      <c r="M12" s="52">
        <f t="shared" si="5"/>
        <v>524.4</v>
      </c>
      <c r="N12" s="52">
        <f t="shared" si="3"/>
        <v>544.4</v>
      </c>
      <c r="O12" s="52">
        <f t="shared" si="3"/>
        <v>564.4</v>
      </c>
      <c r="P12" s="52">
        <f t="shared" si="3"/>
        <v>584.4</v>
      </c>
      <c r="Q12" s="52">
        <f t="shared" si="3"/>
        <v>604.4</v>
      </c>
      <c r="R12" s="52">
        <f t="shared" si="3"/>
        <v>624.4</v>
      </c>
      <c r="T12" s="135" t="s">
        <v>11</v>
      </c>
      <c r="U12" s="52">
        <f>'[2]$25'!U12/1.1</f>
        <v>598.18181818181813</v>
      </c>
      <c r="V12" s="52">
        <f>'[2]$25'!V12/1.1</f>
        <v>603.63636363636363</v>
      </c>
      <c r="W12" s="52">
        <f>'[2]$25'!W12/1.1</f>
        <v>610</v>
      </c>
      <c r="X12" s="52">
        <f>'[2]$25'!X12/1.1</f>
        <v>615.45454545454538</v>
      </c>
      <c r="Y12" s="52">
        <f>'[2]$25'!Y12/1.1</f>
        <v>621.81818181818176</v>
      </c>
      <c r="Z12" s="52">
        <f>'[2]$25'!Z12/1.1</f>
        <v>628.18181818181813</v>
      </c>
      <c r="AB12" s="135" t="s">
        <v>12</v>
      </c>
      <c r="AC12" s="52">
        <f>'[2]$25'!AC12/1.1</f>
        <v>406.36363636363632</v>
      </c>
      <c r="AD12" s="52">
        <f>'[2]$25'!AD12/1.1</f>
        <v>409.99999999999994</v>
      </c>
      <c r="AE12" s="52">
        <f>'[2]$25'!AE12/1.1</f>
        <v>414.5454545454545</v>
      </c>
      <c r="AF12" s="52">
        <f>'[2]$25'!AF12/1.1</f>
        <v>419.09090909090907</v>
      </c>
      <c r="AG12" s="52">
        <f>'[2]$25'!AG12/1.1</f>
        <v>422.72727272727269</v>
      </c>
      <c r="AH12" s="52">
        <f>'[2]$25'!AH12/1.1</f>
        <v>427.27272727272725</v>
      </c>
    </row>
    <row r="13" spans="1:42" x14ac:dyDescent="0.3">
      <c r="A13" s="133">
        <v>8000</v>
      </c>
      <c r="B13" s="133">
        <v>8999</v>
      </c>
      <c r="C13" s="133"/>
      <c r="D13" s="135" t="s">
        <v>9</v>
      </c>
      <c r="E13" s="52">
        <f t="shared" si="4"/>
        <v>361.6</v>
      </c>
      <c r="F13" s="52">
        <f t="shared" si="2"/>
        <v>381.6</v>
      </c>
      <c r="G13" s="52">
        <f t="shared" si="2"/>
        <v>401.6</v>
      </c>
      <c r="H13" s="52">
        <f t="shared" si="2"/>
        <v>421.6</v>
      </c>
      <c r="I13" s="52">
        <f t="shared" si="2"/>
        <v>441.6</v>
      </c>
      <c r="J13" s="52">
        <f t="shared" si="2"/>
        <v>461.6</v>
      </c>
      <c r="L13" s="135" t="s">
        <v>10</v>
      </c>
      <c r="M13" s="52">
        <f t="shared" si="5"/>
        <v>514.4</v>
      </c>
      <c r="N13" s="52">
        <f t="shared" si="3"/>
        <v>534.4</v>
      </c>
      <c r="O13" s="52">
        <f t="shared" si="3"/>
        <v>554.4</v>
      </c>
      <c r="P13" s="52">
        <f t="shared" si="3"/>
        <v>574.4</v>
      </c>
      <c r="Q13" s="52">
        <f t="shared" si="3"/>
        <v>594.4</v>
      </c>
      <c r="R13" s="52">
        <f t="shared" si="3"/>
        <v>614.4</v>
      </c>
      <c r="T13" s="135" t="s">
        <v>11</v>
      </c>
      <c r="U13" s="52">
        <f>'[2]$25'!U13/1.1</f>
        <v>544.5454545454545</v>
      </c>
      <c r="V13" s="52">
        <f>'[2]$25'!V13/1.1</f>
        <v>549.09090909090901</v>
      </c>
      <c r="W13" s="52">
        <f>'[2]$25'!W13/1.1</f>
        <v>555.45454545454538</v>
      </c>
      <c r="X13" s="52">
        <f>'[2]$25'!X13/1.1</f>
        <v>560</v>
      </c>
      <c r="Y13" s="52">
        <f>'[2]$25'!Y13/1.1</f>
        <v>565.45454545454538</v>
      </c>
      <c r="Z13" s="52">
        <f>'[2]$25'!Z13/1.1</f>
        <v>571.81818181818176</v>
      </c>
      <c r="AB13" s="135" t="s">
        <v>12</v>
      </c>
      <c r="AC13" s="52">
        <f>'[2]$25'!AC13/1.1</f>
        <v>369.99999999999994</v>
      </c>
      <c r="AD13" s="52">
        <f>'[2]$25'!AD13/1.1</f>
        <v>372.72727272727269</v>
      </c>
      <c r="AE13" s="52">
        <f>'[2]$25'!AE13/1.1</f>
        <v>377.27272727272725</v>
      </c>
      <c r="AF13" s="52">
        <f>'[2]$25'!AF13/1.1</f>
        <v>381.81818181818181</v>
      </c>
      <c r="AG13" s="52">
        <f>'[2]$25'!AG13/1.1</f>
        <v>384.5454545454545</v>
      </c>
      <c r="AH13" s="52">
        <f>'[2]$25'!AH13/1.1</f>
        <v>389.09090909090907</v>
      </c>
    </row>
    <row r="14" spans="1:42" x14ac:dyDescent="0.3">
      <c r="A14" s="133">
        <v>9000</v>
      </c>
      <c r="B14" s="133">
        <v>9999</v>
      </c>
      <c r="C14" s="133"/>
      <c r="D14" s="135" t="s">
        <v>9</v>
      </c>
      <c r="E14" s="52">
        <f t="shared" si="4"/>
        <v>351.6</v>
      </c>
      <c r="F14" s="52">
        <f t="shared" si="2"/>
        <v>371.6</v>
      </c>
      <c r="G14" s="52">
        <f t="shared" si="2"/>
        <v>391.6</v>
      </c>
      <c r="H14" s="52">
        <f t="shared" si="2"/>
        <v>411.6</v>
      </c>
      <c r="I14" s="52">
        <f t="shared" si="2"/>
        <v>431.6</v>
      </c>
      <c r="J14" s="52">
        <f t="shared" si="2"/>
        <v>451.6</v>
      </c>
      <c r="L14" s="135" t="s">
        <v>10</v>
      </c>
      <c r="M14" s="52">
        <f t="shared" si="5"/>
        <v>504.4</v>
      </c>
      <c r="N14" s="52">
        <f t="shared" si="3"/>
        <v>524.4</v>
      </c>
      <c r="O14" s="52">
        <f t="shared" si="3"/>
        <v>544.4</v>
      </c>
      <c r="P14" s="52">
        <f t="shared" si="3"/>
        <v>564.4</v>
      </c>
      <c r="Q14" s="52">
        <f t="shared" si="3"/>
        <v>584.4</v>
      </c>
      <c r="R14" s="52">
        <f t="shared" si="3"/>
        <v>604.4</v>
      </c>
      <c r="T14" s="135" t="s">
        <v>11</v>
      </c>
      <c r="U14" s="52">
        <f>'[2]$25'!U14/1.1</f>
        <v>495.45454545454544</v>
      </c>
      <c r="V14" s="52">
        <f>'[2]$25'!V14/1.1</f>
        <v>499.99999999999994</v>
      </c>
      <c r="W14" s="52">
        <f>'[2]$25'!W14/1.1</f>
        <v>505.45454545454544</v>
      </c>
      <c r="X14" s="52">
        <f>'[2]$25'!X14/1.1</f>
        <v>509.99999999999994</v>
      </c>
      <c r="Y14" s="52">
        <f>'[2]$25'!Y14/1.1</f>
        <v>514.5454545454545</v>
      </c>
      <c r="Z14" s="52">
        <f>'[2]$25'!Z14/1.1</f>
        <v>520</v>
      </c>
      <c r="AB14" s="135" t="s">
        <v>12</v>
      </c>
      <c r="AC14" s="52">
        <f>'[2]$25'!AC14/1.1</f>
        <v>336.36363636363632</v>
      </c>
      <c r="AD14" s="52">
        <f>'[2]$25'!AD14/1.1</f>
        <v>339.09090909090907</v>
      </c>
      <c r="AE14" s="52">
        <f>'[2]$25'!AE14/1.1</f>
        <v>343.63636363636363</v>
      </c>
      <c r="AF14" s="52">
        <f>'[2]$25'!AF14/1.1</f>
        <v>347.27272727272725</v>
      </c>
      <c r="AG14" s="52">
        <f>'[2]$25'!AG14/1.1</f>
        <v>350</v>
      </c>
      <c r="AH14" s="52">
        <f>'[2]$25'!AH14/1.1</f>
        <v>353.63636363636363</v>
      </c>
    </row>
    <row r="15" spans="1:42" x14ac:dyDescent="0.3">
      <c r="A15" s="133">
        <v>10000</v>
      </c>
      <c r="B15" s="133">
        <v>10999</v>
      </c>
      <c r="C15" s="133"/>
      <c r="D15" s="135" t="s">
        <v>9</v>
      </c>
      <c r="E15" s="52">
        <f t="shared" si="4"/>
        <v>341.6</v>
      </c>
      <c r="F15" s="52">
        <f t="shared" si="2"/>
        <v>361.6</v>
      </c>
      <c r="G15" s="52">
        <f t="shared" si="2"/>
        <v>381.6</v>
      </c>
      <c r="H15" s="52">
        <f t="shared" si="2"/>
        <v>401.6</v>
      </c>
      <c r="I15" s="52">
        <f t="shared" si="2"/>
        <v>421.6</v>
      </c>
      <c r="J15" s="52">
        <f t="shared" si="2"/>
        <v>441.6</v>
      </c>
      <c r="L15" s="135" t="s">
        <v>10</v>
      </c>
      <c r="M15" s="52">
        <f t="shared" si="5"/>
        <v>494.4</v>
      </c>
      <c r="N15" s="52">
        <f t="shared" si="3"/>
        <v>514.4</v>
      </c>
      <c r="O15" s="52">
        <f t="shared" si="3"/>
        <v>534.4</v>
      </c>
      <c r="P15" s="52">
        <f t="shared" si="3"/>
        <v>554.4</v>
      </c>
      <c r="Q15" s="52">
        <f t="shared" si="3"/>
        <v>574.4</v>
      </c>
      <c r="R15" s="52">
        <f t="shared" si="3"/>
        <v>594.4</v>
      </c>
      <c r="T15" s="135" t="s">
        <v>11</v>
      </c>
      <c r="U15" s="52">
        <f>'[2]$25'!U15/1.1</f>
        <v>450.90909090909088</v>
      </c>
      <c r="V15" s="52">
        <f>'[2]$25'!V15/1.1</f>
        <v>455.45454545454544</v>
      </c>
      <c r="W15" s="52">
        <f>'[2]$25'!W15/1.1</f>
        <v>459.99999999999994</v>
      </c>
      <c r="X15" s="52">
        <f>'[2]$25'!X15/1.1</f>
        <v>464.5454545454545</v>
      </c>
      <c r="Y15" s="52">
        <f>'[2]$25'!Y15/1.1</f>
        <v>468.18181818181813</v>
      </c>
      <c r="Z15" s="52">
        <f>'[2]$25'!Z15/1.1</f>
        <v>473.63636363636363</v>
      </c>
      <c r="AB15" s="135" t="s">
        <v>12</v>
      </c>
      <c r="AC15" s="52">
        <f>'[2]$25'!AC15/1.1</f>
        <v>306.36363636363632</v>
      </c>
      <c r="AD15" s="52">
        <f>'[2]$25'!AD15/1.1</f>
        <v>308.18181818181813</v>
      </c>
      <c r="AE15" s="52">
        <f>'[2]$25'!AE15/1.1</f>
        <v>312.72727272727269</v>
      </c>
      <c r="AF15" s="52">
        <f>'[2]$25'!AF15/1.1</f>
        <v>316.36363636363632</v>
      </c>
      <c r="AG15" s="52">
        <f>'[2]$25'!AG15/1.1</f>
        <v>318.18181818181813</v>
      </c>
      <c r="AH15" s="52">
        <f>'[2]$25'!AH15/1.1</f>
        <v>321.81818181818181</v>
      </c>
    </row>
    <row r="16" spans="1:42" x14ac:dyDescent="0.3">
      <c r="A16" s="133">
        <v>11000</v>
      </c>
      <c r="B16" s="133">
        <v>11999</v>
      </c>
      <c r="C16" s="133"/>
      <c r="D16" s="135" t="s">
        <v>9</v>
      </c>
      <c r="E16" s="52">
        <f t="shared" si="4"/>
        <v>331.6</v>
      </c>
      <c r="F16" s="52">
        <f t="shared" si="2"/>
        <v>351.6</v>
      </c>
      <c r="G16" s="52">
        <f t="shared" si="2"/>
        <v>371.6</v>
      </c>
      <c r="H16" s="52">
        <f t="shared" si="2"/>
        <v>391.6</v>
      </c>
      <c r="I16" s="52">
        <f t="shared" si="2"/>
        <v>411.6</v>
      </c>
      <c r="J16" s="52">
        <f t="shared" si="2"/>
        <v>431.6</v>
      </c>
      <c r="L16" s="135" t="s">
        <v>10</v>
      </c>
      <c r="M16" s="52">
        <f t="shared" si="5"/>
        <v>484.4</v>
      </c>
      <c r="N16" s="52">
        <f t="shared" si="3"/>
        <v>504.4</v>
      </c>
      <c r="O16" s="52">
        <f t="shared" si="3"/>
        <v>524.4</v>
      </c>
      <c r="P16" s="52">
        <f t="shared" si="3"/>
        <v>544.4</v>
      </c>
      <c r="Q16" s="52">
        <f t="shared" si="3"/>
        <v>564.4</v>
      </c>
      <c r="R16" s="52">
        <f t="shared" si="3"/>
        <v>584.4</v>
      </c>
      <c r="T16" s="135" t="s">
        <v>11</v>
      </c>
      <c r="U16" s="52">
        <f>'[2]$25'!U16/1.1</f>
        <v>409.99999999999994</v>
      </c>
      <c r="V16" s="52">
        <f>'[2]$25'!V16/1.1</f>
        <v>414.5454545454545</v>
      </c>
      <c r="W16" s="52">
        <f>'[2]$25'!W16/1.1</f>
        <v>418.18181818181813</v>
      </c>
      <c r="X16" s="52">
        <f>'[2]$25'!X16/1.1</f>
        <v>422.72727272727269</v>
      </c>
      <c r="Y16" s="52">
        <f>'[2]$25'!Y16/1.1</f>
        <v>426.36363636363632</v>
      </c>
      <c r="Z16" s="52">
        <f>'[2]$25'!Z16/1.1</f>
        <v>430.90909090909088</v>
      </c>
      <c r="AB16" s="135" t="s">
        <v>12</v>
      </c>
      <c r="AC16" s="52">
        <f>'[2]$25'!AC16/1.1</f>
        <v>279.09090909090907</v>
      </c>
      <c r="AD16" s="52">
        <f>'[2]$25'!AD16/1.1</f>
        <v>280</v>
      </c>
      <c r="AE16" s="52">
        <f>'[2]$25'!AE16/1.1</f>
        <v>284.5454545454545</v>
      </c>
      <c r="AF16" s="52">
        <f>'[2]$25'!AF16/1.1</f>
        <v>288.18181818181813</v>
      </c>
      <c r="AG16" s="52">
        <f>'[2]$25'!AG16/1.1</f>
        <v>290</v>
      </c>
      <c r="AH16" s="52">
        <f>'[2]$25'!AH16/1.1</f>
        <v>292.72727272727269</v>
      </c>
    </row>
    <row r="17" spans="1:34" x14ac:dyDescent="0.3">
      <c r="A17" s="133">
        <v>12000</v>
      </c>
      <c r="B17" s="133">
        <v>12999</v>
      </c>
      <c r="C17" s="133"/>
      <c r="D17" s="135" t="s">
        <v>9</v>
      </c>
      <c r="E17" s="52">
        <f t="shared" si="4"/>
        <v>321.60000000000002</v>
      </c>
      <c r="F17" s="52">
        <f t="shared" si="2"/>
        <v>341.6</v>
      </c>
      <c r="G17" s="52">
        <f>F17+$B$1</f>
        <v>361.6</v>
      </c>
      <c r="H17" s="52">
        <f t="shared" si="2"/>
        <v>381.6</v>
      </c>
      <c r="I17" s="52">
        <f t="shared" si="2"/>
        <v>401.6</v>
      </c>
      <c r="J17" s="52">
        <f t="shared" si="2"/>
        <v>421.6</v>
      </c>
      <c r="L17" s="135" t="s">
        <v>10</v>
      </c>
      <c r="M17" s="52">
        <f t="shared" si="5"/>
        <v>474.4</v>
      </c>
      <c r="N17" s="52">
        <f t="shared" si="3"/>
        <v>494.4</v>
      </c>
      <c r="O17" s="52">
        <f>N17+$B$1</f>
        <v>514.4</v>
      </c>
      <c r="P17" s="52">
        <f t="shared" si="3"/>
        <v>534.4</v>
      </c>
      <c r="Q17" s="52">
        <f t="shared" si="3"/>
        <v>554.4</v>
      </c>
      <c r="R17" s="52">
        <f t="shared" si="3"/>
        <v>574.4</v>
      </c>
      <c r="T17" s="135" t="s">
        <v>11</v>
      </c>
      <c r="U17" s="52">
        <f>'[2]$25'!U17/1.1</f>
        <v>372.72727272727269</v>
      </c>
      <c r="V17" s="52">
        <f>'[2]$25'!V17/1.1</f>
        <v>377.27272727272725</v>
      </c>
      <c r="W17" s="52">
        <f>'[2]$25'!W17/1.1</f>
        <v>380.90909090909088</v>
      </c>
      <c r="X17" s="52">
        <f>'[2]$25'!X17/1.1</f>
        <v>384.5454545454545</v>
      </c>
      <c r="Y17" s="52">
        <f>'[2]$25'!Y17/1.1</f>
        <v>388.18181818181813</v>
      </c>
      <c r="Z17" s="52">
        <f>'[2]$25'!Z17/1.1</f>
        <v>391.81818181818181</v>
      </c>
      <c r="AB17" s="135" t="s">
        <v>12</v>
      </c>
      <c r="AC17" s="52">
        <f>'[2]$25'!AC17/1.1</f>
        <v>253.63636363636363</v>
      </c>
      <c r="AD17" s="52">
        <f>'[2]$25'!AD17/1.1</f>
        <v>254.54545454545453</v>
      </c>
      <c r="AE17" s="52">
        <f>'[2]$25'!AE17/1.1</f>
        <v>259.09090909090907</v>
      </c>
      <c r="AF17" s="52">
        <f>'[2]$25'!AF17/1.1</f>
        <v>261.81818181818181</v>
      </c>
      <c r="AG17" s="52">
        <f>'[2]$25'!AG17/1.1</f>
        <v>263.63636363636363</v>
      </c>
      <c r="AH17" s="52">
        <f>'[2]$25'!AH17/1.1</f>
        <v>266.36363636363632</v>
      </c>
    </row>
    <row r="18" spans="1:34" x14ac:dyDescent="0.3">
      <c r="A18" s="133">
        <v>13000</v>
      </c>
      <c r="B18" s="133">
        <v>13999</v>
      </c>
      <c r="C18" s="133"/>
      <c r="D18" s="135" t="s">
        <v>9</v>
      </c>
      <c r="E18" s="52">
        <f t="shared" si="4"/>
        <v>311.60000000000002</v>
      </c>
      <c r="F18" s="52">
        <f t="shared" si="2"/>
        <v>331.6</v>
      </c>
      <c r="G18" s="52">
        <f t="shared" si="2"/>
        <v>351.6</v>
      </c>
      <c r="H18" s="52">
        <f t="shared" si="2"/>
        <v>371.6</v>
      </c>
      <c r="I18" s="52">
        <f t="shared" si="2"/>
        <v>391.6</v>
      </c>
      <c r="J18" s="52">
        <f t="shared" si="2"/>
        <v>411.6</v>
      </c>
      <c r="L18" s="135" t="s">
        <v>10</v>
      </c>
      <c r="M18" s="52">
        <f t="shared" si="5"/>
        <v>464.4</v>
      </c>
      <c r="N18" s="52">
        <f t="shared" si="3"/>
        <v>484.4</v>
      </c>
      <c r="O18" s="52">
        <f t="shared" si="3"/>
        <v>504.4</v>
      </c>
      <c r="P18" s="52">
        <f t="shared" si="3"/>
        <v>524.4</v>
      </c>
      <c r="Q18" s="52">
        <f t="shared" si="3"/>
        <v>544.4</v>
      </c>
      <c r="R18" s="52">
        <f t="shared" si="3"/>
        <v>564.4</v>
      </c>
      <c r="T18" s="135" t="s">
        <v>11</v>
      </c>
      <c r="U18" s="52">
        <f>'[2]$25'!U18/1.1</f>
        <v>339.09090909090907</v>
      </c>
      <c r="V18" s="52">
        <f>'[2]$25'!V18/1.1</f>
        <v>343.63636363636363</v>
      </c>
      <c r="W18" s="52">
        <f>'[2]$25'!W18/1.1</f>
        <v>346.36363636363632</v>
      </c>
      <c r="X18" s="52">
        <f>'[2]$25'!X18/1.1</f>
        <v>350</v>
      </c>
      <c r="Y18" s="52">
        <f>'[2]$25'!Y18/1.1</f>
        <v>353.63636363636363</v>
      </c>
      <c r="Z18" s="52">
        <f>'[2]$25'!Z18/1.1</f>
        <v>356.36363636363632</v>
      </c>
      <c r="AB18" s="135" t="s">
        <v>12</v>
      </c>
      <c r="AC18" s="52">
        <f>'[2]$25'!AC18/1.1</f>
        <v>230.90909090909088</v>
      </c>
      <c r="AD18" s="52">
        <f>'[2]$25'!AD18/1.1</f>
        <v>231.81818181818181</v>
      </c>
      <c r="AE18" s="52">
        <f>'[2]$25'!AE18/1.1</f>
        <v>235.45454545454544</v>
      </c>
      <c r="AF18" s="52">
        <f>'[2]$25'!AF18/1.1</f>
        <v>238.18181818181816</v>
      </c>
      <c r="AG18" s="52">
        <f>'[2]$25'!AG18/1.1</f>
        <v>239.99999999999997</v>
      </c>
      <c r="AH18" s="52">
        <f>'[2]$25'!AH18/1.1</f>
        <v>242.72727272727272</v>
      </c>
    </row>
    <row r="19" spans="1:34" x14ac:dyDescent="0.3">
      <c r="A19" s="133">
        <v>14000</v>
      </c>
      <c r="B19" s="133">
        <v>14999</v>
      </c>
      <c r="C19" s="133"/>
      <c r="D19" s="135" t="s">
        <v>9</v>
      </c>
      <c r="E19" s="52">
        <f t="shared" si="4"/>
        <v>301.60000000000002</v>
      </c>
      <c r="F19" s="52">
        <f t="shared" si="2"/>
        <v>321.60000000000002</v>
      </c>
      <c r="G19" s="52">
        <f t="shared" si="2"/>
        <v>341.6</v>
      </c>
      <c r="H19" s="52">
        <f t="shared" si="2"/>
        <v>361.6</v>
      </c>
      <c r="I19" s="52">
        <f t="shared" si="2"/>
        <v>381.6</v>
      </c>
      <c r="J19" s="52">
        <f t="shared" si="2"/>
        <v>401.6</v>
      </c>
      <c r="L19" s="135" t="s">
        <v>10</v>
      </c>
      <c r="M19" s="52">
        <f t="shared" si="5"/>
        <v>454.4</v>
      </c>
      <c r="N19" s="52">
        <f t="shared" si="3"/>
        <v>474.4</v>
      </c>
      <c r="O19" s="52">
        <f t="shared" si="3"/>
        <v>494.4</v>
      </c>
      <c r="P19" s="52">
        <f t="shared" si="3"/>
        <v>514.4</v>
      </c>
      <c r="Q19" s="52">
        <f t="shared" si="3"/>
        <v>534.4</v>
      </c>
      <c r="R19" s="52">
        <f t="shared" si="3"/>
        <v>554.4</v>
      </c>
      <c r="T19" s="135" t="s">
        <v>11</v>
      </c>
      <c r="U19" s="52">
        <f>'[2]$25'!U19/1.1</f>
        <v>308.18181818181813</v>
      </c>
      <c r="V19" s="52">
        <f>'[2]$25'!V19/1.1</f>
        <v>312.72727272727269</v>
      </c>
      <c r="W19" s="52">
        <f>'[2]$25'!W19/1.1</f>
        <v>315.45454545454544</v>
      </c>
      <c r="X19" s="52">
        <f>'[2]$25'!X19/1.1</f>
        <v>318.18181818181813</v>
      </c>
      <c r="Y19" s="52">
        <f>'[2]$25'!Y19/1.1</f>
        <v>321.81818181818181</v>
      </c>
      <c r="Z19" s="52">
        <f>'[2]$25'!Z19/1.1</f>
        <v>324.5454545454545</v>
      </c>
      <c r="AB19" s="135" t="s">
        <v>12</v>
      </c>
      <c r="AC19" s="52">
        <f>'[2]$25'!AC19/1.1</f>
        <v>209.99999999999997</v>
      </c>
      <c r="AD19" s="52">
        <f>'[2]$25'!AD19/1.1</f>
        <v>210.90909090909088</v>
      </c>
      <c r="AE19" s="52">
        <f>'[2]$25'!AE19/1.1</f>
        <v>214.54545454545453</v>
      </c>
      <c r="AF19" s="52">
        <f>'[2]$25'!AF19/1.1</f>
        <v>216.36363636363635</v>
      </c>
      <c r="AG19" s="52">
        <f>'[2]$25'!AG19/1.1</f>
        <v>218.18181818181816</v>
      </c>
      <c r="AH19" s="52">
        <f>'[2]$25'!AH19/1.1</f>
        <v>220.90909090909088</v>
      </c>
    </row>
    <row r="20" spans="1:34" x14ac:dyDescent="0.3">
      <c r="A20" s="133">
        <v>15000</v>
      </c>
      <c r="B20" s="133">
        <v>15999</v>
      </c>
      <c r="C20" s="133"/>
      <c r="D20" s="135" t="s">
        <v>9</v>
      </c>
      <c r="E20" s="52">
        <f t="shared" si="4"/>
        <v>291.60000000000002</v>
      </c>
      <c r="F20" s="52">
        <f t="shared" si="2"/>
        <v>311.60000000000002</v>
      </c>
      <c r="G20" s="52">
        <f t="shared" si="2"/>
        <v>331.6</v>
      </c>
      <c r="H20" s="52">
        <f t="shared" si="2"/>
        <v>351.6</v>
      </c>
      <c r="I20" s="52">
        <f t="shared" si="2"/>
        <v>371.6</v>
      </c>
      <c r="J20" s="52">
        <f t="shared" si="2"/>
        <v>391.6</v>
      </c>
      <c r="L20" s="135" t="s">
        <v>10</v>
      </c>
      <c r="M20" s="52">
        <f t="shared" si="5"/>
        <v>444.4</v>
      </c>
      <c r="N20" s="52">
        <f t="shared" si="3"/>
        <v>464.4</v>
      </c>
      <c r="O20" s="52">
        <f t="shared" si="3"/>
        <v>484.4</v>
      </c>
      <c r="P20" s="52">
        <f t="shared" si="3"/>
        <v>504.4</v>
      </c>
      <c r="Q20" s="52">
        <f t="shared" si="3"/>
        <v>524.4</v>
      </c>
      <c r="R20" s="52">
        <f t="shared" si="3"/>
        <v>544.4</v>
      </c>
      <c r="T20" s="135" t="s">
        <v>11</v>
      </c>
      <c r="U20" s="52">
        <f>'[2]$25'!U20/1.1</f>
        <v>280</v>
      </c>
      <c r="V20" s="52">
        <f>'[2]$25'!V20/1.1</f>
        <v>284.5454545454545</v>
      </c>
      <c r="W20" s="52">
        <f>'[2]$25'!W20/1.1</f>
        <v>287.27272727272725</v>
      </c>
      <c r="X20" s="52">
        <f>'[2]$25'!X20/1.1</f>
        <v>290</v>
      </c>
      <c r="Y20" s="52">
        <f>'[2]$25'!Y20/1.1</f>
        <v>292.72727272727269</v>
      </c>
      <c r="Z20" s="52">
        <f>'[2]$25'!Z20/1.1</f>
        <v>295.45454545454544</v>
      </c>
      <c r="AB20" s="135" t="s">
        <v>12</v>
      </c>
      <c r="AC20" s="52">
        <f>'[2]$25'!AC20/1.1</f>
        <v>190.90909090909091</v>
      </c>
      <c r="AD20" s="52">
        <f>'[2]$25'!AD20/1.1</f>
        <v>191.81818181818181</v>
      </c>
      <c r="AE20" s="52">
        <f>'[2]$25'!AE20/1.1</f>
        <v>195.45454545454544</v>
      </c>
      <c r="AF20" s="52">
        <f>'[2]$25'!AF20/1.1</f>
        <v>197.27272727272725</v>
      </c>
      <c r="AG20" s="52">
        <f>'[2]$25'!AG20/1.1</f>
        <v>198.18181818181816</v>
      </c>
      <c r="AH20" s="52">
        <f>'[2]$25'!AH20/1.1</f>
        <v>200.90909090909091</v>
      </c>
    </row>
    <row r="21" spans="1:34" x14ac:dyDescent="0.3">
      <c r="A21" s="133">
        <v>16000</v>
      </c>
      <c r="B21" s="133">
        <v>16999</v>
      </c>
      <c r="C21" s="133"/>
      <c r="D21" s="135" t="s">
        <v>9</v>
      </c>
      <c r="E21" s="52">
        <f t="shared" si="4"/>
        <v>281.60000000000002</v>
      </c>
      <c r="F21" s="52">
        <f t="shared" si="2"/>
        <v>301.60000000000002</v>
      </c>
      <c r="G21" s="52">
        <f t="shared" si="2"/>
        <v>321.60000000000002</v>
      </c>
      <c r="H21" s="52">
        <f t="shared" si="2"/>
        <v>341.6</v>
      </c>
      <c r="I21" s="52">
        <f t="shared" si="2"/>
        <v>361.6</v>
      </c>
      <c r="J21" s="52">
        <f t="shared" si="2"/>
        <v>381.6</v>
      </c>
      <c r="L21" s="135" t="s">
        <v>10</v>
      </c>
      <c r="M21" s="52">
        <f t="shared" si="5"/>
        <v>434.4</v>
      </c>
      <c r="N21" s="52">
        <f t="shared" si="3"/>
        <v>454.4</v>
      </c>
      <c r="O21" s="52">
        <f t="shared" si="3"/>
        <v>474.4</v>
      </c>
      <c r="P21" s="52">
        <f t="shared" si="3"/>
        <v>494.4</v>
      </c>
      <c r="Q21" s="52">
        <f t="shared" si="3"/>
        <v>514.4</v>
      </c>
      <c r="R21" s="52">
        <f t="shared" si="3"/>
        <v>534.4</v>
      </c>
      <c r="T21" s="135" t="s">
        <v>11</v>
      </c>
      <c r="U21" s="52">
        <f>'[2]$25'!U21/1.1</f>
        <v>254.54545454545453</v>
      </c>
      <c r="V21" s="52">
        <f>'[2]$25'!V21/1.1</f>
        <v>259.09090909090907</v>
      </c>
      <c r="W21" s="52">
        <f>'[2]$25'!W21/1.1</f>
        <v>261.81818181818181</v>
      </c>
      <c r="X21" s="52">
        <f>'[2]$25'!X21/1.1</f>
        <v>263.63636363636363</v>
      </c>
      <c r="Y21" s="52">
        <f>'[2]$25'!Y21/1.1</f>
        <v>266.36363636363632</v>
      </c>
      <c r="Z21" s="52">
        <f>'[2]$25'!Z21/1.1</f>
        <v>269.09090909090907</v>
      </c>
      <c r="AB21" s="135" t="s">
        <v>12</v>
      </c>
      <c r="AC21" s="52">
        <f>'[2]$25'!AC21/1.1</f>
        <v>173.63636363636363</v>
      </c>
      <c r="AD21" s="52">
        <f>'[2]$25'!AD21/1.1</f>
        <v>174.54545454545453</v>
      </c>
      <c r="AE21" s="52">
        <f>'[2]$25'!AE21/1.1</f>
        <v>178.18181818181816</v>
      </c>
      <c r="AF21" s="52">
        <f>'[2]$25'!AF21/1.1</f>
        <v>179.09090909090907</v>
      </c>
      <c r="AG21" s="52">
        <f>'[2]$25'!AG21/1.1</f>
        <v>179.99999999999997</v>
      </c>
      <c r="AH21" s="52">
        <f>'[2]$25'!AH21/1.1</f>
        <v>182.72727272727272</v>
      </c>
    </row>
    <row r="22" spans="1:34" x14ac:dyDescent="0.3">
      <c r="A22" s="133">
        <v>17000</v>
      </c>
      <c r="B22" s="133">
        <v>17999</v>
      </c>
      <c r="C22" s="133"/>
      <c r="D22" s="135" t="s">
        <v>9</v>
      </c>
      <c r="E22" s="52">
        <f t="shared" si="4"/>
        <v>271.60000000000002</v>
      </c>
      <c r="F22" s="52">
        <f t="shared" si="2"/>
        <v>291.60000000000002</v>
      </c>
      <c r="G22" s="52">
        <f t="shared" si="2"/>
        <v>311.60000000000002</v>
      </c>
      <c r="H22" s="52">
        <f t="shared" si="2"/>
        <v>331.6</v>
      </c>
      <c r="I22" s="52">
        <f t="shared" si="2"/>
        <v>351.6</v>
      </c>
      <c r="J22" s="52">
        <f t="shared" si="2"/>
        <v>371.6</v>
      </c>
      <c r="L22" s="135" t="s">
        <v>10</v>
      </c>
      <c r="M22" s="52">
        <f t="shared" si="5"/>
        <v>424.4</v>
      </c>
      <c r="N22" s="52">
        <f t="shared" ref="N22:R37" si="6">M22+$B$1</f>
        <v>444.4</v>
      </c>
      <c r="O22" s="52">
        <f t="shared" si="6"/>
        <v>464.4</v>
      </c>
      <c r="P22" s="52">
        <f t="shared" si="6"/>
        <v>484.4</v>
      </c>
      <c r="Q22" s="52">
        <f t="shared" si="6"/>
        <v>504.4</v>
      </c>
      <c r="R22" s="52">
        <f t="shared" si="6"/>
        <v>524.4</v>
      </c>
      <c r="T22" s="135" t="s">
        <v>11</v>
      </c>
      <c r="U22" s="52">
        <f>'[2]$25'!U22/1.1</f>
        <v>231.81818181818181</v>
      </c>
      <c r="V22" s="52">
        <f>'[2]$25'!V22/1.1</f>
        <v>235.45454545454544</v>
      </c>
      <c r="W22" s="52">
        <f>'[2]$25'!W22/1.1</f>
        <v>238.18181818181816</v>
      </c>
      <c r="X22" s="52">
        <f>'[2]$25'!X22/1.1</f>
        <v>239.99999999999997</v>
      </c>
      <c r="Y22" s="52">
        <f>'[2]$25'!Y22/1.1</f>
        <v>242.72727272727272</v>
      </c>
      <c r="Z22" s="52">
        <f>'[2]$25'!Z22/1.1</f>
        <v>244.54545454545453</v>
      </c>
      <c r="AB22" s="135" t="s">
        <v>12</v>
      </c>
      <c r="AC22" s="52">
        <f>'[2]$25'!AC22/1.1</f>
        <v>158.18181818181816</v>
      </c>
      <c r="AD22" s="52">
        <f>'[2]$25'!AD22/1.1</f>
        <v>159.09090909090907</v>
      </c>
      <c r="AE22" s="52">
        <f>'[2]$25'!AE22/1.1</f>
        <v>161.81818181818181</v>
      </c>
      <c r="AF22" s="52">
        <f>'[2]$25'!AF22/1.1</f>
        <v>162.72727272727272</v>
      </c>
      <c r="AG22" s="52">
        <f>'[2]$25'!AG22/1.1</f>
        <v>163.63636363636363</v>
      </c>
      <c r="AH22" s="52">
        <f>'[2]$25'!AH22/1.1</f>
        <v>166.36363636363635</v>
      </c>
    </row>
    <row r="23" spans="1:34" x14ac:dyDescent="0.3">
      <c r="A23" s="133">
        <v>18000</v>
      </c>
      <c r="B23" s="133">
        <v>18999</v>
      </c>
      <c r="C23" s="133"/>
      <c r="D23" s="135" t="s">
        <v>9</v>
      </c>
      <c r="E23" s="52">
        <f t="shared" si="4"/>
        <v>261.60000000000002</v>
      </c>
      <c r="F23" s="52">
        <f t="shared" si="2"/>
        <v>281.60000000000002</v>
      </c>
      <c r="G23" s="52">
        <f t="shared" si="2"/>
        <v>301.60000000000002</v>
      </c>
      <c r="H23" s="52">
        <f t="shared" si="2"/>
        <v>321.60000000000002</v>
      </c>
      <c r="I23" s="52">
        <f t="shared" si="2"/>
        <v>341.6</v>
      </c>
      <c r="J23" s="52">
        <f t="shared" si="2"/>
        <v>361.6</v>
      </c>
      <c r="L23" s="135" t="s">
        <v>10</v>
      </c>
      <c r="M23" s="52">
        <f t="shared" si="5"/>
        <v>414.4</v>
      </c>
      <c r="N23" s="52">
        <f t="shared" si="6"/>
        <v>434.4</v>
      </c>
      <c r="O23" s="52">
        <f t="shared" si="6"/>
        <v>454.4</v>
      </c>
      <c r="P23" s="52">
        <f t="shared" si="6"/>
        <v>474.4</v>
      </c>
      <c r="Q23" s="52">
        <f t="shared" si="6"/>
        <v>494.4</v>
      </c>
      <c r="R23" s="52">
        <f t="shared" si="6"/>
        <v>514.4</v>
      </c>
      <c r="T23" s="135" t="s">
        <v>11</v>
      </c>
      <c r="U23" s="52">
        <f>'[2]$25'!U23/1.1</f>
        <v>210.90909090909088</v>
      </c>
      <c r="V23" s="52">
        <f>'[2]$25'!V23/1.1</f>
        <v>214.54545454545453</v>
      </c>
      <c r="W23" s="52">
        <f>'[2]$25'!W23/1.1</f>
        <v>216.36363636363635</v>
      </c>
      <c r="X23" s="52">
        <f>'[2]$25'!X23/1.1</f>
        <v>218.18181818181816</v>
      </c>
      <c r="Y23" s="52">
        <f>'[2]$25'!Y23/1.1</f>
        <v>220.90909090909088</v>
      </c>
      <c r="Z23" s="52">
        <f>'[2]$25'!Z23/1.1</f>
        <v>222.72727272727272</v>
      </c>
      <c r="AB23" s="135" t="s">
        <v>12</v>
      </c>
      <c r="AC23" s="52">
        <f>'[2]$25'!AC23/1.1</f>
        <v>143.63636363636363</v>
      </c>
      <c r="AD23" s="52">
        <f>'[2]$25'!AD23/1.1</f>
        <v>144.54545454545453</v>
      </c>
      <c r="AE23" s="52">
        <f>'[2]$25'!AE23/1.1</f>
        <v>147.27272727272725</v>
      </c>
      <c r="AF23" s="52">
        <f>'[2]$25'!AF23/1.1</f>
        <v>148.18181818181816</v>
      </c>
      <c r="AG23" s="52">
        <f>'[2]$25'!AG23/1.1</f>
        <v>149.09090909090907</v>
      </c>
      <c r="AH23" s="52">
        <f>'[2]$25'!AH23/1.1</f>
        <v>151.81818181818181</v>
      </c>
    </row>
    <row r="24" spans="1:34" x14ac:dyDescent="0.3">
      <c r="A24" s="133">
        <v>19000</v>
      </c>
      <c r="B24" s="133">
        <v>19999</v>
      </c>
      <c r="C24" s="133"/>
      <c r="D24" s="135" t="s">
        <v>9</v>
      </c>
      <c r="E24" s="52">
        <f t="shared" si="4"/>
        <v>251.60000000000002</v>
      </c>
      <c r="F24" s="52">
        <f t="shared" si="2"/>
        <v>271.60000000000002</v>
      </c>
      <c r="G24" s="52">
        <f t="shared" si="2"/>
        <v>291.60000000000002</v>
      </c>
      <c r="H24" s="52">
        <f t="shared" si="2"/>
        <v>311.60000000000002</v>
      </c>
      <c r="I24" s="52">
        <f t="shared" si="2"/>
        <v>331.6</v>
      </c>
      <c r="J24" s="52">
        <f t="shared" si="2"/>
        <v>351.6</v>
      </c>
      <c r="L24" s="135" t="s">
        <v>10</v>
      </c>
      <c r="M24" s="52">
        <f t="shared" si="5"/>
        <v>404.4</v>
      </c>
      <c r="N24" s="52">
        <f t="shared" si="6"/>
        <v>424.4</v>
      </c>
      <c r="O24" s="52">
        <f t="shared" si="6"/>
        <v>444.4</v>
      </c>
      <c r="P24" s="52">
        <f t="shared" si="6"/>
        <v>464.4</v>
      </c>
      <c r="Q24" s="52">
        <f t="shared" si="6"/>
        <v>484.4</v>
      </c>
      <c r="R24" s="52">
        <f t="shared" si="6"/>
        <v>504.4</v>
      </c>
      <c r="T24" s="135" t="s">
        <v>11</v>
      </c>
      <c r="U24" s="52">
        <f>'[2]$25'!U24/1.1</f>
        <v>191.81818181818181</v>
      </c>
      <c r="V24" s="52">
        <f>'[2]$25'!V24/1.1</f>
        <v>195.45454545454544</v>
      </c>
      <c r="W24" s="52">
        <f>'[2]$25'!W24/1.1</f>
        <v>197.27272727272725</v>
      </c>
      <c r="X24" s="52">
        <f>'[2]$25'!X24/1.1</f>
        <v>198.18181818181816</v>
      </c>
      <c r="Y24" s="52">
        <f>'[2]$25'!Y24/1.1</f>
        <v>200.90909090909091</v>
      </c>
      <c r="Z24" s="52">
        <f>'[2]$25'!Z24/1.1</f>
        <v>202.72727272727272</v>
      </c>
      <c r="AB24" s="135" t="s">
        <v>12</v>
      </c>
      <c r="AC24" s="52">
        <f>'[2]$25'!AC24/1.1</f>
        <v>130.90909090909091</v>
      </c>
      <c r="AD24" s="52">
        <f>'[2]$25'!AD24/1.1</f>
        <v>131.81818181818181</v>
      </c>
      <c r="AE24" s="52">
        <f>'[2]$25'!AE24/1.1</f>
        <v>133.63636363636363</v>
      </c>
      <c r="AF24" s="52">
        <f>'[2]$25'!AF24/1.1</f>
        <v>134.54545454545453</v>
      </c>
      <c r="AG24" s="52">
        <f>'[2]$25'!AG24/1.1</f>
        <v>135.45454545454544</v>
      </c>
      <c r="AH24" s="52">
        <f>'[2]$25'!AH24/1.1</f>
        <v>138.18181818181816</v>
      </c>
    </row>
    <row r="25" spans="1:34" x14ac:dyDescent="0.3">
      <c r="A25" s="133">
        <v>20000</v>
      </c>
      <c r="B25" s="133">
        <v>20999</v>
      </c>
      <c r="C25" s="133"/>
      <c r="D25" s="135" t="s">
        <v>9</v>
      </c>
      <c r="E25" s="52">
        <f t="shared" si="4"/>
        <v>241.60000000000002</v>
      </c>
      <c r="F25" s="52">
        <f t="shared" si="2"/>
        <v>261.60000000000002</v>
      </c>
      <c r="G25" s="52">
        <f t="shared" si="2"/>
        <v>281.60000000000002</v>
      </c>
      <c r="H25" s="52">
        <f t="shared" si="2"/>
        <v>301.60000000000002</v>
      </c>
      <c r="I25" s="52">
        <f t="shared" si="2"/>
        <v>321.60000000000002</v>
      </c>
      <c r="J25" s="52">
        <f t="shared" si="2"/>
        <v>341.6</v>
      </c>
      <c r="L25" s="135" t="s">
        <v>10</v>
      </c>
      <c r="M25" s="52">
        <f t="shared" si="5"/>
        <v>394.4</v>
      </c>
      <c r="N25" s="52">
        <f t="shared" si="6"/>
        <v>414.4</v>
      </c>
      <c r="O25" s="52">
        <f t="shared" si="6"/>
        <v>434.4</v>
      </c>
      <c r="P25" s="52">
        <f t="shared" si="6"/>
        <v>454.4</v>
      </c>
      <c r="Q25" s="52">
        <f t="shared" si="6"/>
        <v>474.4</v>
      </c>
      <c r="R25" s="52">
        <f t="shared" si="6"/>
        <v>494.4</v>
      </c>
      <c r="T25" s="135" t="s">
        <v>11</v>
      </c>
      <c r="U25" s="52">
        <f>'[2]$25'!U25/1.1</f>
        <v>174.54545454545453</v>
      </c>
      <c r="V25" s="52">
        <f>'[2]$25'!V25/1.1</f>
        <v>178.18181818181816</v>
      </c>
      <c r="W25" s="52">
        <f>'[2]$25'!W25/1.1</f>
        <v>179.09090909090907</v>
      </c>
      <c r="X25" s="52">
        <f>'[2]$25'!X25/1.1</f>
        <v>179.99999999999997</v>
      </c>
      <c r="Y25" s="52">
        <f>'[2]$25'!Y25/1.1</f>
        <v>182.72727272727272</v>
      </c>
      <c r="Z25" s="52">
        <f>'[2]$25'!Z25/1.1</f>
        <v>184.54545454545453</v>
      </c>
      <c r="AB25" s="135" t="s">
        <v>12</v>
      </c>
      <c r="AC25" s="52">
        <f>'[2]$25'!AC25/1.1</f>
        <v>119.09090909090908</v>
      </c>
      <c r="AD25" s="52">
        <f>'[2]$25'!AD25/1.1</f>
        <v>119.99999999999999</v>
      </c>
      <c r="AE25" s="52">
        <f>'[2]$25'!AE25/1.1</f>
        <v>121.81818181818181</v>
      </c>
      <c r="AF25" s="52">
        <f>'[2]$25'!AF25/1.1</f>
        <v>122.72727272727272</v>
      </c>
      <c r="AG25" s="52">
        <f>'[2]$25'!AG25/1.1</f>
        <v>123.63636363636363</v>
      </c>
      <c r="AH25" s="52">
        <f>'[2]$25'!AH25/1.1</f>
        <v>125.45454545454544</v>
      </c>
    </row>
    <row r="26" spans="1:34" x14ac:dyDescent="0.3">
      <c r="A26" s="133">
        <v>21000</v>
      </c>
      <c r="B26" s="133">
        <v>21999</v>
      </c>
      <c r="C26" s="133"/>
      <c r="D26" s="135" t="s">
        <v>9</v>
      </c>
      <c r="E26" s="52">
        <f t="shared" si="4"/>
        <v>231.60000000000002</v>
      </c>
      <c r="F26" s="52">
        <f t="shared" si="2"/>
        <v>251.60000000000002</v>
      </c>
      <c r="G26" s="52">
        <f t="shared" si="2"/>
        <v>271.60000000000002</v>
      </c>
      <c r="H26" s="52">
        <f t="shared" si="2"/>
        <v>291.60000000000002</v>
      </c>
      <c r="I26" s="52">
        <f t="shared" si="2"/>
        <v>311.60000000000002</v>
      </c>
      <c r="J26" s="52">
        <f t="shared" si="2"/>
        <v>331.6</v>
      </c>
      <c r="L26" s="135" t="s">
        <v>10</v>
      </c>
      <c r="M26" s="52">
        <f t="shared" si="5"/>
        <v>384.4</v>
      </c>
      <c r="N26" s="52">
        <f t="shared" si="6"/>
        <v>404.4</v>
      </c>
      <c r="O26" s="52">
        <f t="shared" si="6"/>
        <v>424.4</v>
      </c>
      <c r="P26" s="52">
        <f t="shared" si="6"/>
        <v>444.4</v>
      </c>
      <c r="Q26" s="52">
        <f t="shared" si="6"/>
        <v>464.4</v>
      </c>
      <c r="R26" s="52">
        <f t="shared" si="6"/>
        <v>484.4</v>
      </c>
      <c r="T26" s="135" t="s">
        <v>11</v>
      </c>
      <c r="U26" s="52">
        <f>'[2]$25'!U26/1.1</f>
        <v>159.09090909090907</v>
      </c>
      <c r="V26" s="52">
        <f>'[2]$25'!V26/1.1</f>
        <v>161.81818181818181</v>
      </c>
      <c r="W26" s="52">
        <f>'[2]$25'!W26/1.1</f>
        <v>162.72727272727272</v>
      </c>
      <c r="X26" s="52">
        <f>'[2]$25'!X26/1.1</f>
        <v>163.63636363636363</v>
      </c>
      <c r="Y26" s="52">
        <f>'[2]$25'!Y26/1.1</f>
        <v>166.36363636363635</v>
      </c>
      <c r="Z26" s="52">
        <f>'[2]$25'!Z26/1.1</f>
        <v>168.18181818181816</v>
      </c>
      <c r="AB26" s="135" t="s">
        <v>12</v>
      </c>
      <c r="AC26" s="52">
        <f>'[2]$25'!AC26/1.1</f>
        <v>108.18181818181817</v>
      </c>
      <c r="AD26" s="52">
        <f>'[2]$25'!AD26/1.1</f>
        <v>109.09090909090908</v>
      </c>
      <c r="AE26" s="52">
        <f>'[2]$25'!AE26/1.1</f>
        <v>110.90909090909091</v>
      </c>
      <c r="AF26" s="52">
        <f>'[2]$25'!AF26/1.1</f>
        <v>111.81818181818181</v>
      </c>
      <c r="AG26" s="52">
        <f>'[2]$25'!AG26/1.1</f>
        <v>112.72727272727272</v>
      </c>
      <c r="AH26" s="52">
        <f>'[2]$25'!AH26/1.1</f>
        <v>114.54545454545453</v>
      </c>
    </row>
    <row r="27" spans="1:34" x14ac:dyDescent="0.3">
      <c r="A27" s="133">
        <v>22000</v>
      </c>
      <c r="B27" s="133">
        <v>22999</v>
      </c>
      <c r="C27" s="133"/>
      <c r="D27" s="135" t="s">
        <v>9</v>
      </c>
      <c r="E27" s="52">
        <f t="shared" si="4"/>
        <v>221.60000000000002</v>
      </c>
      <c r="F27" s="52">
        <f t="shared" si="2"/>
        <v>241.60000000000002</v>
      </c>
      <c r="G27" s="52">
        <f t="shared" si="2"/>
        <v>261.60000000000002</v>
      </c>
      <c r="H27" s="52">
        <f t="shared" si="2"/>
        <v>281.60000000000002</v>
      </c>
      <c r="I27" s="52">
        <f t="shared" si="2"/>
        <v>301.60000000000002</v>
      </c>
      <c r="J27" s="52">
        <f t="shared" si="2"/>
        <v>321.60000000000002</v>
      </c>
      <c r="L27" s="135" t="s">
        <v>10</v>
      </c>
      <c r="M27" s="52">
        <f t="shared" si="5"/>
        <v>374.4</v>
      </c>
      <c r="N27" s="52">
        <f t="shared" si="6"/>
        <v>394.4</v>
      </c>
      <c r="O27" s="52">
        <f t="shared" si="6"/>
        <v>414.4</v>
      </c>
      <c r="P27" s="52">
        <f t="shared" si="6"/>
        <v>434.4</v>
      </c>
      <c r="Q27" s="52">
        <f t="shared" si="6"/>
        <v>454.4</v>
      </c>
      <c r="R27" s="52">
        <f t="shared" si="6"/>
        <v>474.4</v>
      </c>
      <c r="T27" s="135" t="s">
        <v>11</v>
      </c>
      <c r="U27" s="52">
        <f>'[2]$25'!U27/1.1</f>
        <v>144.54545454545453</v>
      </c>
      <c r="V27" s="52">
        <f>'[2]$25'!V27/1.1</f>
        <v>147.27272727272725</v>
      </c>
      <c r="W27" s="52">
        <f>'[2]$25'!W27/1.1</f>
        <v>148.18181818181816</v>
      </c>
      <c r="X27" s="52">
        <f>'[2]$25'!X27/1.1</f>
        <v>149.09090909090907</v>
      </c>
      <c r="Y27" s="52">
        <f>'[2]$25'!Y27/1.1</f>
        <v>151.81818181818181</v>
      </c>
      <c r="Z27" s="52">
        <f>'[2]$25'!Z27/1.1</f>
        <v>152.72727272727272</v>
      </c>
      <c r="AB27" s="135" t="s">
        <v>12</v>
      </c>
      <c r="AC27" s="52">
        <f>'[2]$25'!AC27/1.1</f>
        <v>98.181818181818173</v>
      </c>
      <c r="AD27" s="52">
        <f>'[2]$25'!AD27/1.1</f>
        <v>99.090909090909079</v>
      </c>
      <c r="AE27" s="52">
        <f>'[2]$25'!AE27/1.1</f>
        <v>100.90909090909091</v>
      </c>
      <c r="AF27" s="52">
        <f>'[2]$25'!AF27/1.1</f>
        <v>101.81818181818181</v>
      </c>
      <c r="AG27" s="52">
        <f>'[2]$25'!AG27/1.1</f>
        <v>102.72727272727272</v>
      </c>
      <c r="AH27" s="52">
        <f>'[2]$25'!AH27/1.1</f>
        <v>104.54545454545453</v>
      </c>
    </row>
    <row r="28" spans="1:34" x14ac:dyDescent="0.3">
      <c r="A28" s="133">
        <v>23000</v>
      </c>
      <c r="B28" s="133">
        <v>23999</v>
      </c>
      <c r="C28" s="133"/>
      <c r="D28" s="135" t="s">
        <v>9</v>
      </c>
      <c r="E28" s="52">
        <f t="shared" si="4"/>
        <v>211.60000000000002</v>
      </c>
      <c r="F28" s="52">
        <f t="shared" si="2"/>
        <v>231.60000000000002</v>
      </c>
      <c r="G28" s="52">
        <f t="shared" si="2"/>
        <v>251.60000000000002</v>
      </c>
      <c r="H28" s="52">
        <f t="shared" si="2"/>
        <v>271.60000000000002</v>
      </c>
      <c r="I28" s="52">
        <f t="shared" si="2"/>
        <v>291.60000000000002</v>
      </c>
      <c r="J28" s="52">
        <f t="shared" si="2"/>
        <v>311.60000000000002</v>
      </c>
      <c r="L28" s="135" t="s">
        <v>10</v>
      </c>
      <c r="M28" s="52">
        <f t="shared" si="5"/>
        <v>364.4</v>
      </c>
      <c r="N28" s="52">
        <f t="shared" si="6"/>
        <v>384.4</v>
      </c>
      <c r="O28" s="52">
        <f t="shared" si="6"/>
        <v>404.4</v>
      </c>
      <c r="P28" s="52">
        <f t="shared" si="6"/>
        <v>424.4</v>
      </c>
      <c r="Q28" s="52">
        <f t="shared" si="6"/>
        <v>444.4</v>
      </c>
      <c r="R28" s="52">
        <f t="shared" si="6"/>
        <v>464.4</v>
      </c>
      <c r="T28" s="135" t="s">
        <v>11</v>
      </c>
      <c r="U28" s="52">
        <f>'[2]$25'!U28/1.1</f>
        <v>131.81818181818181</v>
      </c>
      <c r="V28" s="52">
        <f>'[2]$25'!V28/1.1</f>
        <v>133.63636363636363</v>
      </c>
      <c r="W28" s="52">
        <f>'[2]$25'!W28/1.1</f>
        <v>134.54545454545453</v>
      </c>
      <c r="X28" s="52">
        <f>'[2]$25'!X28/1.1</f>
        <v>135.45454545454544</v>
      </c>
      <c r="Y28" s="52">
        <f>'[2]$25'!Y28/1.1</f>
        <v>138.18181818181816</v>
      </c>
      <c r="Z28" s="52">
        <f>'[2]$25'!Z28/1.1</f>
        <v>139.09090909090909</v>
      </c>
      <c r="AB28" s="135" t="s">
        <v>12</v>
      </c>
      <c r="AC28" s="52">
        <f>'[2]$25'!AC28/1.1</f>
        <v>90.909090909090907</v>
      </c>
      <c r="AD28" s="52">
        <f>'[2]$25'!AD28/1.1</f>
        <v>90.909090909090907</v>
      </c>
      <c r="AE28" s="52">
        <f>'[2]$25'!AE28/1.1</f>
        <v>91.818181818181813</v>
      </c>
      <c r="AF28" s="52">
        <f>'[2]$25'!AF28/1.1</f>
        <v>92.72727272727272</v>
      </c>
      <c r="AG28" s="52">
        <f>'[2]$25'!AG28/1.1</f>
        <v>93.636363636363626</v>
      </c>
      <c r="AH28" s="52">
        <f>'[2]$25'!AH28/1.1</f>
        <v>95.454545454545453</v>
      </c>
    </row>
    <row r="29" spans="1:34" x14ac:dyDescent="0.3">
      <c r="A29" s="133">
        <v>24000</v>
      </c>
      <c r="B29" s="133">
        <v>24999</v>
      </c>
      <c r="C29" s="133"/>
      <c r="D29" s="135" t="s">
        <v>9</v>
      </c>
      <c r="E29" s="52">
        <f t="shared" si="4"/>
        <v>201.60000000000002</v>
      </c>
      <c r="F29" s="52">
        <f t="shared" si="2"/>
        <v>221.60000000000002</v>
      </c>
      <c r="G29" s="52">
        <f t="shared" si="2"/>
        <v>241.60000000000002</v>
      </c>
      <c r="H29" s="52">
        <f t="shared" si="2"/>
        <v>261.60000000000002</v>
      </c>
      <c r="I29" s="52">
        <f t="shared" si="2"/>
        <v>281.60000000000002</v>
      </c>
      <c r="J29" s="52">
        <f t="shared" si="2"/>
        <v>301.60000000000002</v>
      </c>
      <c r="L29" s="135" t="s">
        <v>10</v>
      </c>
      <c r="M29" s="52">
        <f t="shared" si="5"/>
        <v>354.4</v>
      </c>
      <c r="N29" s="52">
        <f t="shared" si="6"/>
        <v>374.4</v>
      </c>
      <c r="O29" s="52">
        <f t="shared" si="6"/>
        <v>394.4</v>
      </c>
      <c r="P29" s="52">
        <f t="shared" si="6"/>
        <v>414.4</v>
      </c>
      <c r="Q29" s="52">
        <f t="shared" si="6"/>
        <v>434.4</v>
      </c>
      <c r="R29" s="52">
        <f t="shared" si="6"/>
        <v>454.4</v>
      </c>
      <c r="T29" s="135" t="s">
        <v>11</v>
      </c>
      <c r="U29" s="52">
        <f>'[2]$25'!U29/1.1</f>
        <v>0</v>
      </c>
      <c r="V29" s="52">
        <f>'[2]$25'!V29/1.1</f>
        <v>121.81818181818181</v>
      </c>
      <c r="W29" s="52">
        <f>'[2]$25'!W29/1.1</f>
        <v>122.72727272727272</v>
      </c>
      <c r="X29" s="52">
        <f>'[2]$25'!X29/1.1</f>
        <v>123.63636363636363</v>
      </c>
      <c r="Y29" s="52">
        <f>'[2]$25'!Y29/1.1</f>
        <v>125.45454545454544</v>
      </c>
      <c r="Z29" s="52">
        <f>'[2]$25'!Z29/1.1</f>
        <v>126.36363636363636</v>
      </c>
      <c r="AB29" s="135" t="s">
        <v>12</v>
      </c>
      <c r="AC29" s="52">
        <f>'[2]$25'!AC29/1.1</f>
        <v>0</v>
      </c>
      <c r="AD29" s="52">
        <f>'[2]$25'!AD29/1.1</f>
        <v>90.909090909090907</v>
      </c>
      <c r="AE29" s="52">
        <f>'[2]$25'!AE29/1.1</f>
        <v>90.909090909090907</v>
      </c>
      <c r="AF29" s="52">
        <f>'[2]$25'!AF29/1.1</f>
        <v>90.909090909090907</v>
      </c>
      <c r="AG29" s="52">
        <f>'[2]$25'!AG29/1.1</f>
        <v>90.909090909090907</v>
      </c>
      <c r="AH29" s="52">
        <f>'[2]$25'!AH29/1.1</f>
        <v>90.909090909090907</v>
      </c>
    </row>
    <row r="30" spans="1:34" x14ac:dyDescent="0.3">
      <c r="A30" s="133">
        <v>25000</v>
      </c>
      <c r="B30" s="133">
        <v>25999</v>
      </c>
      <c r="C30" s="133"/>
      <c r="D30" s="135" t="s">
        <v>9</v>
      </c>
      <c r="E30" s="52">
        <f t="shared" si="4"/>
        <v>191.60000000000002</v>
      </c>
      <c r="F30" s="52">
        <f t="shared" si="2"/>
        <v>211.60000000000002</v>
      </c>
      <c r="G30" s="52">
        <f t="shared" si="2"/>
        <v>231.60000000000002</v>
      </c>
      <c r="H30" s="52">
        <f t="shared" si="2"/>
        <v>251.60000000000002</v>
      </c>
      <c r="I30" s="52">
        <f t="shared" si="2"/>
        <v>271.60000000000002</v>
      </c>
      <c r="J30" s="52">
        <f t="shared" si="2"/>
        <v>291.60000000000002</v>
      </c>
      <c r="L30" s="135" t="s">
        <v>10</v>
      </c>
      <c r="M30" s="52">
        <f t="shared" si="5"/>
        <v>344.4</v>
      </c>
      <c r="N30" s="52">
        <f t="shared" si="6"/>
        <v>364.4</v>
      </c>
      <c r="O30" s="52">
        <f t="shared" si="6"/>
        <v>384.4</v>
      </c>
      <c r="P30" s="52">
        <f t="shared" si="6"/>
        <v>404.4</v>
      </c>
      <c r="Q30" s="52">
        <f t="shared" si="6"/>
        <v>424.4</v>
      </c>
      <c r="R30" s="52">
        <f t="shared" si="6"/>
        <v>444.4</v>
      </c>
      <c r="T30" s="135" t="s">
        <v>11</v>
      </c>
      <c r="U30" s="52">
        <f>'[2]$25'!U30/1.1</f>
        <v>0</v>
      </c>
      <c r="V30" s="52">
        <f>'[2]$25'!V30/1.1</f>
        <v>110.90909090909091</v>
      </c>
      <c r="W30" s="52">
        <f>'[2]$25'!W30/1.1</f>
        <v>111.81818181818181</v>
      </c>
      <c r="X30" s="52">
        <f>'[2]$25'!X30/1.1</f>
        <v>112.72727272727272</v>
      </c>
      <c r="Y30" s="52">
        <f>'[2]$25'!Y30/1.1</f>
        <v>114.54545454545453</v>
      </c>
      <c r="Z30" s="52">
        <f>'[2]$25'!Z30/1.1</f>
        <v>114.54545454545453</v>
      </c>
      <c r="AB30" s="135" t="s">
        <v>12</v>
      </c>
      <c r="AC30" s="52">
        <f>'[2]$25'!AC30/1.1</f>
        <v>0</v>
      </c>
      <c r="AD30" s="52">
        <f>'[2]$25'!AD30/1.1</f>
        <v>90.909090909090907</v>
      </c>
      <c r="AE30" s="52">
        <f>'[2]$25'!AE30/1.1</f>
        <v>90.909090909090907</v>
      </c>
      <c r="AF30" s="52">
        <f>'[2]$25'!AF30/1.1</f>
        <v>90.909090909090907</v>
      </c>
      <c r="AG30" s="52">
        <f>'[2]$25'!AG30/1.1</f>
        <v>90.909090909090907</v>
      </c>
      <c r="AH30" s="52">
        <f>'[2]$25'!AH30/1.1</f>
        <v>90.909090909090907</v>
      </c>
    </row>
    <row r="31" spans="1:34" x14ac:dyDescent="0.3">
      <c r="A31" s="133">
        <v>26000</v>
      </c>
      <c r="B31" s="133">
        <v>26999</v>
      </c>
      <c r="C31" s="133"/>
      <c r="D31" s="135" t="s">
        <v>9</v>
      </c>
      <c r="E31" s="52">
        <f t="shared" si="4"/>
        <v>181.60000000000002</v>
      </c>
      <c r="F31" s="52">
        <f t="shared" si="2"/>
        <v>201.60000000000002</v>
      </c>
      <c r="G31" s="52">
        <f t="shared" si="2"/>
        <v>221.60000000000002</v>
      </c>
      <c r="H31" s="52">
        <f t="shared" si="2"/>
        <v>241.60000000000002</v>
      </c>
      <c r="I31" s="52">
        <f t="shared" si="2"/>
        <v>261.60000000000002</v>
      </c>
      <c r="J31" s="52">
        <f t="shared" si="2"/>
        <v>281.60000000000002</v>
      </c>
      <c r="L31" s="135" t="s">
        <v>10</v>
      </c>
      <c r="M31" s="52">
        <f t="shared" si="5"/>
        <v>334.4</v>
      </c>
      <c r="N31" s="52">
        <f t="shared" si="6"/>
        <v>354.4</v>
      </c>
      <c r="O31" s="52">
        <f t="shared" si="6"/>
        <v>374.4</v>
      </c>
      <c r="P31" s="52">
        <f t="shared" si="6"/>
        <v>394.4</v>
      </c>
      <c r="Q31" s="52">
        <f t="shared" si="6"/>
        <v>414.4</v>
      </c>
      <c r="R31" s="52">
        <f t="shared" si="6"/>
        <v>434.4</v>
      </c>
      <c r="T31" s="135" t="s">
        <v>11</v>
      </c>
      <c r="U31" s="52">
        <f>'[2]$25'!U31/1.1</f>
        <v>0</v>
      </c>
      <c r="V31" s="52">
        <f>'[2]$25'!V31/1.1</f>
        <v>100.90909090909091</v>
      </c>
      <c r="W31" s="52">
        <f>'[2]$25'!W31/1.1</f>
        <v>101.81818181818181</v>
      </c>
      <c r="X31" s="52">
        <f>'[2]$25'!X31/1.1</f>
        <v>102.72727272727272</v>
      </c>
      <c r="Y31" s="52">
        <f>'[2]$25'!Y31/1.1</f>
        <v>104.54545454545453</v>
      </c>
      <c r="Z31" s="52">
        <f>'[2]$25'!Z31/1.1</f>
        <v>104.54545454545453</v>
      </c>
      <c r="AB31" s="135" t="s">
        <v>12</v>
      </c>
      <c r="AC31" s="52">
        <f>'[2]$25'!AC31/1.1</f>
        <v>0</v>
      </c>
      <c r="AD31" s="52">
        <f>'[2]$25'!AD31/1.1</f>
        <v>90.909090909090907</v>
      </c>
      <c r="AE31" s="52">
        <f>'[2]$25'!AE31/1.1</f>
        <v>90.909090909090907</v>
      </c>
      <c r="AF31" s="52">
        <f>'[2]$25'!AF31/1.1</f>
        <v>90.909090909090907</v>
      </c>
      <c r="AG31" s="52">
        <f>'[2]$25'!AG31/1.1</f>
        <v>90.909090909090907</v>
      </c>
      <c r="AH31" s="52">
        <f>'[2]$25'!AH31/1.1</f>
        <v>90.909090909090907</v>
      </c>
    </row>
    <row r="32" spans="1:34" x14ac:dyDescent="0.3">
      <c r="A32" s="133">
        <v>27000</v>
      </c>
      <c r="B32" s="133">
        <v>27999</v>
      </c>
      <c r="C32" s="133"/>
      <c r="D32" s="135" t="s">
        <v>9</v>
      </c>
      <c r="E32" s="52">
        <f t="shared" si="4"/>
        <v>171.60000000000002</v>
      </c>
      <c r="F32" s="52">
        <f t="shared" si="2"/>
        <v>191.60000000000002</v>
      </c>
      <c r="G32" s="52">
        <f t="shared" si="2"/>
        <v>211.60000000000002</v>
      </c>
      <c r="H32" s="52">
        <f t="shared" si="2"/>
        <v>231.60000000000002</v>
      </c>
      <c r="I32" s="52">
        <f t="shared" si="2"/>
        <v>251.60000000000002</v>
      </c>
      <c r="J32" s="52">
        <f t="shared" si="2"/>
        <v>271.60000000000002</v>
      </c>
      <c r="L32" s="135" t="s">
        <v>10</v>
      </c>
      <c r="M32" s="52">
        <f t="shared" si="5"/>
        <v>324.39999999999998</v>
      </c>
      <c r="N32" s="52">
        <f t="shared" si="6"/>
        <v>344.4</v>
      </c>
      <c r="O32" s="52">
        <f t="shared" si="6"/>
        <v>364.4</v>
      </c>
      <c r="P32" s="52">
        <f t="shared" si="6"/>
        <v>384.4</v>
      </c>
      <c r="Q32" s="52">
        <f t="shared" si="6"/>
        <v>404.4</v>
      </c>
      <c r="R32" s="52">
        <f t="shared" si="6"/>
        <v>424.4</v>
      </c>
      <c r="T32" s="135" t="s">
        <v>11</v>
      </c>
      <c r="U32" s="52">
        <f>'[2]$25'!U32/1.1</f>
        <v>0</v>
      </c>
      <c r="V32" s="52">
        <f>'[2]$25'!V32/1.1</f>
        <v>91.818181818181813</v>
      </c>
      <c r="W32" s="52">
        <f>'[2]$25'!W32/1.1</f>
        <v>92.72727272727272</v>
      </c>
      <c r="X32" s="52">
        <f>'[2]$25'!X32/1.1</f>
        <v>93.636363636363626</v>
      </c>
      <c r="Y32" s="52">
        <f>'[2]$25'!Y32/1.1</f>
        <v>95.454545454545453</v>
      </c>
      <c r="Z32" s="52">
        <f>'[2]$25'!Z32/1.1</f>
        <v>95.454545454545453</v>
      </c>
      <c r="AB32" s="135" t="s">
        <v>12</v>
      </c>
      <c r="AC32" s="52">
        <f>'[2]$25'!AC32/1.1</f>
        <v>0</v>
      </c>
      <c r="AD32" s="52">
        <f>'[2]$25'!AD32/1.1</f>
        <v>90.909090909090907</v>
      </c>
      <c r="AE32" s="52">
        <f>'[2]$25'!AE32/1.1</f>
        <v>90.909090909090907</v>
      </c>
      <c r="AF32" s="52">
        <f>'[2]$25'!AF32/1.1</f>
        <v>90.909090909090907</v>
      </c>
      <c r="AG32" s="52">
        <f>'[2]$25'!AG32/1.1</f>
        <v>90.909090909090907</v>
      </c>
      <c r="AH32" s="52">
        <f>'[2]$25'!AH32/1.1</f>
        <v>90.909090909090907</v>
      </c>
    </row>
    <row r="33" spans="1:34" x14ac:dyDescent="0.3">
      <c r="A33" s="133">
        <v>28000</v>
      </c>
      <c r="B33" s="133">
        <v>28999</v>
      </c>
      <c r="C33" s="133"/>
      <c r="D33" s="135" t="s">
        <v>9</v>
      </c>
      <c r="E33" s="52">
        <f t="shared" si="4"/>
        <v>161.60000000000002</v>
      </c>
      <c r="F33" s="52">
        <f t="shared" si="2"/>
        <v>181.60000000000002</v>
      </c>
      <c r="G33" s="52">
        <f t="shared" si="2"/>
        <v>201.60000000000002</v>
      </c>
      <c r="H33" s="52">
        <f t="shared" si="2"/>
        <v>221.60000000000002</v>
      </c>
      <c r="I33" s="52">
        <f t="shared" si="2"/>
        <v>241.60000000000002</v>
      </c>
      <c r="J33" s="52">
        <f t="shared" si="2"/>
        <v>261.60000000000002</v>
      </c>
      <c r="L33" s="135" t="s">
        <v>10</v>
      </c>
      <c r="M33" s="52">
        <f t="shared" si="5"/>
        <v>314.39999999999998</v>
      </c>
      <c r="N33" s="52">
        <f t="shared" si="6"/>
        <v>334.4</v>
      </c>
      <c r="O33" s="52">
        <f t="shared" si="6"/>
        <v>354.4</v>
      </c>
      <c r="P33" s="52">
        <f t="shared" si="6"/>
        <v>374.4</v>
      </c>
      <c r="Q33" s="52">
        <f t="shared" si="6"/>
        <v>394.4</v>
      </c>
      <c r="R33" s="52">
        <f t="shared" si="6"/>
        <v>414.4</v>
      </c>
      <c r="T33" s="135" t="s">
        <v>11</v>
      </c>
      <c r="U33" s="52">
        <f>'[2]$25'!U33/1.1</f>
        <v>0</v>
      </c>
      <c r="V33" s="52">
        <f>'[2]$25'!V33/1.1</f>
        <v>90.909090909090907</v>
      </c>
      <c r="W33" s="52">
        <f>'[2]$25'!W33/1.1</f>
        <v>90.909090909090907</v>
      </c>
      <c r="X33" s="52">
        <f>'[2]$25'!X33/1.1</f>
        <v>90.909090909090907</v>
      </c>
      <c r="Y33" s="52">
        <f>'[2]$25'!Y33/1.1</f>
        <v>90.909090909090907</v>
      </c>
      <c r="Z33" s="52">
        <f>'[2]$25'!Z33/1.1</f>
        <v>90.909090909090907</v>
      </c>
      <c r="AB33" s="135" t="s">
        <v>12</v>
      </c>
      <c r="AC33" s="52">
        <f>'[2]$25'!AC33/1.1</f>
        <v>0</v>
      </c>
      <c r="AD33" s="52">
        <f>'[2]$25'!AD33/1.1</f>
        <v>90.909090909090907</v>
      </c>
      <c r="AE33" s="52">
        <f>'[2]$25'!AE33/1.1</f>
        <v>90.909090909090907</v>
      </c>
      <c r="AF33" s="52">
        <f>'[2]$25'!AF33/1.1</f>
        <v>90.909090909090907</v>
      </c>
      <c r="AG33" s="52">
        <f>'[2]$25'!AG33/1.1</f>
        <v>90.909090909090907</v>
      </c>
      <c r="AH33" s="52">
        <f>'[2]$25'!AH33/1.1</f>
        <v>90.909090909090907</v>
      </c>
    </row>
    <row r="34" spans="1:34" x14ac:dyDescent="0.3">
      <c r="A34" s="133">
        <v>29000</v>
      </c>
      <c r="B34" s="133">
        <v>29999</v>
      </c>
      <c r="C34" s="133"/>
      <c r="D34" s="135" t="s">
        <v>9</v>
      </c>
      <c r="E34" s="52">
        <f t="shared" si="4"/>
        <v>151.60000000000002</v>
      </c>
      <c r="F34" s="52">
        <f t="shared" si="2"/>
        <v>171.60000000000002</v>
      </c>
      <c r="G34" s="52">
        <f t="shared" si="2"/>
        <v>191.60000000000002</v>
      </c>
      <c r="H34" s="52">
        <f t="shared" si="2"/>
        <v>211.60000000000002</v>
      </c>
      <c r="I34" s="52">
        <f t="shared" si="2"/>
        <v>231.60000000000002</v>
      </c>
      <c r="J34" s="52">
        <f t="shared" si="2"/>
        <v>251.60000000000002</v>
      </c>
      <c r="L34" s="135" t="s">
        <v>10</v>
      </c>
      <c r="M34" s="52">
        <f t="shared" si="5"/>
        <v>304.39999999999998</v>
      </c>
      <c r="N34" s="52">
        <f t="shared" si="6"/>
        <v>324.39999999999998</v>
      </c>
      <c r="O34" s="52">
        <f t="shared" si="6"/>
        <v>344.4</v>
      </c>
      <c r="P34" s="52">
        <f t="shared" si="6"/>
        <v>364.4</v>
      </c>
      <c r="Q34" s="52">
        <f t="shared" si="6"/>
        <v>384.4</v>
      </c>
      <c r="R34" s="52">
        <f t="shared" si="6"/>
        <v>404.4</v>
      </c>
      <c r="T34" s="135" t="s">
        <v>11</v>
      </c>
      <c r="U34" s="52">
        <f>'[2]$25'!U34/1.1</f>
        <v>0</v>
      </c>
      <c r="V34" s="52">
        <f>'[2]$25'!V34/1.1</f>
        <v>90.909090909090907</v>
      </c>
      <c r="W34" s="52">
        <f>'[2]$25'!W34/1.1</f>
        <v>90.909090909090907</v>
      </c>
      <c r="X34" s="52">
        <f>'[2]$25'!X34/1.1</f>
        <v>90.909090909090907</v>
      </c>
      <c r="Y34" s="52">
        <f>'[2]$25'!Y34/1.1</f>
        <v>90.909090909090907</v>
      </c>
      <c r="Z34" s="52">
        <f>'[2]$25'!Z34/1.1</f>
        <v>90.909090909090907</v>
      </c>
      <c r="AB34" s="135" t="s">
        <v>12</v>
      </c>
      <c r="AC34" s="52">
        <f>'[2]$25'!AC34/1.1</f>
        <v>0</v>
      </c>
      <c r="AD34" s="52">
        <f>'[2]$25'!AD34/1.1</f>
        <v>90.909090909090907</v>
      </c>
      <c r="AE34" s="52">
        <f>'[2]$25'!AE34/1.1</f>
        <v>90.909090909090907</v>
      </c>
      <c r="AF34" s="52">
        <f>'[2]$25'!AF34/1.1</f>
        <v>90.909090909090907</v>
      </c>
      <c r="AG34" s="52">
        <f>'[2]$25'!AG34/1.1</f>
        <v>90.909090909090907</v>
      </c>
      <c r="AH34" s="52">
        <f>'[2]$25'!AH34/1.1</f>
        <v>90.909090909090907</v>
      </c>
    </row>
    <row r="35" spans="1:34" x14ac:dyDescent="0.3">
      <c r="A35" s="133">
        <v>30000</v>
      </c>
      <c r="B35" s="133">
        <v>30999</v>
      </c>
      <c r="C35" s="133"/>
      <c r="D35" s="135" t="s">
        <v>9</v>
      </c>
      <c r="E35" s="52">
        <f t="shared" si="4"/>
        <v>141.60000000000002</v>
      </c>
      <c r="F35" s="52">
        <f t="shared" si="2"/>
        <v>161.60000000000002</v>
      </c>
      <c r="G35" s="52">
        <f t="shared" si="2"/>
        <v>181.60000000000002</v>
      </c>
      <c r="H35" s="52">
        <f t="shared" si="2"/>
        <v>201.60000000000002</v>
      </c>
      <c r="I35" s="52">
        <f t="shared" si="2"/>
        <v>221.60000000000002</v>
      </c>
      <c r="J35" s="52">
        <f t="shared" si="2"/>
        <v>241.60000000000002</v>
      </c>
      <c r="L35" s="135" t="s">
        <v>10</v>
      </c>
      <c r="M35" s="52">
        <f t="shared" si="5"/>
        <v>294.39999999999998</v>
      </c>
      <c r="N35" s="52">
        <f t="shared" si="6"/>
        <v>314.39999999999998</v>
      </c>
      <c r="O35" s="52">
        <f t="shared" si="6"/>
        <v>334.4</v>
      </c>
      <c r="P35" s="52">
        <f t="shared" si="6"/>
        <v>354.4</v>
      </c>
      <c r="Q35" s="52">
        <f t="shared" si="6"/>
        <v>374.4</v>
      </c>
      <c r="R35" s="52">
        <f t="shared" si="6"/>
        <v>394.4</v>
      </c>
      <c r="T35" s="135" t="s">
        <v>11</v>
      </c>
      <c r="U35" s="52">
        <f>'[2]$25'!U35/1.1</f>
        <v>0</v>
      </c>
      <c r="V35" s="52">
        <f>'[2]$25'!V35/1.1</f>
        <v>90.909090909090907</v>
      </c>
      <c r="W35" s="52">
        <f>'[2]$25'!W35/1.1</f>
        <v>90.909090909090907</v>
      </c>
      <c r="X35" s="52">
        <f>'[2]$25'!X35/1.1</f>
        <v>90.909090909090907</v>
      </c>
      <c r="Y35" s="52">
        <f>'[2]$25'!Y35/1.1</f>
        <v>90.909090909090907</v>
      </c>
      <c r="Z35" s="52">
        <f>'[2]$25'!Z35/1.1</f>
        <v>90.909090909090907</v>
      </c>
      <c r="AB35" s="135" t="s">
        <v>12</v>
      </c>
      <c r="AC35" s="52">
        <f>'[2]$25'!AC35/1.1</f>
        <v>0</v>
      </c>
      <c r="AD35" s="52">
        <f>'[2]$25'!AD35/1.1</f>
        <v>90.909090909090907</v>
      </c>
      <c r="AE35" s="52">
        <f>'[2]$25'!AE35/1.1</f>
        <v>90.909090909090907</v>
      </c>
      <c r="AF35" s="52">
        <f>'[2]$25'!AF35/1.1</f>
        <v>90.909090909090907</v>
      </c>
      <c r="AG35" s="52">
        <f>'[2]$25'!AG35/1.1</f>
        <v>90.909090909090907</v>
      </c>
      <c r="AH35" s="52">
        <f>'[2]$25'!AH35/1.1</f>
        <v>90.909090909090907</v>
      </c>
    </row>
    <row r="36" spans="1:34" x14ac:dyDescent="0.3">
      <c r="A36" s="133">
        <v>31000</v>
      </c>
      <c r="B36" s="133">
        <v>31999</v>
      </c>
      <c r="C36" s="133"/>
      <c r="D36" s="135" t="s">
        <v>9</v>
      </c>
      <c r="E36" s="52">
        <f t="shared" si="4"/>
        <v>131.60000000000002</v>
      </c>
      <c r="F36" s="52">
        <f t="shared" si="2"/>
        <v>151.60000000000002</v>
      </c>
      <c r="G36" s="52">
        <f t="shared" si="2"/>
        <v>171.60000000000002</v>
      </c>
      <c r="H36" s="52">
        <f t="shared" si="2"/>
        <v>191.60000000000002</v>
      </c>
      <c r="I36" s="52">
        <f t="shared" si="2"/>
        <v>211.60000000000002</v>
      </c>
      <c r="J36" s="52">
        <f t="shared" si="2"/>
        <v>231.60000000000002</v>
      </c>
      <c r="L36" s="135" t="s">
        <v>10</v>
      </c>
      <c r="M36" s="52">
        <f t="shared" si="5"/>
        <v>284.39999999999998</v>
      </c>
      <c r="N36" s="52">
        <f t="shared" si="6"/>
        <v>304.39999999999998</v>
      </c>
      <c r="O36" s="52">
        <f t="shared" si="6"/>
        <v>324.39999999999998</v>
      </c>
      <c r="P36" s="52">
        <f t="shared" si="6"/>
        <v>344.4</v>
      </c>
      <c r="Q36" s="52">
        <f t="shared" si="6"/>
        <v>364.4</v>
      </c>
      <c r="R36" s="52">
        <f t="shared" si="6"/>
        <v>384.4</v>
      </c>
      <c r="T36" s="135" t="s">
        <v>11</v>
      </c>
      <c r="U36" s="52">
        <f>'[2]$25'!U36/1.1</f>
        <v>0</v>
      </c>
      <c r="V36" s="52">
        <f>'[2]$25'!V36/1.1</f>
        <v>90.909090909090907</v>
      </c>
      <c r="W36" s="52">
        <f>'[2]$25'!W36/1.1</f>
        <v>90.909090909090907</v>
      </c>
      <c r="X36" s="52">
        <f>'[2]$25'!X36/1.1</f>
        <v>90.909090909090907</v>
      </c>
      <c r="Y36" s="52">
        <f>'[2]$25'!Y36/1.1</f>
        <v>90.909090909090907</v>
      </c>
      <c r="Z36" s="52">
        <f>'[2]$25'!Z36/1.1</f>
        <v>90.909090909090907</v>
      </c>
      <c r="AB36" s="135" t="s">
        <v>12</v>
      </c>
      <c r="AC36" s="52">
        <f>'[2]$25'!AC36/1.1</f>
        <v>0</v>
      </c>
      <c r="AD36" s="52">
        <f>'[2]$25'!AD36/1.1</f>
        <v>90.909090909090907</v>
      </c>
      <c r="AE36" s="52">
        <f>'[2]$25'!AE36/1.1</f>
        <v>90.909090909090907</v>
      </c>
      <c r="AF36" s="52">
        <f>'[2]$25'!AF36/1.1</f>
        <v>90.909090909090907</v>
      </c>
      <c r="AG36" s="52">
        <f>'[2]$25'!AG36/1.1</f>
        <v>90.909090909090907</v>
      </c>
      <c r="AH36" s="52">
        <f>'[2]$25'!AH36/1.1</f>
        <v>90.909090909090907</v>
      </c>
    </row>
    <row r="37" spans="1:34" x14ac:dyDescent="0.3">
      <c r="A37" s="133">
        <v>32000</v>
      </c>
      <c r="B37" s="133">
        <v>32999</v>
      </c>
      <c r="C37" s="133"/>
      <c r="D37" s="135" t="s">
        <v>9</v>
      </c>
      <c r="E37" s="52">
        <f t="shared" si="4"/>
        <v>121.60000000000002</v>
      </c>
      <c r="F37" s="52">
        <f t="shared" si="2"/>
        <v>141.60000000000002</v>
      </c>
      <c r="G37" s="52">
        <f t="shared" si="2"/>
        <v>161.60000000000002</v>
      </c>
      <c r="H37" s="52">
        <f t="shared" si="2"/>
        <v>181.60000000000002</v>
      </c>
      <c r="I37" s="52">
        <f t="shared" si="2"/>
        <v>201.60000000000002</v>
      </c>
      <c r="J37" s="52">
        <f t="shared" si="2"/>
        <v>221.60000000000002</v>
      </c>
      <c r="L37" s="135" t="s">
        <v>10</v>
      </c>
      <c r="M37" s="52">
        <f t="shared" si="5"/>
        <v>274.39999999999998</v>
      </c>
      <c r="N37" s="52">
        <f t="shared" si="6"/>
        <v>294.39999999999998</v>
      </c>
      <c r="O37" s="52">
        <f t="shared" si="6"/>
        <v>314.39999999999998</v>
      </c>
      <c r="P37" s="52">
        <f t="shared" si="6"/>
        <v>334.4</v>
      </c>
      <c r="Q37" s="52">
        <f t="shared" si="6"/>
        <v>354.4</v>
      </c>
      <c r="R37" s="52">
        <f t="shared" si="6"/>
        <v>374.4</v>
      </c>
      <c r="T37" s="135" t="s">
        <v>11</v>
      </c>
      <c r="U37" s="52">
        <f>'[2]$25'!U37/1.1</f>
        <v>0</v>
      </c>
      <c r="V37" s="52">
        <f>'[2]$25'!V37/1.1</f>
        <v>0</v>
      </c>
      <c r="W37" s="52">
        <f>'[2]$25'!W37/1.1</f>
        <v>90.909090909090907</v>
      </c>
      <c r="X37" s="52">
        <f>'[2]$25'!X37/1.1</f>
        <v>90.909090909090907</v>
      </c>
      <c r="Y37" s="52">
        <f>'[2]$25'!Y37/1.1</f>
        <v>90.909090909090907</v>
      </c>
      <c r="Z37" s="52">
        <f>'[2]$25'!Z37/1.1</f>
        <v>90.909090909090907</v>
      </c>
      <c r="AB37" s="135" t="s">
        <v>12</v>
      </c>
      <c r="AC37" s="52">
        <f>'[2]$25'!AC37/1.1</f>
        <v>0</v>
      </c>
      <c r="AD37" s="52">
        <f>'[2]$25'!AD37/1.1</f>
        <v>0</v>
      </c>
      <c r="AE37" s="52">
        <f>'[2]$25'!AE37/1.1</f>
        <v>90.909090909090907</v>
      </c>
      <c r="AF37" s="52">
        <f>'[2]$25'!AF37/1.1</f>
        <v>90.909090909090907</v>
      </c>
      <c r="AG37" s="52">
        <f>'[2]$25'!AG37/1.1</f>
        <v>90.909090909090907</v>
      </c>
      <c r="AH37" s="52">
        <f>'[2]$25'!AH37/1.1</f>
        <v>90.909090909090907</v>
      </c>
    </row>
    <row r="38" spans="1:34" x14ac:dyDescent="0.3">
      <c r="A38" s="133">
        <v>33000</v>
      </c>
      <c r="B38" s="133">
        <v>33999</v>
      </c>
      <c r="C38" s="133"/>
      <c r="D38" s="135" t="s">
        <v>9</v>
      </c>
      <c r="E38" s="52">
        <f t="shared" si="4"/>
        <v>111.60000000000002</v>
      </c>
      <c r="F38" s="52">
        <f t="shared" si="2"/>
        <v>131.60000000000002</v>
      </c>
      <c r="G38" s="52">
        <f t="shared" si="2"/>
        <v>151.60000000000002</v>
      </c>
      <c r="H38" s="52">
        <f t="shared" si="2"/>
        <v>171.60000000000002</v>
      </c>
      <c r="I38" s="52">
        <f t="shared" si="2"/>
        <v>191.60000000000002</v>
      </c>
      <c r="J38" s="52">
        <f t="shared" si="2"/>
        <v>211.60000000000002</v>
      </c>
      <c r="L38" s="135" t="s">
        <v>10</v>
      </c>
      <c r="M38" s="52">
        <f t="shared" si="5"/>
        <v>264.39999999999998</v>
      </c>
      <c r="N38" s="52">
        <f t="shared" ref="N38:R53" si="7">M38+$B$1</f>
        <v>284.39999999999998</v>
      </c>
      <c r="O38" s="52">
        <f t="shared" si="7"/>
        <v>304.39999999999998</v>
      </c>
      <c r="P38" s="52">
        <f t="shared" si="7"/>
        <v>324.39999999999998</v>
      </c>
      <c r="Q38" s="52">
        <f t="shared" si="7"/>
        <v>344.4</v>
      </c>
      <c r="R38" s="52">
        <f t="shared" si="7"/>
        <v>364.4</v>
      </c>
      <c r="T38" s="135" t="s">
        <v>11</v>
      </c>
      <c r="U38" s="52">
        <f>'[2]$25'!U38/1.1</f>
        <v>0</v>
      </c>
      <c r="V38" s="52">
        <f>'[2]$25'!V38/1.1</f>
        <v>0</v>
      </c>
      <c r="W38" s="52">
        <f>'[2]$25'!W38/1.1</f>
        <v>90.909090909090907</v>
      </c>
      <c r="X38" s="52">
        <f>'[2]$25'!X38/1.1</f>
        <v>90.909090909090907</v>
      </c>
      <c r="Y38" s="52">
        <f>'[2]$25'!Y38/1.1</f>
        <v>90.909090909090907</v>
      </c>
      <c r="Z38" s="52">
        <f>'[2]$25'!Z38/1.1</f>
        <v>90.909090909090907</v>
      </c>
      <c r="AB38" s="135" t="s">
        <v>12</v>
      </c>
      <c r="AC38" s="52">
        <f>'[2]$25'!AC38/1.1</f>
        <v>0</v>
      </c>
      <c r="AD38" s="52">
        <f>'[2]$25'!AD38/1.1</f>
        <v>0</v>
      </c>
      <c r="AE38" s="52">
        <f>'[2]$25'!AE38/1.1</f>
        <v>90.909090909090907</v>
      </c>
      <c r="AF38" s="52">
        <f>'[2]$25'!AF38/1.1</f>
        <v>90.909090909090907</v>
      </c>
      <c r="AG38" s="52">
        <f>'[2]$25'!AG38/1.1</f>
        <v>90.909090909090907</v>
      </c>
      <c r="AH38" s="52">
        <f>'[2]$25'!AH38/1.1</f>
        <v>90.909090909090907</v>
      </c>
    </row>
    <row r="39" spans="1:34" x14ac:dyDescent="0.3">
      <c r="A39" s="133">
        <v>34000</v>
      </c>
      <c r="B39" s="133">
        <v>34999</v>
      </c>
      <c r="C39" s="133"/>
      <c r="D39" s="135" t="s">
        <v>9</v>
      </c>
      <c r="E39" s="52">
        <f t="shared" si="4"/>
        <v>101.60000000000002</v>
      </c>
      <c r="F39" s="52">
        <f t="shared" si="2"/>
        <v>121.60000000000002</v>
      </c>
      <c r="G39" s="52">
        <f t="shared" si="2"/>
        <v>141.60000000000002</v>
      </c>
      <c r="H39" s="52">
        <f t="shared" si="2"/>
        <v>161.60000000000002</v>
      </c>
      <c r="I39" s="52">
        <f t="shared" si="2"/>
        <v>181.60000000000002</v>
      </c>
      <c r="J39" s="52">
        <f t="shared" si="2"/>
        <v>201.60000000000002</v>
      </c>
      <c r="L39" s="135" t="s">
        <v>10</v>
      </c>
      <c r="M39" s="52">
        <f t="shared" si="5"/>
        <v>254.39999999999998</v>
      </c>
      <c r="N39" s="52">
        <f t="shared" si="7"/>
        <v>274.39999999999998</v>
      </c>
      <c r="O39" s="52">
        <f t="shared" si="7"/>
        <v>294.39999999999998</v>
      </c>
      <c r="P39" s="52">
        <f t="shared" si="7"/>
        <v>314.39999999999998</v>
      </c>
      <c r="Q39" s="52">
        <f t="shared" si="7"/>
        <v>334.4</v>
      </c>
      <c r="R39" s="52">
        <f t="shared" si="7"/>
        <v>354.4</v>
      </c>
      <c r="T39" s="135" t="s">
        <v>11</v>
      </c>
      <c r="U39" s="52">
        <f>'[2]$25'!U39/1.1</f>
        <v>0</v>
      </c>
      <c r="V39" s="52">
        <f>'[2]$25'!V39/1.1</f>
        <v>0</v>
      </c>
      <c r="W39" s="52">
        <f>'[2]$25'!W39/1.1</f>
        <v>90.909090909090907</v>
      </c>
      <c r="X39" s="52">
        <f>'[2]$25'!X39/1.1</f>
        <v>90.909090909090907</v>
      </c>
      <c r="Y39" s="52">
        <f>'[2]$25'!Y39/1.1</f>
        <v>90.909090909090907</v>
      </c>
      <c r="Z39" s="52">
        <f>'[2]$25'!Z39/1.1</f>
        <v>90.909090909090907</v>
      </c>
      <c r="AB39" s="135" t="s">
        <v>12</v>
      </c>
      <c r="AC39" s="52">
        <f>'[2]$25'!AC39/1.1</f>
        <v>0</v>
      </c>
      <c r="AD39" s="52">
        <f>'[2]$25'!AD39/1.1</f>
        <v>0</v>
      </c>
      <c r="AE39" s="52">
        <f>'[2]$25'!AE39/1.1</f>
        <v>90.909090909090907</v>
      </c>
      <c r="AF39" s="52">
        <f>'[2]$25'!AF39/1.1</f>
        <v>90.909090909090907</v>
      </c>
      <c r="AG39" s="52">
        <f>'[2]$25'!AG39/1.1</f>
        <v>90.909090909090907</v>
      </c>
      <c r="AH39" s="52">
        <f>'[2]$25'!AH39/1.1</f>
        <v>90.909090909090907</v>
      </c>
    </row>
    <row r="40" spans="1:34" x14ac:dyDescent="0.3">
      <c r="A40" s="133">
        <v>35000</v>
      </c>
      <c r="B40" s="133">
        <v>35999</v>
      </c>
      <c r="D40" s="135" t="s">
        <v>9</v>
      </c>
      <c r="E40" s="52">
        <f t="shared" si="4"/>
        <v>100</v>
      </c>
      <c r="F40" s="52">
        <f t="shared" si="2"/>
        <v>120</v>
      </c>
      <c r="G40" s="52">
        <f t="shared" si="2"/>
        <v>140</v>
      </c>
      <c r="H40" s="52">
        <f t="shared" si="2"/>
        <v>160</v>
      </c>
      <c r="I40" s="52">
        <f t="shared" si="2"/>
        <v>180</v>
      </c>
      <c r="J40" s="52">
        <f t="shared" si="2"/>
        <v>200</v>
      </c>
      <c r="L40" s="135" t="s">
        <v>10</v>
      </c>
      <c r="M40" s="52">
        <f t="shared" si="5"/>
        <v>244.39999999999998</v>
      </c>
      <c r="N40" s="52">
        <f t="shared" si="7"/>
        <v>264.39999999999998</v>
      </c>
      <c r="O40" s="52">
        <f t="shared" si="7"/>
        <v>284.39999999999998</v>
      </c>
      <c r="P40" s="52">
        <f t="shared" si="7"/>
        <v>304.39999999999998</v>
      </c>
      <c r="Q40" s="52">
        <f t="shared" si="7"/>
        <v>324.39999999999998</v>
      </c>
      <c r="R40" s="52">
        <f t="shared" si="7"/>
        <v>344.4</v>
      </c>
      <c r="T40" s="135" t="s">
        <v>11</v>
      </c>
      <c r="U40" s="52">
        <f>'[2]$25'!U40/1.1</f>
        <v>0</v>
      </c>
      <c r="V40" s="52">
        <f>'[2]$25'!V40/1.1</f>
        <v>0</v>
      </c>
      <c r="W40" s="52">
        <f>'[2]$25'!W40/1.1</f>
        <v>90.909090909090907</v>
      </c>
      <c r="X40" s="52">
        <f>'[2]$25'!X40/1.1</f>
        <v>90.909090909090907</v>
      </c>
      <c r="Y40" s="52">
        <f>'[2]$25'!Y40/1.1</f>
        <v>90.909090909090907</v>
      </c>
      <c r="Z40" s="52">
        <f>'[2]$25'!Z40/1.1</f>
        <v>90.909090909090907</v>
      </c>
      <c r="AB40" s="135" t="s">
        <v>12</v>
      </c>
      <c r="AC40" s="52">
        <f>'[2]$25'!AC40/1.1</f>
        <v>0</v>
      </c>
      <c r="AD40" s="52">
        <f>'[2]$25'!AD40/1.1</f>
        <v>0</v>
      </c>
      <c r="AE40" s="52">
        <f>'[2]$25'!AE40/1.1</f>
        <v>90.909090909090907</v>
      </c>
      <c r="AF40" s="52">
        <f>'[2]$25'!AF40/1.1</f>
        <v>90.909090909090907</v>
      </c>
      <c r="AG40" s="52">
        <f>'[2]$25'!AG40/1.1</f>
        <v>90.909090909090907</v>
      </c>
      <c r="AH40" s="52">
        <f>'[2]$25'!AH40/1.1</f>
        <v>90.909090909090907</v>
      </c>
    </row>
    <row r="41" spans="1:34" x14ac:dyDescent="0.3">
      <c r="A41" s="133">
        <v>36000</v>
      </c>
      <c r="B41" s="133">
        <v>36999</v>
      </c>
      <c r="D41" s="135" t="s">
        <v>9</v>
      </c>
      <c r="E41" s="52">
        <f t="shared" si="4"/>
        <v>100</v>
      </c>
      <c r="F41" s="52">
        <f t="shared" si="2"/>
        <v>120</v>
      </c>
      <c r="G41" s="52">
        <f t="shared" si="2"/>
        <v>140</v>
      </c>
      <c r="H41" s="52">
        <f t="shared" si="2"/>
        <v>160</v>
      </c>
      <c r="I41" s="52">
        <f t="shared" si="2"/>
        <v>180</v>
      </c>
      <c r="J41" s="52">
        <f t="shared" si="2"/>
        <v>200</v>
      </c>
      <c r="L41" s="135" t="s">
        <v>10</v>
      </c>
      <c r="M41" s="52">
        <f t="shared" si="5"/>
        <v>234.39999999999998</v>
      </c>
      <c r="N41" s="52">
        <f t="shared" si="7"/>
        <v>254.39999999999998</v>
      </c>
      <c r="O41" s="52">
        <f t="shared" si="7"/>
        <v>274.39999999999998</v>
      </c>
      <c r="P41" s="52">
        <f t="shared" si="7"/>
        <v>294.39999999999998</v>
      </c>
      <c r="Q41" s="52">
        <f t="shared" si="7"/>
        <v>314.39999999999998</v>
      </c>
      <c r="R41" s="52">
        <f t="shared" si="7"/>
        <v>334.4</v>
      </c>
      <c r="T41" s="135" t="s">
        <v>11</v>
      </c>
      <c r="U41" s="52">
        <f>'[2]$25'!U41/1.1</f>
        <v>0</v>
      </c>
      <c r="V41" s="52">
        <f>'[2]$25'!V41/1.1</f>
        <v>0</v>
      </c>
      <c r="W41" s="52">
        <f>'[2]$25'!W41/1.1</f>
        <v>90.909090909090907</v>
      </c>
      <c r="X41" s="52">
        <f>'[2]$25'!X41/1.1</f>
        <v>90.909090909090907</v>
      </c>
      <c r="Y41" s="52">
        <f>'[2]$25'!Y41/1.1</f>
        <v>90.909090909090907</v>
      </c>
      <c r="Z41" s="52">
        <f>'[2]$25'!Z41/1.1</f>
        <v>90.909090909090907</v>
      </c>
      <c r="AB41" s="135" t="s">
        <v>12</v>
      </c>
      <c r="AC41" s="52">
        <f>'[2]$25'!AC41/1.1</f>
        <v>0</v>
      </c>
      <c r="AD41" s="52">
        <f>'[2]$25'!AD41/1.1</f>
        <v>0</v>
      </c>
      <c r="AE41" s="52">
        <f>'[2]$25'!AE41/1.1</f>
        <v>90.909090909090907</v>
      </c>
      <c r="AF41" s="52">
        <f>'[2]$25'!AF41/1.1</f>
        <v>90.909090909090907</v>
      </c>
      <c r="AG41" s="52">
        <f>'[2]$25'!AG41/1.1</f>
        <v>90.909090909090907</v>
      </c>
      <c r="AH41" s="52">
        <f>'[2]$25'!AH41/1.1</f>
        <v>90.909090909090907</v>
      </c>
    </row>
    <row r="42" spans="1:34" x14ac:dyDescent="0.3">
      <c r="A42" s="133">
        <v>37000</v>
      </c>
      <c r="B42" s="133">
        <v>37999</v>
      </c>
      <c r="D42" s="135" t="s">
        <v>9</v>
      </c>
      <c r="E42" s="52">
        <f t="shared" si="4"/>
        <v>100</v>
      </c>
      <c r="F42" s="52">
        <f t="shared" si="2"/>
        <v>120</v>
      </c>
      <c r="G42" s="52">
        <f t="shared" si="2"/>
        <v>140</v>
      </c>
      <c r="H42" s="52">
        <f t="shared" si="2"/>
        <v>160</v>
      </c>
      <c r="I42" s="52">
        <f t="shared" si="2"/>
        <v>180</v>
      </c>
      <c r="J42" s="52">
        <f t="shared" si="2"/>
        <v>200</v>
      </c>
      <c r="L42" s="135" t="s">
        <v>10</v>
      </c>
      <c r="M42" s="52">
        <f t="shared" si="5"/>
        <v>224.39999999999998</v>
      </c>
      <c r="N42" s="52">
        <f t="shared" si="7"/>
        <v>244.39999999999998</v>
      </c>
      <c r="O42" s="52">
        <f t="shared" si="7"/>
        <v>264.39999999999998</v>
      </c>
      <c r="P42" s="52">
        <f t="shared" si="7"/>
        <v>284.39999999999998</v>
      </c>
      <c r="Q42" s="52">
        <f t="shared" si="7"/>
        <v>304.39999999999998</v>
      </c>
      <c r="R42" s="52">
        <f t="shared" si="7"/>
        <v>324.39999999999998</v>
      </c>
      <c r="T42" s="135" t="s">
        <v>11</v>
      </c>
      <c r="U42" s="52">
        <f>'[2]$25'!U42/1.1</f>
        <v>0</v>
      </c>
      <c r="V42" s="52">
        <f>'[2]$25'!V42/1.1</f>
        <v>0</v>
      </c>
      <c r="W42" s="52">
        <f>'[2]$25'!W42/1.1</f>
        <v>90.909090909090907</v>
      </c>
      <c r="X42" s="52">
        <f>'[2]$25'!X42/1.1</f>
        <v>90.909090909090907</v>
      </c>
      <c r="Y42" s="52">
        <f>'[2]$25'!Y42/1.1</f>
        <v>90.909090909090907</v>
      </c>
      <c r="Z42" s="52">
        <f>'[2]$25'!Z42/1.1</f>
        <v>90.909090909090907</v>
      </c>
      <c r="AB42" s="135" t="s">
        <v>12</v>
      </c>
      <c r="AC42" s="52">
        <f>'[2]$25'!AC42/1.1</f>
        <v>0</v>
      </c>
      <c r="AD42" s="52">
        <f>'[2]$25'!AD42/1.1</f>
        <v>0</v>
      </c>
      <c r="AE42" s="52">
        <f>'[2]$25'!AE42/1.1</f>
        <v>90.909090909090907</v>
      </c>
      <c r="AF42" s="52">
        <f>'[2]$25'!AF42/1.1</f>
        <v>90.909090909090907</v>
      </c>
      <c r="AG42" s="52">
        <f>'[2]$25'!AG42/1.1</f>
        <v>90.909090909090907</v>
      </c>
      <c r="AH42" s="52">
        <f>'[2]$25'!AH42/1.1</f>
        <v>90.909090909090907</v>
      </c>
    </row>
    <row r="43" spans="1:34" x14ac:dyDescent="0.3">
      <c r="A43" s="133">
        <v>38000</v>
      </c>
      <c r="B43" s="133">
        <v>38999</v>
      </c>
      <c r="D43" s="135" t="s">
        <v>9</v>
      </c>
      <c r="E43" s="52">
        <f t="shared" si="4"/>
        <v>100</v>
      </c>
      <c r="F43" s="52">
        <f t="shared" si="2"/>
        <v>120</v>
      </c>
      <c r="G43" s="52">
        <f t="shared" si="2"/>
        <v>140</v>
      </c>
      <c r="H43" s="52">
        <f t="shared" si="2"/>
        <v>160</v>
      </c>
      <c r="I43" s="52">
        <f t="shared" si="2"/>
        <v>180</v>
      </c>
      <c r="J43" s="52">
        <f t="shared" si="2"/>
        <v>200</v>
      </c>
      <c r="L43" s="135" t="s">
        <v>10</v>
      </c>
      <c r="M43" s="52">
        <f t="shared" si="5"/>
        <v>214.39999999999998</v>
      </c>
      <c r="N43" s="52">
        <f t="shared" si="7"/>
        <v>234.39999999999998</v>
      </c>
      <c r="O43" s="52">
        <f t="shared" si="7"/>
        <v>254.39999999999998</v>
      </c>
      <c r="P43" s="52">
        <f t="shared" si="7"/>
        <v>274.39999999999998</v>
      </c>
      <c r="Q43" s="52">
        <f t="shared" si="7"/>
        <v>294.39999999999998</v>
      </c>
      <c r="R43" s="52">
        <f t="shared" si="7"/>
        <v>314.39999999999998</v>
      </c>
      <c r="T43" s="135" t="s">
        <v>11</v>
      </c>
      <c r="U43" s="52">
        <f>'[2]$25'!U43/1.1</f>
        <v>0</v>
      </c>
      <c r="V43" s="52">
        <f>'[2]$25'!V43/1.1</f>
        <v>0</v>
      </c>
      <c r="W43" s="52">
        <f>'[2]$25'!W43/1.1</f>
        <v>90.909090909090907</v>
      </c>
      <c r="X43" s="52">
        <f>'[2]$25'!X43/1.1</f>
        <v>90.909090909090907</v>
      </c>
      <c r="Y43" s="52">
        <f>'[2]$25'!Y43/1.1</f>
        <v>90.909090909090907</v>
      </c>
      <c r="Z43" s="52">
        <f>'[2]$25'!Z43/1.1</f>
        <v>90.909090909090907</v>
      </c>
      <c r="AB43" s="135" t="s">
        <v>12</v>
      </c>
      <c r="AC43" s="52">
        <f>'[2]$25'!AC43/1.1</f>
        <v>0</v>
      </c>
      <c r="AD43" s="52">
        <f>'[2]$25'!AD43/1.1</f>
        <v>0</v>
      </c>
      <c r="AE43" s="52">
        <f>'[2]$25'!AE43/1.1</f>
        <v>90.909090909090907</v>
      </c>
      <c r="AF43" s="52">
        <f>'[2]$25'!AF43/1.1</f>
        <v>90.909090909090907</v>
      </c>
      <c r="AG43" s="52">
        <f>'[2]$25'!AG43/1.1</f>
        <v>90.909090909090907</v>
      </c>
      <c r="AH43" s="52">
        <f>'[2]$25'!AH43/1.1</f>
        <v>90.909090909090907</v>
      </c>
    </row>
    <row r="44" spans="1:34" x14ac:dyDescent="0.3">
      <c r="A44" s="133">
        <v>39000</v>
      </c>
      <c r="B44" s="133">
        <v>39999</v>
      </c>
      <c r="D44" s="135" t="s">
        <v>9</v>
      </c>
      <c r="E44" s="52">
        <f t="shared" si="4"/>
        <v>100</v>
      </c>
      <c r="F44" s="52">
        <f t="shared" si="2"/>
        <v>120</v>
      </c>
      <c r="G44" s="52">
        <f t="shared" si="2"/>
        <v>140</v>
      </c>
      <c r="H44" s="52">
        <f t="shared" si="2"/>
        <v>160</v>
      </c>
      <c r="I44" s="52">
        <f t="shared" si="2"/>
        <v>180</v>
      </c>
      <c r="J44" s="52">
        <f t="shared" si="2"/>
        <v>200</v>
      </c>
      <c r="L44" s="135" t="s">
        <v>10</v>
      </c>
      <c r="M44" s="52">
        <f t="shared" si="5"/>
        <v>204.39999999999998</v>
      </c>
      <c r="N44" s="52">
        <f t="shared" si="7"/>
        <v>224.39999999999998</v>
      </c>
      <c r="O44" s="52">
        <f t="shared" si="7"/>
        <v>244.39999999999998</v>
      </c>
      <c r="P44" s="52">
        <f t="shared" si="7"/>
        <v>264.39999999999998</v>
      </c>
      <c r="Q44" s="52">
        <f t="shared" si="7"/>
        <v>284.39999999999998</v>
      </c>
      <c r="R44" s="52">
        <f t="shared" si="7"/>
        <v>304.39999999999998</v>
      </c>
      <c r="T44" s="135" t="s">
        <v>11</v>
      </c>
      <c r="U44" s="52">
        <f>'[2]$25'!U44/1.1</f>
        <v>0</v>
      </c>
      <c r="V44" s="52">
        <f>'[2]$25'!V44/1.1</f>
        <v>0</v>
      </c>
      <c r="W44" s="52">
        <f>'[2]$25'!W44/1.1</f>
        <v>90.909090909090907</v>
      </c>
      <c r="X44" s="52">
        <f>'[2]$25'!X44/1.1</f>
        <v>90.909090909090907</v>
      </c>
      <c r="Y44" s="52">
        <f>'[2]$25'!Y44/1.1</f>
        <v>90.909090909090907</v>
      </c>
      <c r="Z44" s="52">
        <f>'[2]$25'!Z44/1.1</f>
        <v>90.909090909090907</v>
      </c>
      <c r="AB44" s="135" t="s">
        <v>12</v>
      </c>
      <c r="AC44" s="52">
        <f>'[2]$25'!AC44/1.1</f>
        <v>0</v>
      </c>
      <c r="AD44" s="52">
        <f>'[2]$25'!AD44/1.1</f>
        <v>0</v>
      </c>
      <c r="AE44" s="52">
        <f>'[2]$25'!AE44/1.1</f>
        <v>90.909090909090907</v>
      </c>
      <c r="AF44" s="52">
        <f>'[2]$25'!AF44/1.1</f>
        <v>90.909090909090907</v>
      </c>
      <c r="AG44" s="52">
        <f>'[2]$25'!AG44/1.1</f>
        <v>90.909090909090907</v>
      </c>
      <c r="AH44" s="52">
        <f>'[2]$25'!AH44/1.1</f>
        <v>90.909090909090907</v>
      </c>
    </row>
    <row r="45" spans="1:34" x14ac:dyDescent="0.3">
      <c r="A45" s="133">
        <v>40000</v>
      </c>
      <c r="B45" s="133">
        <v>40999</v>
      </c>
      <c r="D45" s="135" t="s">
        <v>9</v>
      </c>
      <c r="E45" s="52">
        <f t="shared" si="4"/>
        <v>100</v>
      </c>
      <c r="F45" s="52">
        <f t="shared" si="2"/>
        <v>120</v>
      </c>
      <c r="G45" s="52">
        <f t="shared" si="2"/>
        <v>140</v>
      </c>
      <c r="H45" s="52">
        <f t="shared" si="2"/>
        <v>160</v>
      </c>
      <c r="I45" s="52">
        <f t="shared" si="2"/>
        <v>180</v>
      </c>
      <c r="J45" s="52">
        <f t="shared" si="2"/>
        <v>200</v>
      </c>
      <c r="L45" s="135" t="s">
        <v>10</v>
      </c>
      <c r="M45" s="52">
        <f t="shared" si="5"/>
        <v>194.39999999999998</v>
      </c>
      <c r="N45" s="52">
        <f t="shared" si="7"/>
        <v>214.39999999999998</v>
      </c>
      <c r="O45" s="52">
        <f t="shared" si="7"/>
        <v>234.39999999999998</v>
      </c>
      <c r="P45" s="52">
        <f t="shared" si="7"/>
        <v>254.39999999999998</v>
      </c>
      <c r="Q45" s="52">
        <f t="shared" si="7"/>
        <v>274.39999999999998</v>
      </c>
      <c r="R45" s="52">
        <f t="shared" si="7"/>
        <v>294.39999999999998</v>
      </c>
      <c r="T45" s="135" t="s">
        <v>11</v>
      </c>
      <c r="U45" s="52">
        <f>'[2]$25'!U45/1.1</f>
        <v>0</v>
      </c>
      <c r="V45" s="52">
        <f>'[2]$25'!V45/1.1</f>
        <v>0</v>
      </c>
      <c r="W45" s="52">
        <f>'[2]$25'!W45/1.1</f>
        <v>0</v>
      </c>
      <c r="X45" s="52">
        <f>'[2]$25'!X45/1.1</f>
        <v>90.909090909090907</v>
      </c>
      <c r="Y45" s="52">
        <f>'[2]$25'!Y45/1.1</f>
        <v>90.909090909090907</v>
      </c>
      <c r="Z45" s="52">
        <f>'[2]$25'!Z45/1.1</f>
        <v>90.909090909090907</v>
      </c>
      <c r="AB45" s="135" t="s">
        <v>12</v>
      </c>
      <c r="AC45" s="52">
        <f>'[2]$25'!AC45/1.1</f>
        <v>0</v>
      </c>
      <c r="AD45" s="52">
        <f>'[2]$25'!AD45/1.1</f>
        <v>0</v>
      </c>
      <c r="AE45" s="52">
        <f>'[2]$25'!AE45/1.1</f>
        <v>0</v>
      </c>
      <c r="AF45" s="52">
        <f>'[2]$25'!AF45/1.1</f>
        <v>90.909090909090907</v>
      </c>
      <c r="AG45" s="52">
        <f>'[2]$25'!AG45/1.1</f>
        <v>90.909090909090907</v>
      </c>
      <c r="AH45" s="52">
        <f>'[2]$25'!AH45/1.1</f>
        <v>90.909090909090907</v>
      </c>
    </row>
    <row r="46" spans="1:34" x14ac:dyDescent="0.3">
      <c r="A46" s="133">
        <v>41000</v>
      </c>
      <c r="B46" s="133">
        <v>41999</v>
      </c>
      <c r="D46" s="135" t="s">
        <v>9</v>
      </c>
      <c r="E46" s="52">
        <f t="shared" si="4"/>
        <v>100</v>
      </c>
      <c r="F46" s="52">
        <f t="shared" si="2"/>
        <v>120</v>
      </c>
      <c r="G46" s="52">
        <f t="shared" si="2"/>
        <v>140</v>
      </c>
      <c r="H46" s="52">
        <f t="shared" si="2"/>
        <v>160</v>
      </c>
      <c r="I46" s="52">
        <f t="shared" si="2"/>
        <v>180</v>
      </c>
      <c r="J46" s="52">
        <f t="shared" si="2"/>
        <v>200</v>
      </c>
      <c r="L46" s="135" t="s">
        <v>10</v>
      </c>
      <c r="M46" s="52">
        <f t="shared" si="5"/>
        <v>184.39999999999998</v>
      </c>
      <c r="N46" s="52">
        <f t="shared" si="7"/>
        <v>204.39999999999998</v>
      </c>
      <c r="O46" s="52">
        <f t="shared" si="7"/>
        <v>224.39999999999998</v>
      </c>
      <c r="P46" s="52">
        <f t="shared" si="7"/>
        <v>244.39999999999998</v>
      </c>
      <c r="Q46" s="52">
        <f t="shared" si="7"/>
        <v>264.39999999999998</v>
      </c>
      <c r="R46" s="52">
        <f t="shared" si="7"/>
        <v>284.39999999999998</v>
      </c>
      <c r="T46" s="135" t="s">
        <v>11</v>
      </c>
      <c r="U46" s="52">
        <f>'[2]$25'!U46/1.1</f>
        <v>0</v>
      </c>
      <c r="V46" s="52">
        <f>'[2]$25'!V46/1.1</f>
        <v>0</v>
      </c>
      <c r="W46" s="52">
        <f>'[2]$25'!W46/1.1</f>
        <v>0</v>
      </c>
      <c r="X46" s="52">
        <f>'[2]$25'!X46/1.1</f>
        <v>90.909090909090907</v>
      </c>
      <c r="Y46" s="52">
        <f>'[2]$25'!Y46/1.1</f>
        <v>90.909090909090907</v>
      </c>
      <c r="Z46" s="52">
        <f>'[2]$25'!Z46/1.1</f>
        <v>90.909090909090907</v>
      </c>
      <c r="AB46" s="135" t="s">
        <v>12</v>
      </c>
      <c r="AC46" s="52">
        <f>'[2]$25'!AC46/1.1</f>
        <v>0</v>
      </c>
      <c r="AD46" s="52">
        <f>'[2]$25'!AD46/1.1</f>
        <v>0</v>
      </c>
      <c r="AE46" s="52">
        <f>'[2]$25'!AE46/1.1</f>
        <v>0</v>
      </c>
      <c r="AF46" s="52">
        <f>'[2]$25'!AF46/1.1</f>
        <v>90.909090909090907</v>
      </c>
      <c r="AG46" s="52">
        <f>'[2]$25'!AG46/1.1</f>
        <v>90.909090909090907</v>
      </c>
      <c r="AH46" s="52">
        <f>'[2]$25'!AH46/1.1</f>
        <v>90.909090909090907</v>
      </c>
    </row>
    <row r="47" spans="1:34" x14ac:dyDescent="0.3">
      <c r="A47" s="133">
        <v>42000</v>
      </c>
      <c r="B47" s="133">
        <v>42999</v>
      </c>
      <c r="D47" s="135" t="s">
        <v>9</v>
      </c>
      <c r="E47" s="52">
        <f t="shared" si="4"/>
        <v>100</v>
      </c>
      <c r="F47" s="52">
        <f t="shared" si="2"/>
        <v>120</v>
      </c>
      <c r="G47" s="52">
        <f t="shared" si="2"/>
        <v>140</v>
      </c>
      <c r="H47" s="52">
        <f t="shared" si="2"/>
        <v>160</v>
      </c>
      <c r="I47" s="52">
        <f t="shared" si="2"/>
        <v>180</v>
      </c>
      <c r="J47" s="52">
        <f t="shared" si="2"/>
        <v>200</v>
      </c>
      <c r="L47" s="135" t="s">
        <v>10</v>
      </c>
      <c r="M47" s="52">
        <f t="shared" si="5"/>
        <v>174.39999999999998</v>
      </c>
      <c r="N47" s="52">
        <f t="shared" si="7"/>
        <v>194.39999999999998</v>
      </c>
      <c r="O47" s="52">
        <f t="shared" si="7"/>
        <v>214.39999999999998</v>
      </c>
      <c r="P47" s="52">
        <f t="shared" si="7"/>
        <v>234.39999999999998</v>
      </c>
      <c r="Q47" s="52">
        <f t="shared" si="7"/>
        <v>254.39999999999998</v>
      </c>
      <c r="R47" s="52">
        <f t="shared" si="7"/>
        <v>274.39999999999998</v>
      </c>
      <c r="T47" s="135" t="s">
        <v>11</v>
      </c>
      <c r="U47" s="52">
        <f>'[2]$25'!U47/1.1</f>
        <v>0</v>
      </c>
      <c r="V47" s="52">
        <f>'[2]$25'!V47/1.1</f>
        <v>0</v>
      </c>
      <c r="W47" s="52">
        <f>'[2]$25'!W47/1.1</f>
        <v>0</v>
      </c>
      <c r="X47" s="52">
        <f>'[2]$25'!X47/1.1</f>
        <v>90.909090909090907</v>
      </c>
      <c r="Y47" s="52">
        <f>'[2]$25'!Y47/1.1</f>
        <v>90.909090909090907</v>
      </c>
      <c r="Z47" s="52">
        <f>'[2]$25'!Z47/1.1</f>
        <v>90.909090909090907</v>
      </c>
      <c r="AB47" s="135" t="s">
        <v>12</v>
      </c>
      <c r="AC47" s="52">
        <f>'[2]$25'!AC47/1.1</f>
        <v>0</v>
      </c>
      <c r="AD47" s="52">
        <f>'[2]$25'!AD47/1.1</f>
        <v>0</v>
      </c>
      <c r="AE47" s="52">
        <f>'[2]$25'!AE47/1.1</f>
        <v>0</v>
      </c>
      <c r="AF47" s="52">
        <f>'[2]$25'!AF47/1.1</f>
        <v>90.909090909090907</v>
      </c>
      <c r="AG47" s="52">
        <f>'[2]$25'!AG47/1.1</f>
        <v>90.909090909090907</v>
      </c>
      <c r="AH47" s="52">
        <f>'[2]$25'!AH47/1.1</f>
        <v>90.909090909090907</v>
      </c>
    </row>
    <row r="48" spans="1:34" x14ac:dyDescent="0.3">
      <c r="A48" s="133">
        <v>43000</v>
      </c>
      <c r="B48" s="133">
        <v>43999</v>
      </c>
      <c r="D48" s="135" t="s">
        <v>9</v>
      </c>
      <c r="E48" s="52">
        <f t="shared" si="4"/>
        <v>100</v>
      </c>
      <c r="F48" s="52">
        <f t="shared" si="2"/>
        <v>120</v>
      </c>
      <c r="G48" s="52">
        <f t="shared" si="2"/>
        <v>140</v>
      </c>
      <c r="H48" s="52">
        <f t="shared" si="2"/>
        <v>160</v>
      </c>
      <c r="I48" s="52">
        <f t="shared" si="2"/>
        <v>180</v>
      </c>
      <c r="J48" s="52">
        <f t="shared" si="2"/>
        <v>200</v>
      </c>
      <c r="L48" s="135" t="s">
        <v>10</v>
      </c>
      <c r="M48" s="52">
        <f t="shared" si="5"/>
        <v>164.39999999999998</v>
      </c>
      <c r="N48" s="52">
        <f t="shared" si="7"/>
        <v>184.39999999999998</v>
      </c>
      <c r="O48" s="52">
        <f t="shared" si="7"/>
        <v>204.39999999999998</v>
      </c>
      <c r="P48" s="52">
        <f t="shared" si="7"/>
        <v>224.39999999999998</v>
      </c>
      <c r="Q48" s="52">
        <f t="shared" si="7"/>
        <v>244.39999999999998</v>
      </c>
      <c r="R48" s="52">
        <f t="shared" si="7"/>
        <v>264.39999999999998</v>
      </c>
      <c r="T48" s="135" t="s">
        <v>11</v>
      </c>
      <c r="U48" s="52">
        <f>'[2]$25'!U48/1.1</f>
        <v>0</v>
      </c>
      <c r="V48" s="52">
        <f>'[2]$25'!V48/1.1</f>
        <v>0</v>
      </c>
      <c r="W48" s="52">
        <f>'[2]$25'!W48/1.1</f>
        <v>0</v>
      </c>
      <c r="X48" s="52">
        <f>'[2]$25'!X48/1.1</f>
        <v>90.909090909090907</v>
      </c>
      <c r="Y48" s="52">
        <f>'[2]$25'!Y48/1.1</f>
        <v>90.909090909090907</v>
      </c>
      <c r="Z48" s="52">
        <f>'[2]$25'!Z48/1.1</f>
        <v>90.909090909090907</v>
      </c>
      <c r="AB48" s="135" t="s">
        <v>12</v>
      </c>
      <c r="AC48" s="52">
        <f>'[2]$25'!AC48/1.1</f>
        <v>0</v>
      </c>
      <c r="AD48" s="52">
        <f>'[2]$25'!AD48/1.1</f>
        <v>0</v>
      </c>
      <c r="AE48" s="52">
        <f>'[2]$25'!AE48/1.1</f>
        <v>0</v>
      </c>
      <c r="AF48" s="52">
        <f>'[2]$25'!AF48/1.1</f>
        <v>90.909090909090907</v>
      </c>
      <c r="AG48" s="52">
        <f>'[2]$25'!AG48/1.1</f>
        <v>90.909090909090907</v>
      </c>
      <c r="AH48" s="52">
        <f>'[2]$25'!AH48/1.1</f>
        <v>90.909090909090907</v>
      </c>
    </row>
    <row r="49" spans="1:34" x14ac:dyDescent="0.3">
      <c r="A49" s="133">
        <v>44000</v>
      </c>
      <c r="B49" s="133">
        <v>44999</v>
      </c>
      <c r="D49" s="135" t="s">
        <v>9</v>
      </c>
      <c r="E49" s="52">
        <f t="shared" si="4"/>
        <v>100</v>
      </c>
      <c r="F49" s="52">
        <f t="shared" si="2"/>
        <v>120</v>
      </c>
      <c r="G49" s="52">
        <f t="shared" si="2"/>
        <v>140</v>
      </c>
      <c r="H49" s="52">
        <f t="shared" si="2"/>
        <v>160</v>
      </c>
      <c r="I49" s="52">
        <f t="shared" si="2"/>
        <v>180</v>
      </c>
      <c r="J49" s="52">
        <f t="shared" si="2"/>
        <v>200</v>
      </c>
      <c r="L49" s="135" t="s">
        <v>10</v>
      </c>
      <c r="M49" s="52">
        <f t="shared" si="5"/>
        <v>154.39999999999998</v>
      </c>
      <c r="N49" s="52">
        <f t="shared" si="7"/>
        <v>174.39999999999998</v>
      </c>
      <c r="O49" s="52">
        <f t="shared" si="7"/>
        <v>194.39999999999998</v>
      </c>
      <c r="P49" s="52">
        <f t="shared" si="7"/>
        <v>214.39999999999998</v>
      </c>
      <c r="Q49" s="52">
        <f t="shared" si="7"/>
        <v>234.39999999999998</v>
      </c>
      <c r="R49" s="52">
        <f t="shared" si="7"/>
        <v>254.39999999999998</v>
      </c>
      <c r="T49" s="135" t="s">
        <v>11</v>
      </c>
      <c r="U49" s="52">
        <f>'[2]$25'!U49/1.1</f>
        <v>0</v>
      </c>
      <c r="V49" s="52">
        <f>'[2]$25'!V49/1.1</f>
        <v>0</v>
      </c>
      <c r="W49" s="52">
        <f>'[2]$25'!W49/1.1</f>
        <v>0</v>
      </c>
      <c r="X49" s="52">
        <f>'[2]$25'!X49/1.1</f>
        <v>90.909090909090907</v>
      </c>
      <c r="Y49" s="52">
        <f>'[2]$25'!Y49/1.1</f>
        <v>90.909090909090907</v>
      </c>
      <c r="Z49" s="52">
        <f>'[2]$25'!Z49/1.1</f>
        <v>90.909090909090907</v>
      </c>
      <c r="AB49" s="135" t="s">
        <v>12</v>
      </c>
      <c r="AC49" s="52">
        <f>'[2]$25'!AC49/1.1</f>
        <v>0</v>
      </c>
      <c r="AD49" s="52">
        <f>'[2]$25'!AD49/1.1</f>
        <v>0</v>
      </c>
      <c r="AE49" s="52">
        <f>'[2]$25'!AE49/1.1</f>
        <v>0</v>
      </c>
      <c r="AF49" s="52">
        <f>'[2]$25'!AF49/1.1</f>
        <v>90.909090909090907</v>
      </c>
      <c r="AG49" s="52">
        <f>'[2]$25'!AG49/1.1</f>
        <v>90.909090909090907</v>
      </c>
      <c r="AH49" s="52">
        <f>'[2]$25'!AH49/1.1</f>
        <v>90.909090909090907</v>
      </c>
    </row>
    <row r="50" spans="1:34" x14ac:dyDescent="0.3">
      <c r="A50" s="133">
        <v>45000</v>
      </c>
      <c r="B50" s="133">
        <v>45999</v>
      </c>
      <c r="D50" s="135" t="s">
        <v>9</v>
      </c>
      <c r="E50" s="52">
        <f t="shared" si="4"/>
        <v>100</v>
      </c>
      <c r="F50" s="52">
        <f t="shared" si="2"/>
        <v>120</v>
      </c>
      <c r="G50" s="52">
        <f t="shared" si="2"/>
        <v>140</v>
      </c>
      <c r="H50" s="52">
        <f t="shared" si="2"/>
        <v>160</v>
      </c>
      <c r="I50" s="52">
        <f t="shared" si="2"/>
        <v>180</v>
      </c>
      <c r="J50" s="52">
        <f t="shared" si="2"/>
        <v>200</v>
      </c>
      <c r="L50" s="135" t="s">
        <v>10</v>
      </c>
      <c r="M50" s="52">
        <f t="shared" si="5"/>
        <v>144.39999999999998</v>
      </c>
      <c r="N50" s="52">
        <f t="shared" si="7"/>
        <v>164.39999999999998</v>
      </c>
      <c r="O50" s="52">
        <f t="shared" si="7"/>
        <v>184.39999999999998</v>
      </c>
      <c r="P50" s="52">
        <f t="shared" si="7"/>
        <v>204.39999999999998</v>
      </c>
      <c r="Q50" s="52">
        <f t="shared" si="7"/>
        <v>224.39999999999998</v>
      </c>
      <c r="R50" s="52">
        <f t="shared" si="7"/>
        <v>244.39999999999998</v>
      </c>
      <c r="T50" s="135" t="s">
        <v>11</v>
      </c>
      <c r="U50" s="52">
        <f>'[2]$25'!U50/1.1</f>
        <v>0</v>
      </c>
      <c r="V50" s="52">
        <f>'[2]$25'!V50/1.1</f>
        <v>0</v>
      </c>
      <c r="W50" s="52">
        <f>'[2]$25'!W50/1.1</f>
        <v>0</v>
      </c>
      <c r="X50" s="52">
        <f>'[2]$25'!X50/1.1</f>
        <v>90.909090909090907</v>
      </c>
      <c r="Y50" s="52">
        <f>'[2]$25'!Y50/1.1</f>
        <v>90.909090909090907</v>
      </c>
      <c r="Z50" s="52">
        <f>'[2]$25'!Z50/1.1</f>
        <v>90.909090909090907</v>
      </c>
      <c r="AB50" s="135" t="s">
        <v>12</v>
      </c>
      <c r="AC50" s="52">
        <f>'[2]$25'!AC50/1.1</f>
        <v>0</v>
      </c>
      <c r="AD50" s="52">
        <f>'[2]$25'!AD50/1.1</f>
        <v>0</v>
      </c>
      <c r="AE50" s="52">
        <f>'[2]$25'!AE50/1.1</f>
        <v>0</v>
      </c>
      <c r="AF50" s="52">
        <f>'[2]$25'!AF50/1.1</f>
        <v>90.909090909090907</v>
      </c>
      <c r="AG50" s="52">
        <f>'[2]$25'!AG50/1.1</f>
        <v>90.909090909090907</v>
      </c>
      <c r="AH50" s="52">
        <f>'[2]$25'!AH50/1.1</f>
        <v>90.909090909090907</v>
      </c>
    </row>
    <row r="51" spans="1:34" x14ac:dyDescent="0.3">
      <c r="A51" s="133">
        <v>46000</v>
      </c>
      <c r="B51" s="133">
        <v>46999</v>
      </c>
      <c r="D51" s="135" t="s">
        <v>9</v>
      </c>
      <c r="E51" s="52">
        <f t="shared" si="4"/>
        <v>100</v>
      </c>
      <c r="F51" s="52">
        <f t="shared" si="2"/>
        <v>120</v>
      </c>
      <c r="G51" s="52">
        <f t="shared" si="2"/>
        <v>140</v>
      </c>
      <c r="H51" s="52">
        <f t="shared" si="2"/>
        <v>160</v>
      </c>
      <c r="I51" s="52">
        <f t="shared" si="2"/>
        <v>180</v>
      </c>
      <c r="J51" s="52">
        <f t="shared" si="2"/>
        <v>200</v>
      </c>
      <c r="L51" s="135" t="s">
        <v>10</v>
      </c>
      <c r="M51" s="52">
        <f t="shared" si="5"/>
        <v>134.39999999999998</v>
      </c>
      <c r="N51" s="52">
        <f t="shared" si="7"/>
        <v>154.39999999999998</v>
      </c>
      <c r="O51" s="52">
        <f t="shared" si="7"/>
        <v>174.39999999999998</v>
      </c>
      <c r="P51" s="52">
        <f t="shared" si="7"/>
        <v>194.39999999999998</v>
      </c>
      <c r="Q51" s="52">
        <f t="shared" si="7"/>
        <v>214.39999999999998</v>
      </c>
      <c r="R51" s="52">
        <f t="shared" si="7"/>
        <v>234.39999999999998</v>
      </c>
      <c r="T51" s="135" t="s">
        <v>11</v>
      </c>
      <c r="U51" s="52">
        <f>'[2]$25'!U51/1.1</f>
        <v>0</v>
      </c>
      <c r="V51" s="52">
        <f>'[2]$25'!V51/1.1</f>
        <v>0</v>
      </c>
      <c r="W51" s="52">
        <f>'[2]$25'!W51/1.1</f>
        <v>0</v>
      </c>
      <c r="X51" s="52">
        <f>'[2]$25'!X51/1.1</f>
        <v>90.909090909090907</v>
      </c>
      <c r="Y51" s="52">
        <f>'[2]$25'!Y51/1.1</f>
        <v>90.909090909090907</v>
      </c>
      <c r="Z51" s="52">
        <f>'[2]$25'!Z51/1.1</f>
        <v>90.909090909090907</v>
      </c>
      <c r="AB51" s="135" t="s">
        <v>12</v>
      </c>
      <c r="AC51" s="52">
        <f>'[2]$25'!AC51/1.1</f>
        <v>0</v>
      </c>
      <c r="AD51" s="52">
        <f>'[2]$25'!AD51/1.1</f>
        <v>0</v>
      </c>
      <c r="AE51" s="52">
        <f>'[2]$25'!AE51/1.1</f>
        <v>0</v>
      </c>
      <c r="AF51" s="52">
        <f>'[2]$25'!AF51/1.1</f>
        <v>90.909090909090907</v>
      </c>
      <c r="AG51" s="52">
        <f>'[2]$25'!AG51/1.1</f>
        <v>90.909090909090907</v>
      </c>
      <c r="AH51" s="52">
        <f>'[2]$25'!AH51/1.1</f>
        <v>90.909090909090907</v>
      </c>
    </row>
    <row r="52" spans="1:34" x14ac:dyDescent="0.3">
      <c r="A52" s="133">
        <v>47000</v>
      </c>
      <c r="B52" s="133">
        <v>47999</v>
      </c>
      <c r="D52" s="135" t="s">
        <v>9</v>
      </c>
      <c r="E52" s="52">
        <f t="shared" si="4"/>
        <v>100</v>
      </c>
      <c r="F52" s="52">
        <f t="shared" si="2"/>
        <v>120</v>
      </c>
      <c r="G52" s="52">
        <f t="shared" si="2"/>
        <v>140</v>
      </c>
      <c r="H52" s="52">
        <f t="shared" si="2"/>
        <v>160</v>
      </c>
      <c r="I52" s="52">
        <f t="shared" si="2"/>
        <v>180</v>
      </c>
      <c r="J52" s="52">
        <f t="shared" si="2"/>
        <v>200</v>
      </c>
      <c r="L52" s="135" t="s">
        <v>10</v>
      </c>
      <c r="M52" s="52">
        <f t="shared" si="5"/>
        <v>124.39999999999998</v>
      </c>
      <c r="N52" s="52">
        <f t="shared" si="7"/>
        <v>144.39999999999998</v>
      </c>
      <c r="O52" s="52">
        <f t="shared" si="7"/>
        <v>164.39999999999998</v>
      </c>
      <c r="P52" s="52">
        <f t="shared" si="7"/>
        <v>184.39999999999998</v>
      </c>
      <c r="Q52" s="52">
        <f t="shared" si="7"/>
        <v>204.39999999999998</v>
      </c>
      <c r="R52" s="52">
        <f t="shared" si="7"/>
        <v>224.39999999999998</v>
      </c>
      <c r="T52" s="135" t="s">
        <v>11</v>
      </c>
      <c r="U52" s="52">
        <f>'[2]$25'!U52/1.1</f>
        <v>0</v>
      </c>
      <c r="V52" s="52">
        <f>'[2]$25'!V52/1.1</f>
        <v>0</v>
      </c>
      <c r="W52" s="52">
        <f>'[2]$25'!W52/1.1</f>
        <v>0</v>
      </c>
      <c r="X52" s="52">
        <f>'[2]$25'!X52/1.1</f>
        <v>90.909090909090907</v>
      </c>
      <c r="Y52" s="52">
        <f>'[2]$25'!Y52/1.1</f>
        <v>90.909090909090907</v>
      </c>
      <c r="Z52" s="52">
        <f>'[2]$25'!Z52/1.1</f>
        <v>90.909090909090907</v>
      </c>
      <c r="AB52" s="135" t="s">
        <v>12</v>
      </c>
      <c r="AC52" s="52">
        <f>'[2]$25'!AC52/1.1</f>
        <v>0</v>
      </c>
      <c r="AD52" s="52">
        <f>'[2]$25'!AD52/1.1</f>
        <v>0</v>
      </c>
      <c r="AE52" s="52">
        <f>'[2]$25'!AE52/1.1</f>
        <v>0</v>
      </c>
      <c r="AF52" s="52">
        <f>'[2]$25'!AF52/1.1</f>
        <v>90.909090909090907</v>
      </c>
      <c r="AG52" s="52">
        <f>'[2]$25'!AG52/1.1</f>
        <v>90.909090909090907</v>
      </c>
      <c r="AH52" s="52">
        <f>'[2]$25'!AH52/1.1</f>
        <v>90.909090909090907</v>
      </c>
    </row>
    <row r="53" spans="1:34" x14ac:dyDescent="0.3">
      <c r="A53" s="133">
        <v>48000</v>
      </c>
      <c r="B53" s="133">
        <v>48999</v>
      </c>
      <c r="D53" s="135" t="s">
        <v>9</v>
      </c>
      <c r="E53" s="52">
        <f t="shared" si="4"/>
        <v>100</v>
      </c>
      <c r="F53" s="52">
        <f t="shared" si="2"/>
        <v>120</v>
      </c>
      <c r="G53" s="52">
        <f t="shared" si="2"/>
        <v>140</v>
      </c>
      <c r="H53" s="52">
        <f t="shared" si="2"/>
        <v>160</v>
      </c>
      <c r="I53" s="52">
        <f t="shared" si="2"/>
        <v>180</v>
      </c>
      <c r="J53" s="52">
        <f t="shared" si="2"/>
        <v>200</v>
      </c>
      <c r="L53" s="135" t="s">
        <v>10</v>
      </c>
      <c r="M53" s="52">
        <f t="shared" si="5"/>
        <v>114.39999999999998</v>
      </c>
      <c r="N53" s="52">
        <f t="shared" si="7"/>
        <v>134.39999999999998</v>
      </c>
      <c r="O53" s="52">
        <f t="shared" si="7"/>
        <v>154.39999999999998</v>
      </c>
      <c r="P53" s="52">
        <f t="shared" si="7"/>
        <v>174.39999999999998</v>
      </c>
      <c r="Q53" s="52">
        <f t="shared" si="7"/>
        <v>194.39999999999998</v>
      </c>
      <c r="R53" s="52">
        <f t="shared" si="7"/>
        <v>214.39999999999998</v>
      </c>
      <c r="T53" s="135" t="s">
        <v>11</v>
      </c>
      <c r="U53" s="52">
        <f>'[2]$25'!U53/1.1</f>
        <v>0</v>
      </c>
      <c r="V53" s="52">
        <f>'[2]$25'!V53/1.1</f>
        <v>0</v>
      </c>
      <c r="W53" s="52">
        <f>'[2]$25'!W53/1.1</f>
        <v>0</v>
      </c>
      <c r="X53" s="52">
        <f>'[2]$25'!X53/1.1</f>
        <v>90.909090909090907</v>
      </c>
      <c r="Y53" s="52">
        <f>'[2]$25'!Y53/1.1</f>
        <v>90.909090909090907</v>
      </c>
      <c r="Z53" s="52">
        <f>'[2]$25'!Z53/1.1</f>
        <v>90.909090909090907</v>
      </c>
      <c r="AB53" s="135" t="s">
        <v>12</v>
      </c>
      <c r="AC53" s="52">
        <f>'[2]$25'!AC53/1.1</f>
        <v>0</v>
      </c>
      <c r="AD53" s="52">
        <f>'[2]$25'!AD53/1.1</f>
        <v>0</v>
      </c>
      <c r="AE53" s="52">
        <f>'[2]$25'!AE53/1.1</f>
        <v>0</v>
      </c>
      <c r="AF53" s="52">
        <f>'[2]$25'!AF53/1.1</f>
        <v>90.909090909090907</v>
      </c>
      <c r="AG53" s="52">
        <f>'[2]$25'!AG53/1.1</f>
        <v>90.909090909090907</v>
      </c>
      <c r="AH53" s="52">
        <f>'[2]$25'!AH53/1.1</f>
        <v>90.909090909090907</v>
      </c>
    </row>
    <row r="54" spans="1:34" x14ac:dyDescent="0.3">
      <c r="A54" s="133">
        <v>49000</v>
      </c>
      <c r="B54" s="133">
        <v>49999</v>
      </c>
      <c r="D54" s="135" t="s">
        <v>9</v>
      </c>
      <c r="E54" s="52">
        <f t="shared" si="4"/>
        <v>100</v>
      </c>
      <c r="F54" s="52">
        <f t="shared" si="2"/>
        <v>120</v>
      </c>
      <c r="G54" s="52">
        <f t="shared" si="2"/>
        <v>140</v>
      </c>
      <c r="H54" s="52">
        <f t="shared" si="2"/>
        <v>160</v>
      </c>
      <c r="I54" s="52">
        <f t="shared" si="2"/>
        <v>180</v>
      </c>
      <c r="J54" s="52">
        <f t="shared" si="2"/>
        <v>200</v>
      </c>
      <c r="L54" s="135" t="s">
        <v>10</v>
      </c>
      <c r="M54" s="52">
        <f t="shared" si="5"/>
        <v>104.39999999999998</v>
      </c>
      <c r="N54" s="52">
        <f t="shared" ref="N54:R69" si="8">M54+$B$1</f>
        <v>124.39999999999998</v>
      </c>
      <c r="O54" s="52">
        <f t="shared" si="8"/>
        <v>144.39999999999998</v>
      </c>
      <c r="P54" s="52">
        <f t="shared" si="8"/>
        <v>164.39999999999998</v>
      </c>
      <c r="Q54" s="52">
        <f t="shared" si="8"/>
        <v>184.39999999999998</v>
      </c>
      <c r="R54" s="52">
        <f t="shared" si="8"/>
        <v>204.39999999999998</v>
      </c>
      <c r="T54" s="135" t="s">
        <v>11</v>
      </c>
      <c r="U54" s="52">
        <f>'[2]$25'!U54/1.1</f>
        <v>0</v>
      </c>
      <c r="V54" s="52">
        <f>'[2]$25'!V54/1.1</f>
        <v>0</v>
      </c>
      <c r="W54" s="52">
        <f>'[2]$25'!W54/1.1</f>
        <v>0</v>
      </c>
      <c r="X54" s="52">
        <f>'[2]$25'!X54/1.1</f>
        <v>0</v>
      </c>
      <c r="Y54" s="52">
        <f>'[2]$25'!Y54/1.1</f>
        <v>90.909090909090907</v>
      </c>
      <c r="Z54" s="52">
        <f>'[2]$25'!Z54/1.1</f>
        <v>90.909090909090907</v>
      </c>
      <c r="AB54" s="135" t="s">
        <v>12</v>
      </c>
      <c r="AC54" s="52">
        <f>'[2]$25'!AC54/1.1</f>
        <v>0</v>
      </c>
      <c r="AD54" s="52">
        <f>'[2]$25'!AD54/1.1</f>
        <v>0</v>
      </c>
      <c r="AE54" s="52">
        <f>'[2]$25'!AE54/1.1</f>
        <v>0</v>
      </c>
      <c r="AF54" s="52">
        <f>'[2]$25'!AF54/1.1</f>
        <v>0</v>
      </c>
      <c r="AG54" s="52">
        <f>'[2]$25'!AG54/1.1</f>
        <v>90.909090909090907</v>
      </c>
      <c r="AH54" s="52">
        <f>'[2]$25'!AH54/1.1</f>
        <v>90.909090909090907</v>
      </c>
    </row>
    <row r="55" spans="1:34" x14ac:dyDescent="0.3">
      <c r="A55" s="133">
        <v>50000</v>
      </c>
      <c r="B55" s="133">
        <v>50999</v>
      </c>
      <c r="D55" s="135" t="s">
        <v>9</v>
      </c>
      <c r="E55" s="52">
        <f t="shared" si="4"/>
        <v>100</v>
      </c>
      <c r="F55" s="52">
        <f t="shared" si="2"/>
        <v>120</v>
      </c>
      <c r="G55" s="52">
        <f t="shared" si="2"/>
        <v>140</v>
      </c>
      <c r="H55" s="52">
        <f t="shared" si="2"/>
        <v>160</v>
      </c>
      <c r="I55" s="52">
        <f t="shared" si="2"/>
        <v>180</v>
      </c>
      <c r="J55" s="52">
        <f t="shared" si="2"/>
        <v>200</v>
      </c>
      <c r="L55" s="135" t="s">
        <v>10</v>
      </c>
      <c r="M55" s="52">
        <f t="shared" si="5"/>
        <v>100</v>
      </c>
      <c r="N55" s="52">
        <f t="shared" si="8"/>
        <v>120</v>
      </c>
      <c r="O55" s="52">
        <f t="shared" si="8"/>
        <v>140</v>
      </c>
      <c r="P55" s="52">
        <f t="shared" si="8"/>
        <v>160</v>
      </c>
      <c r="Q55" s="52">
        <f t="shared" si="8"/>
        <v>180</v>
      </c>
      <c r="R55" s="52">
        <f t="shared" si="8"/>
        <v>200</v>
      </c>
      <c r="T55" s="135" t="s">
        <v>11</v>
      </c>
      <c r="U55" s="52">
        <f>'[2]$25'!U55/1.1</f>
        <v>0</v>
      </c>
      <c r="V55" s="52">
        <f>'[2]$25'!V55/1.1</f>
        <v>0</v>
      </c>
      <c r="W55" s="52">
        <f>'[2]$25'!W55/1.1</f>
        <v>0</v>
      </c>
      <c r="X55" s="52">
        <f>'[2]$25'!X55/1.1</f>
        <v>0</v>
      </c>
      <c r="Y55" s="52">
        <f>'[2]$25'!Y55/1.1</f>
        <v>90.909090909090907</v>
      </c>
      <c r="Z55" s="52">
        <f>'[2]$25'!Z55/1.1</f>
        <v>90.909090909090907</v>
      </c>
      <c r="AB55" s="135" t="s">
        <v>12</v>
      </c>
      <c r="AC55" s="52">
        <f>'[2]$25'!AC55/1.1</f>
        <v>0</v>
      </c>
      <c r="AD55" s="52">
        <f>'[2]$25'!AD55/1.1</f>
        <v>0</v>
      </c>
      <c r="AE55" s="52">
        <f>'[2]$25'!AE55/1.1</f>
        <v>0</v>
      </c>
      <c r="AF55" s="52">
        <f>'[2]$25'!AF55/1.1</f>
        <v>0</v>
      </c>
      <c r="AG55" s="52">
        <f>'[2]$25'!AG55/1.1</f>
        <v>90.909090909090907</v>
      </c>
      <c r="AH55" s="52">
        <f>'[2]$25'!AH55/1.1</f>
        <v>90.909090909090907</v>
      </c>
    </row>
    <row r="56" spans="1:34" x14ac:dyDescent="0.3">
      <c r="A56" s="133">
        <v>51000</v>
      </c>
      <c r="B56" s="133">
        <v>51999</v>
      </c>
      <c r="D56" s="135" t="s">
        <v>9</v>
      </c>
      <c r="E56" s="52">
        <f t="shared" si="4"/>
        <v>100</v>
      </c>
      <c r="F56" s="52">
        <f t="shared" si="2"/>
        <v>120</v>
      </c>
      <c r="G56" s="52">
        <f t="shared" si="2"/>
        <v>140</v>
      </c>
      <c r="H56" s="52">
        <f t="shared" si="2"/>
        <v>160</v>
      </c>
      <c r="I56" s="52">
        <f t="shared" si="2"/>
        <v>180</v>
      </c>
      <c r="J56" s="52">
        <f t="shared" si="2"/>
        <v>200</v>
      </c>
      <c r="L56" s="135" t="s">
        <v>10</v>
      </c>
      <c r="M56" s="52">
        <f t="shared" si="5"/>
        <v>100</v>
      </c>
      <c r="N56" s="52">
        <f t="shared" si="8"/>
        <v>120</v>
      </c>
      <c r="O56" s="52">
        <f t="shared" si="8"/>
        <v>140</v>
      </c>
      <c r="P56" s="52">
        <f t="shared" si="8"/>
        <v>160</v>
      </c>
      <c r="Q56" s="52">
        <f t="shared" si="8"/>
        <v>180</v>
      </c>
      <c r="R56" s="52">
        <f t="shared" si="8"/>
        <v>200</v>
      </c>
      <c r="T56" s="135" t="s">
        <v>11</v>
      </c>
      <c r="U56" s="52">
        <f>'[2]$25'!U56/1.1</f>
        <v>0</v>
      </c>
      <c r="V56" s="52">
        <f>'[2]$25'!V56/1.1</f>
        <v>0</v>
      </c>
      <c r="W56" s="52">
        <f>'[2]$25'!W56/1.1</f>
        <v>0</v>
      </c>
      <c r="X56" s="52">
        <f>'[2]$25'!X56/1.1</f>
        <v>0</v>
      </c>
      <c r="Y56" s="52">
        <f>'[2]$25'!Y56/1.1</f>
        <v>90.909090909090907</v>
      </c>
      <c r="Z56" s="52">
        <f>'[2]$25'!Z56/1.1</f>
        <v>90.909090909090907</v>
      </c>
      <c r="AB56" s="135" t="s">
        <v>12</v>
      </c>
      <c r="AC56" s="52">
        <f>'[2]$25'!AC56/1.1</f>
        <v>0</v>
      </c>
      <c r="AD56" s="52">
        <f>'[2]$25'!AD56/1.1</f>
        <v>0</v>
      </c>
      <c r="AE56" s="52">
        <f>'[2]$25'!AE56/1.1</f>
        <v>0</v>
      </c>
      <c r="AF56" s="52">
        <f>'[2]$25'!AF56/1.1</f>
        <v>0</v>
      </c>
      <c r="AG56" s="52">
        <f>'[2]$25'!AG56/1.1</f>
        <v>90.909090909090907</v>
      </c>
      <c r="AH56" s="52">
        <f>'[2]$25'!AH56/1.1</f>
        <v>90.909090909090907</v>
      </c>
    </row>
    <row r="57" spans="1:34" x14ac:dyDescent="0.3">
      <c r="A57" s="133">
        <v>52000</v>
      </c>
      <c r="B57" s="133">
        <v>52999</v>
      </c>
      <c r="D57" s="135" t="s">
        <v>9</v>
      </c>
      <c r="E57" s="52">
        <f t="shared" si="4"/>
        <v>100</v>
      </c>
      <c r="F57" s="52">
        <f t="shared" si="2"/>
        <v>120</v>
      </c>
      <c r="G57" s="52">
        <f t="shared" ref="G57:J69" si="9">F57+$B$1</f>
        <v>140</v>
      </c>
      <c r="H57" s="52">
        <f t="shared" si="9"/>
        <v>160</v>
      </c>
      <c r="I57" s="52">
        <f t="shared" si="9"/>
        <v>180</v>
      </c>
      <c r="J57" s="52">
        <f t="shared" si="9"/>
        <v>200</v>
      </c>
      <c r="L57" s="135" t="s">
        <v>10</v>
      </c>
      <c r="M57" s="52">
        <f t="shared" si="5"/>
        <v>100</v>
      </c>
      <c r="N57" s="52">
        <f t="shared" si="8"/>
        <v>120</v>
      </c>
      <c r="O57" s="52">
        <f t="shared" si="8"/>
        <v>140</v>
      </c>
      <c r="P57" s="52">
        <f t="shared" si="8"/>
        <v>160</v>
      </c>
      <c r="Q57" s="52">
        <f t="shared" si="8"/>
        <v>180</v>
      </c>
      <c r="R57" s="52">
        <f t="shared" si="8"/>
        <v>200</v>
      </c>
      <c r="T57" s="135" t="s">
        <v>11</v>
      </c>
      <c r="U57" s="52">
        <f>'[2]$25'!U57/1.1</f>
        <v>0</v>
      </c>
      <c r="V57" s="52">
        <f>'[2]$25'!V57/1.1</f>
        <v>0</v>
      </c>
      <c r="W57" s="52">
        <f>'[2]$25'!W57/1.1</f>
        <v>0</v>
      </c>
      <c r="X57" s="52">
        <f>'[2]$25'!X57/1.1</f>
        <v>0</v>
      </c>
      <c r="Y57" s="52">
        <f>'[2]$25'!Y57/1.1</f>
        <v>90.909090909090907</v>
      </c>
      <c r="Z57" s="52">
        <f>'[2]$25'!Z57/1.1</f>
        <v>90.909090909090907</v>
      </c>
      <c r="AB57" s="135" t="s">
        <v>12</v>
      </c>
      <c r="AC57" s="52">
        <f>'[2]$25'!AC57/1.1</f>
        <v>0</v>
      </c>
      <c r="AD57" s="52">
        <f>'[2]$25'!AD57/1.1</f>
        <v>0</v>
      </c>
      <c r="AE57" s="52">
        <f>'[2]$25'!AE57/1.1</f>
        <v>0</v>
      </c>
      <c r="AF57" s="52">
        <f>'[2]$25'!AF57/1.1</f>
        <v>0</v>
      </c>
      <c r="AG57" s="52">
        <f>'[2]$25'!AG57/1.1</f>
        <v>90.909090909090907</v>
      </c>
      <c r="AH57" s="52">
        <f>'[2]$25'!AH57/1.1</f>
        <v>90.909090909090907</v>
      </c>
    </row>
    <row r="58" spans="1:34" x14ac:dyDescent="0.3">
      <c r="A58" s="133">
        <v>53000</v>
      </c>
      <c r="B58" s="133">
        <v>53999</v>
      </c>
      <c r="D58" s="135" t="s">
        <v>9</v>
      </c>
      <c r="E58" s="52">
        <f t="shared" si="4"/>
        <v>100</v>
      </c>
      <c r="F58" s="52">
        <f t="shared" ref="F58:F69" si="10">E58+$B$1</f>
        <v>120</v>
      </c>
      <c r="G58" s="52">
        <f t="shared" si="9"/>
        <v>140</v>
      </c>
      <c r="H58" s="52">
        <f t="shared" si="9"/>
        <v>160</v>
      </c>
      <c r="I58" s="52">
        <f t="shared" si="9"/>
        <v>180</v>
      </c>
      <c r="J58" s="52">
        <f t="shared" si="9"/>
        <v>200</v>
      </c>
      <c r="L58" s="135" t="s">
        <v>10</v>
      </c>
      <c r="M58" s="52">
        <f t="shared" si="5"/>
        <v>100</v>
      </c>
      <c r="N58" s="52">
        <f t="shared" si="8"/>
        <v>120</v>
      </c>
      <c r="O58" s="52">
        <f t="shared" si="8"/>
        <v>140</v>
      </c>
      <c r="P58" s="52">
        <f t="shared" si="8"/>
        <v>160</v>
      </c>
      <c r="Q58" s="52">
        <f t="shared" si="8"/>
        <v>180</v>
      </c>
      <c r="R58" s="52">
        <f t="shared" si="8"/>
        <v>200</v>
      </c>
      <c r="T58" s="135" t="s">
        <v>11</v>
      </c>
      <c r="U58" s="52">
        <f>'[2]$25'!U58/1.1</f>
        <v>0</v>
      </c>
      <c r="V58" s="52">
        <f>'[2]$25'!V58/1.1</f>
        <v>0</v>
      </c>
      <c r="W58" s="52">
        <f>'[2]$25'!W58/1.1</f>
        <v>0</v>
      </c>
      <c r="X58" s="52">
        <f>'[2]$25'!X58/1.1</f>
        <v>0</v>
      </c>
      <c r="Y58" s="52">
        <f>'[2]$25'!Y58/1.1</f>
        <v>90.909090909090907</v>
      </c>
      <c r="Z58" s="52">
        <f>'[2]$25'!Z58/1.1</f>
        <v>90.909090909090907</v>
      </c>
      <c r="AB58" s="135" t="s">
        <v>12</v>
      </c>
      <c r="AC58" s="52">
        <f>'[2]$25'!AC58/1.1</f>
        <v>0</v>
      </c>
      <c r="AD58" s="52">
        <f>'[2]$25'!AD58/1.1</f>
        <v>0</v>
      </c>
      <c r="AE58" s="52">
        <f>'[2]$25'!AE58/1.1</f>
        <v>0</v>
      </c>
      <c r="AF58" s="52">
        <f>'[2]$25'!AF58/1.1</f>
        <v>0</v>
      </c>
      <c r="AG58" s="52">
        <f>'[2]$25'!AG58/1.1</f>
        <v>90.909090909090907</v>
      </c>
      <c r="AH58" s="52">
        <f>'[2]$25'!AH58/1.1</f>
        <v>90.909090909090907</v>
      </c>
    </row>
    <row r="59" spans="1:34" x14ac:dyDescent="0.3">
      <c r="A59" s="133">
        <v>54000</v>
      </c>
      <c r="B59" s="133">
        <v>54999</v>
      </c>
      <c r="D59" s="135" t="s">
        <v>9</v>
      </c>
      <c r="E59" s="52">
        <f t="shared" si="4"/>
        <v>100</v>
      </c>
      <c r="F59" s="52">
        <f t="shared" si="10"/>
        <v>120</v>
      </c>
      <c r="G59" s="52">
        <f t="shared" si="9"/>
        <v>140</v>
      </c>
      <c r="H59" s="52">
        <f t="shared" si="9"/>
        <v>160</v>
      </c>
      <c r="I59" s="52">
        <f t="shared" si="9"/>
        <v>180</v>
      </c>
      <c r="J59" s="52">
        <f t="shared" si="9"/>
        <v>200</v>
      </c>
      <c r="L59" s="135" t="s">
        <v>10</v>
      </c>
      <c r="M59" s="52">
        <f t="shared" si="5"/>
        <v>100</v>
      </c>
      <c r="N59" s="52">
        <f t="shared" si="8"/>
        <v>120</v>
      </c>
      <c r="O59" s="52">
        <f t="shared" si="8"/>
        <v>140</v>
      </c>
      <c r="P59" s="52">
        <f t="shared" si="8"/>
        <v>160</v>
      </c>
      <c r="Q59" s="52">
        <f t="shared" si="8"/>
        <v>180</v>
      </c>
      <c r="R59" s="52">
        <f t="shared" si="8"/>
        <v>200</v>
      </c>
      <c r="T59" s="135" t="s">
        <v>11</v>
      </c>
      <c r="U59" s="52">
        <f>'[2]$25'!U59/1.1</f>
        <v>0</v>
      </c>
      <c r="V59" s="52">
        <f>'[2]$25'!V59/1.1</f>
        <v>0</v>
      </c>
      <c r="W59" s="52">
        <f>'[2]$25'!W59/1.1</f>
        <v>0</v>
      </c>
      <c r="X59" s="52">
        <f>'[2]$25'!X59/1.1</f>
        <v>0</v>
      </c>
      <c r="Y59" s="52">
        <f>'[2]$25'!Y59/1.1</f>
        <v>90.909090909090907</v>
      </c>
      <c r="Z59" s="52">
        <f>'[2]$25'!Z59/1.1</f>
        <v>90.909090909090907</v>
      </c>
      <c r="AB59" s="135" t="s">
        <v>12</v>
      </c>
      <c r="AC59" s="52">
        <f>'[2]$25'!AC59/1.1</f>
        <v>0</v>
      </c>
      <c r="AD59" s="52">
        <f>'[2]$25'!AD59/1.1</f>
        <v>0</v>
      </c>
      <c r="AE59" s="52">
        <f>'[2]$25'!AE59/1.1</f>
        <v>0</v>
      </c>
      <c r="AF59" s="52">
        <f>'[2]$25'!AF59/1.1</f>
        <v>0</v>
      </c>
      <c r="AG59" s="52">
        <f>'[2]$25'!AG59/1.1</f>
        <v>90.909090909090907</v>
      </c>
      <c r="AH59" s="52">
        <f>'[2]$25'!AH59/1.1</f>
        <v>90.909090909090907</v>
      </c>
    </row>
    <row r="60" spans="1:34" x14ac:dyDescent="0.3">
      <c r="A60" s="133">
        <v>55000</v>
      </c>
      <c r="B60" s="133">
        <v>55999</v>
      </c>
      <c r="D60" s="135" t="s">
        <v>9</v>
      </c>
      <c r="E60" s="52">
        <f t="shared" si="4"/>
        <v>100</v>
      </c>
      <c r="F60" s="52">
        <f t="shared" si="10"/>
        <v>120</v>
      </c>
      <c r="G60" s="52">
        <f t="shared" si="9"/>
        <v>140</v>
      </c>
      <c r="H60" s="52">
        <f t="shared" si="9"/>
        <v>160</v>
      </c>
      <c r="I60" s="52">
        <f t="shared" si="9"/>
        <v>180</v>
      </c>
      <c r="J60" s="52">
        <f t="shared" si="9"/>
        <v>200</v>
      </c>
      <c r="L60" s="135" t="s">
        <v>10</v>
      </c>
      <c r="M60" s="52">
        <f t="shared" si="5"/>
        <v>100</v>
      </c>
      <c r="N60" s="52">
        <f t="shared" si="8"/>
        <v>120</v>
      </c>
      <c r="O60" s="52">
        <f t="shared" si="8"/>
        <v>140</v>
      </c>
      <c r="P60" s="52">
        <f t="shared" si="8"/>
        <v>160</v>
      </c>
      <c r="Q60" s="52">
        <f t="shared" si="8"/>
        <v>180</v>
      </c>
      <c r="R60" s="52">
        <f t="shared" si="8"/>
        <v>200</v>
      </c>
      <c r="T60" s="135" t="s">
        <v>11</v>
      </c>
      <c r="U60" s="52">
        <f>'[2]$25'!U60/1.1</f>
        <v>0</v>
      </c>
      <c r="V60" s="52">
        <f>'[2]$25'!V60/1.1</f>
        <v>0</v>
      </c>
      <c r="W60" s="52">
        <f>'[2]$25'!W60/1.1</f>
        <v>0</v>
      </c>
      <c r="X60" s="52">
        <f>'[2]$25'!X60/1.1</f>
        <v>0</v>
      </c>
      <c r="Y60" s="52">
        <f>'[2]$25'!Y60/1.1</f>
        <v>90.909090909090907</v>
      </c>
      <c r="Z60" s="52">
        <f>'[2]$25'!Z60/1.1</f>
        <v>90.909090909090907</v>
      </c>
      <c r="AB60" s="135" t="s">
        <v>12</v>
      </c>
      <c r="AC60" s="52">
        <f>'[2]$25'!AC60/1.1</f>
        <v>0</v>
      </c>
      <c r="AD60" s="52">
        <f>'[2]$25'!AD60/1.1</f>
        <v>0</v>
      </c>
      <c r="AE60" s="52">
        <f>'[2]$25'!AE60/1.1</f>
        <v>0</v>
      </c>
      <c r="AF60" s="52">
        <f>'[2]$25'!AF60/1.1</f>
        <v>0</v>
      </c>
      <c r="AG60" s="52">
        <f>'[2]$25'!AG60/1.1</f>
        <v>90.909090909090907</v>
      </c>
      <c r="AH60" s="52">
        <f>'[2]$25'!AH60/1.1</f>
        <v>90.909090909090907</v>
      </c>
    </row>
    <row r="61" spans="1:34" x14ac:dyDescent="0.3">
      <c r="A61" s="133">
        <v>56000</v>
      </c>
      <c r="B61" s="133">
        <v>56999</v>
      </c>
      <c r="D61" s="135" t="s">
        <v>9</v>
      </c>
      <c r="E61" s="52">
        <f t="shared" si="4"/>
        <v>100</v>
      </c>
      <c r="F61" s="52">
        <f t="shared" si="10"/>
        <v>120</v>
      </c>
      <c r="G61" s="52">
        <f t="shared" si="9"/>
        <v>140</v>
      </c>
      <c r="H61" s="52">
        <f t="shared" si="9"/>
        <v>160</v>
      </c>
      <c r="I61" s="52">
        <f t="shared" si="9"/>
        <v>180</v>
      </c>
      <c r="J61" s="52">
        <f t="shared" si="9"/>
        <v>200</v>
      </c>
      <c r="L61" s="135" t="s">
        <v>10</v>
      </c>
      <c r="M61" s="52">
        <f t="shared" si="5"/>
        <v>100</v>
      </c>
      <c r="N61" s="52">
        <f t="shared" si="8"/>
        <v>120</v>
      </c>
      <c r="O61" s="52">
        <f t="shared" si="8"/>
        <v>140</v>
      </c>
      <c r="P61" s="52">
        <f t="shared" si="8"/>
        <v>160</v>
      </c>
      <c r="Q61" s="52">
        <f t="shared" si="8"/>
        <v>180</v>
      </c>
      <c r="R61" s="52">
        <f t="shared" si="8"/>
        <v>200</v>
      </c>
      <c r="T61" s="135" t="s">
        <v>11</v>
      </c>
      <c r="U61" s="52">
        <f>'[2]$25'!U61/1.1</f>
        <v>0</v>
      </c>
      <c r="V61" s="52">
        <f>'[2]$25'!V61/1.1</f>
        <v>0</v>
      </c>
      <c r="W61" s="52">
        <f>'[2]$25'!W61/1.1</f>
        <v>0</v>
      </c>
      <c r="X61" s="52">
        <f>'[2]$25'!X61/1.1</f>
        <v>0</v>
      </c>
      <c r="Y61" s="52">
        <f>'[2]$25'!Y61/1.1</f>
        <v>90.909090909090907</v>
      </c>
      <c r="Z61" s="52">
        <f>'[2]$25'!Z61/1.1</f>
        <v>90.909090909090907</v>
      </c>
      <c r="AB61" s="135" t="s">
        <v>12</v>
      </c>
      <c r="AC61" s="52">
        <f>'[2]$25'!AC61/1.1</f>
        <v>0</v>
      </c>
      <c r="AD61" s="52">
        <f>'[2]$25'!AD61/1.1</f>
        <v>0</v>
      </c>
      <c r="AE61" s="52">
        <f>'[2]$25'!AE61/1.1</f>
        <v>0</v>
      </c>
      <c r="AF61" s="52">
        <f>'[2]$25'!AF61/1.1</f>
        <v>0</v>
      </c>
      <c r="AG61" s="52">
        <f>'[2]$25'!AG61/1.1</f>
        <v>90.909090909090907</v>
      </c>
      <c r="AH61" s="52">
        <f>'[2]$25'!AH61/1.1</f>
        <v>90.909090909090907</v>
      </c>
    </row>
    <row r="62" spans="1:34" x14ac:dyDescent="0.3">
      <c r="A62" s="133">
        <v>57000</v>
      </c>
      <c r="B62" s="133">
        <v>57999</v>
      </c>
      <c r="D62" s="135" t="s">
        <v>9</v>
      </c>
      <c r="E62" s="52">
        <f t="shared" si="4"/>
        <v>100</v>
      </c>
      <c r="F62" s="52">
        <f t="shared" si="10"/>
        <v>120</v>
      </c>
      <c r="G62" s="52">
        <f t="shared" si="9"/>
        <v>140</v>
      </c>
      <c r="H62" s="52">
        <f t="shared" si="9"/>
        <v>160</v>
      </c>
      <c r="I62" s="52">
        <f t="shared" si="9"/>
        <v>180</v>
      </c>
      <c r="J62" s="52">
        <f t="shared" si="9"/>
        <v>200</v>
      </c>
      <c r="L62" s="135" t="s">
        <v>10</v>
      </c>
      <c r="M62" s="52">
        <f t="shared" si="5"/>
        <v>100</v>
      </c>
      <c r="N62" s="52">
        <f t="shared" si="8"/>
        <v>120</v>
      </c>
      <c r="O62" s="52">
        <f t="shared" si="8"/>
        <v>140</v>
      </c>
      <c r="P62" s="52">
        <f t="shared" si="8"/>
        <v>160</v>
      </c>
      <c r="Q62" s="52">
        <f t="shared" si="8"/>
        <v>180</v>
      </c>
      <c r="R62" s="52">
        <f t="shared" si="8"/>
        <v>200</v>
      </c>
      <c r="T62" s="135" t="s">
        <v>11</v>
      </c>
      <c r="U62" s="52">
        <f>'[2]$25'!U62/1.1</f>
        <v>0</v>
      </c>
      <c r="V62" s="52">
        <f>'[2]$25'!V62/1.1</f>
        <v>0</v>
      </c>
      <c r="W62" s="52">
        <f>'[2]$25'!W62/1.1</f>
        <v>0</v>
      </c>
      <c r="X62" s="52">
        <f>'[2]$25'!X62/1.1</f>
        <v>0</v>
      </c>
      <c r="Y62" s="52">
        <f>'[2]$25'!Y62/1.1</f>
        <v>0</v>
      </c>
      <c r="Z62" s="52">
        <f>'[2]$25'!Z62/1.1</f>
        <v>90.909090909090907</v>
      </c>
      <c r="AB62" s="135" t="s">
        <v>12</v>
      </c>
      <c r="AC62" s="52">
        <f>'[2]$25'!AC62/1.1</f>
        <v>0</v>
      </c>
      <c r="AD62" s="52">
        <f>'[2]$25'!AD62/1.1</f>
        <v>0</v>
      </c>
      <c r="AE62" s="52">
        <f>'[2]$25'!AE62/1.1</f>
        <v>0</v>
      </c>
      <c r="AF62" s="52">
        <f>'[2]$25'!AF62/1.1</f>
        <v>0</v>
      </c>
      <c r="AG62" s="52">
        <f>'[2]$25'!AG62/1.1</f>
        <v>0</v>
      </c>
      <c r="AH62" s="52">
        <f>'[2]$25'!AH62/1.1</f>
        <v>90.909090909090907</v>
      </c>
    </row>
    <row r="63" spans="1:34" x14ac:dyDescent="0.3">
      <c r="A63" s="133">
        <v>58000</v>
      </c>
      <c r="B63" s="133">
        <v>58999</v>
      </c>
      <c r="D63" s="135" t="s">
        <v>9</v>
      </c>
      <c r="E63" s="52">
        <f t="shared" si="4"/>
        <v>100</v>
      </c>
      <c r="F63" s="52">
        <f t="shared" si="10"/>
        <v>120</v>
      </c>
      <c r="G63" s="52">
        <f t="shared" si="9"/>
        <v>140</v>
      </c>
      <c r="H63" s="52">
        <f t="shared" si="9"/>
        <v>160</v>
      </c>
      <c r="I63" s="52">
        <f t="shared" si="9"/>
        <v>180</v>
      </c>
      <c r="J63" s="52">
        <f t="shared" si="9"/>
        <v>200</v>
      </c>
      <c r="L63" s="135" t="s">
        <v>10</v>
      </c>
      <c r="M63" s="52">
        <f t="shared" si="5"/>
        <v>100</v>
      </c>
      <c r="N63" s="52">
        <f t="shared" si="8"/>
        <v>120</v>
      </c>
      <c r="O63" s="52">
        <f t="shared" si="8"/>
        <v>140</v>
      </c>
      <c r="P63" s="52">
        <f t="shared" si="8"/>
        <v>160</v>
      </c>
      <c r="Q63" s="52">
        <f t="shared" si="8"/>
        <v>180</v>
      </c>
      <c r="R63" s="52">
        <f t="shared" si="8"/>
        <v>200</v>
      </c>
      <c r="T63" s="135" t="s">
        <v>11</v>
      </c>
      <c r="U63" s="52">
        <f>'[2]$25'!U63/1.1</f>
        <v>0</v>
      </c>
      <c r="V63" s="52">
        <f>'[2]$25'!V63/1.1</f>
        <v>0</v>
      </c>
      <c r="W63" s="52">
        <f>'[2]$25'!W63/1.1</f>
        <v>0</v>
      </c>
      <c r="X63" s="52">
        <f>'[2]$25'!X63/1.1</f>
        <v>0</v>
      </c>
      <c r="Y63" s="52">
        <f>'[2]$25'!Y63/1.1</f>
        <v>0</v>
      </c>
      <c r="Z63" s="52">
        <f>'[2]$25'!Z63/1.1</f>
        <v>90.909090909090907</v>
      </c>
      <c r="AB63" s="135" t="s">
        <v>12</v>
      </c>
      <c r="AC63" s="52">
        <f>'[2]$25'!AC63/1.1</f>
        <v>0</v>
      </c>
      <c r="AD63" s="52">
        <f>'[2]$25'!AD63/1.1</f>
        <v>0</v>
      </c>
      <c r="AE63" s="52">
        <f>'[2]$25'!AE63/1.1</f>
        <v>0</v>
      </c>
      <c r="AF63" s="52">
        <f>'[2]$25'!AF63/1.1</f>
        <v>0</v>
      </c>
      <c r="AG63" s="52">
        <f>'[2]$25'!AG63/1.1</f>
        <v>0</v>
      </c>
      <c r="AH63" s="52">
        <f>'[2]$25'!AH63/1.1</f>
        <v>90.909090909090907</v>
      </c>
    </row>
    <row r="64" spans="1:34" x14ac:dyDescent="0.3">
      <c r="A64" s="133">
        <v>59000</v>
      </c>
      <c r="B64" s="133">
        <v>59999</v>
      </c>
      <c r="D64" s="135" t="s">
        <v>9</v>
      </c>
      <c r="E64" s="52">
        <f t="shared" si="4"/>
        <v>100</v>
      </c>
      <c r="F64" s="52">
        <f t="shared" si="10"/>
        <v>120</v>
      </c>
      <c r="G64" s="52">
        <f t="shared" si="9"/>
        <v>140</v>
      </c>
      <c r="H64" s="52">
        <f t="shared" si="9"/>
        <v>160</v>
      </c>
      <c r="I64" s="52">
        <f t="shared" si="9"/>
        <v>180</v>
      </c>
      <c r="J64" s="52">
        <f t="shared" si="9"/>
        <v>200</v>
      </c>
      <c r="L64" s="135" t="s">
        <v>10</v>
      </c>
      <c r="M64" s="52">
        <f t="shared" si="5"/>
        <v>100</v>
      </c>
      <c r="N64" s="52">
        <f t="shared" si="8"/>
        <v>120</v>
      </c>
      <c r="O64" s="52">
        <f t="shared" si="8"/>
        <v>140</v>
      </c>
      <c r="P64" s="52">
        <f t="shared" si="8"/>
        <v>160</v>
      </c>
      <c r="Q64" s="52">
        <f t="shared" si="8"/>
        <v>180</v>
      </c>
      <c r="R64" s="52">
        <f t="shared" si="8"/>
        <v>200</v>
      </c>
      <c r="T64" s="135" t="s">
        <v>11</v>
      </c>
      <c r="U64" s="52">
        <f>'[2]$25'!U64/1.1</f>
        <v>0</v>
      </c>
      <c r="V64" s="52">
        <f>'[2]$25'!V64/1.1</f>
        <v>0</v>
      </c>
      <c r="W64" s="52">
        <f>'[2]$25'!W64/1.1</f>
        <v>0</v>
      </c>
      <c r="X64" s="52">
        <f>'[2]$25'!X64/1.1</f>
        <v>0</v>
      </c>
      <c r="Y64" s="52">
        <f>'[2]$25'!Y64/1.1</f>
        <v>0</v>
      </c>
      <c r="Z64" s="52">
        <f>'[2]$25'!Z64/1.1</f>
        <v>90.909090909090907</v>
      </c>
      <c r="AB64" s="135" t="s">
        <v>12</v>
      </c>
      <c r="AC64" s="52">
        <f>'[2]$25'!AC64/1.1</f>
        <v>0</v>
      </c>
      <c r="AD64" s="52">
        <f>'[2]$25'!AD64/1.1</f>
        <v>0</v>
      </c>
      <c r="AE64" s="52">
        <f>'[2]$25'!AE64/1.1</f>
        <v>0</v>
      </c>
      <c r="AF64" s="52">
        <f>'[2]$25'!AF64/1.1</f>
        <v>0</v>
      </c>
      <c r="AG64" s="52">
        <f>'[2]$25'!AG64/1.1</f>
        <v>0</v>
      </c>
      <c r="AH64" s="52">
        <f>'[2]$25'!AH64/1.1</f>
        <v>90.909090909090907</v>
      </c>
    </row>
    <row r="65" spans="1:34" x14ac:dyDescent="0.3">
      <c r="A65" s="133">
        <v>60000</v>
      </c>
      <c r="B65" s="133">
        <v>60999</v>
      </c>
      <c r="D65" s="135" t="s">
        <v>9</v>
      </c>
      <c r="E65" s="52">
        <f t="shared" si="4"/>
        <v>100</v>
      </c>
      <c r="F65" s="52">
        <f t="shared" si="10"/>
        <v>120</v>
      </c>
      <c r="G65" s="52">
        <f t="shared" si="9"/>
        <v>140</v>
      </c>
      <c r="H65" s="52">
        <f t="shared" si="9"/>
        <v>160</v>
      </c>
      <c r="I65" s="52">
        <f t="shared" si="9"/>
        <v>180</v>
      </c>
      <c r="J65" s="52">
        <f t="shared" si="9"/>
        <v>200</v>
      </c>
      <c r="L65" s="135" t="s">
        <v>10</v>
      </c>
      <c r="M65" s="52">
        <f t="shared" si="5"/>
        <v>100</v>
      </c>
      <c r="N65" s="52">
        <f t="shared" si="8"/>
        <v>120</v>
      </c>
      <c r="O65" s="52">
        <f t="shared" si="8"/>
        <v>140</v>
      </c>
      <c r="P65" s="52">
        <f t="shared" si="8"/>
        <v>160</v>
      </c>
      <c r="Q65" s="52">
        <f t="shared" si="8"/>
        <v>180</v>
      </c>
      <c r="R65" s="52">
        <f t="shared" si="8"/>
        <v>200</v>
      </c>
      <c r="T65" s="135" t="s">
        <v>11</v>
      </c>
      <c r="U65" s="52">
        <f>'[2]$25'!U65/1.1</f>
        <v>0</v>
      </c>
      <c r="V65" s="52">
        <f>'[2]$25'!V65/1.1</f>
        <v>0</v>
      </c>
      <c r="W65" s="52">
        <f>'[2]$25'!W65/1.1</f>
        <v>0</v>
      </c>
      <c r="X65" s="52">
        <f>'[2]$25'!X65/1.1</f>
        <v>0</v>
      </c>
      <c r="Y65" s="52">
        <f>'[2]$25'!Y65/1.1</f>
        <v>0</v>
      </c>
      <c r="Z65" s="52">
        <f>'[2]$25'!Z65/1.1</f>
        <v>90.909090909090907</v>
      </c>
      <c r="AB65" s="135" t="s">
        <v>12</v>
      </c>
      <c r="AC65" s="52">
        <f>'[2]$25'!AC65/1.1</f>
        <v>0</v>
      </c>
      <c r="AD65" s="52">
        <f>'[2]$25'!AD65/1.1</f>
        <v>0</v>
      </c>
      <c r="AE65" s="52">
        <f>'[2]$25'!AE65/1.1</f>
        <v>0</v>
      </c>
      <c r="AF65" s="52">
        <f>'[2]$25'!AF65/1.1</f>
        <v>0</v>
      </c>
      <c r="AG65" s="52">
        <f>'[2]$25'!AG65/1.1</f>
        <v>0</v>
      </c>
      <c r="AH65" s="52">
        <f>'[2]$25'!AH65/1.1</f>
        <v>90.909090909090907</v>
      </c>
    </row>
    <row r="66" spans="1:34" x14ac:dyDescent="0.3">
      <c r="A66" s="133">
        <v>61000</v>
      </c>
      <c r="B66" s="133">
        <v>61999</v>
      </c>
      <c r="D66" s="135" t="s">
        <v>9</v>
      </c>
      <c r="E66" s="52">
        <f t="shared" si="4"/>
        <v>100</v>
      </c>
      <c r="F66" s="52">
        <f t="shared" si="10"/>
        <v>120</v>
      </c>
      <c r="G66" s="52">
        <f t="shared" si="9"/>
        <v>140</v>
      </c>
      <c r="H66" s="52">
        <f t="shared" si="9"/>
        <v>160</v>
      </c>
      <c r="I66" s="52">
        <f t="shared" si="9"/>
        <v>180</v>
      </c>
      <c r="J66" s="52">
        <f t="shared" si="9"/>
        <v>200</v>
      </c>
      <c r="L66" s="135" t="s">
        <v>10</v>
      </c>
      <c r="M66" s="52">
        <f t="shared" si="5"/>
        <v>100</v>
      </c>
      <c r="N66" s="52">
        <f t="shared" si="8"/>
        <v>120</v>
      </c>
      <c r="O66" s="52">
        <f t="shared" si="8"/>
        <v>140</v>
      </c>
      <c r="P66" s="52">
        <f t="shared" si="8"/>
        <v>160</v>
      </c>
      <c r="Q66" s="52">
        <f t="shared" si="8"/>
        <v>180</v>
      </c>
      <c r="R66" s="52">
        <f t="shared" si="8"/>
        <v>200</v>
      </c>
      <c r="T66" s="135" t="s">
        <v>11</v>
      </c>
      <c r="U66" s="52">
        <f>'[2]$25'!U66/1.1</f>
        <v>0</v>
      </c>
      <c r="V66" s="52">
        <f>'[2]$25'!V66/1.1</f>
        <v>0</v>
      </c>
      <c r="W66" s="52">
        <f>'[2]$25'!W66/1.1</f>
        <v>0</v>
      </c>
      <c r="X66" s="52">
        <f>'[2]$25'!X66/1.1</f>
        <v>0</v>
      </c>
      <c r="Y66" s="52">
        <f>'[2]$25'!Y66/1.1</f>
        <v>0</v>
      </c>
      <c r="Z66" s="52">
        <f>'[2]$25'!Z66/1.1</f>
        <v>90.909090909090907</v>
      </c>
      <c r="AB66" s="135" t="s">
        <v>12</v>
      </c>
      <c r="AC66" s="52">
        <f>'[2]$25'!AC66/1.1</f>
        <v>0</v>
      </c>
      <c r="AD66" s="52">
        <f>'[2]$25'!AD66/1.1</f>
        <v>0</v>
      </c>
      <c r="AE66" s="52">
        <f>'[2]$25'!AE66/1.1</f>
        <v>0</v>
      </c>
      <c r="AF66" s="52">
        <f>'[2]$25'!AF66/1.1</f>
        <v>0</v>
      </c>
      <c r="AG66" s="52">
        <f>'[2]$25'!AG66/1.1</f>
        <v>0</v>
      </c>
      <c r="AH66" s="52">
        <f>'[2]$25'!AH66/1.1</f>
        <v>90.909090909090907</v>
      </c>
    </row>
    <row r="67" spans="1:34" x14ac:dyDescent="0.3">
      <c r="A67" s="133">
        <v>62000</v>
      </c>
      <c r="B67" s="133">
        <v>62999</v>
      </c>
      <c r="D67" s="135" t="s">
        <v>9</v>
      </c>
      <c r="E67" s="52">
        <f t="shared" si="4"/>
        <v>100</v>
      </c>
      <c r="F67" s="52">
        <f t="shared" si="10"/>
        <v>120</v>
      </c>
      <c r="G67" s="52">
        <f t="shared" si="9"/>
        <v>140</v>
      </c>
      <c r="H67" s="52">
        <f t="shared" si="9"/>
        <v>160</v>
      </c>
      <c r="I67" s="52">
        <f t="shared" si="9"/>
        <v>180</v>
      </c>
      <c r="J67" s="52">
        <f t="shared" si="9"/>
        <v>200</v>
      </c>
      <c r="L67" s="135" t="s">
        <v>10</v>
      </c>
      <c r="M67" s="52">
        <f t="shared" si="5"/>
        <v>100</v>
      </c>
      <c r="N67" s="52">
        <f t="shared" si="8"/>
        <v>120</v>
      </c>
      <c r="O67" s="52">
        <f t="shared" si="8"/>
        <v>140</v>
      </c>
      <c r="P67" s="52">
        <f t="shared" si="8"/>
        <v>160</v>
      </c>
      <c r="Q67" s="52">
        <f t="shared" si="8"/>
        <v>180</v>
      </c>
      <c r="R67" s="52">
        <f t="shared" si="8"/>
        <v>200</v>
      </c>
      <c r="T67" s="135" t="s">
        <v>11</v>
      </c>
      <c r="U67" s="52">
        <f>'[2]$25'!U67/1.1</f>
        <v>0</v>
      </c>
      <c r="V67" s="52">
        <f>'[2]$25'!V67/1.1</f>
        <v>0</v>
      </c>
      <c r="W67" s="52">
        <f>'[2]$25'!W67/1.1</f>
        <v>0</v>
      </c>
      <c r="X67" s="52">
        <f>'[2]$25'!X67/1.1</f>
        <v>0</v>
      </c>
      <c r="Y67" s="52">
        <f>'[2]$25'!Y67/1.1</f>
        <v>0</v>
      </c>
      <c r="Z67" s="52">
        <f>'[2]$25'!Z67/1.1</f>
        <v>90.909090909090907</v>
      </c>
      <c r="AB67" s="135" t="s">
        <v>12</v>
      </c>
      <c r="AC67" s="52">
        <f>'[2]$25'!AC67/1.1</f>
        <v>0</v>
      </c>
      <c r="AD67" s="52">
        <f>'[2]$25'!AD67/1.1</f>
        <v>0</v>
      </c>
      <c r="AE67" s="52">
        <f>'[2]$25'!AE67/1.1</f>
        <v>0</v>
      </c>
      <c r="AF67" s="52">
        <f>'[2]$25'!AF67/1.1</f>
        <v>0</v>
      </c>
      <c r="AG67" s="52">
        <f>'[2]$25'!AG67/1.1</f>
        <v>0</v>
      </c>
      <c r="AH67" s="52">
        <f>'[2]$25'!AH67/1.1</f>
        <v>90.909090909090907</v>
      </c>
    </row>
    <row r="68" spans="1:34" x14ac:dyDescent="0.3">
      <c r="A68" s="133">
        <v>63000</v>
      </c>
      <c r="B68" s="133">
        <v>63999</v>
      </c>
      <c r="D68" s="135" t="s">
        <v>9</v>
      </c>
      <c r="E68" s="52">
        <f t="shared" si="4"/>
        <v>100</v>
      </c>
      <c r="F68" s="52">
        <f t="shared" si="10"/>
        <v>120</v>
      </c>
      <c r="G68" s="52">
        <f t="shared" si="9"/>
        <v>140</v>
      </c>
      <c r="H68" s="52">
        <f t="shared" si="9"/>
        <v>160</v>
      </c>
      <c r="I68" s="52">
        <f t="shared" si="9"/>
        <v>180</v>
      </c>
      <c r="J68" s="52">
        <f t="shared" si="9"/>
        <v>200</v>
      </c>
      <c r="L68" s="135" t="s">
        <v>10</v>
      </c>
      <c r="M68" s="52">
        <f t="shared" si="5"/>
        <v>100</v>
      </c>
      <c r="N68" s="52">
        <f t="shared" si="8"/>
        <v>120</v>
      </c>
      <c r="O68" s="52">
        <f t="shared" si="8"/>
        <v>140</v>
      </c>
      <c r="P68" s="52">
        <f t="shared" si="8"/>
        <v>160</v>
      </c>
      <c r="Q68" s="52">
        <f t="shared" si="8"/>
        <v>180</v>
      </c>
      <c r="R68" s="52">
        <f t="shared" si="8"/>
        <v>200</v>
      </c>
      <c r="T68" s="135" t="s">
        <v>11</v>
      </c>
      <c r="U68" s="52">
        <f>'[2]$25'!U68/1.1</f>
        <v>0</v>
      </c>
      <c r="V68" s="52">
        <f>'[2]$25'!V68/1.1</f>
        <v>0</v>
      </c>
      <c r="W68" s="52">
        <f>'[2]$25'!W68/1.1</f>
        <v>0</v>
      </c>
      <c r="X68" s="52">
        <f>'[2]$25'!X68/1.1</f>
        <v>0</v>
      </c>
      <c r="Y68" s="52">
        <f>'[2]$25'!Y68/1.1</f>
        <v>0</v>
      </c>
      <c r="Z68" s="52">
        <f>'[2]$25'!Z68/1.1</f>
        <v>90.909090909090907</v>
      </c>
      <c r="AB68" s="135" t="s">
        <v>12</v>
      </c>
      <c r="AC68" s="52">
        <f>'[2]$25'!AC68/1.1</f>
        <v>0</v>
      </c>
      <c r="AD68" s="52">
        <f>'[2]$25'!AD68/1.1</f>
        <v>0</v>
      </c>
      <c r="AE68" s="52">
        <f>'[2]$25'!AE68/1.1</f>
        <v>0</v>
      </c>
      <c r="AF68" s="52">
        <f>'[2]$25'!AF68/1.1</f>
        <v>0</v>
      </c>
      <c r="AG68" s="52">
        <f>'[2]$25'!AG68/1.1</f>
        <v>0</v>
      </c>
      <c r="AH68" s="52">
        <f>'[2]$25'!AH68/1.1</f>
        <v>90.909090909090907</v>
      </c>
    </row>
    <row r="69" spans="1:34" x14ac:dyDescent="0.3">
      <c r="A69" s="133">
        <v>64000</v>
      </c>
      <c r="B69" s="133">
        <v>64999</v>
      </c>
      <c r="D69" s="135" t="s">
        <v>9</v>
      </c>
      <c r="E69" s="52">
        <f t="shared" si="4"/>
        <v>100</v>
      </c>
      <c r="F69" s="52">
        <f t="shared" si="10"/>
        <v>120</v>
      </c>
      <c r="G69" s="52">
        <f t="shared" si="9"/>
        <v>140</v>
      </c>
      <c r="H69" s="52">
        <f t="shared" si="9"/>
        <v>160</v>
      </c>
      <c r="I69" s="52">
        <f t="shared" si="9"/>
        <v>180</v>
      </c>
      <c r="J69" s="52">
        <f t="shared" si="9"/>
        <v>200</v>
      </c>
      <c r="L69" s="135" t="s">
        <v>10</v>
      </c>
      <c r="M69" s="52">
        <f t="shared" si="5"/>
        <v>100</v>
      </c>
      <c r="N69" s="52">
        <f t="shared" si="8"/>
        <v>120</v>
      </c>
      <c r="O69" s="52">
        <f t="shared" si="8"/>
        <v>140</v>
      </c>
      <c r="P69" s="52">
        <f t="shared" si="8"/>
        <v>160</v>
      </c>
      <c r="Q69" s="52">
        <f t="shared" si="8"/>
        <v>180</v>
      </c>
      <c r="R69" s="52">
        <f t="shared" si="8"/>
        <v>200</v>
      </c>
      <c r="T69" s="135" t="s">
        <v>11</v>
      </c>
      <c r="U69" s="52">
        <f>'[2]$25'!U69/1.1</f>
        <v>0</v>
      </c>
      <c r="V69" s="52">
        <f>'[2]$25'!V69/1.1</f>
        <v>0</v>
      </c>
      <c r="W69" s="52">
        <f>'[2]$25'!W69/1.1</f>
        <v>0</v>
      </c>
      <c r="X69" s="52">
        <f>'[2]$25'!X69/1.1</f>
        <v>0</v>
      </c>
      <c r="Y69" s="52">
        <f>'[2]$25'!Y69/1.1</f>
        <v>0</v>
      </c>
      <c r="Z69" s="52">
        <f>'[2]$25'!Z69/1.1</f>
        <v>90.909090909090907</v>
      </c>
      <c r="AB69" s="135" t="s">
        <v>12</v>
      </c>
      <c r="AC69" s="52">
        <f>'[2]$25'!AC69/1.1</f>
        <v>0</v>
      </c>
      <c r="AD69" s="52">
        <f>'[2]$25'!AD69/1.1</f>
        <v>0</v>
      </c>
      <c r="AE69" s="52">
        <f>'[2]$25'!AE69/1.1</f>
        <v>0</v>
      </c>
      <c r="AF69" s="52">
        <f>'[2]$25'!AF69/1.1</f>
        <v>0</v>
      </c>
      <c r="AG69" s="52">
        <f>'[2]$25'!AG69/1.1</f>
        <v>0</v>
      </c>
      <c r="AH69" s="52">
        <f>'[2]$25'!AH69/1.1</f>
        <v>90.909090909090907</v>
      </c>
    </row>
    <row r="70" spans="1:34" x14ac:dyDescent="0.3">
      <c r="D70" s="136"/>
    </row>
    <row r="71" spans="1:34" x14ac:dyDescent="0.3">
      <c r="D71" s="136"/>
    </row>
    <row r="72" spans="1:34" x14ac:dyDescent="0.3">
      <c r="D72" s="136"/>
    </row>
    <row r="73" spans="1:34" x14ac:dyDescent="0.3">
      <c r="D73" s="136"/>
    </row>
    <row r="74" spans="1:34" x14ac:dyDescent="0.3">
      <c r="D74" s="136"/>
    </row>
    <row r="75" spans="1:34" x14ac:dyDescent="0.3">
      <c r="D75" s="136"/>
    </row>
    <row r="76" spans="1:34" x14ac:dyDescent="0.3">
      <c r="D76" s="136"/>
    </row>
    <row r="77" spans="1:34" x14ac:dyDescent="0.3">
      <c r="D77" s="136"/>
    </row>
    <row r="78" spans="1:34" x14ac:dyDescent="0.3">
      <c r="D78" s="136"/>
    </row>
    <row r="79" spans="1:34" x14ac:dyDescent="0.3">
      <c r="D79" s="136"/>
    </row>
    <row r="80" spans="1:34" x14ac:dyDescent="0.3">
      <c r="D80" s="136"/>
    </row>
    <row r="81" spans="4:4" x14ac:dyDescent="0.3">
      <c r="D81" s="136"/>
    </row>
    <row r="82" spans="4:4" x14ac:dyDescent="0.3">
      <c r="D82" s="136"/>
    </row>
    <row r="83" spans="4:4" x14ac:dyDescent="0.3">
      <c r="D83" s="136"/>
    </row>
    <row r="84" spans="4:4" x14ac:dyDescent="0.3">
      <c r="D84" s="136"/>
    </row>
    <row r="85" spans="4:4" x14ac:dyDescent="0.3">
      <c r="D85" s="136"/>
    </row>
    <row r="86" spans="4:4" x14ac:dyDescent="0.3">
      <c r="D86" s="136"/>
    </row>
    <row r="87" spans="4:4" x14ac:dyDescent="0.3">
      <c r="D87" s="136"/>
    </row>
    <row r="88" spans="4:4" x14ac:dyDescent="0.3">
      <c r="D88" s="136"/>
    </row>
  </sheetData>
  <mergeCells count="2">
    <mergeCell ref="AK3:AP3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89F7-31FD-43E9-8B0F-81145DEFD3D5}">
  <dimension ref="A1:AH88"/>
  <sheetViews>
    <sheetView topLeftCell="D1" zoomScale="80" zoomScaleNormal="80" workbookViewId="0">
      <selection activeCell="A20" sqref="A20:XFD20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34" width="7.5546875" style="7" customWidth="1"/>
    <col min="35" max="16384" width="8.88671875" style="7"/>
  </cols>
  <sheetData>
    <row r="1" spans="1:34" ht="18" x14ac:dyDescent="0.35">
      <c r="A1" s="6" t="s">
        <v>62</v>
      </c>
    </row>
    <row r="2" spans="1:34" ht="18" x14ac:dyDescent="0.35">
      <c r="A2" s="6"/>
    </row>
    <row r="3" spans="1:34" ht="15.6" x14ac:dyDescent="0.3">
      <c r="A3" s="171" t="s">
        <v>1</v>
      </c>
      <c r="B3" s="171"/>
      <c r="C3" s="9"/>
      <c r="D3" s="10" t="s">
        <v>2</v>
      </c>
      <c r="E3" s="171" t="s">
        <v>3</v>
      </c>
      <c r="F3" s="171"/>
      <c r="G3" s="171"/>
      <c r="H3" s="171"/>
      <c r="I3" s="171"/>
      <c r="J3" s="171"/>
      <c r="L3" s="10" t="s">
        <v>2</v>
      </c>
      <c r="M3" s="171" t="s">
        <v>3</v>
      </c>
      <c r="N3" s="171"/>
      <c r="O3" s="171"/>
      <c r="P3" s="171"/>
      <c r="Q3" s="171"/>
      <c r="R3" s="171"/>
      <c r="T3" s="10" t="s">
        <v>2</v>
      </c>
      <c r="U3" s="171" t="s">
        <v>3</v>
      </c>
      <c r="V3" s="171"/>
      <c r="W3" s="171"/>
      <c r="X3" s="171"/>
      <c r="Y3" s="171"/>
      <c r="Z3" s="171"/>
      <c r="AB3" s="10" t="s">
        <v>2</v>
      </c>
      <c r="AC3" s="171" t="s">
        <v>3</v>
      </c>
      <c r="AD3" s="171"/>
      <c r="AE3" s="171"/>
      <c r="AF3" s="171"/>
      <c r="AG3" s="171"/>
      <c r="AH3" s="171"/>
    </row>
    <row r="4" spans="1:34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</row>
    <row r="5" spans="1:34" x14ac:dyDescent="0.3">
      <c r="A5" s="13">
        <v>0</v>
      </c>
      <c r="B5" s="13">
        <v>999</v>
      </c>
      <c r="C5" s="13"/>
      <c r="D5" s="14" t="s">
        <v>9</v>
      </c>
      <c r="E5" s="27">
        <v>1017.5000000000001</v>
      </c>
      <c r="F5" s="27">
        <v>1028</v>
      </c>
      <c r="G5" s="27">
        <v>1038</v>
      </c>
      <c r="H5" s="27">
        <v>1048</v>
      </c>
      <c r="I5" s="27">
        <v>1058</v>
      </c>
      <c r="J5" s="27">
        <v>1069</v>
      </c>
      <c r="L5" s="14" t="s">
        <v>10</v>
      </c>
      <c r="M5" s="27">
        <v>1068.3750000000002</v>
      </c>
      <c r="N5" s="27">
        <v>1079</v>
      </c>
      <c r="O5" s="27">
        <v>1090</v>
      </c>
      <c r="P5" s="27">
        <v>1101</v>
      </c>
      <c r="Q5" s="27">
        <v>1112</v>
      </c>
      <c r="R5" s="27">
        <v>1123</v>
      </c>
      <c r="T5" s="14" t="s">
        <v>11</v>
      </c>
      <c r="U5" s="27">
        <v>1271.8750000000002</v>
      </c>
      <c r="V5" s="27">
        <v>1285</v>
      </c>
      <c r="W5" s="27">
        <v>1298</v>
      </c>
      <c r="X5" s="27">
        <v>1311</v>
      </c>
      <c r="Y5" s="27">
        <v>1324</v>
      </c>
      <c r="Z5" s="27">
        <v>1337</v>
      </c>
      <c r="AB5" s="14" t="s">
        <v>12</v>
      </c>
      <c r="AC5" s="27">
        <v>864.87500000000011</v>
      </c>
      <c r="AD5" s="27">
        <v>874</v>
      </c>
      <c r="AE5" s="27">
        <v>883</v>
      </c>
      <c r="AF5" s="27">
        <v>892</v>
      </c>
      <c r="AG5" s="27">
        <v>901</v>
      </c>
      <c r="AH5" s="27">
        <v>910</v>
      </c>
    </row>
    <row r="6" spans="1:34" x14ac:dyDescent="0.3">
      <c r="A6" s="13">
        <v>1000</v>
      </c>
      <c r="B6" s="13">
        <v>1999</v>
      </c>
      <c r="C6" s="13"/>
      <c r="D6" s="16" t="s">
        <v>9</v>
      </c>
      <c r="E6" s="27">
        <v>926</v>
      </c>
      <c r="F6" s="27">
        <v>935</v>
      </c>
      <c r="G6" s="27">
        <v>945</v>
      </c>
      <c r="H6" s="27">
        <v>954</v>
      </c>
      <c r="I6" s="27">
        <v>963</v>
      </c>
      <c r="J6" s="27">
        <v>973</v>
      </c>
      <c r="L6" s="16" t="s">
        <v>10</v>
      </c>
      <c r="M6" s="27">
        <v>972</v>
      </c>
      <c r="N6" s="27">
        <v>982</v>
      </c>
      <c r="O6" s="27">
        <v>992</v>
      </c>
      <c r="P6" s="27">
        <v>1002</v>
      </c>
      <c r="Q6" s="27">
        <v>1012</v>
      </c>
      <c r="R6" s="27">
        <v>1022</v>
      </c>
      <c r="T6" s="16" t="s">
        <v>11</v>
      </c>
      <c r="U6" s="27">
        <v>1157</v>
      </c>
      <c r="V6" s="27">
        <v>1169</v>
      </c>
      <c r="W6" s="27">
        <v>1181</v>
      </c>
      <c r="X6" s="27">
        <v>1193</v>
      </c>
      <c r="Y6" s="27">
        <v>1205</v>
      </c>
      <c r="Z6" s="27">
        <v>1217</v>
      </c>
      <c r="AB6" s="16" t="s">
        <v>12</v>
      </c>
      <c r="AC6" s="27">
        <v>787</v>
      </c>
      <c r="AD6" s="27">
        <v>795</v>
      </c>
      <c r="AE6" s="27">
        <v>804</v>
      </c>
      <c r="AF6" s="27">
        <v>812</v>
      </c>
      <c r="AG6" s="27">
        <v>820</v>
      </c>
      <c r="AH6" s="27">
        <v>828</v>
      </c>
    </row>
    <row r="7" spans="1:34" x14ac:dyDescent="0.3">
      <c r="A7" s="13">
        <v>2000</v>
      </c>
      <c r="B7" s="13">
        <v>2999</v>
      </c>
      <c r="C7" s="13"/>
      <c r="D7" s="16" t="s">
        <v>9</v>
      </c>
      <c r="E7" s="27">
        <v>843</v>
      </c>
      <c r="F7" s="27">
        <v>851</v>
      </c>
      <c r="G7" s="27">
        <v>860</v>
      </c>
      <c r="H7" s="27">
        <v>868</v>
      </c>
      <c r="I7" s="27">
        <v>876</v>
      </c>
      <c r="J7" s="27">
        <v>885</v>
      </c>
      <c r="L7" s="16" t="s">
        <v>10</v>
      </c>
      <c r="M7" s="27">
        <v>885</v>
      </c>
      <c r="N7" s="27">
        <v>894</v>
      </c>
      <c r="O7" s="27">
        <v>903</v>
      </c>
      <c r="P7" s="27">
        <v>912</v>
      </c>
      <c r="Q7" s="27">
        <v>921</v>
      </c>
      <c r="R7" s="27">
        <v>930</v>
      </c>
      <c r="T7" s="16" t="s">
        <v>11</v>
      </c>
      <c r="U7" s="27">
        <v>1053</v>
      </c>
      <c r="V7" s="27">
        <v>1064</v>
      </c>
      <c r="W7" s="27">
        <v>1075</v>
      </c>
      <c r="X7" s="27">
        <v>1086</v>
      </c>
      <c r="Y7" s="27">
        <v>1097</v>
      </c>
      <c r="Z7" s="27">
        <v>1107</v>
      </c>
      <c r="AB7" s="16" t="s">
        <v>12</v>
      </c>
      <c r="AC7" s="27">
        <v>716</v>
      </c>
      <c r="AD7" s="27">
        <v>723</v>
      </c>
      <c r="AE7" s="27">
        <v>732</v>
      </c>
      <c r="AF7" s="27">
        <v>739</v>
      </c>
      <c r="AG7" s="27">
        <v>746</v>
      </c>
      <c r="AH7" s="27">
        <v>753</v>
      </c>
    </row>
    <row r="8" spans="1:34" x14ac:dyDescent="0.3">
      <c r="A8" s="13">
        <v>3000</v>
      </c>
      <c r="B8" s="13">
        <v>3999</v>
      </c>
      <c r="C8" s="13"/>
      <c r="D8" s="16" t="s">
        <v>9</v>
      </c>
      <c r="E8" s="27">
        <v>767</v>
      </c>
      <c r="F8" s="27">
        <v>774</v>
      </c>
      <c r="G8" s="27">
        <v>783</v>
      </c>
      <c r="H8" s="27">
        <v>790</v>
      </c>
      <c r="I8" s="27">
        <v>797</v>
      </c>
      <c r="J8" s="27">
        <v>805</v>
      </c>
      <c r="L8" s="16" t="s">
        <v>10</v>
      </c>
      <c r="M8" s="27">
        <v>805</v>
      </c>
      <c r="N8" s="27">
        <v>814</v>
      </c>
      <c r="O8" s="27">
        <v>822</v>
      </c>
      <c r="P8" s="27">
        <v>830</v>
      </c>
      <c r="Q8" s="27">
        <v>838</v>
      </c>
      <c r="R8" s="27">
        <v>846</v>
      </c>
      <c r="T8" s="16" t="s">
        <v>11</v>
      </c>
      <c r="U8" s="27">
        <v>958</v>
      </c>
      <c r="V8" s="27">
        <v>968</v>
      </c>
      <c r="W8" s="27">
        <v>978</v>
      </c>
      <c r="X8" s="27">
        <v>988</v>
      </c>
      <c r="Y8" s="27">
        <v>998</v>
      </c>
      <c r="Z8" s="27">
        <v>1007</v>
      </c>
      <c r="AB8" s="16" t="s">
        <v>12</v>
      </c>
      <c r="AC8" s="27">
        <v>652</v>
      </c>
      <c r="AD8" s="27">
        <v>658</v>
      </c>
      <c r="AE8" s="27">
        <v>666</v>
      </c>
      <c r="AF8" s="27">
        <v>672</v>
      </c>
      <c r="AG8" s="27">
        <v>679</v>
      </c>
      <c r="AH8" s="27">
        <v>685</v>
      </c>
    </row>
    <row r="9" spans="1:34" x14ac:dyDescent="0.3">
      <c r="A9" s="13">
        <v>4000</v>
      </c>
      <c r="B9" s="13">
        <v>4999</v>
      </c>
      <c r="C9" s="13"/>
      <c r="D9" s="16" t="s">
        <v>9</v>
      </c>
      <c r="E9" s="27">
        <v>698</v>
      </c>
      <c r="F9" s="27">
        <v>704</v>
      </c>
      <c r="G9" s="27">
        <v>713</v>
      </c>
      <c r="H9" s="27">
        <v>719</v>
      </c>
      <c r="I9" s="27">
        <v>725</v>
      </c>
      <c r="J9" s="27">
        <v>733</v>
      </c>
      <c r="L9" s="16" t="s">
        <v>10</v>
      </c>
      <c r="M9" s="27">
        <v>733</v>
      </c>
      <c r="N9" s="27">
        <v>741</v>
      </c>
      <c r="O9" s="27">
        <v>748</v>
      </c>
      <c r="P9" s="27">
        <v>755</v>
      </c>
      <c r="Q9" s="27">
        <v>763</v>
      </c>
      <c r="R9" s="27">
        <v>770</v>
      </c>
      <c r="T9" s="16" t="s">
        <v>11</v>
      </c>
      <c r="U9" s="27">
        <v>872</v>
      </c>
      <c r="V9" s="27">
        <v>881</v>
      </c>
      <c r="W9" s="27">
        <v>890</v>
      </c>
      <c r="X9" s="27">
        <v>899</v>
      </c>
      <c r="Y9" s="27">
        <v>908</v>
      </c>
      <c r="Z9" s="27">
        <v>916</v>
      </c>
      <c r="AB9" s="16" t="s">
        <v>12</v>
      </c>
      <c r="AC9" s="27">
        <v>593</v>
      </c>
      <c r="AD9" s="27">
        <v>599</v>
      </c>
      <c r="AE9" s="27">
        <v>606</v>
      </c>
      <c r="AF9" s="27">
        <v>612</v>
      </c>
      <c r="AG9" s="27">
        <v>618</v>
      </c>
      <c r="AH9" s="27">
        <v>623</v>
      </c>
    </row>
    <row r="10" spans="1:34" x14ac:dyDescent="0.3">
      <c r="A10" s="13">
        <v>5000</v>
      </c>
      <c r="B10" s="13">
        <v>5999</v>
      </c>
      <c r="C10" s="13"/>
      <c r="D10" s="16" t="s">
        <v>9</v>
      </c>
      <c r="E10" s="27">
        <v>635</v>
      </c>
      <c r="F10" s="27">
        <v>641</v>
      </c>
      <c r="G10" s="27">
        <v>649</v>
      </c>
      <c r="H10" s="27">
        <v>654</v>
      </c>
      <c r="I10" s="27">
        <v>660</v>
      </c>
      <c r="J10" s="27">
        <v>667</v>
      </c>
      <c r="L10" s="16" t="s">
        <v>10</v>
      </c>
      <c r="M10" s="27">
        <v>667</v>
      </c>
      <c r="N10" s="27">
        <v>674</v>
      </c>
      <c r="O10" s="27">
        <v>681</v>
      </c>
      <c r="P10" s="27">
        <v>687</v>
      </c>
      <c r="Q10" s="27">
        <v>694</v>
      </c>
      <c r="R10" s="27">
        <v>701</v>
      </c>
      <c r="T10" s="16" t="s">
        <v>11</v>
      </c>
      <c r="U10" s="27">
        <v>794</v>
      </c>
      <c r="V10" s="27">
        <v>802</v>
      </c>
      <c r="W10" s="27">
        <v>810</v>
      </c>
      <c r="X10" s="27">
        <v>818</v>
      </c>
      <c r="Y10" s="27">
        <v>826</v>
      </c>
      <c r="Z10" s="27">
        <v>834</v>
      </c>
      <c r="AB10" s="16" t="s">
        <v>12</v>
      </c>
      <c r="AC10" s="27">
        <v>540</v>
      </c>
      <c r="AD10" s="27">
        <v>545</v>
      </c>
      <c r="AE10" s="27">
        <v>551</v>
      </c>
      <c r="AF10" s="27">
        <v>557</v>
      </c>
      <c r="AG10" s="27">
        <v>562</v>
      </c>
      <c r="AH10" s="27">
        <v>567</v>
      </c>
    </row>
    <row r="11" spans="1:34" x14ac:dyDescent="0.3">
      <c r="A11" s="13">
        <v>6000</v>
      </c>
      <c r="B11" s="13">
        <v>6999</v>
      </c>
      <c r="C11" s="13"/>
      <c r="D11" s="16" t="s">
        <v>9</v>
      </c>
      <c r="E11" s="27">
        <v>578</v>
      </c>
      <c r="F11" s="27">
        <v>583</v>
      </c>
      <c r="G11" s="27">
        <v>591</v>
      </c>
      <c r="H11" s="27">
        <v>595</v>
      </c>
      <c r="I11" s="27">
        <v>601</v>
      </c>
      <c r="J11" s="27">
        <v>607</v>
      </c>
      <c r="L11" s="16" t="s">
        <v>10</v>
      </c>
      <c r="M11" s="27">
        <v>607</v>
      </c>
      <c r="N11" s="27">
        <v>613</v>
      </c>
      <c r="O11" s="27">
        <v>620</v>
      </c>
      <c r="P11" s="27">
        <v>625</v>
      </c>
      <c r="Q11" s="27">
        <v>632</v>
      </c>
      <c r="R11" s="27">
        <v>638</v>
      </c>
      <c r="T11" s="16" t="s">
        <v>11</v>
      </c>
      <c r="U11" s="27">
        <v>723</v>
      </c>
      <c r="V11" s="27">
        <v>730</v>
      </c>
      <c r="W11" s="27">
        <v>737</v>
      </c>
      <c r="X11" s="27">
        <v>744</v>
      </c>
      <c r="Y11" s="27">
        <v>752</v>
      </c>
      <c r="Z11" s="27">
        <v>759</v>
      </c>
      <c r="AB11" s="16" t="s">
        <v>12</v>
      </c>
      <c r="AC11" s="27">
        <v>491</v>
      </c>
      <c r="AD11" s="27">
        <v>496</v>
      </c>
      <c r="AE11" s="27">
        <v>501</v>
      </c>
      <c r="AF11" s="27">
        <v>507</v>
      </c>
      <c r="AG11" s="27">
        <v>511</v>
      </c>
      <c r="AH11" s="27">
        <v>516</v>
      </c>
    </row>
    <row r="12" spans="1:34" x14ac:dyDescent="0.3">
      <c r="A12" s="13">
        <v>7000</v>
      </c>
      <c r="B12" s="13">
        <v>7999</v>
      </c>
      <c r="C12" s="13"/>
      <c r="D12" s="16" t="s">
        <v>9</v>
      </c>
      <c r="E12" s="27">
        <v>526</v>
      </c>
      <c r="F12" s="27">
        <v>531</v>
      </c>
      <c r="G12" s="27">
        <v>538</v>
      </c>
      <c r="H12" s="27">
        <v>541</v>
      </c>
      <c r="I12" s="27">
        <v>547</v>
      </c>
      <c r="J12" s="27">
        <v>552</v>
      </c>
      <c r="L12" s="16" t="s">
        <v>10</v>
      </c>
      <c r="M12" s="27">
        <v>552</v>
      </c>
      <c r="N12" s="27">
        <v>558</v>
      </c>
      <c r="O12" s="27">
        <v>564</v>
      </c>
      <c r="P12" s="27">
        <v>569</v>
      </c>
      <c r="Q12" s="27">
        <v>575</v>
      </c>
      <c r="R12" s="27">
        <v>581</v>
      </c>
      <c r="T12" s="16" t="s">
        <v>11</v>
      </c>
      <c r="U12" s="27">
        <v>658</v>
      </c>
      <c r="V12" s="27">
        <v>664</v>
      </c>
      <c r="W12" s="27">
        <v>671</v>
      </c>
      <c r="X12" s="27">
        <v>677</v>
      </c>
      <c r="Y12" s="27">
        <v>684</v>
      </c>
      <c r="Z12" s="27">
        <v>691</v>
      </c>
      <c r="AB12" s="16" t="s">
        <v>12</v>
      </c>
      <c r="AC12" s="27">
        <v>447</v>
      </c>
      <c r="AD12" s="27">
        <v>451</v>
      </c>
      <c r="AE12" s="27">
        <v>456</v>
      </c>
      <c r="AF12" s="27">
        <v>461</v>
      </c>
      <c r="AG12" s="27">
        <v>465</v>
      </c>
      <c r="AH12" s="27">
        <v>470</v>
      </c>
    </row>
    <row r="13" spans="1:34" x14ac:dyDescent="0.3">
      <c r="A13" s="13">
        <v>8000</v>
      </c>
      <c r="B13" s="13">
        <v>8999</v>
      </c>
      <c r="C13" s="13"/>
      <c r="D13" s="16" t="s">
        <v>9</v>
      </c>
      <c r="E13" s="27">
        <v>479</v>
      </c>
      <c r="F13" s="27">
        <v>483</v>
      </c>
      <c r="G13" s="27">
        <v>490</v>
      </c>
      <c r="H13" s="27">
        <v>492</v>
      </c>
      <c r="I13" s="27">
        <v>498</v>
      </c>
      <c r="J13" s="27">
        <v>502</v>
      </c>
      <c r="L13" s="16" t="s">
        <v>10</v>
      </c>
      <c r="M13" s="27">
        <v>502</v>
      </c>
      <c r="N13" s="27">
        <v>508</v>
      </c>
      <c r="O13" s="27">
        <v>513</v>
      </c>
      <c r="P13" s="27">
        <v>518</v>
      </c>
      <c r="Q13" s="27">
        <v>523</v>
      </c>
      <c r="R13" s="27">
        <v>529</v>
      </c>
      <c r="T13" s="16" t="s">
        <v>11</v>
      </c>
      <c r="U13" s="27">
        <v>599</v>
      </c>
      <c r="V13" s="27">
        <v>604</v>
      </c>
      <c r="W13" s="27">
        <v>611</v>
      </c>
      <c r="X13" s="27">
        <v>616</v>
      </c>
      <c r="Y13" s="27">
        <v>622</v>
      </c>
      <c r="Z13" s="27">
        <v>629</v>
      </c>
      <c r="AB13" s="16" t="s">
        <v>12</v>
      </c>
      <c r="AC13" s="27">
        <v>407</v>
      </c>
      <c r="AD13" s="27">
        <v>410</v>
      </c>
      <c r="AE13" s="27">
        <v>415</v>
      </c>
      <c r="AF13" s="27">
        <v>420</v>
      </c>
      <c r="AG13" s="27">
        <v>423</v>
      </c>
      <c r="AH13" s="27">
        <v>428</v>
      </c>
    </row>
    <row r="14" spans="1:34" x14ac:dyDescent="0.3">
      <c r="A14" s="13">
        <v>9000</v>
      </c>
      <c r="B14" s="13">
        <v>9999</v>
      </c>
      <c r="C14" s="13"/>
      <c r="D14" s="16" t="s">
        <v>9</v>
      </c>
      <c r="E14" s="27">
        <v>436</v>
      </c>
      <c r="F14" s="27">
        <v>440</v>
      </c>
      <c r="G14" s="27">
        <v>446</v>
      </c>
      <c r="H14" s="27">
        <v>448</v>
      </c>
      <c r="I14" s="27">
        <v>453</v>
      </c>
      <c r="J14" s="27">
        <v>457</v>
      </c>
      <c r="L14" s="16" t="s">
        <v>10</v>
      </c>
      <c r="M14" s="27">
        <v>457</v>
      </c>
      <c r="N14" s="27">
        <v>462</v>
      </c>
      <c r="O14" s="27">
        <v>467</v>
      </c>
      <c r="P14" s="27">
        <v>471</v>
      </c>
      <c r="Q14" s="27">
        <v>476</v>
      </c>
      <c r="R14" s="27">
        <v>481</v>
      </c>
      <c r="T14" s="16" t="s">
        <v>11</v>
      </c>
      <c r="U14" s="27">
        <v>545</v>
      </c>
      <c r="V14" s="27">
        <v>550</v>
      </c>
      <c r="W14" s="27">
        <v>556</v>
      </c>
      <c r="X14" s="27">
        <v>561</v>
      </c>
      <c r="Y14" s="27">
        <v>566</v>
      </c>
      <c r="Z14" s="27">
        <v>572</v>
      </c>
      <c r="AB14" s="16" t="s">
        <v>12</v>
      </c>
      <c r="AC14" s="27">
        <v>370</v>
      </c>
      <c r="AD14" s="27">
        <v>373</v>
      </c>
      <c r="AE14" s="27">
        <v>378</v>
      </c>
      <c r="AF14" s="27">
        <v>382</v>
      </c>
      <c r="AG14" s="27">
        <v>385</v>
      </c>
      <c r="AH14" s="27">
        <v>389</v>
      </c>
    </row>
    <row r="15" spans="1:34" x14ac:dyDescent="0.3">
      <c r="A15" s="13">
        <v>10000</v>
      </c>
      <c r="B15" s="13">
        <v>10999</v>
      </c>
      <c r="C15" s="13"/>
      <c r="D15" s="16" t="s">
        <v>9</v>
      </c>
      <c r="E15" s="27">
        <v>397</v>
      </c>
      <c r="F15" s="27">
        <v>400</v>
      </c>
      <c r="G15" s="27">
        <v>406</v>
      </c>
      <c r="H15" s="27">
        <v>408</v>
      </c>
      <c r="I15" s="27">
        <v>412</v>
      </c>
      <c r="J15" s="27">
        <v>416</v>
      </c>
      <c r="L15" s="16" t="s">
        <v>10</v>
      </c>
      <c r="M15" s="27">
        <v>416</v>
      </c>
      <c r="N15" s="27">
        <v>420</v>
      </c>
      <c r="O15" s="27">
        <v>425</v>
      </c>
      <c r="P15" s="27">
        <v>429</v>
      </c>
      <c r="Q15" s="27">
        <v>433</v>
      </c>
      <c r="R15" s="27">
        <v>438</v>
      </c>
      <c r="T15" s="16" t="s">
        <v>11</v>
      </c>
      <c r="U15" s="27">
        <v>496</v>
      </c>
      <c r="V15" s="27">
        <v>501</v>
      </c>
      <c r="W15" s="27">
        <v>506</v>
      </c>
      <c r="X15" s="27">
        <v>511</v>
      </c>
      <c r="Y15" s="27">
        <v>515</v>
      </c>
      <c r="Z15" s="27">
        <v>521</v>
      </c>
      <c r="AB15" s="16" t="s">
        <v>12</v>
      </c>
      <c r="AC15" s="27">
        <v>337</v>
      </c>
      <c r="AD15" s="27">
        <v>339</v>
      </c>
      <c r="AE15" s="27">
        <v>344</v>
      </c>
      <c r="AF15" s="27">
        <v>348</v>
      </c>
      <c r="AG15" s="27">
        <v>350</v>
      </c>
      <c r="AH15" s="27">
        <v>354</v>
      </c>
    </row>
    <row r="16" spans="1:34" x14ac:dyDescent="0.3">
      <c r="A16" s="13">
        <v>11000</v>
      </c>
      <c r="B16" s="13">
        <v>11999</v>
      </c>
      <c r="C16" s="13"/>
      <c r="D16" s="16" t="s">
        <v>9</v>
      </c>
      <c r="E16" s="27">
        <v>361</v>
      </c>
      <c r="F16" s="27">
        <v>364</v>
      </c>
      <c r="G16" s="27">
        <v>369</v>
      </c>
      <c r="H16" s="27">
        <v>371</v>
      </c>
      <c r="I16" s="27">
        <v>375</v>
      </c>
      <c r="J16" s="27">
        <v>379</v>
      </c>
      <c r="L16" s="16" t="s">
        <v>10</v>
      </c>
      <c r="M16" s="27">
        <v>379</v>
      </c>
      <c r="N16" s="27">
        <v>382</v>
      </c>
      <c r="O16" s="27">
        <v>387</v>
      </c>
      <c r="P16" s="27">
        <v>390</v>
      </c>
      <c r="Q16" s="27">
        <v>394</v>
      </c>
      <c r="R16" s="27">
        <v>399</v>
      </c>
      <c r="T16" s="16" t="s">
        <v>11</v>
      </c>
      <c r="U16" s="27">
        <v>451</v>
      </c>
      <c r="V16" s="27">
        <v>456</v>
      </c>
      <c r="W16" s="27">
        <v>460</v>
      </c>
      <c r="X16" s="27">
        <v>465</v>
      </c>
      <c r="Y16" s="27">
        <v>469</v>
      </c>
      <c r="Z16" s="27">
        <v>474</v>
      </c>
      <c r="AB16" s="16" t="s">
        <v>12</v>
      </c>
      <c r="AC16" s="27">
        <v>307</v>
      </c>
      <c r="AD16" s="27">
        <v>308</v>
      </c>
      <c r="AE16" s="27">
        <v>313</v>
      </c>
      <c r="AF16" s="27">
        <v>317</v>
      </c>
      <c r="AG16" s="27">
        <v>319</v>
      </c>
      <c r="AH16" s="27">
        <v>322</v>
      </c>
    </row>
    <row r="17" spans="1:34" x14ac:dyDescent="0.3">
      <c r="A17" s="13">
        <v>12000</v>
      </c>
      <c r="B17" s="13">
        <v>12999</v>
      </c>
      <c r="C17" s="13"/>
      <c r="D17" s="16" t="s">
        <v>9</v>
      </c>
      <c r="E17" s="27">
        <v>329</v>
      </c>
      <c r="F17" s="27">
        <v>331</v>
      </c>
      <c r="G17" s="27">
        <v>336</v>
      </c>
      <c r="H17" s="27">
        <v>338</v>
      </c>
      <c r="I17" s="27">
        <v>341</v>
      </c>
      <c r="J17" s="27">
        <v>345</v>
      </c>
      <c r="L17" s="16" t="s">
        <v>10</v>
      </c>
      <c r="M17" s="27">
        <v>345</v>
      </c>
      <c r="N17" s="27">
        <v>348</v>
      </c>
      <c r="O17" s="27">
        <v>352</v>
      </c>
      <c r="P17" s="27">
        <v>355</v>
      </c>
      <c r="Q17" s="27">
        <v>359</v>
      </c>
      <c r="R17" s="27">
        <v>363</v>
      </c>
      <c r="T17" s="16" t="s">
        <v>11</v>
      </c>
      <c r="U17" s="27">
        <v>410</v>
      </c>
      <c r="V17" s="27">
        <v>415</v>
      </c>
      <c r="W17" s="27">
        <v>419</v>
      </c>
      <c r="X17" s="27">
        <v>423</v>
      </c>
      <c r="Y17" s="27">
        <v>427</v>
      </c>
      <c r="Z17" s="27">
        <v>431</v>
      </c>
      <c r="AB17" s="16" t="s">
        <v>12</v>
      </c>
      <c r="AC17" s="27">
        <v>279</v>
      </c>
      <c r="AD17" s="27">
        <v>280</v>
      </c>
      <c r="AE17" s="27">
        <v>285</v>
      </c>
      <c r="AF17" s="27">
        <v>288</v>
      </c>
      <c r="AG17" s="27">
        <v>290</v>
      </c>
      <c r="AH17" s="27">
        <v>293</v>
      </c>
    </row>
    <row r="18" spans="1:34" x14ac:dyDescent="0.3">
      <c r="A18" s="13">
        <v>13000</v>
      </c>
      <c r="B18" s="13">
        <v>13999</v>
      </c>
      <c r="C18" s="13"/>
      <c r="D18" s="16" t="s">
        <v>9</v>
      </c>
      <c r="E18" s="27">
        <v>299</v>
      </c>
      <c r="F18" s="27">
        <v>301</v>
      </c>
      <c r="G18" s="27">
        <v>306</v>
      </c>
      <c r="H18" s="27">
        <v>308</v>
      </c>
      <c r="I18" s="27">
        <v>310</v>
      </c>
      <c r="J18" s="27">
        <v>314</v>
      </c>
      <c r="L18" s="16" t="s">
        <v>10</v>
      </c>
      <c r="M18" s="27">
        <v>314</v>
      </c>
      <c r="N18" s="27">
        <v>317</v>
      </c>
      <c r="O18" s="27">
        <v>320</v>
      </c>
      <c r="P18" s="27">
        <v>323</v>
      </c>
      <c r="Q18" s="27">
        <v>327</v>
      </c>
      <c r="R18" s="27">
        <v>330</v>
      </c>
      <c r="T18" s="16" t="s">
        <v>11</v>
      </c>
      <c r="U18" s="27">
        <v>373</v>
      </c>
      <c r="V18" s="27">
        <v>378</v>
      </c>
      <c r="W18" s="27">
        <v>381</v>
      </c>
      <c r="X18" s="27">
        <v>385</v>
      </c>
      <c r="Y18" s="27">
        <v>389</v>
      </c>
      <c r="Z18" s="27">
        <v>392</v>
      </c>
      <c r="AB18" s="16" t="s">
        <v>12</v>
      </c>
      <c r="AC18" s="27">
        <v>254</v>
      </c>
      <c r="AD18" s="27">
        <v>255</v>
      </c>
      <c r="AE18" s="27">
        <v>259</v>
      </c>
      <c r="AF18" s="27">
        <v>262</v>
      </c>
      <c r="AG18" s="27">
        <v>264</v>
      </c>
      <c r="AH18" s="27">
        <v>267</v>
      </c>
    </row>
    <row r="19" spans="1:34" x14ac:dyDescent="0.3">
      <c r="A19" s="13">
        <v>14000</v>
      </c>
      <c r="B19" s="13">
        <v>14999</v>
      </c>
      <c r="C19" s="13"/>
      <c r="D19" s="16" t="s">
        <v>9</v>
      </c>
      <c r="E19" s="27">
        <v>272</v>
      </c>
      <c r="F19" s="27">
        <v>274</v>
      </c>
      <c r="G19" s="27">
        <v>278</v>
      </c>
      <c r="H19" s="27">
        <v>280</v>
      </c>
      <c r="I19" s="27">
        <v>282</v>
      </c>
      <c r="J19" s="27">
        <v>286</v>
      </c>
      <c r="L19" s="16" t="s">
        <v>10</v>
      </c>
      <c r="M19" s="27">
        <v>286</v>
      </c>
      <c r="N19" s="27">
        <v>288</v>
      </c>
      <c r="O19" s="27">
        <v>291</v>
      </c>
      <c r="P19" s="27">
        <v>294</v>
      </c>
      <c r="Q19" s="27">
        <v>298</v>
      </c>
      <c r="R19" s="27">
        <v>300</v>
      </c>
      <c r="T19" s="16" t="s">
        <v>11</v>
      </c>
      <c r="U19" s="27">
        <v>339</v>
      </c>
      <c r="V19" s="27">
        <v>344</v>
      </c>
      <c r="W19" s="27">
        <v>347</v>
      </c>
      <c r="X19" s="27">
        <v>350</v>
      </c>
      <c r="Y19" s="27">
        <v>354</v>
      </c>
      <c r="Z19" s="27">
        <v>357</v>
      </c>
      <c r="AB19" s="16" t="s">
        <v>12</v>
      </c>
      <c r="AC19" s="27">
        <v>231</v>
      </c>
      <c r="AD19" s="27">
        <v>232</v>
      </c>
      <c r="AE19" s="27">
        <v>236</v>
      </c>
      <c r="AF19" s="27">
        <v>238</v>
      </c>
      <c r="AG19" s="27">
        <v>240</v>
      </c>
      <c r="AH19" s="27">
        <v>243</v>
      </c>
    </row>
    <row r="20" spans="1:34" x14ac:dyDescent="0.3">
      <c r="A20" s="13">
        <v>15000</v>
      </c>
      <c r="B20" s="13">
        <v>15999</v>
      </c>
      <c r="C20" s="13"/>
      <c r="D20" s="16" t="s">
        <v>9</v>
      </c>
      <c r="E20" s="27">
        <v>248</v>
      </c>
      <c r="F20" s="27">
        <v>249</v>
      </c>
      <c r="G20" s="27">
        <v>253</v>
      </c>
      <c r="H20" s="27">
        <v>255</v>
      </c>
      <c r="I20" s="27">
        <v>257</v>
      </c>
      <c r="J20" s="27">
        <v>260</v>
      </c>
      <c r="L20" s="16" t="s">
        <v>10</v>
      </c>
      <c r="M20" s="27">
        <v>260</v>
      </c>
      <c r="N20" s="27">
        <v>262</v>
      </c>
      <c r="O20" s="27">
        <v>265</v>
      </c>
      <c r="P20" s="27">
        <v>268</v>
      </c>
      <c r="Q20" s="27">
        <v>271</v>
      </c>
      <c r="R20" s="27">
        <v>273</v>
      </c>
      <c r="T20" s="16" t="s">
        <v>11</v>
      </c>
      <c r="U20" s="27">
        <v>308</v>
      </c>
      <c r="V20" s="27">
        <v>313</v>
      </c>
      <c r="W20" s="27">
        <v>316</v>
      </c>
      <c r="X20" s="27">
        <v>319</v>
      </c>
      <c r="Y20" s="27">
        <v>322</v>
      </c>
      <c r="Z20" s="27">
        <v>325</v>
      </c>
      <c r="AB20" s="16" t="s">
        <v>12</v>
      </c>
      <c r="AC20" s="27">
        <v>210</v>
      </c>
      <c r="AD20" s="27">
        <v>211</v>
      </c>
      <c r="AE20" s="27">
        <v>215</v>
      </c>
      <c r="AF20" s="27">
        <v>217</v>
      </c>
      <c r="AG20" s="27">
        <v>218</v>
      </c>
      <c r="AH20" s="27">
        <v>221</v>
      </c>
    </row>
    <row r="21" spans="1:34" x14ac:dyDescent="0.3">
      <c r="A21" s="13">
        <v>16000</v>
      </c>
      <c r="B21" s="13">
        <v>16999</v>
      </c>
      <c r="C21" s="13"/>
      <c r="D21" s="16" t="s">
        <v>9</v>
      </c>
      <c r="E21" s="27">
        <v>226</v>
      </c>
      <c r="F21" s="27">
        <v>227</v>
      </c>
      <c r="G21" s="27">
        <v>230</v>
      </c>
      <c r="H21" s="27">
        <v>232</v>
      </c>
      <c r="I21" s="27">
        <v>234</v>
      </c>
      <c r="J21" s="27">
        <v>237</v>
      </c>
      <c r="L21" s="16" t="s">
        <v>10</v>
      </c>
      <c r="M21" s="27">
        <v>237</v>
      </c>
      <c r="N21" s="27">
        <v>238</v>
      </c>
      <c r="O21" s="27">
        <v>241</v>
      </c>
      <c r="P21" s="27">
        <v>244</v>
      </c>
      <c r="Q21" s="27">
        <v>247</v>
      </c>
      <c r="R21" s="27">
        <v>248</v>
      </c>
      <c r="T21" s="16" t="s">
        <v>11</v>
      </c>
      <c r="U21" s="27">
        <v>280</v>
      </c>
      <c r="V21" s="27">
        <v>285</v>
      </c>
      <c r="W21" s="27">
        <v>288</v>
      </c>
      <c r="X21" s="27">
        <v>290</v>
      </c>
      <c r="Y21" s="27">
        <v>293</v>
      </c>
      <c r="Z21" s="27">
        <v>296</v>
      </c>
      <c r="AB21" s="16" t="s">
        <v>12</v>
      </c>
      <c r="AC21" s="27">
        <v>191</v>
      </c>
      <c r="AD21" s="27">
        <v>192</v>
      </c>
      <c r="AE21" s="27">
        <v>196</v>
      </c>
      <c r="AF21" s="27">
        <v>197</v>
      </c>
      <c r="AG21" s="27">
        <v>198</v>
      </c>
      <c r="AH21" s="27">
        <v>201</v>
      </c>
    </row>
    <row r="22" spans="1:34" x14ac:dyDescent="0.3">
      <c r="A22" s="13">
        <v>17000</v>
      </c>
      <c r="B22" s="13">
        <v>17999</v>
      </c>
      <c r="C22" s="13"/>
      <c r="D22" s="16" t="s">
        <v>9</v>
      </c>
      <c r="E22" s="27">
        <v>206</v>
      </c>
      <c r="F22" s="27">
        <v>207</v>
      </c>
      <c r="G22" s="27">
        <v>209</v>
      </c>
      <c r="H22" s="27">
        <v>211</v>
      </c>
      <c r="I22" s="27">
        <v>213</v>
      </c>
      <c r="J22" s="27">
        <v>216</v>
      </c>
      <c r="L22" s="16" t="s">
        <v>10</v>
      </c>
      <c r="M22" s="27">
        <v>216</v>
      </c>
      <c r="N22" s="27">
        <v>217</v>
      </c>
      <c r="O22" s="27">
        <v>219</v>
      </c>
      <c r="P22" s="27">
        <v>222</v>
      </c>
      <c r="Q22" s="27">
        <v>225</v>
      </c>
      <c r="R22" s="27">
        <v>226</v>
      </c>
      <c r="T22" s="16" t="s">
        <v>11</v>
      </c>
      <c r="U22" s="27">
        <v>255</v>
      </c>
      <c r="V22" s="27">
        <v>259</v>
      </c>
      <c r="W22" s="27">
        <v>262</v>
      </c>
      <c r="X22" s="27">
        <v>264</v>
      </c>
      <c r="Y22" s="27">
        <v>267</v>
      </c>
      <c r="Z22" s="27">
        <v>269</v>
      </c>
      <c r="AB22" s="16" t="s">
        <v>12</v>
      </c>
      <c r="AC22" s="27">
        <v>174</v>
      </c>
      <c r="AD22" s="27">
        <v>175</v>
      </c>
      <c r="AE22" s="27">
        <v>178</v>
      </c>
      <c r="AF22" s="27">
        <v>179</v>
      </c>
      <c r="AG22" s="27">
        <v>180</v>
      </c>
      <c r="AH22" s="27">
        <v>183</v>
      </c>
    </row>
    <row r="23" spans="1:34" x14ac:dyDescent="0.3">
      <c r="A23" s="13">
        <v>18000</v>
      </c>
      <c r="B23" s="13">
        <v>18999</v>
      </c>
      <c r="C23" s="13"/>
      <c r="D23" s="16" t="s">
        <v>9</v>
      </c>
      <c r="E23" s="27">
        <v>187</v>
      </c>
      <c r="F23" s="27">
        <v>188</v>
      </c>
      <c r="G23" s="27">
        <v>190</v>
      </c>
      <c r="H23" s="27">
        <v>192</v>
      </c>
      <c r="I23" s="27">
        <v>194</v>
      </c>
      <c r="J23" s="27">
        <v>197</v>
      </c>
      <c r="L23" s="16" t="s">
        <v>10</v>
      </c>
      <c r="M23" s="27">
        <v>197</v>
      </c>
      <c r="N23" s="27">
        <v>197</v>
      </c>
      <c r="O23" s="27">
        <v>199</v>
      </c>
      <c r="P23" s="27">
        <v>202</v>
      </c>
      <c r="Q23" s="27">
        <v>205</v>
      </c>
      <c r="R23" s="27">
        <v>206</v>
      </c>
      <c r="T23" s="16" t="s">
        <v>11</v>
      </c>
      <c r="U23" s="27">
        <v>232</v>
      </c>
      <c r="V23" s="27">
        <v>236</v>
      </c>
      <c r="W23" s="27">
        <v>238</v>
      </c>
      <c r="X23" s="27">
        <v>240</v>
      </c>
      <c r="Y23" s="27">
        <v>243</v>
      </c>
      <c r="Z23" s="27">
        <v>245</v>
      </c>
      <c r="AB23" s="16" t="s">
        <v>12</v>
      </c>
      <c r="AC23" s="27">
        <v>158</v>
      </c>
      <c r="AD23" s="27">
        <v>159</v>
      </c>
      <c r="AE23" s="27">
        <v>162</v>
      </c>
      <c r="AF23" s="27">
        <v>163</v>
      </c>
      <c r="AG23" s="27">
        <v>164</v>
      </c>
      <c r="AH23" s="27">
        <v>167</v>
      </c>
    </row>
    <row r="24" spans="1:34" x14ac:dyDescent="0.3">
      <c r="A24" s="13">
        <v>19000</v>
      </c>
      <c r="B24" s="13">
        <v>19999</v>
      </c>
      <c r="C24" s="13"/>
      <c r="D24" s="16" t="s">
        <v>9</v>
      </c>
      <c r="E24" s="27">
        <v>170</v>
      </c>
      <c r="F24" s="27">
        <v>171</v>
      </c>
      <c r="G24" s="27">
        <v>173</v>
      </c>
      <c r="H24" s="27">
        <v>175</v>
      </c>
      <c r="I24" s="27">
        <v>177</v>
      </c>
      <c r="J24" s="27">
        <v>179</v>
      </c>
      <c r="L24" s="16" t="s">
        <v>10</v>
      </c>
      <c r="M24" s="27">
        <v>179</v>
      </c>
      <c r="N24" s="27">
        <v>179</v>
      </c>
      <c r="O24" s="27">
        <v>181</v>
      </c>
      <c r="P24" s="27">
        <v>184</v>
      </c>
      <c r="Q24" s="27">
        <v>187</v>
      </c>
      <c r="R24" s="27">
        <v>187</v>
      </c>
      <c r="T24" s="16" t="s">
        <v>11</v>
      </c>
      <c r="U24" s="27">
        <v>211</v>
      </c>
      <c r="V24" s="27">
        <v>215</v>
      </c>
      <c r="W24" s="27">
        <v>217</v>
      </c>
      <c r="X24" s="27">
        <v>218</v>
      </c>
      <c r="Y24" s="27">
        <v>221</v>
      </c>
      <c r="Z24" s="27">
        <v>223</v>
      </c>
      <c r="AB24" s="16" t="s">
        <v>12</v>
      </c>
      <c r="AC24" s="27">
        <v>144</v>
      </c>
      <c r="AD24" s="27">
        <v>145</v>
      </c>
      <c r="AE24" s="27">
        <v>147</v>
      </c>
      <c r="AF24" s="27">
        <v>148</v>
      </c>
      <c r="AG24" s="27">
        <v>149</v>
      </c>
      <c r="AH24" s="27">
        <v>152</v>
      </c>
    </row>
    <row r="25" spans="1:34" x14ac:dyDescent="0.3">
      <c r="A25" s="13">
        <v>20000</v>
      </c>
      <c r="B25" s="13">
        <v>20999</v>
      </c>
      <c r="C25" s="13"/>
      <c r="D25" s="16" t="s">
        <v>9</v>
      </c>
      <c r="E25" s="27">
        <v>155</v>
      </c>
      <c r="F25" s="27">
        <v>156</v>
      </c>
      <c r="G25" s="27">
        <v>157</v>
      </c>
      <c r="H25" s="27">
        <v>159</v>
      </c>
      <c r="I25" s="27">
        <v>161</v>
      </c>
      <c r="J25" s="27">
        <v>163</v>
      </c>
      <c r="L25" s="16" t="s">
        <v>10</v>
      </c>
      <c r="M25" s="27">
        <v>163</v>
      </c>
      <c r="N25" s="27">
        <v>163</v>
      </c>
      <c r="O25" s="27">
        <v>165</v>
      </c>
      <c r="P25" s="27">
        <v>167</v>
      </c>
      <c r="Q25" s="27">
        <v>170</v>
      </c>
      <c r="R25" s="27">
        <v>170</v>
      </c>
      <c r="T25" s="16" t="s">
        <v>11</v>
      </c>
      <c r="U25" s="27">
        <v>192</v>
      </c>
      <c r="V25" s="27">
        <v>196</v>
      </c>
      <c r="W25" s="27">
        <v>197</v>
      </c>
      <c r="X25" s="27">
        <v>198</v>
      </c>
      <c r="Y25" s="27">
        <v>201</v>
      </c>
      <c r="Z25" s="27">
        <v>203</v>
      </c>
      <c r="AB25" s="16" t="s">
        <v>12</v>
      </c>
      <c r="AC25" s="27">
        <v>131</v>
      </c>
      <c r="AD25" s="27">
        <v>132</v>
      </c>
      <c r="AE25" s="27">
        <v>134</v>
      </c>
      <c r="AF25" s="27">
        <v>135</v>
      </c>
      <c r="AG25" s="27">
        <v>136</v>
      </c>
      <c r="AH25" s="27">
        <v>138</v>
      </c>
    </row>
    <row r="26" spans="1:34" x14ac:dyDescent="0.3">
      <c r="A26" s="13">
        <v>21000</v>
      </c>
      <c r="B26" s="13">
        <v>21999</v>
      </c>
      <c r="C26" s="13"/>
      <c r="D26" s="16" t="s">
        <v>9</v>
      </c>
      <c r="E26" s="27">
        <v>141</v>
      </c>
      <c r="F26" s="27">
        <v>142</v>
      </c>
      <c r="G26" s="27">
        <v>143</v>
      </c>
      <c r="H26" s="27">
        <v>145</v>
      </c>
      <c r="I26" s="27">
        <v>147</v>
      </c>
      <c r="J26" s="27">
        <v>148</v>
      </c>
      <c r="L26" s="16" t="s">
        <v>10</v>
      </c>
      <c r="M26" s="27">
        <v>148</v>
      </c>
      <c r="N26" s="27">
        <v>148</v>
      </c>
      <c r="O26" s="27">
        <v>150</v>
      </c>
      <c r="P26" s="27">
        <v>152</v>
      </c>
      <c r="Q26" s="27">
        <v>155</v>
      </c>
      <c r="R26" s="27">
        <v>155</v>
      </c>
      <c r="T26" s="16" t="s">
        <v>11</v>
      </c>
      <c r="U26" s="27">
        <v>175</v>
      </c>
      <c r="V26" s="27">
        <v>178</v>
      </c>
      <c r="W26" s="27">
        <v>179</v>
      </c>
      <c r="X26" s="27">
        <v>180</v>
      </c>
      <c r="Y26" s="27">
        <v>183</v>
      </c>
      <c r="Z26" s="27">
        <v>185</v>
      </c>
      <c r="AB26" s="16" t="s">
        <v>12</v>
      </c>
      <c r="AC26" s="27">
        <v>119</v>
      </c>
      <c r="AD26" s="27">
        <v>120</v>
      </c>
      <c r="AE26" s="27">
        <v>122</v>
      </c>
      <c r="AF26" s="27">
        <v>123</v>
      </c>
      <c r="AG26" s="27">
        <v>124</v>
      </c>
      <c r="AH26" s="27">
        <v>126</v>
      </c>
    </row>
    <row r="27" spans="1:34" x14ac:dyDescent="0.3">
      <c r="A27" s="13">
        <v>22000</v>
      </c>
      <c r="B27" s="13">
        <v>22999</v>
      </c>
      <c r="C27" s="13"/>
      <c r="D27" s="16" t="s">
        <v>9</v>
      </c>
      <c r="E27" s="27">
        <v>128</v>
      </c>
      <c r="F27" s="27">
        <v>129</v>
      </c>
      <c r="G27" s="27">
        <v>130</v>
      </c>
      <c r="H27" s="27">
        <v>132</v>
      </c>
      <c r="I27" s="27">
        <v>134</v>
      </c>
      <c r="J27" s="27">
        <v>135</v>
      </c>
      <c r="L27" s="16" t="s">
        <v>10</v>
      </c>
      <c r="M27" s="27">
        <v>135</v>
      </c>
      <c r="N27" s="27">
        <v>135</v>
      </c>
      <c r="O27" s="27">
        <v>137</v>
      </c>
      <c r="P27" s="27">
        <v>138</v>
      </c>
      <c r="Q27" s="27">
        <v>141</v>
      </c>
      <c r="R27" s="27">
        <v>141</v>
      </c>
      <c r="T27" s="16" t="s">
        <v>11</v>
      </c>
      <c r="U27" s="27">
        <v>159</v>
      </c>
      <c r="V27" s="27">
        <v>162</v>
      </c>
      <c r="W27" s="27">
        <v>163</v>
      </c>
      <c r="X27" s="27">
        <v>164</v>
      </c>
      <c r="Y27" s="27">
        <v>167</v>
      </c>
      <c r="Z27" s="27">
        <v>168</v>
      </c>
      <c r="AB27" s="16" t="s">
        <v>12</v>
      </c>
      <c r="AC27" s="27">
        <v>108</v>
      </c>
      <c r="AD27" s="27">
        <v>109</v>
      </c>
      <c r="AE27" s="27">
        <v>111</v>
      </c>
      <c r="AF27" s="27">
        <v>112</v>
      </c>
      <c r="AG27" s="27">
        <v>113</v>
      </c>
      <c r="AH27" s="27">
        <v>115</v>
      </c>
    </row>
    <row r="28" spans="1:34" x14ac:dyDescent="0.3">
      <c r="A28" s="13">
        <v>23000</v>
      </c>
      <c r="B28" s="13">
        <v>23999</v>
      </c>
      <c r="C28" s="13"/>
      <c r="D28" s="16" t="s">
        <v>9</v>
      </c>
      <c r="E28" s="27">
        <v>116</v>
      </c>
      <c r="F28" s="27">
        <v>117</v>
      </c>
      <c r="G28" s="27">
        <v>118</v>
      </c>
      <c r="H28" s="27">
        <v>120</v>
      </c>
      <c r="I28" s="27">
        <v>122</v>
      </c>
      <c r="J28" s="27">
        <v>123</v>
      </c>
      <c r="L28" s="16" t="s">
        <v>10</v>
      </c>
      <c r="M28" s="27">
        <v>123</v>
      </c>
      <c r="N28" s="27">
        <v>123</v>
      </c>
      <c r="O28" s="27">
        <v>125</v>
      </c>
      <c r="P28" s="27">
        <v>126</v>
      </c>
      <c r="Q28" s="27">
        <v>128</v>
      </c>
      <c r="R28" s="27">
        <v>128</v>
      </c>
      <c r="T28" s="16" t="s">
        <v>11</v>
      </c>
      <c r="U28" s="27">
        <v>145</v>
      </c>
      <c r="V28" s="27">
        <v>147</v>
      </c>
      <c r="W28" s="27">
        <v>148</v>
      </c>
      <c r="X28" s="27">
        <v>149</v>
      </c>
      <c r="Y28" s="27">
        <v>152</v>
      </c>
      <c r="Z28" s="27">
        <v>153</v>
      </c>
      <c r="AB28" s="16" t="s">
        <v>12</v>
      </c>
      <c r="AC28" s="27">
        <v>100</v>
      </c>
      <c r="AD28" s="27">
        <v>100</v>
      </c>
      <c r="AE28" s="27">
        <v>101</v>
      </c>
      <c r="AF28" s="27">
        <v>102</v>
      </c>
      <c r="AG28" s="27">
        <v>103</v>
      </c>
      <c r="AH28" s="27">
        <v>105</v>
      </c>
    </row>
    <row r="29" spans="1:34" x14ac:dyDescent="0.3">
      <c r="A29" s="13">
        <v>24000</v>
      </c>
      <c r="B29" s="13">
        <v>24999</v>
      </c>
      <c r="C29" s="13"/>
      <c r="D29" s="16" t="s">
        <v>9</v>
      </c>
      <c r="E29" s="27"/>
      <c r="F29" s="27">
        <v>106</v>
      </c>
      <c r="G29" s="27">
        <v>107</v>
      </c>
      <c r="H29" s="27">
        <v>109</v>
      </c>
      <c r="I29" s="27">
        <v>111</v>
      </c>
      <c r="J29" s="27">
        <v>112</v>
      </c>
      <c r="L29" s="16" t="s">
        <v>10</v>
      </c>
      <c r="M29" s="27"/>
      <c r="N29" s="27">
        <v>112</v>
      </c>
      <c r="O29" s="27">
        <v>114</v>
      </c>
      <c r="P29" s="27">
        <v>115</v>
      </c>
      <c r="Q29" s="27">
        <v>116</v>
      </c>
      <c r="R29" s="27">
        <v>116</v>
      </c>
      <c r="T29" s="16" t="s">
        <v>11</v>
      </c>
      <c r="U29" s="27"/>
      <c r="V29" s="27">
        <v>134</v>
      </c>
      <c r="W29" s="27">
        <v>135</v>
      </c>
      <c r="X29" s="27">
        <v>136</v>
      </c>
      <c r="Y29" s="27">
        <v>138</v>
      </c>
      <c r="Z29" s="27">
        <v>139</v>
      </c>
      <c r="AB29" s="16" t="s">
        <v>12</v>
      </c>
      <c r="AC29" s="27"/>
      <c r="AD29" s="27">
        <v>100</v>
      </c>
      <c r="AE29" s="27">
        <v>100</v>
      </c>
      <c r="AF29" s="27">
        <v>100</v>
      </c>
      <c r="AG29" s="27">
        <v>100</v>
      </c>
      <c r="AH29" s="27">
        <v>100</v>
      </c>
    </row>
    <row r="30" spans="1:34" x14ac:dyDescent="0.3">
      <c r="A30" s="13">
        <v>25000</v>
      </c>
      <c r="B30" s="13">
        <v>25999</v>
      </c>
      <c r="C30" s="13"/>
      <c r="D30" s="16" t="s">
        <v>9</v>
      </c>
      <c r="E30" s="27"/>
      <c r="F30" s="27">
        <v>100</v>
      </c>
      <c r="G30" s="27">
        <v>100</v>
      </c>
      <c r="H30" s="27">
        <v>100</v>
      </c>
      <c r="I30" s="27">
        <v>101</v>
      </c>
      <c r="J30" s="27">
        <v>102</v>
      </c>
      <c r="L30" s="16" t="s">
        <v>10</v>
      </c>
      <c r="M30" s="27"/>
      <c r="N30" s="27">
        <v>102</v>
      </c>
      <c r="O30" s="27">
        <v>104</v>
      </c>
      <c r="P30" s="27">
        <v>105</v>
      </c>
      <c r="Q30" s="27">
        <v>106</v>
      </c>
      <c r="R30" s="27">
        <v>106</v>
      </c>
      <c r="T30" s="16" t="s">
        <v>11</v>
      </c>
      <c r="U30" s="27"/>
      <c r="V30" s="27">
        <v>122</v>
      </c>
      <c r="W30" s="27">
        <v>123</v>
      </c>
      <c r="X30" s="27">
        <v>124</v>
      </c>
      <c r="Y30" s="27">
        <v>126</v>
      </c>
      <c r="Z30" s="27">
        <v>126</v>
      </c>
      <c r="AB30" s="16" t="s">
        <v>12</v>
      </c>
      <c r="AC30" s="27"/>
      <c r="AD30" s="27">
        <v>100</v>
      </c>
      <c r="AE30" s="27">
        <v>100</v>
      </c>
      <c r="AF30" s="27">
        <v>100</v>
      </c>
      <c r="AG30" s="27">
        <v>100</v>
      </c>
      <c r="AH30" s="27">
        <v>100</v>
      </c>
    </row>
    <row r="31" spans="1:34" x14ac:dyDescent="0.3">
      <c r="A31" s="13">
        <v>26000</v>
      </c>
      <c r="B31" s="13">
        <v>26999</v>
      </c>
      <c r="C31" s="13"/>
      <c r="D31" s="16" t="s">
        <v>9</v>
      </c>
      <c r="E31" s="27"/>
      <c r="F31" s="27">
        <v>100</v>
      </c>
      <c r="G31" s="27">
        <v>100</v>
      </c>
      <c r="H31" s="27">
        <v>100</v>
      </c>
      <c r="I31" s="27">
        <v>100</v>
      </c>
      <c r="J31" s="27">
        <v>100</v>
      </c>
      <c r="L31" s="16" t="s">
        <v>10</v>
      </c>
      <c r="M31" s="27"/>
      <c r="N31" s="27">
        <v>100</v>
      </c>
      <c r="O31" s="27">
        <v>100</v>
      </c>
      <c r="P31" s="27">
        <v>100</v>
      </c>
      <c r="Q31" s="27">
        <v>100</v>
      </c>
      <c r="R31" s="27">
        <v>100</v>
      </c>
      <c r="T31" s="16" t="s">
        <v>11</v>
      </c>
      <c r="U31" s="27"/>
      <c r="V31" s="27">
        <v>111</v>
      </c>
      <c r="W31" s="27">
        <v>112</v>
      </c>
      <c r="X31" s="27">
        <v>113</v>
      </c>
      <c r="Y31" s="27">
        <v>115</v>
      </c>
      <c r="Z31" s="27">
        <v>115</v>
      </c>
      <c r="AB31" s="16" t="s">
        <v>12</v>
      </c>
      <c r="AC31" s="27"/>
      <c r="AD31" s="27">
        <v>100</v>
      </c>
      <c r="AE31" s="27">
        <v>100</v>
      </c>
      <c r="AF31" s="27">
        <v>100</v>
      </c>
      <c r="AG31" s="27">
        <v>100</v>
      </c>
      <c r="AH31" s="27">
        <v>100</v>
      </c>
    </row>
    <row r="32" spans="1:34" x14ac:dyDescent="0.3">
      <c r="A32" s="13">
        <v>27000</v>
      </c>
      <c r="B32" s="13">
        <v>27999</v>
      </c>
      <c r="C32" s="13"/>
      <c r="D32" s="16" t="s">
        <v>9</v>
      </c>
      <c r="E32" s="27"/>
      <c r="F32" s="27">
        <v>100</v>
      </c>
      <c r="G32" s="27">
        <v>100</v>
      </c>
      <c r="H32" s="27">
        <v>100</v>
      </c>
      <c r="I32" s="27">
        <v>100</v>
      </c>
      <c r="J32" s="27">
        <v>100</v>
      </c>
      <c r="L32" s="16" t="s">
        <v>10</v>
      </c>
      <c r="M32" s="27"/>
      <c r="N32" s="27">
        <v>100</v>
      </c>
      <c r="O32" s="27">
        <v>100</v>
      </c>
      <c r="P32" s="27">
        <v>100</v>
      </c>
      <c r="Q32" s="27">
        <v>100</v>
      </c>
      <c r="R32" s="27">
        <v>100</v>
      </c>
      <c r="T32" s="16" t="s">
        <v>11</v>
      </c>
      <c r="U32" s="27"/>
      <c r="V32" s="27">
        <v>101</v>
      </c>
      <c r="W32" s="27">
        <v>102</v>
      </c>
      <c r="X32" s="27">
        <v>103</v>
      </c>
      <c r="Y32" s="27">
        <v>105</v>
      </c>
      <c r="Z32" s="27">
        <v>105</v>
      </c>
      <c r="AB32" s="16" t="s">
        <v>12</v>
      </c>
      <c r="AC32" s="27"/>
      <c r="AD32" s="27">
        <v>100</v>
      </c>
      <c r="AE32" s="27">
        <v>100</v>
      </c>
      <c r="AF32" s="27">
        <v>100</v>
      </c>
      <c r="AG32" s="27">
        <v>100</v>
      </c>
      <c r="AH32" s="27">
        <v>100</v>
      </c>
    </row>
    <row r="33" spans="1:34" x14ac:dyDescent="0.3">
      <c r="A33" s="13">
        <v>28000</v>
      </c>
      <c r="B33" s="13">
        <v>28999</v>
      </c>
      <c r="C33" s="13"/>
      <c r="D33" s="16" t="s">
        <v>9</v>
      </c>
      <c r="E33" s="27"/>
      <c r="F33" s="27">
        <v>100</v>
      </c>
      <c r="G33" s="27">
        <v>100</v>
      </c>
      <c r="H33" s="27">
        <v>100</v>
      </c>
      <c r="I33" s="27">
        <v>100</v>
      </c>
      <c r="J33" s="27">
        <v>100</v>
      </c>
      <c r="L33" s="16" t="s">
        <v>10</v>
      </c>
      <c r="M33" s="27"/>
      <c r="N33" s="27">
        <v>100</v>
      </c>
      <c r="O33" s="27">
        <v>100</v>
      </c>
      <c r="P33" s="27">
        <v>100</v>
      </c>
      <c r="Q33" s="27">
        <v>100</v>
      </c>
      <c r="R33" s="27">
        <v>100</v>
      </c>
      <c r="T33" s="16" t="s">
        <v>11</v>
      </c>
      <c r="U33" s="27"/>
      <c r="V33" s="27">
        <v>100</v>
      </c>
      <c r="W33" s="27">
        <v>100</v>
      </c>
      <c r="X33" s="27">
        <v>100</v>
      </c>
      <c r="Y33" s="27">
        <v>100</v>
      </c>
      <c r="Z33" s="27">
        <v>100</v>
      </c>
      <c r="AB33" s="16" t="s">
        <v>12</v>
      </c>
      <c r="AC33" s="27"/>
      <c r="AD33" s="27">
        <v>100</v>
      </c>
      <c r="AE33" s="27">
        <v>100</v>
      </c>
      <c r="AF33" s="27">
        <v>100</v>
      </c>
      <c r="AG33" s="27">
        <v>100</v>
      </c>
      <c r="AH33" s="27">
        <v>100</v>
      </c>
    </row>
    <row r="34" spans="1:34" x14ac:dyDescent="0.3">
      <c r="A34" s="13">
        <v>29000</v>
      </c>
      <c r="B34" s="13">
        <v>29999</v>
      </c>
      <c r="C34" s="13"/>
      <c r="D34" s="16" t="s">
        <v>9</v>
      </c>
      <c r="E34" s="27"/>
      <c r="F34" s="27">
        <v>100</v>
      </c>
      <c r="G34" s="27">
        <v>100</v>
      </c>
      <c r="H34" s="27">
        <v>100</v>
      </c>
      <c r="I34" s="27">
        <v>100</v>
      </c>
      <c r="J34" s="27">
        <v>100</v>
      </c>
      <c r="L34" s="16" t="s">
        <v>10</v>
      </c>
      <c r="M34" s="27"/>
      <c r="N34" s="27">
        <v>100</v>
      </c>
      <c r="O34" s="27">
        <v>100</v>
      </c>
      <c r="P34" s="27">
        <v>100</v>
      </c>
      <c r="Q34" s="27">
        <v>100</v>
      </c>
      <c r="R34" s="27">
        <v>100</v>
      </c>
      <c r="T34" s="16" t="s">
        <v>11</v>
      </c>
      <c r="U34" s="27"/>
      <c r="V34" s="27">
        <v>100</v>
      </c>
      <c r="W34" s="27">
        <v>100</v>
      </c>
      <c r="X34" s="27">
        <v>100</v>
      </c>
      <c r="Y34" s="27">
        <v>100</v>
      </c>
      <c r="Z34" s="27">
        <v>100</v>
      </c>
      <c r="AB34" s="16" t="s">
        <v>12</v>
      </c>
      <c r="AC34" s="27"/>
      <c r="AD34" s="27">
        <v>100</v>
      </c>
      <c r="AE34" s="27">
        <v>100</v>
      </c>
      <c r="AF34" s="27">
        <v>100</v>
      </c>
      <c r="AG34" s="27">
        <v>100</v>
      </c>
      <c r="AH34" s="27">
        <v>100</v>
      </c>
    </row>
    <row r="35" spans="1:34" x14ac:dyDescent="0.3">
      <c r="A35" s="13">
        <v>30000</v>
      </c>
      <c r="B35" s="13">
        <v>30999</v>
      </c>
      <c r="C35" s="13"/>
      <c r="D35" s="16" t="s">
        <v>9</v>
      </c>
      <c r="E35" s="27"/>
      <c r="F35" s="27">
        <v>100</v>
      </c>
      <c r="G35" s="27">
        <v>100</v>
      </c>
      <c r="H35" s="27">
        <v>100</v>
      </c>
      <c r="I35" s="27">
        <v>100</v>
      </c>
      <c r="J35" s="27">
        <v>100</v>
      </c>
      <c r="L35" s="16" t="s">
        <v>10</v>
      </c>
      <c r="M35" s="27"/>
      <c r="N35" s="27">
        <v>100</v>
      </c>
      <c r="O35" s="27">
        <v>100</v>
      </c>
      <c r="P35" s="27">
        <v>100</v>
      </c>
      <c r="Q35" s="27">
        <v>100</v>
      </c>
      <c r="R35" s="27">
        <v>100</v>
      </c>
      <c r="T35" s="16" t="s">
        <v>11</v>
      </c>
      <c r="U35" s="27"/>
      <c r="V35" s="27">
        <v>100</v>
      </c>
      <c r="W35" s="27">
        <v>100</v>
      </c>
      <c r="X35" s="27">
        <v>100</v>
      </c>
      <c r="Y35" s="27">
        <v>100</v>
      </c>
      <c r="Z35" s="27">
        <v>100</v>
      </c>
      <c r="AB35" s="16" t="s">
        <v>12</v>
      </c>
      <c r="AC35" s="27"/>
      <c r="AD35" s="27">
        <v>100</v>
      </c>
      <c r="AE35" s="27">
        <v>100</v>
      </c>
      <c r="AF35" s="27">
        <v>100</v>
      </c>
      <c r="AG35" s="27">
        <v>100</v>
      </c>
      <c r="AH35" s="27">
        <v>100</v>
      </c>
    </row>
    <row r="36" spans="1:34" x14ac:dyDescent="0.3">
      <c r="A36" s="13">
        <v>31000</v>
      </c>
      <c r="B36" s="13">
        <v>31999</v>
      </c>
      <c r="C36" s="13"/>
      <c r="D36" s="16" t="s">
        <v>9</v>
      </c>
      <c r="E36" s="27"/>
      <c r="F36" s="27">
        <v>100</v>
      </c>
      <c r="G36" s="27">
        <v>100</v>
      </c>
      <c r="H36" s="27">
        <v>100</v>
      </c>
      <c r="I36" s="27">
        <v>100</v>
      </c>
      <c r="J36" s="27">
        <v>100</v>
      </c>
      <c r="L36" s="16" t="s">
        <v>10</v>
      </c>
      <c r="M36" s="27"/>
      <c r="N36" s="27">
        <v>100</v>
      </c>
      <c r="O36" s="27">
        <v>100</v>
      </c>
      <c r="P36" s="27">
        <v>100</v>
      </c>
      <c r="Q36" s="27">
        <v>100</v>
      </c>
      <c r="R36" s="27">
        <v>100</v>
      </c>
      <c r="T36" s="16" t="s">
        <v>11</v>
      </c>
      <c r="U36" s="27"/>
      <c r="V36" s="27">
        <v>100</v>
      </c>
      <c r="W36" s="27">
        <v>100</v>
      </c>
      <c r="X36" s="27">
        <v>100</v>
      </c>
      <c r="Y36" s="27">
        <v>100</v>
      </c>
      <c r="Z36" s="27">
        <v>100</v>
      </c>
      <c r="AB36" s="16" t="s">
        <v>12</v>
      </c>
      <c r="AC36" s="27"/>
      <c r="AD36" s="27">
        <v>100</v>
      </c>
      <c r="AE36" s="27">
        <v>100</v>
      </c>
      <c r="AF36" s="27">
        <v>100</v>
      </c>
      <c r="AG36" s="27">
        <v>100</v>
      </c>
      <c r="AH36" s="27">
        <v>100</v>
      </c>
    </row>
    <row r="37" spans="1:34" x14ac:dyDescent="0.3">
      <c r="A37" s="13">
        <v>32000</v>
      </c>
      <c r="B37" s="13">
        <v>32999</v>
      </c>
      <c r="C37" s="13"/>
      <c r="D37" s="16" t="s">
        <v>9</v>
      </c>
      <c r="E37" s="27"/>
      <c r="F37" s="27"/>
      <c r="G37" s="27">
        <v>100</v>
      </c>
      <c r="H37" s="27">
        <v>100</v>
      </c>
      <c r="I37" s="27">
        <v>100</v>
      </c>
      <c r="J37" s="27">
        <v>100</v>
      </c>
      <c r="L37" s="16" t="s">
        <v>10</v>
      </c>
      <c r="M37" s="27"/>
      <c r="N37" s="27"/>
      <c r="O37" s="27">
        <v>100</v>
      </c>
      <c r="P37" s="27">
        <v>100</v>
      </c>
      <c r="Q37" s="27">
        <v>100</v>
      </c>
      <c r="R37" s="27">
        <v>100</v>
      </c>
      <c r="T37" s="16" t="s">
        <v>11</v>
      </c>
      <c r="U37" s="27"/>
      <c r="V37" s="27"/>
      <c r="W37" s="27">
        <v>100</v>
      </c>
      <c r="X37" s="27">
        <v>100</v>
      </c>
      <c r="Y37" s="27">
        <v>100</v>
      </c>
      <c r="Z37" s="27">
        <v>100</v>
      </c>
      <c r="AB37" s="16" t="s">
        <v>12</v>
      </c>
      <c r="AC37" s="27"/>
      <c r="AD37" s="27"/>
      <c r="AE37" s="27">
        <v>100</v>
      </c>
      <c r="AF37" s="27">
        <v>100</v>
      </c>
      <c r="AG37" s="27">
        <v>100</v>
      </c>
      <c r="AH37" s="27">
        <v>100</v>
      </c>
    </row>
    <row r="38" spans="1:34" x14ac:dyDescent="0.3">
      <c r="A38" s="13">
        <v>33000</v>
      </c>
      <c r="B38" s="13">
        <v>33999</v>
      </c>
      <c r="C38" s="13"/>
      <c r="D38" s="16" t="s">
        <v>9</v>
      </c>
      <c r="E38" s="27"/>
      <c r="F38" s="27"/>
      <c r="G38" s="27">
        <v>100</v>
      </c>
      <c r="H38" s="27">
        <v>100</v>
      </c>
      <c r="I38" s="27">
        <v>100</v>
      </c>
      <c r="J38" s="27">
        <v>100</v>
      </c>
      <c r="L38" s="16" t="s">
        <v>10</v>
      </c>
      <c r="M38" s="27"/>
      <c r="N38" s="27"/>
      <c r="O38" s="27">
        <v>100</v>
      </c>
      <c r="P38" s="27">
        <v>100</v>
      </c>
      <c r="Q38" s="27">
        <v>100</v>
      </c>
      <c r="R38" s="27">
        <v>100</v>
      </c>
      <c r="T38" s="16" t="s">
        <v>11</v>
      </c>
      <c r="U38" s="27"/>
      <c r="V38" s="27"/>
      <c r="W38" s="27">
        <v>100</v>
      </c>
      <c r="X38" s="27">
        <v>100</v>
      </c>
      <c r="Y38" s="27">
        <v>100</v>
      </c>
      <c r="Z38" s="27">
        <v>100</v>
      </c>
      <c r="AB38" s="16" t="s">
        <v>12</v>
      </c>
      <c r="AC38" s="27"/>
      <c r="AD38" s="27"/>
      <c r="AE38" s="27">
        <v>100</v>
      </c>
      <c r="AF38" s="27">
        <v>100</v>
      </c>
      <c r="AG38" s="27">
        <v>100</v>
      </c>
      <c r="AH38" s="27">
        <v>100</v>
      </c>
    </row>
    <row r="39" spans="1:34" x14ac:dyDescent="0.3">
      <c r="A39" s="13">
        <v>34000</v>
      </c>
      <c r="B39" s="13">
        <v>34999</v>
      </c>
      <c r="C39" s="13"/>
      <c r="D39" s="16" t="s">
        <v>9</v>
      </c>
      <c r="E39" s="27"/>
      <c r="F39" s="27"/>
      <c r="G39" s="27">
        <v>100</v>
      </c>
      <c r="H39" s="27">
        <v>100</v>
      </c>
      <c r="I39" s="27">
        <v>100</v>
      </c>
      <c r="J39" s="27">
        <v>100</v>
      </c>
      <c r="L39" s="16" t="s">
        <v>10</v>
      </c>
      <c r="M39" s="27"/>
      <c r="N39" s="27"/>
      <c r="O39" s="27">
        <v>100</v>
      </c>
      <c r="P39" s="27">
        <v>100</v>
      </c>
      <c r="Q39" s="27">
        <v>100</v>
      </c>
      <c r="R39" s="27">
        <v>100</v>
      </c>
      <c r="T39" s="16" t="s">
        <v>11</v>
      </c>
      <c r="U39" s="27"/>
      <c r="V39" s="27"/>
      <c r="W39" s="27">
        <v>100</v>
      </c>
      <c r="X39" s="27">
        <v>100</v>
      </c>
      <c r="Y39" s="27">
        <v>100</v>
      </c>
      <c r="Z39" s="27">
        <v>100</v>
      </c>
      <c r="AB39" s="16" t="s">
        <v>12</v>
      </c>
      <c r="AC39" s="27"/>
      <c r="AD39" s="27"/>
      <c r="AE39" s="27">
        <v>100</v>
      </c>
      <c r="AF39" s="27">
        <v>100</v>
      </c>
      <c r="AG39" s="27">
        <v>100</v>
      </c>
      <c r="AH39" s="27">
        <v>100</v>
      </c>
    </row>
    <row r="40" spans="1:34" x14ac:dyDescent="0.3">
      <c r="A40" s="13">
        <v>35000</v>
      </c>
      <c r="B40" s="13">
        <v>35999</v>
      </c>
      <c r="D40" s="16" t="s">
        <v>9</v>
      </c>
      <c r="E40" s="27"/>
      <c r="F40" s="27"/>
      <c r="G40" s="27">
        <v>100</v>
      </c>
      <c r="H40" s="27">
        <v>100</v>
      </c>
      <c r="I40" s="27">
        <v>100</v>
      </c>
      <c r="J40" s="27">
        <v>100</v>
      </c>
      <c r="L40" s="16" t="s">
        <v>10</v>
      </c>
      <c r="M40" s="27"/>
      <c r="N40" s="27"/>
      <c r="O40" s="27">
        <v>100</v>
      </c>
      <c r="P40" s="27">
        <v>100</v>
      </c>
      <c r="Q40" s="27">
        <v>100</v>
      </c>
      <c r="R40" s="27">
        <v>100</v>
      </c>
      <c r="T40" s="16" t="s">
        <v>11</v>
      </c>
      <c r="U40" s="27"/>
      <c r="V40" s="27"/>
      <c r="W40" s="27">
        <v>100</v>
      </c>
      <c r="X40" s="27">
        <v>100</v>
      </c>
      <c r="Y40" s="27">
        <v>100</v>
      </c>
      <c r="Z40" s="27">
        <v>100</v>
      </c>
      <c r="AB40" s="16" t="s">
        <v>12</v>
      </c>
      <c r="AC40" s="27"/>
      <c r="AD40" s="27"/>
      <c r="AE40" s="27">
        <v>100</v>
      </c>
      <c r="AF40" s="27">
        <v>100</v>
      </c>
      <c r="AG40" s="27">
        <v>100</v>
      </c>
      <c r="AH40" s="27">
        <v>100</v>
      </c>
    </row>
    <row r="41" spans="1:34" x14ac:dyDescent="0.3">
      <c r="A41" s="13">
        <v>36000</v>
      </c>
      <c r="B41" s="13">
        <v>36999</v>
      </c>
      <c r="D41" s="16" t="s">
        <v>9</v>
      </c>
      <c r="E41" s="27"/>
      <c r="F41" s="27"/>
      <c r="G41" s="27">
        <v>100</v>
      </c>
      <c r="H41" s="27">
        <v>100</v>
      </c>
      <c r="I41" s="27">
        <v>100</v>
      </c>
      <c r="J41" s="27">
        <v>100</v>
      </c>
      <c r="L41" s="16" t="s">
        <v>10</v>
      </c>
      <c r="M41" s="27"/>
      <c r="N41" s="27"/>
      <c r="O41" s="27">
        <v>100</v>
      </c>
      <c r="P41" s="27">
        <v>100</v>
      </c>
      <c r="Q41" s="27">
        <v>100</v>
      </c>
      <c r="R41" s="27">
        <v>100</v>
      </c>
      <c r="T41" s="16" t="s">
        <v>11</v>
      </c>
      <c r="U41" s="27"/>
      <c r="V41" s="27"/>
      <c r="W41" s="27">
        <v>100</v>
      </c>
      <c r="X41" s="27">
        <v>100</v>
      </c>
      <c r="Y41" s="27">
        <v>100</v>
      </c>
      <c r="Z41" s="27">
        <v>100</v>
      </c>
      <c r="AB41" s="16" t="s">
        <v>12</v>
      </c>
      <c r="AC41" s="27"/>
      <c r="AD41" s="27"/>
      <c r="AE41" s="27">
        <v>100</v>
      </c>
      <c r="AF41" s="27">
        <v>100</v>
      </c>
      <c r="AG41" s="27">
        <v>100</v>
      </c>
      <c r="AH41" s="27">
        <v>100</v>
      </c>
    </row>
    <row r="42" spans="1:34" x14ac:dyDescent="0.3">
      <c r="A42" s="13">
        <v>37000</v>
      </c>
      <c r="B42" s="13">
        <v>37999</v>
      </c>
      <c r="D42" s="16" t="s">
        <v>9</v>
      </c>
      <c r="E42" s="27"/>
      <c r="F42" s="27"/>
      <c r="G42" s="27">
        <v>100</v>
      </c>
      <c r="H42" s="27">
        <v>100</v>
      </c>
      <c r="I42" s="27">
        <v>100</v>
      </c>
      <c r="J42" s="27">
        <v>100</v>
      </c>
      <c r="L42" s="16" t="s">
        <v>10</v>
      </c>
      <c r="M42" s="27"/>
      <c r="N42" s="27"/>
      <c r="O42" s="27">
        <v>100</v>
      </c>
      <c r="P42" s="27">
        <v>100</v>
      </c>
      <c r="Q42" s="27">
        <v>100</v>
      </c>
      <c r="R42" s="27">
        <v>100</v>
      </c>
      <c r="T42" s="16" t="s">
        <v>11</v>
      </c>
      <c r="U42" s="27"/>
      <c r="V42" s="27"/>
      <c r="W42" s="27">
        <v>100</v>
      </c>
      <c r="X42" s="27">
        <v>100</v>
      </c>
      <c r="Y42" s="27">
        <v>100</v>
      </c>
      <c r="Z42" s="27">
        <v>100</v>
      </c>
      <c r="AB42" s="16" t="s">
        <v>12</v>
      </c>
      <c r="AC42" s="27"/>
      <c r="AD42" s="27"/>
      <c r="AE42" s="27">
        <v>100</v>
      </c>
      <c r="AF42" s="27">
        <v>100</v>
      </c>
      <c r="AG42" s="27">
        <v>100</v>
      </c>
      <c r="AH42" s="27">
        <v>100</v>
      </c>
    </row>
    <row r="43" spans="1:34" x14ac:dyDescent="0.3">
      <c r="A43" s="13">
        <v>38000</v>
      </c>
      <c r="B43" s="13">
        <v>38999</v>
      </c>
      <c r="D43" s="16" t="s">
        <v>9</v>
      </c>
      <c r="E43" s="27"/>
      <c r="F43" s="27"/>
      <c r="G43" s="27">
        <v>100</v>
      </c>
      <c r="H43" s="27">
        <v>100</v>
      </c>
      <c r="I43" s="27">
        <v>100</v>
      </c>
      <c r="J43" s="27">
        <v>100</v>
      </c>
      <c r="L43" s="16" t="s">
        <v>10</v>
      </c>
      <c r="M43" s="27"/>
      <c r="N43" s="27"/>
      <c r="O43" s="27">
        <v>100</v>
      </c>
      <c r="P43" s="27">
        <v>100</v>
      </c>
      <c r="Q43" s="27">
        <v>100</v>
      </c>
      <c r="R43" s="27">
        <v>100</v>
      </c>
      <c r="T43" s="16" t="s">
        <v>11</v>
      </c>
      <c r="U43" s="27"/>
      <c r="V43" s="27"/>
      <c r="W43" s="27">
        <v>100</v>
      </c>
      <c r="X43" s="27">
        <v>100</v>
      </c>
      <c r="Y43" s="27">
        <v>100</v>
      </c>
      <c r="Z43" s="27">
        <v>100</v>
      </c>
      <c r="AB43" s="16" t="s">
        <v>12</v>
      </c>
      <c r="AC43" s="27"/>
      <c r="AD43" s="27"/>
      <c r="AE43" s="27">
        <v>100</v>
      </c>
      <c r="AF43" s="27">
        <v>100</v>
      </c>
      <c r="AG43" s="27">
        <v>100</v>
      </c>
      <c r="AH43" s="27">
        <v>100</v>
      </c>
    </row>
    <row r="44" spans="1:34" x14ac:dyDescent="0.3">
      <c r="A44" s="13">
        <v>39000</v>
      </c>
      <c r="B44" s="13">
        <v>39999</v>
      </c>
      <c r="D44" s="16" t="s">
        <v>9</v>
      </c>
      <c r="E44" s="27"/>
      <c r="F44" s="27"/>
      <c r="G44" s="27">
        <v>100</v>
      </c>
      <c r="H44" s="27">
        <v>100</v>
      </c>
      <c r="I44" s="27">
        <v>100</v>
      </c>
      <c r="J44" s="27">
        <v>100</v>
      </c>
      <c r="L44" s="16" t="s">
        <v>10</v>
      </c>
      <c r="M44" s="27"/>
      <c r="N44" s="27"/>
      <c r="O44" s="27">
        <v>100</v>
      </c>
      <c r="P44" s="27">
        <v>100</v>
      </c>
      <c r="Q44" s="27">
        <v>100</v>
      </c>
      <c r="R44" s="27">
        <v>100</v>
      </c>
      <c r="T44" s="16" t="s">
        <v>11</v>
      </c>
      <c r="U44" s="27"/>
      <c r="V44" s="27"/>
      <c r="W44" s="27">
        <v>100</v>
      </c>
      <c r="X44" s="27">
        <v>100</v>
      </c>
      <c r="Y44" s="27">
        <v>100</v>
      </c>
      <c r="Z44" s="27">
        <v>100</v>
      </c>
      <c r="AB44" s="16" t="s">
        <v>12</v>
      </c>
      <c r="AC44" s="27"/>
      <c r="AD44" s="27"/>
      <c r="AE44" s="27">
        <v>100</v>
      </c>
      <c r="AF44" s="27">
        <v>100</v>
      </c>
      <c r="AG44" s="27">
        <v>100</v>
      </c>
      <c r="AH44" s="27">
        <v>100</v>
      </c>
    </row>
    <row r="45" spans="1:34" x14ac:dyDescent="0.3">
      <c r="A45" s="13">
        <v>40000</v>
      </c>
      <c r="B45" s="13">
        <v>40999</v>
      </c>
      <c r="D45" s="16" t="s">
        <v>9</v>
      </c>
      <c r="E45" s="27"/>
      <c r="F45" s="27"/>
      <c r="G45" s="27"/>
      <c r="H45" s="27">
        <v>100</v>
      </c>
      <c r="I45" s="27">
        <v>100</v>
      </c>
      <c r="J45" s="27">
        <v>100</v>
      </c>
      <c r="L45" s="16" t="s">
        <v>10</v>
      </c>
      <c r="M45" s="27"/>
      <c r="N45" s="27"/>
      <c r="O45" s="27"/>
      <c r="P45" s="27">
        <v>100</v>
      </c>
      <c r="Q45" s="27">
        <v>100</v>
      </c>
      <c r="R45" s="27">
        <v>100</v>
      </c>
      <c r="T45" s="16" t="s">
        <v>11</v>
      </c>
      <c r="U45" s="27"/>
      <c r="V45" s="27"/>
      <c r="W45" s="27"/>
      <c r="X45" s="27">
        <v>100</v>
      </c>
      <c r="Y45" s="27">
        <v>100</v>
      </c>
      <c r="Z45" s="27">
        <v>100</v>
      </c>
      <c r="AB45" s="16" t="s">
        <v>12</v>
      </c>
      <c r="AC45" s="27"/>
      <c r="AD45" s="27"/>
      <c r="AE45" s="27"/>
      <c r="AF45" s="27">
        <v>100</v>
      </c>
      <c r="AG45" s="27">
        <v>100</v>
      </c>
      <c r="AH45" s="27">
        <v>100</v>
      </c>
    </row>
    <row r="46" spans="1:34" x14ac:dyDescent="0.3">
      <c r="A46" s="13">
        <v>41000</v>
      </c>
      <c r="B46" s="13">
        <v>41999</v>
      </c>
      <c r="D46" s="16" t="s">
        <v>9</v>
      </c>
      <c r="E46" s="27"/>
      <c r="F46" s="27"/>
      <c r="G46" s="27"/>
      <c r="H46" s="27">
        <v>100</v>
      </c>
      <c r="I46" s="27">
        <v>100</v>
      </c>
      <c r="J46" s="27">
        <v>100</v>
      </c>
      <c r="L46" s="16" t="s">
        <v>10</v>
      </c>
      <c r="M46" s="27"/>
      <c r="N46" s="27"/>
      <c r="O46" s="27"/>
      <c r="P46" s="27">
        <v>100</v>
      </c>
      <c r="Q46" s="27">
        <v>100</v>
      </c>
      <c r="R46" s="27">
        <v>100</v>
      </c>
      <c r="T46" s="16" t="s">
        <v>11</v>
      </c>
      <c r="U46" s="27"/>
      <c r="V46" s="27"/>
      <c r="W46" s="27"/>
      <c r="X46" s="27">
        <v>100</v>
      </c>
      <c r="Y46" s="27">
        <v>100</v>
      </c>
      <c r="Z46" s="27">
        <v>100</v>
      </c>
      <c r="AB46" s="16" t="s">
        <v>12</v>
      </c>
      <c r="AC46" s="27"/>
      <c r="AD46" s="27"/>
      <c r="AE46" s="27"/>
      <c r="AF46" s="27">
        <v>100</v>
      </c>
      <c r="AG46" s="27">
        <v>100</v>
      </c>
      <c r="AH46" s="27">
        <v>100</v>
      </c>
    </row>
    <row r="47" spans="1:34" x14ac:dyDescent="0.3">
      <c r="A47" s="13">
        <v>42000</v>
      </c>
      <c r="B47" s="13">
        <v>42999</v>
      </c>
      <c r="D47" s="16" t="s">
        <v>9</v>
      </c>
      <c r="E47" s="27"/>
      <c r="F47" s="27"/>
      <c r="G47" s="27"/>
      <c r="H47" s="27">
        <v>100</v>
      </c>
      <c r="I47" s="27">
        <v>100</v>
      </c>
      <c r="J47" s="27">
        <v>100</v>
      </c>
      <c r="L47" s="16" t="s">
        <v>10</v>
      </c>
      <c r="M47" s="27"/>
      <c r="N47" s="27"/>
      <c r="O47" s="27"/>
      <c r="P47" s="27">
        <v>100</v>
      </c>
      <c r="Q47" s="27">
        <v>100</v>
      </c>
      <c r="R47" s="27">
        <v>100</v>
      </c>
      <c r="T47" s="16" t="s">
        <v>11</v>
      </c>
      <c r="U47" s="27"/>
      <c r="V47" s="27"/>
      <c r="W47" s="27"/>
      <c r="X47" s="27">
        <v>100</v>
      </c>
      <c r="Y47" s="27">
        <v>100</v>
      </c>
      <c r="Z47" s="27">
        <v>100</v>
      </c>
      <c r="AB47" s="16" t="s">
        <v>12</v>
      </c>
      <c r="AC47" s="27"/>
      <c r="AD47" s="27"/>
      <c r="AE47" s="27"/>
      <c r="AF47" s="27">
        <v>100</v>
      </c>
      <c r="AG47" s="27">
        <v>100</v>
      </c>
      <c r="AH47" s="27">
        <v>100</v>
      </c>
    </row>
    <row r="48" spans="1:34" x14ac:dyDescent="0.3">
      <c r="A48" s="13">
        <v>43000</v>
      </c>
      <c r="B48" s="13">
        <v>43999</v>
      </c>
      <c r="D48" s="16" t="s">
        <v>9</v>
      </c>
      <c r="E48" s="27"/>
      <c r="F48" s="27"/>
      <c r="G48" s="27"/>
      <c r="H48" s="27">
        <v>100</v>
      </c>
      <c r="I48" s="27">
        <v>100</v>
      </c>
      <c r="J48" s="27">
        <v>100</v>
      </c>
      <c r="L48" s="16" t="s">
        <v>10</v>
      </c>
      <c r="M48" s="27"/>
      <c r="N48" s="27"/>
      <c r="O48" s="27"/>
      <c r="P48" s="27">
        <v>100</v>
      </c>
      <c r="Q48" s="27">
        <v>100</v>
      </c>
      <c r="R48" s="27">
        <v>100</v>
      </c>
      <c r="T48" s="16" t="s">
        <v>11</v>
      </c>
      <c r="U48" s="27"/>
      <c r="V48" s="27"/>
      <c r="W48" s="27"/>
      <c r="X48" s="27">
        <v>100</v>
      </c>
      <c r="Y48" s="27">
        <v>100</v>
      </c>
      <c r="Z48" s="27">
        <v>100</v>
      </c>
      <c r="AB48" s="16" t="s">
        <v>12</v>
      </c>
      <c r="AC48" s="27"/>
      <c r="AD48" s="27"/>
      <c r="AE48" s="27"/>
      <c r="AF48" s="27">
        <v>100</v>
      </c>
      <c r="AG48" s="27">
        <v>100</v>
      </c>
      <c r="AH48" s="27">
        <v>100</v>
      </c>
    </row>
    <row r="49" spans="1:34" x14ac:dyDescent="0.3">
      <c r="A49" s="13">
        <v>44000</v>
      </c>
      <c r="B49" s="13">
        <v>44999</v>
      </c>
      <c r="D49" s="16" t="s">
        <v>9</v>
      </c>
      <c r="E49" s="27"/>
      <c r="F49" s="27"/>
      <c r="G49" s="27"/>
      <c r="H49" s="27">
        <v>100</v>
      </c>
      <c r="I49" s="27">
        <v>100</v>
      </c>
      <c r="J49" s="27">
        <v>100</v>
      </c>
      <c r="L49" s="16" t="s">
        <v>10</v>
      </c>
      <c r="M49" s="27"/>
      <c r="N49" s="27"/>
      <c r="O49" s="27"/>
      <c r="P49" s="27">
        <v>100</v>
      </c>
      <c r="Q49" s="27">
        <v>100</v>
      </c>
      <c r="R49" s="27">
        <v>100</v>
      </c>
      <c r="T49" s="16" t="s">
        <v>11</v>
      </c>
      <c r="U49" s="27"/>
      <c r="V49" s="27"/>
      <c r="W49" s="27"/>
      <c r="X49" s="27">
        <v>100</v>
      </c>
      <c r="Y49" s="27">
        <v>100</v>
      </c>
      <c r="Z49" s="27">
        <v>100</v>
      </c>
      <c r="AB49" s="16" t="s">
        <v>12</v>
      </c>
      <c r="AC49" s="27"/>
      <c r="AD49" s="27"/>
      <c r="AE49" s="27"/>
      <c r="AF49" s="27">
        <v>100</v>
      </c>
      <c r="AG49" s="27">
        <v>100</v>
      </c>
      <c r="AH49" s="27">
        <v>100</v>
      </c>
    </row>
    <row r="50" spans="1:34" x14ac:dyDescent="0.3">
      <c r="A50" s="13">
        <v>45000</v>
      </c>
      <c r="B50" s="13">
        <v>45999</v>
      </c>
      <c r="D50" s="16" t="s">
        <v>9</v>
      </c>
      <c r="E50" s="27"/>
      <c r="F50" s="27"/>
      <c r="G50" s="27"/>
      <c r="H50" s="27">
        <v>100</v>
      </c>
      <c r="I50" s="27">
        <v>100</v>
      </c>
      <c r="J50" s="27">
        <v>100</v>
      </c>
      <c r="L50" s="16" t="s">
        <v>10</v>
      </c>
      <c r="M50" s="27"/>
      <c r="N50" s="27"/>
      <c r="O50" s="27"/>
      <c r="P50" s="27">
        <v>100</v>
      </c>
      <c r="Q50" s="27">
        <v>100</v>
      </c>
      <c r="R50" s="27">
        <v>100</v>
      </c>
      <c r="T50" s="16" t="s">
        <v>11</v>
      </c>
      <c r="U50" s="27"/>
      <c r="V50" s="27"/>
      <c r="W50" s="27"/>
      <c r="X50" s="27">
        <v>100</v>
      </c>
      <c r="Y50" s="27">
        <v>100</v>
      </c>
      <c r="Z50" s="27">
        <v>100</v>
      </c>
      <c r="AB50" s="16" t="s">
        <v>12</v>
      </c>
      <c r="AC50" s="27"/>
      <c r="AD50" s="27"/>
      <c r="AE50" s="27"/>
      <c r="AF50" s="27">
        <v>100</v>
      </c>
      <c r="AG50" s="27">
        <v>100</v>
      </c>
      <c r="AH50" s="27">
        <v>100</v>
      </c>
    </row>
    <row r="51" spans="1:34" x14ac:dyDescent="0.3">
      <c r="A51" s="13">
        <v>46000</v>
      </c>
      <c r="B51" s="13">
        <v>46999</v>
      </c>
      <c r="D51" s="16" t="s">
        <v>9</v>
      </c>
      <c r="E51" s="27"/>
      <c r="F51" s="27"/>
      <c r="G51" s="27"/>
      <c r="H51" s="27">
        <v>100</v>
      </c>
      <c r="I51" s="27">
        <v>100</v>
      </c>
      <c r="J51" s="27">
        <v>100</v>
      </c>
      <c r="L51" s="16" t="s">
        <v>10</v>
      </c>
      <c r="M51" s="27"/>
      <c r="N51" s="27"/>
      <c r="O51" s="27"/>
      <c r="P51" s="27">
        <v>100</v>
      </c>
      <c r="Q51" s="27">
        <v>100</v>
      </c>
      <c r="R51" s="27">
        <v>100</v>
      </c>
      <c r="T51" s="16" t="s">
        <v>11</v>
      </c>
      <c r="U51" s="27"/>
      <c r="V51" s="27"/>
      <c r="W51" s="27"/>
      <c r="X51" s="27">
        <v>100</v>
      </c>
      <c r="Y51" s="27">
        <v>100</v>
      </c>
      <c r="Z51" s="27">
        <v>100</v>
      </c>
      <c r="AB51" s="16" t="s">
        <v>12</v>
      </c>
      <c r="AC51" s="27"/>
      <c r="AD51" s="27"/>
      <c r="AE51" s="27"/>
      <c r="AF51" s="27">
        <v>100</v>
      </c>
      <c r="AG51" s="27">
        <v>100</v>
      </c>
      <c r="AH51" s="27">
        <v>100</v>
      </c>
    </row>
    <row r="52" spans="1:34" x14ac:dyDescent="0.3">
      <c r="A52" s="13">
        <v>47000</v>
      </c>
      <c r="B52" s="13">
        <v>47999</v>
      </c>
      <c r="D52" s="16" t="s">
        <v>9</v>
      </c>
      <c r="E52" s="27"/>
      <c r="F52" s="27"/>
      <c r="G52" s="27"/>
      <c r="H52" s="27">
        <v>100</v>
      </c>
      <c r="I52" s="27">
        <v>100</v>
      </c>
      <c r="J52" s="27">
        <v>100</v>
      </c>
      <c r="L52" s="16" t="s">
        <v>10</v>
      </c>
      <c r="M52" s="27"/>
      <c r="N52" s="27"/>
      <c r="O52" s="27"/>
      <c r="P52" s="27">
        <v>100</v>
      </c>
      <c r="Q52" s="27">
        <v>100</v>
      </c>
      <c r="R52" s="27">
        <v>100</v>
      </c>
      <c r="T52" s="16" t="s">
        <v>11</v>
      </c>
      <c r="U52" s="27"/>
      <c r="V52" s="27"/>
      <c r="W52" s="27"/>
      <c r="X52" s="27">
        <v>100</v>
      </c>
      <c r="Y52" s="27">
        <v>100</v>
      </c>
      <c r="Z52" s="27">
        <v>100</v>
      </c>
      <c r="AB52" s="16" t="s">
        <v>12</v>
      </c>
      <c r="AC52" s="27"/>
      <c r="AD52" s="27"/>
      <c r="AE52" s="27"/>
      <c r="AF52" s="27">
        <v>100</v>
      </c>
      <c r="AG52" s="27">
        <v>100</v>
      </c>
      <c r="AH52" s="27">
        <v>100</v>
      </c>
    </row>
    <row r="53" spans="1:34" x14ac:dyDescent="0.3">
      <c r="A53" s="13">
        <v>48000</v>
      </c>
      <c r="B53" s="13">
        <v>48999</v>
      </c>
      <c r="D53" s="16" t="s">
        <v>9</v>
      </c>
      <c r="E53" s="27"/>
      <c r="F53" s="27"/>
      <c r="G53" s="27"/>
      <c r="H53" s="27">
        <v>100</v>
      </c>
      <c r="I53" s="27">
        <v>100</v>
      </c>
      <c r="J53" s="27">
        <v>100</v>
      </c>
      <c r="L53" s="16" t="s">
        <v>10</v>
      </c>
      <c r="M53" s="27"/>
      <c r="N53" s="27"/>
      <c r="O53" s="27"/>
      <c r="P53" s="27">
        <v>100</v>
      </c>
      <c r="Q53" s="27">
        <v>100</v>
      </c>
      <c r="R53" s="27">
        <v>100</v>
      </c>
      <c r="T53" s="16" t="s">
        <v>11</v>
      </c>
      <c r="U53" s="27"/>
      <c r="V53" s="27"/>
      <c r="W53" s="27"/>
      <c r="X53" s="27">
        <v>100</v>
      </c>
      <c r="Y53" s="27">
        <v>100</v>
      </c>
      <c r="Z53" s="27">
        <v>100</v>
      </c>
      <c r="AB53" s="16" t="s">
        <v>12</v>
      </c>
      <c r="AC53" s="27"/>
      <c r="AD53" s="27"/>
      <c r="AE53" s="27"/>
      <c r="AF53" s="27">
        <v>100</v>
      </c>
      <c r="AG53" s="27">
        <v>100</v>
      </c>
      <c r="AH53" s="27">
        <v>100</v>
      </c>
    </row>
    <row r="54" spans="1:34" x14ac:dyDescent="0.3">
      <c r="A54" s="13">
        <v>49000</v>
      </c>
      <c r="B54" s="13">
        <v>49999</v>
      </c>
      <c r="D54" s="16" t="s">
        <v>9</v>
      </c>
      <c r="E54" s="27"/>
      <c r="F54" s="27"/>
      <c r="G54" s="27"/>
      <c r="H54" s="27"/>
      <c r="I54" s="27">
        <v>100</v>
      </c>
      <c r="J54" s="27">
        <v>100</v>
      </c>
      <c r="L54" s="16" t="s">
        <v>10</v>
      </c>
      <c r="M54" s="27"/>
      <c r="N54" s="27"/>
      <c r="O54" s="27"/>
      <c r="P54" s="27"/>
      <c r="Q54" s="27">
        <v>100</v>
      </c>
      <c r="R54" s="27">
        <v>100</v>
      </c>
      <c r="T54" s="16" t="s">
        <v>11</v>
      </c>
      <c r="U54" s="27"/>
      <c r="V54" s="27"/>
      <c r="W54" s="27"/>
      <c r="X54" s="27"/>
      <c r="Y54" s="27">
        <v>100</v>
      </c>
      <c r="Z54" s="27">
        <v>100</v>
      </c>
      <c r="AB54" s="16" t="s">
        <v>12</v>
      </c>
      <c r="AC54" s="27"/>
      <c r="AD54" s="27"/>
      <c r="AE54" s="27"/>
      <c r="AF54" s="27"/>
      <c r="AG54" s="27">
        <v>100</v>
      </c>
      <c r="AH54" s="27">
        <v>100</v>
      </c>
    </row>
    <row r="55" spans="1:34" x14ac:dyDescent="0.3">
      <c r="A55" s="13">
        <v>50000</v>
      </c>
      <c r="B55" s="13">
        <v>50999</v>
      </c>
      <c r="D55" s="16" t="s">
        <v>9</v>
      </c>
      <c r="E55" s="27"/>
      <c r="F55" s="27"/>
      <c r="G55" s="27"/>
      <c r="H55" s="27"/>
      <c r="I55" s="27">
        <v>100</v>
      </c>
      <c r="J55" s="27">
        <v>100</v>
      </c>
      <c r="L55" s="16" t="s">
        <v>10</v>
      </c>
      <c r="M55" s="27"/>
      <c r="N55" s="27"/>
      <c r="O55" s="27"/>
      <c r="P55" s="27"/>
      <c r="Q55" s="27">
        <v>100</v>
      </c>
      <c r="R55" s="27">
        <v>100</v>
      </c>
      <c r="T55" s="16" t="s">
        <v>11</v>
      </c>
      <c r="U55" s="27"/>
      <c r="V55" s="27"/>
      <c r="W55" s="27"/>
      <c r="X55" s="27"/>
      <c r="Y55" s="27">
        <v>100</v>
      </c>
      <c r="Z55" s="27">
        <v>100</v>
      </c>
      <c r="AB55" s="16" t="s">
        <v>12</v>
      </c>
      <c r="AC55" s="27"/>
      <c r="AD55" s="27"/>
      <c r="AE55" s="27"/>
      <c r="AF55" s="27"/>
      <c r="AG55" s="27">
        <v>100</v>
      </c>
      <c r="AH55" s="27">
        <v>100</v>
      </c>
    </row>
    <row r="56" spans="1:34" x14ac:dyDescent="0.3">
      <c r="A56" s="13">
        <v>51000</v>
      </c>
      <c r="B56" s="13">
        <v>51999</v>
      </c>
      <c r="D56" s="16" t="s">
        <v>9</v>
      </c>
      <c r="E56" s="27"/>
      <c r="F56" s="27"/>
      <c r="G56" s="27"/>
      <c r="H56" s="27"/>
      <c r="I56" s="27">
        <v>100</v>
      </c>
      <c r="J56" s="27">
        <v>100</v>
      </c>
      <c r="L56" s="16" t="s">
        <v>10</v>
      </c>
      <c r="M56" s="27"/>
      <c r="N56" s="27"/>
      <c r="O56" s="27"/>
      <c r="P56" s="27"/>
      <c r="Q56" s="27">
        <v>100</v>
      </c>
      <c r="R56" s="27">
        <v>100</v>
      </c>
      <c r="T56" s="16" t="s">
        <v>11</v>
      </c>
      <c r="U56" s="27"/>
      <c r="V56" s="27"/>
      <c r="W56" s="27"/>
      <c r="X56" s="27"/>
      <c r="Y56" s="27">
        <v>100</v>
      </c>
      <c r="Z56" s="27">
        <v>100</v>
      </c>
      <c r="AB56" s="16" t="s">
        <v>12</v>
      </c>
      <c r="AC56" s="27"/>
      <c r="AD56" s="27"/>
      <c r="AE56" s="27"/>
      <c r="AF56" s="27"/>
      <c r="AG56" s="27">
        <v>100</v>
      </c>
      <c r="AH56" s="27">
        <v>100</v>
      </c>
    </row>
    <row r="57" spans="1:34" x14ac:dyDescent="0.3">
      <c r="A57" s="13">
        <v>52000</v>
      </c>
      <c r="B57" s="13">
        <v>52999</v>
      </c>
      <c r="D57" s="16" t="s">
        <v>9</v>
      </c>
      <c r="E57" s="27"/>
      <c r="F57" s="27"/>
      <c r="G57" s="27"/>
      <c r="H57" s="27"/>
      <c r="I57" s="27">
        <v>100</v>
      </c>
      <c r="J57" s="27">
        <v>100</v>
      </c>
      <c r="L57" s="16" t="s">
        <v>10</v>
      </c>
      <c r="M57" s="27"/>
      <c r="N57" s="27"/>
      <c r="O57" s="27"/>
      <c r="P57" s="27"/>
      <c r="Q57" s="27">
        <v>100</v>
      </c>
      <c r="R57" s="27">
        <v>100</v>
      </c>
      <c r="T57" s="16" t="s">
        <v>11</v>
      </c>
      <c r="U57" s="27"/>
      <c r="V57" s="27"/>
      <c r="W57" s="27"/>
      <c r="X57" s="27"/>
      <c r="Y57" s="27">
        <v>100</v>
      </c>
      <c r="Z57" s="27">
        <v>100</v>
      </c>
      <c r="AB57" s="16" t="s">
        <v>12</v>
      </c>
      <c r="AC57" s="27"/>
      <c r="AD57" s="27"/>
      <c r="AE57" s="27"/>
      <c r="AF57" s="27"/>
      <c r="AG57" s="27">
        <v>100</v>
      </c>
      <c r="AH57" s="27">
        <v>100</v>
      </c>
    </row>
    <row r="58" spans="1:34" x14ac:dyDescent="0.3">
      <c r="A58" s="13">
        <v>53000</v>
      </c>
      <c r="B58" s="13">
        <v>53999</v>
      </c>
      <c r="D58" s="16" t="s">
        <v>9</v>
      </c>
      <c r="E58" s="27"/>
      <c r="F58" s="27"/>
      <c r="G58" s="27"/>
      <c r="H58" s="27"/>
      <c r="I58" s="27">
        <v>100</v>
      </c>
      <c r="J58" s="27">
        <v>100</v>
      </c>
      <c r="L58" s="16" t="s">
        <v>10</v>
      </c>
      <c r="M58" s="27"/>
      <c r="N58" s="27"/>
      <c r="O58" s="27"/>
      <c r="P58" s="27"/>
      <c r="Q58" s="27">
        <v>100</v>
      </c>
      <c r="R58" s="27">
        <v>100</v>
      </c>
      <c r="T58" s="16" t="s">
        <v>11</v>
      </c>
      <c r="U58" s="27"/>
      <c r="V58" s="27"/>
      <c r="W58" s="27"/>
      <c r="X58" s="27"/>
      <c r="Y58" s="27">
        <v>100</v>
      </c>
      <c r="Z58" s="27">
        <v>100</v>
      </c>
      <c r="AB58" s="16" t="s">
        <v>12</v>
      </c>
      <c r="AC58" s="27"/>
      <c r="AD58" s="27"/>
      <c r="AE58" s="27"/>
      <c r="AF58" s="27"/>
      <c r="AG58" s="27">
        <v>100</v>
      </c>
      <c r="AH58" s="27">
        <v>100</v>
      </c>
    </row>
    <row r="59" spans="1:34" x14ac:dyDescent="0.3">
      <c r="A59" s="13">
        <v>54000</v>
      </c>
      <c r="B59" s="13">
        <v>54999</v>
      </c>
      <c r="D59" s="16" t="s">
        <v>9</v>
      </c>
      <c r="E59" s="27"/>
      <c r="F59" s="27"/>
      <c r="G59" s="27"/>
      <c r="H59" s="27"/>
      <c r="I59" s="27">
        <v>100</v>
      </c>
      <c r="J59" s="27">
        <v>100</v>
      </c>
      <c r="L59" s="16" t="s">
        <v>10</v>
      </c>
      <c r="M59" s="27"/>
      <c r="N59" s="27"/>
      <c r="O59" s="27"/>
      <c r="P59" s="27"/>
      <c r="Q59" s="27">
        <v>100</v>
      </c>
      <c r="R59" s="27">
        <v>100</v>
      </c>
      <c r="T59" s="16" t="s">
        <v>11</v>
      </c>
      <c r="U59" s="27"/>
      <c r="V59" s="27"/>
      <c r="W59" s="27"/>
      <c r="X59" s="27"/>
      <c r="Y59" s="27">
        <v>100</v>
      </c>
      <c r="Z59" s="27">
        <v>100</v>
      </c>
      <c r="AB59" s="16" t="s">
        <v>12</v>
      </c>
      <c r="AC59" s="27"/>
      <c r="AD59" s="27"/>
      <c r="AE59" s="27"/>
      <c r="AF59" s="27"/>
      <c r="AG59" s="27">
        <v>100</v>
      </c>
      <c r="AH59" s="27">
        <v>100</v>
      </c>
    </row>
    <row r="60" spans="1:34" x14ac:dyDescent="0.3">
      <c r="A60" s="13">
        <v>55000</v>
      </c>
      <c r="B60" s="13">
        <v>55999</v>
      </c>
      <c r="D60" s="16" t="s">
        <v>9</v>
      </c>
      <c r="E60" s="27"/>
      <c r="F60" s="27"/>
      <c r="G60" s="27"/>
      <c r="H60" s="27"/>
      <c r="I60" s="27">
        <v>100</v>
      </c>
      <c r="J60" s="27">
        <v>100</v>
      </c>
      <c r="L60" s="16" t="s">
        <v>10</v>
      </c>
      <c r="M60" s="27"/>
      <c r="N60" s="27"/>
      <c r="O60" s="27"/>
      <c r="P60" s="27"/>
      <c r="Q60" s="27">
        <v>100</v>
      </c>
      <c r="R60" s="27">
        <v>100</v>
      </c>
      <c r="T60" s="16" t="s">
        <v>11</v>
      </c>
      <c r="U60" s="27"/>
      <c r="V60" s="27"/>
      <c r="W60" s="27"/>
      <c r="X60" s="27"/>
      <c r="Y60" s="27">
        <v>100</v>
      </c>
      <c r="Z60" s="27">
        <v>100</v>
      </c>
      <c r="AB60" s="16" t="s">
        <v>12</v>
      </c>
      <c r="AC60" s="27"/>
      <c r="AD60" s="27"/>
      <c r="AE60" s="27"/>
      <c r="AF60" s="27"/>
      <c r="AG60" s="27">
        <v>100</v>
      </c>
      <c r="AH60" s="27">
        <v>100</v>
      </c>
    </row>
    <row r="61" spans="1:34" x14ac:dyDescent="0.3">
      <c r="A61" s="13">
        <v>56000</v>
      </c>
      <c r="B61" s="13">
        <v>56999</v>
      </c>
      <c r="D61" s="16" t="s">
        <v>9</v>
      </c>
      <c r="E61" s="27"/>
      <c r="F61" s="27"/>
      <c r="G61" s="27"/>
      <c r="H61" s="27"/>
      <c r="I61" s="27">
        <v>100</v>
      </c>
      <c r="J61" s="27">
        <v>100</v>
      </c>
      <c r="L61" s="16" t="s">
        <v>10</v>
      </c>
      <c r="M61" s="27"/>
      <c r="N61" s="27"/>
      <c r="O61" s="27"/>
      <c r="P61" s="27"/>
      <c r="Q61" s="27">
        <v>100</v>
      </c>
      <c r="R61" s="27">
        <v>100</v>
      </c>
      <c r="T61" s="16" t="s">
        <v>11</v>
      </c>
      <c r="U61" s="27"/>
      <c r="V61" s="27"/>
      <c r="W61" s="27"/>
      <c r="X61" s="27"/>
      <c r="Y61" s="27">
        <v>100</v>
      </c>
      <c r="Z61" s="27">
        <v>100</v>
      </c>
      <c r="AB61" s="16" t="s">
        <v>12</v>
      </c>
      <c r="AC61" s="27"/>
      <c r="AD61" s="27"/>
      <c r="AE61" s="27"/>
      <c r="AF61" s="27"/>
      <c r="AG61" s="27">
        <v>100</v>
      </c>
      <c r="AH61" s="27">
        <v>100</v>
      </c>
    </row>
    <row r="62" spans="1:34" x14ac:dyDescent="0.3">
      <c r="A62" s="13">
        <v>57000</v>
      </c>
      <c r="B62" s="13">
        <v>57999</v>
      </c>
      <c r="D62" s="16" t="s">
        <v>9</v>
      </c>
      <c r="E62" s="27"/>
      <c r="F62" s="27"/>
      <c r="G62" s="27"/>
      <c r="H62" s="27"/>
      <c r="I62" s="27"/>
      <c r="J62" s="27">
        <v>100</v>
      </c>
      <c r="L62" s="16" t="s">
        <v>10</v>
      </c>
      <c r="M62" s="27"/>
      <c r="N62" s="27"/>
      <c r="O62" s="27"/>
      <c r="P62" s="27"/>
      <c r="Q62" s="27"/>
      <c r="R62" s="27">
        <v>100</v>
      </c>
      <c r="T62" s="16" t="s">
        <v>11</v>
      </c>
      <c r="U62" s="27"/>
      <c r="V62" s="27"/>
      <c r="W62" s="27"/>
      <c r="X62" s="27"/>
      <c r="Y62" s="27"/>
      <c r="Z62" s="27">
        <v>100</v>
      </c>
      <c r="AB62" s="16" t="s">
        <v>12</v>
      </c>
      <c r="AC62" s="27"/>
      <c r="AD62" s="27"/>
      <c r="AE62" s="27"/>
      <c r="AF62" s="27"/>
      <c r="AG62" s="27"/>
      <c r="AH62" s="27">
        <v>100</v>
      </c>
    </row>
    <row r="63" spans="1:34" x14ac:dyDescent="0.3">
      <c r="A63" s="13">
        <v>58000</v>
      </c>
      <c r="B63" s="13">
        <v>58999</v>
      </c>
      <c r="D63" s="16" t="s">
        <v>9</v>
      </c>
      <c r="E63" s="27"/>
      <c r="F63" s="27"/>
      <c r="G63" s="27"/>
      <c r="H63" s="27"/>
      <c r="I63" s="27"/>
      <c r="J63" s="27">
        <v>100</v>
      </c>
      <c r="L63" s="16" t="s">
        <v>10</v>
      </c>
      <c r="M63" s="27"/>
      <c r="N63" s="27"/>
      <c r="O63" s="27"/>
      <c r="P63" s="27"/>
      <c r="Q63" s="27"/>
      <c r="R63" s="27">
        <v>100</v>
      </c>
      <c r="T63" s="16" t="s">
        <v>11</v>
      </c>
      <c r="U63" s="27"/>
      <c r="V63" s="27"/>
      <c r="W63" s="27"/>
      <c r="X63" s="27"/>
      <c r="Y63" s="27"/>
      <c r="Z63" s="27">
        <v>100</v>
      </c>
      <c r="AB63" s="16" t="s">
        <v>12</v>
      </c>
      <c r="AC63" s="27"/>
      <c r="AD63" s="27"/>
      <c r="AE63" s="27"/>
      <c r="AF63" s="27"/>
      <c r="AG63" s="27"/>
      <c r="AH63" s="27">
        <v>100</v>
      </c>
    </row>
    <row r="64" spans="1:34" x14ac:dyDescent="0.3">
      <c r="A64" s="13">
        <v>59000</v>
      </c>
      <c r="B64" s="13">
        <v>59999</v>
      </c>
      <c r="D64" s="16" t="s">
        <v>9</v>
      </c>
      <c r="E64" s="27"/>
      <c r="F64" s="27"/>
      <c r="G64" s="27"/>
      <c r="H64" s="27"/>
      <c r="I64" s="27"/>
      <c r="J64" s="27">
        <v>100</v>
      </c>
      <c r="L64" s="16" t="s">
        <v>10</v>
      </c>
      <c r="M64" s="27"/>
      <c r="N64" s="27"/>
      <c r="O64" s="27"/>
      <c r="P64" s="27"/>
      <c r="Q64" s="27"/>
      <c r="R64" s="27">
        <v>100</v>
      </c>
      <c r="T64" s="16" t="s">
        <v>11</v>
      </c>
      <c r="U64" s="27"/>
      <c r="V64" s="27"/>
      <c r="W64" s="27"/>
      <c r="X64" s="27"/>
      <c r="Y64" s="27"/>
      <c r="Z64" s="27">
        <v>100</v>
      </c>
      <c r="AB64" s="16" t="s">
        <v>12</v>
      </c>
      <c r="AC64" s="27"/>
      <c r="AD64" s="27"/>
      <c r="AE64" s="27"/>
      <c r="AF64" s="27"/>
      <c r="AG64" s="27"/>
      <c r="AH64" s="27">
        <v>100</v>
      </c>
    </row>
    <row r="65" spans="1:34" x14ac:dyDescent="0.3">
      <c r="A65" s="13">
        <v>60000</v>
      </c>
      <c r="B65" s="13">
        <v>60999</v>
      </c>
      <c r="D65" s="16" t="s">
        <v>9</v>
      </c>
      <c r="E65" s="27"/>
      <c r="F65" s="27"/>
      <c r="G65" s="27"/>
      <c r="H65" s="27"/>
      <c r="I65" s="27"/>
      <c r="J65" s="27">
        <v>100</v>
      </c>
      <c r="L65" s="16" t="s">
        <v>10</v>
      </c>
      <c r="M65" s="27"/>
      <c r="N65" s="27"/>
      <c r="O65" s="27"/>
      <c r="P65" s="27"/>
      <c r="Q65" s="27"/>
      <c r="R65" s="27">
        <v>100</v>
      </c>
      <c r="T65" s="16" t="s">
        <v>11</v>
      </c>
      <c r="U65" s="27"/>
      <c r="V65" s="27"/>
      <c r="W65" s="27"/>
      <c r="X65" s="27"/>
      <c r="Y65" s="27"/>
      <c r="Z65" s="27">
        <v>100</v>
      </c>
      <c r="AB65" s="16" t="s">
        <v>12</v>
      </c>
      <c r="AC65" s="27"/>
      <c r="AD65" s="27"/>
      <c r="AE65" s="27"/>
      <c r="AF65" s="27"/>
      <c r="AG65" s="27"/>
      <c r="AH65" s="27">
        <v>100</v>
      </c>
    </row>
    <row r="66" spans="1:34" x14ac:dyDescent="0.3">
      <c r="A66" s="13">
        <v>61000</v>
      </c>
      <c r="B66" s="13">
        <v>61999</v>
      </c>
      <c r="D66" s="16" t="s">
        <v>9</v>
      </c>
      <c r="E66" s="27"/>
      <c r="F66" s="27"/>
      <c r="G66" s="27"/>
      <c r="H66" s="27"/>
      <c r="I66" s="27"/>
      <c r="J66" s="27">
        <v>100</v>
      </c>
      <c r="L66" s="16" t="s">
        <v>10</v>
      </c>
      <c r="M66" s="27"/>
      <c r="N66" s="27"/>
      <c r="O66" s="27"/>
      <c r="P66" s="27"/>
      <c r="Q66" s="27"/>
      <c r="R66" s="27">
        <v>100</v>
      </c>
      <c r="T66" s="16" t="s">
        <v>11</v>
      </c>
      <c r="U66" s="27"/>
      <c r="V66" s="27"/>
      <c r="W66" s="27"/>
      <c r="X66" s="27"/>
      <c r="Y66" s="27"/>
      <c r="Z66" s="27">
        <v>100</v>
      </c>
      <c r="AB66" s="16" t="s">
        <v>12</v>
      </c>
      <c r="AC66" s="27"/>
      <c r="AD66" s="27"/>
      <c r="AE66" s="27"/>
      <c r="AF66" s="27"/>
      <c r="AG66" s="27"/>
      <c r="AH66" s="27">
        <v>100</v>
      </c>
    </row>
    <row r="67" spans="1:34" x14ac:dyDescent="0.3">
      <c r="A67" s="13">
        <v>62000</v>
      </c>
      <c r="B67" s="13">
        <v>62999</v>
      </c>
      <c r="D67" s="16" t="s">
        <v>9</v>
      </c>
      <c r="E67" s="27"/>
      <c r="F67" s="27"/>
      <c r="G67" s="27"/>
      <c r="H67" s="27"/>
      <c r="I67" s="27"/>
      <c r="J67" s="27">
        <v>100</v>
      </c>
      <c r="L67" s="16" t="s">
        <v>10</v>
      </c>
      <c r="M67" s="27"/>
      <c r="N67" s="27"/>
      <c r="O67" s="27"/>
      <c r="P67" s="27"/>
      <c r="Q67" s="27"/>
      <c r="R67" s="27">
        <v>100</v>
      </c>
      <c r="T67" s="16" t="s">
        <v>11</v>
      </c>
      <c r="U67" s="27"/>
      <c r="V67" s="27"/>
      <c r="W67" s="27"/>
      <c r="X67" s="27"/>
      <c r="Y67" s="27"/>
      <c r="Z67" s="27">
        <v>100</v>
      </c>
      <c r="AB67" s="16" t="s">
        <v>12</v>
      </c>
      <c r="AC67" s="27"/>
      <c r="AD67" s="27"/>
      <c r="AE67" s="27"/>
      <c r="AF67" s="27"/>
      <c r="AG67" s="27"/>
      <c r="AH67" s="27">
        <v>100</v>
      </c>
    </row>
    <row r="68" spans="1:34" x14ac:dyDescent="0.3">
      <c r="A68" s="13">
        <v>63000</v>
      </c>
      <c r="B68" s="13">
        <v>63999</v>
      </c>
      <c r="D68" s="16" t="s">
        <v>9</v>
      </c>
      <c r="E68" s="27"/>
      <c r="F68" s="27"/>
      <c r="G68" s="27"/>
      <c r="H68" s="27"/>
      <c r="I68" s="27"/>
      <c r="J68" s="27">
        <v>100</v>
      </c>
      <c r="L68" s="16" t="s">
        <v>10</v>
      </c>
      <c r="M68" s="27"/>
      <c r="N68" s="27"/>
      <c r="O68" s="27"/>
      <c r="P68" s="27"/>
      <c r="Q68" s="27"/>
      <c r="R68" s="27">
        <v>100</v>
      </c>
      <c r="T68" s="16" t="s">
        <v>11</v>
      </c>
      <c r="U68" s="27"/>
      <c r="V68" s="27"/>
      <c r="W68" s="27"/>
      <c r="X68" s="27"/>
      <c r="Y68" s="27"/>
      <c r="Z68" s="27">
        <v>100</v>
      </c>
      <c r="AB68" s="16" t="s">
        <v>12</v>
      </c>
      <c r="AC68" s="27"/>
      <c r="AD68" s="27"/>
      <c r="AE68" s="27"/>
      <c r="AF68" s="27"/>
      <c r="AG68" s="27"/>
      <c r="AH68" s="27">
        <v>100</v>
      </c>
    </row>
    <row r="69" spans="1:34" x14ac:dyDescent="0.3">
      <c r="A69" s="13">
        <v>64000</v>
      </c>
      <c r="B69" s="13">
        <v>64999</v>
      </c>
      <c r="D69" s="16" t="s">
        <v>9</v>
      </c>
      <c r="E69" s="27"/>
      <c r="F69" s="27"/>
      <c r="G69" s="27"/>
      <c r="H69" s="27"/>
      <c r="I69" s="27"/>
      <c r="J69" s="27">
        <v>100</v>
      </c>
      <c r="L69" s="16" t="s">
        <v>10</v>
      </c>
      <c r="M69" s="27"/>
      <c r="N69" s="27"/>
      <c r="O69" s="27"/>
      <c r="P69" s="27"/>
      <c r="Q69" s="27"/>
      <c r="R69" s="27">
        <v>100</v>
      </c>
      <c r="T69" s="16" t="s">
        <v>11</v>
      </c>
      <c r="U69" s="27"/>
      <c r="V69" s="27"/>
      <c r="W69" s="27"/>
      <c r="X69" s="27"/>
      <c r="Y69" s="27"/>
      <c r="Z69" s="27">
        <v>100</v>
      </c>
      <c r="AB69" s="16" t="s">
        <v>12</v>
      </c>
      <c r="AC69" s="27"/>
      <c r="AD69" s="27"/>
      <c r="AE69" s="27"/>
      <c r="AF69" s="27"/>
      <c r="AG69" s="27"/>
      <c r="AH69" s="27">
        <v>100</v>
      </c>
    </row>
    <row r="70" spans="1:34" x14ac:dyDescent="0.3">
      <c r="D70" s="17"/>
    </row>
    <row r="71" spans="1:34" x14ac:dyDescent="0.3">
      <c r="D71" s="17"/>
    </row>
    <row r="72" spans="1:34" x14ac:dyDescent="0.3">
      <c r="D72" s="17"/>
    </row>
    <row r="73" spans="1:34" x14ac:dyDescent="0.3">
      <c r="D73" s="17"/>
    </row>
    <row r="74" spans="1:34" x14ac:dyDescent="0.3">
      <c r="D74" s="17"/>
    </row>
    <row r="75" spans="1:34" x14ac:dyDescent="0.3">
      <c r="D75" s="17"/>
    </row>
    <row r="76" spans="1:34" x14ac:dyDescent="0.3">
      <c r="D76" s="17"/>
    </row>
    <row r="77" spans="1:34" x14ac:dyDescent="0.3">
      <c r="D77" s="17"/>
    </row>
    <row r="78" spans="1:34" x14ac:dyDescent="0.3">
      <c r="D78" s="17"/>
    </row>
    <row r="79" spans="1:34" x14ac:dyDescent="0.3">
      <c r="D79" s="17"/>
    </row>
    <row r="80" spans="1:34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  <row r="87" spans="4:4" x14ac:dyDescent="0.3">
      <c r="D87" s="17"/>
    </row>
    <row r="88" spans="4:4" x14ac:dyDescent="0.3">
      <c r="D88" s="17"/>
    </row>
  </sheetData>
  <mergeCells count="5">
    <mergeCell ref="A3:B3"/>
    <mergeCell ref="E3:J3"/>
    <mergeCell ref="M3:R3"/>
    <mergeCell ref="U3:Z3"/>
    <mergeCell ref="AC3:A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D06B-0AA7-4004-B32F-BB44DF46C67E}">
  <dimension ref="A1:I18"/>
  <sheetViews>
    <sheetView workbookViewId="0">
      <selection activeCell="G6" sqref="G6"/>
    </sheetView>
  </sheetViews>
  <sheetFormatPr defaultRowHeight="14.4" x14ac:dyDescent="0.3"/>
  <cols>
    <col min="1" max="16384" width="8.88671875" style="7"/>
  </cols>
  <sheetData>
    <row r="1" spans="1:9" ht="18" x14ac:dyDescent="0.35">
      <c r="A1" s="6" t="s">
        <v>32</v>
      </c>
    </row>
    <row r="2" spans="1:9" ht="15.6" x14ac:dyDescent="0.3">
      <c r="B2" s="171" t="s">
        <v>3</v>
      </c>
      <c r="C2" s="171"/>
      <c r="D2" s="171"/>
      <c r="E2" s="171"/>
      <c r="F2" s="171"/>
      <c r="G2" s="171"/>
      <c r="H2" s="171"/>
      <c r="I2" s="171"/>
    </row>
    <row r="3" spans="1:9" ht="16.2" thickBot="1" x14ac:dyDescent="0.35">
      <c r="A3" s="20"/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</row>
    <row r="4" spans="1:9" x14ac:dyDescent="0.3">
      <c r="A4" s="8">
        <v>1</v>
      </c>
      <c r="B4" s="21">
        <v>15977</v>
      </c>
      <c r="C4" s="21">
        <v>21685</v>
      </c>
      <c r="D4" s="21">
        <v>27392</v>
      </c>
      <c r="E4" s="21">
        <v>33100</v>
      </c>
      <c r="F4" s="21">
        <v>38808</v>
      </c>
      <c r="G4" s="21">
        <v>44515</v>
      </c>
      <c r="H4" s="21">
        <v>50223</v>
      </c>
      <c r="I4" s="21">
        <v>55931</v>
      </c>
    </row>
    <row r="5" spans="1:9" x14ac:dyDescent="0.3">
      <c r="A5" s="8">
        <v>1.25</v>
      </c>
      <c r="B5" s="21">
        <v>19971</v>
      </c>
      <c r="C5" s="21">
        <v>27106</v>
      </c>
      <c r="D5" s="21">
        <v>34241</v>
      </c>
      <c r="E5" s="21">
        <v>41375</v>
      </c>
      <c r="F5" s="21">
        <v>48510</v>
      </c>
      <c r="G5" s="21">
        <v>55644</v>
      </c>
      <c r="H5" s="21">
        <v>62779</v>
      </c>
      <c r="I5" s="21">
        <v>69913</v>
      </c>
    </row>
    <row r="6" spans="1:9" x14ac:dyDescent="0.3">
      <c r="A6" s="8">
        <v>1.5</v>
      </c>
      <c r="B6" s="21">
        <v>23966</v>
      </c>
      <c r="C6" s="21">
        <v>32527</v>
      </c>
      <c r="D6" s="21">
        <v>41089</v>
      </c>
      <c r="E6" s="21">
        <v>49650</v>
      </c>
      <c r="F6" s="21">
        <v>58212</v>
      </c>
      <c r="G6" s="21">
        <v>66773</v>
      </c>
      <c r="H6" s="21">
        <v>75335</v>
      </c>
      <c r="I6" s="21">
        <v>83896</v>
      </c>
    </row>
    <row r="7" spans="1:9" hidden="1" x14ac:dyDescent="0.3">
      <c r="A7" s="8">
        <v>2</v>
      </c>
      <c r="B7" s="21">
        <f>$A7*B4</f>
        <v>31954</v>
      </c>
      <c r="C7" s="21">
        <f t="shared" ref="C7:I7" si="0">$A7*C4</f>
        <v>43370</v>
      </c>
      <c r="D7" s="21">
        <f t="shared" si="0"/>
        <v>54784</v>
      </c>
      <c r="E7" s="21">
        <f t="shared" si="0"/>
        <v>66200</v>
      </c>
      <c r="F7" s="21">
        <f t="shared" si="0"/>
        <v>77616</v>
      </c>
      <c r="G7" s="21">
        <f t="shared" si="0"/>
        <v>89030</v>
      </c>
      <c r="H7" s="21">
        <f t="shared" si="0"/>
        <v>100446</v>
      </c>
      <c r="I7" s="21">
        <f t="shared" si="0"/>
        <v>111862</v>
      </c>
    </row>
    <row r="8" spans="1:9" hidden="1" x14ac:dyDescent="0.3">
      <c r="A8" s="8"/>
      <c r="B8" s="21"/>
      <c r="C8" s="21"/>
      <c r="D8" s="21"/>
      <c r="E8" s="21"/>
      <c r="F8" s="21"/>
      <c r="G8" s="21"/>
      <c r="H8" s="21"/>
      <c r="I8" s="21"/>
    </row>
    <row r="9" spans="1:9" hidden="1" x14ac:dyDescent="0.3">
      <c r="A9" s="8"/>
      <c r="B9" s="21"/>
      <c r="C9" s="21"/>
      <c r="D9" s="21"/>
      <c r="E9" s="21"/>
      <c r="F9" s="21"/>
      <c r="G9" s="21"/>
      <c r="H9" s="21"/>
      <c r="I9" s="21"/>
    </row>
    <row r="10" spans="1:9" hidden="1" x14ac:dyDescent="0.3">
      <c r="A10" s="8"/>
      <c r="B10" s="21"/>
      <c r="C10" s="21"/>
      <c r="D10" s="21"/>
      <c r="E10" s="21"/>
      <c r="F10" s="21"/>
      <c r="G10" s="21"/>
      <c r="H10" s="21"/>
      <c r="I10" s="21"/>
    </row>
    <row r="11" spans="1:9" hidden="1" x14ac:dyDescent="0.3">
      <c r="A11" s="8"/>
      <c r="B11" s="21"/>
      <c r="C11" s="21"/>
      <c r="D11" s="21"/>
      <c r="E11" s="21"/>
      <c r="F11" s="21"/>
      <c r="G11" s="21"/>
      <c r="H11" s="21"/>
      <c r="I11" s="21"/>
    </row>
    <row r="12" spans="1:9" hidden="1" x14ac:dyDescent="0.3">
      <c r="B12" s="21"/>
      <c r="C12" s="21"/>
      <c r="D12" s="21"/>
      <c r="E12" s="21"/>
      <c r="F12" s="21"/>
      <c r="G12" s="21"/>
      <c r="H12" s="21"/>
      <c r="I12" s="21"/>
    </row>
    <row r="13" spans="1:9" ht="18" hidden="1" x14ac:dyDescent="0.35">
      <c r="A13" s="6" t="s">
        <v>33</v>
      </c>
    </row>
    <row r="14" spans="1:9" ht="15.6" hidden="1" x14ac:dyDescent="0.3">
      <c r="B14" s="171" t="s">
        <v>3</v>
      </c>
      <c r="C14" s="171"/>
      <c r="D14" s="171"/>
      <c r="E14" s="171"/>
      <c r="F14" s="171"/>
      <c r="G14" s="171"/>
      <c r="H14" s="171"/>
      <c r="I14" s="171"/>
    </row>
    <row r="15" spans="1:9" ht="16.2" hidden="1" thickBot="1" x14ac:dyDescent="0.35">
      <c r="A15" s="20"/>
      <c r="B15" s="11">
        <v>1</v>
      </c>
      <c r="C15" s="11">
        <v>2</v>
      </c>
      <c r="D15" s="11">
        <v>3</v>
      </c>
      <c r="E15" s="11">
        <v>4</v>
      </c>
      <c r="F15" s="11">
        <v>5</v>
      </c>
      <c r="G15" s="11">
        <v>6</v>
      </c>
      <c r="H15" s="11">
        <v>7</v>
      </c>
      <c r="I15" s="11">
        <v>8</v>
      </c>
    </row>
    <row r="16" spans="1:9" hidden="1" x14ac:dyDescent="0.3">
      <c r="A16" s="8">
        <v>1</v>
      </c>
      <c r="B16" s="21">
        <v>15512</v>
      </c>
      <c r="C16" s="21">
        <v>21053</v>
      </c>
      <c r="D16" s="21">
        <v>26595</v>
      </c>
      <c r="E16" s="21">
        <v>32136</v>
      </c>
      <c r="F16" s="21">
        <v>37677</v>
      </c>
      <c r="G16" s="21">
        <v>43219</v>
      </c>
      <c r="H16" s="21">
        <v>48760</v>
      </c>
      <c r="I16" s="21">
        <v>54302</v>
      </c>
    </row>
    <row r="17" spans="1:9" hidden="1" x14ac:dyDescent="0.3">
      <c r="A17" s="8">
        <v>1.25</v>
      </c>
      <c r="B17" s="21">
        <v>19390</v>
      </c>
      <c r="C17" s="21">
        <v>26317</v>
      </c>
      <c r="D17" s="21">
        <v>33243</v>
      </c>
      <c r="E17" s="21">
        <v>40170</v>
      </c>
      <c r="F17" s="21">
        <v>47097</v>
      </c>
      <c r="G17" s="21">
        <v>54024</v>
      </c>
      <c r="H17" s="21">
        <v>60950</v>
      </c>
      <c r="I17" s="21">
        <v>67877</v>
      </c>
    </row>
    <row r="18" spans="1:9" hidden="1" x14ac:dyDescent="0.3">
      <c r="A18" s="8">
        <v>1.5</v>
      </c>
      <c r="B18" s="21">
        <v>23268</v>
      </c>
      <c r="C18" s="21">
        <v>31580</v>
      </c>
      <c r="D18" s="21">
        <v>39892</v>
      </c>
      <c r="E18" s="21">
        <v>48204</v>
      </c>
      <c r="F18" s="21">
        <v>56516</v>
      </c>
      <c r="G18" s="21">
        <v>64828</v>
      </c>
      <c r="H18" s="21">
        <v>73140</v>
      </c>
      <c r="I18" s="21">
        <v>81452</v>
      </c>
    </row>
  </sheetData>
  <mergeCells count="2">
    <mergeCell ref="B2:I2"/>
    <mergeCell ref="B14:I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C5BB-5558-486E-82BA-5ACF04F6C98F}">
  <sheetPr>
    <tabColor theme="0" tint="-0.499984740745262"/>
  </sheetPr>
  <dimension ref="A1:AT91"/>
  <sheetViews>
    <sheetView topLeftCell="N1" zoomScale="80" zoomScaleNormal="80" workbookViewId="0">
      <selection activeCell="AL7" sqref="AL7"/>
    </sheetView>
  </sheetViews>
  <sheetFormatPr defaultRowHeight="14.4" x14ac:dyDescent="0.3"/>
  <cols>
    <col min="1" max="1" width="11.6640625" style="125" customWidth="1"/>
    <col min="2" max="2" width="11.21875" style="125" customWidth="1"/>
    <col min="3" max="3" width="3.77734375" style="125" customWidth="1"/>
    <col min="4" max="4" width="11.21875" style="125" customWidth="1"/>
    <col min="5" max="10" width="7.5546875" style="125" customWidth="1"/>
    <col min="11" max="11" width="6.44140625" style="125" customWidth="1"/>
    <col min="12" max="12" width="12.44140625" style="125" customWidth="1"/>
    <col min="13" max="18" width="7.5546875" style="125" customWidth="1"/>
    <col min="19" max="19" width="6.88671875" style="125" customWidth="1"/>
    <col min="20" max="20" width="11.5546875" style="125" bestFit="1" customWidth="1"/>
    <col min="21" max="26" width="7.5546875" style="125" customWidth="1"/>
    <col min="27" max="27" width="6.77734375" style="125" customWidth="1"/>
    <col min="28" max="28" width="8.88671875" style="125"/>
    <col min="29" max="36" width="7.5546875" style="125" customWidth="1"/>
    <col min="37" max="37" width="9.88671875" style="125" bestFit="1" customWidth="1"/>
    <col min="38" max="38" width="14" style="125" bestFit="1" customWidth="1"/>
    <col min="39" max="42" width="7.5546875" style="125" customWidth="1"/>
    <col min="43" max="43" width="4.88671875" style="125" customWidth="1"/>
    <col min="44" max="44" width="9" style="125" bestFit="1" customWidth="1"/>
    <col min="45" max="16384" width="8.88671875" style="125"/>
  </cols>
  <sheetData>
    <row r="1" spans="1:46" x14ac:dyDescent="0.3">
      <c r="A1" s="146" t="s">
        <v>127</v>
      </c>
      <c r="B1" s="147"/>
      <c r="C1" s="148"/>
      <c r="D1" s="146">
        <v>1.02</v>
      </c>
    </row>
    <row r="2" spans="1:46" x14ac:dyDescent="0.3">
      <c r="E2" s="127"/>
      <c r="F2" s="127"/>
      <c r="G2" s="127"/>
    </row>
    <row r="3" spans="1:46" ht="15.6" x14ac:dyDescent="0.3">
      <c r="A3" s="172" t="s">
        <v>1</v>
      </c>
      <c r="B3" s="172"/>
      <c r="C3" s="128"/>
      <c r="D3" s="129" t="s">
        <v>2</v>
      </c>
      <c r="E3" s="172" t="s">
        <v>3</v>
      </c>
      <c r="F3" s="172"/>
      <c r="G3" s="172"/>
      <c r="H3" s="172"/>
      <c r="I3" s="172"/>
      <c r="J3" s="172"/>
      <c r="L3" s="129" t="s">
        <v>2</v>
      </c>
      <c r="M3" s="172" t="s">
        <v>3</v>
      </c>
      <c r="N3" s="172"/>
      <c r="O3" s="172"/>
      <c r="P3" s="172"/>
      <c r="Q3" s="172"/>
      <c r="R3" s="172"/>
      <c r="T3" s="129" t="s">
        <v>2</v>
      </c>
      <c r="U3" s="172" t="s">
        <v>3</v>
      </c>
      <c r="V3" s="172"/>
      <c r="W3" s="172"/>
      <c r="X3" s="172"/>
      <c r="Y3" s="172"/>
      <c r="Z3" s="172"/>
      <c r="AB3" s="129" t="s">
        <v>2</v>
      </c>
      <c r="AC3" s="172" t="s">
        <v>3</v>
      </c>
      <c r="AD3" s="172"/>
      <c r="AE3" s="172"/>
      <c r="AF3" s="172"/>
      <c r="AG3" s="172"/>
      <c r="AH3" s="172"/>
      <c r="AI3" s="128"/>
      <c r="AJ3" s="129"/>
      <c r="AK3" s="172"/>
      <c r="AL3" s="172"/>
      <c r="AM3" s="172"/>
      <c r="AN3" s="172"/>
      <c r="AO3" s="172"/>
      <c r="AP3" s="172"/>
    </row>
    <row r="4" spans="1:46" ht="16.2" thickBot="1" x14ac:dyDescent="0.35">
      <c r="A4" s="131" t="s">
        <v>4</v>
      </c>
      <c r="B4" s="131" t="s">
        <v>5</v>
      </c>
      <c r="C4" s="131"/>
      <c r="D4" s="132" t="s">
        <v>6</v>
      </c>
      <c r="E4" s="131">
        <v>1</v>
      </c>
      <c r="F4" s="131">
        <v>2</v>
      </c>
      <c r="G4" s="131">
        <v>3</v>
      </c>
      <c r="H4" s="131">
        <v>4</v>
      </c>
      <c r="I4" s="131">
        <v>5</v>
      </c>
      <c r="J4" s="131" t="s">
        <v>7</v>
      </c>
      <c r="L4" s="132" t="s">
        <v>6</v>
      </c>
      <c r="M4" s="131">
        <v>1</v>
      </c>
      <c r="N4" s="131">
        <v>2</v>
      </c>
      <c r="O4" s="131">
        <v>3</v>
      </c>
      <c r="P4" s="131">
        <v>4</v>
      </c>
      <c r="Q4" s="131">
        <v>5</v>
      </c>
      <c r="R4" s="131" t="s">
        <v>7</v>
      </c>
      <c r="T4" s="132" t="s">
        <v>6</v>
      </c>
      <c r="U4" s="131">
        <v>1</v>
      </c>
      <c r="V4" s="131">
        <v>2</v>
      </c>
      <c r="W4" s="131">
        <v>3</v>
      </c>
      <c r="X4" s="131">
        <v>4</v>
      </c>
      <c r="Y4" s="131">
        <v>5</v>
      </c>
      <c r="Z4" s="131" t="s">
        <v>7</v>
      </c>
      <c r="AB4" s="132" t="s">
        <v>6</v>
      </c>
      <c r="AC4" s="131">
        <v>1</v>
      </c>
      <c r="AD4" s="131">
        <v>2</v>
      </c>
      <c r="AE4" s="131">
        <v>3</v>
      </c>
      <c r="AF4" s="131">
        <v>4</v>
      </c>
      <c r="AG4" s="131">
        <v>5</v>
      </c>
      <c r="AH4" s="131" t="s">
        <v>7</v>
      </c>
      <c r="AI4" s="128"/>
      <c r="AJ4" s="132"/>
      <c r="AK4" s="131"/>
      <c r="AL4" s="131"/>
      <c r="AM4" s="131"/>
      <c r="AN4" s="131"/>
      <c r="AO4" s="131"/>
      <c r="AP4" s="131"/>
      <c r="AR4" s="131"/>
    </row>
    <row r="5" spans="1:46" x14ac:dyDescent="0.3">
      <c r="A5" s="133">
        <v>0</v>
      </c>
      <c r="B5" s="133">
        <v>999</v>
      </c>
      <c r="C5" s="133"/>
      <c r="D5" s="134" t="s">
        <v>9</v>
      </c>
      <c r="E5" s="137">
        <f>'#2024'!E5*$D$1</f>
        <v>1180.1400000000001</v>
      </c>
      <c r="F5" s="137">
        <f>'#2024'!F5*$D$1</f>
        <v>554.88</v>
      </c>
      <c r="G5" s="137">
        <f>'#2024'!G5*$D$1</f>
        <v>186.66</v>
      </c>
      <c r="H5" s="137">
        <f>'#2024'!H5*$D$1</f>
        <v>132.6</v>
      </c>
      <c r="I5" s="137">
        <f>'#2024'!I5*$D$1</f>
        <v>61.2</v>
      </c>
      <c r="J5" s="137">
        <f>'#2024'!J5*$D$1</f>
        <v>43.86</v>
      </c>
      <c r="L5" s="134" t="s">
        <v>10</v>
      </c>
      <c r="M5" s="137">
        <f>'#2024'!M5*$D$1</f>
        <v>964.92000000000007</v>
      </c>
      <c r="N5" s="137">
        <f>'#2024'!N5*$D$1</f>
        <v>453.90000000000003</v>
      </c>
      <c r="O5" s="137">
        <f>'#2024'!O5*$D$1</f>
        <v>151.97999999999999</v>
      </c>
      <c r="P5" s="137">
        <f>'#2024'!P5*$D$1</f>
        <v>109.14</v>
      </c>
      <c r="Q5" s="137">
        <f>'#2024'!Q5*$D$1</f>
        <v>49.980000000000004</v>
      </c>
      <c r="R5" s="137">
        <f>'#2024'!R5*$D$1</f>
        <v>35.700000000000003</v>
      </c>
      <c r="T5" s="134" t="s">
        <v>11</v>
      </c>
      <c r="U5" s="137">
        <f>'#2024'!U5*$D$1</f>
        <v>268.26</v>
      </c>
      <c r="V5" s="137">
        <f>'#2024'!V5*$D$1</f>
        <v>126.48</v>
      </c>
      <c r="W5" s="137">
        <f>'#2024'!W5*$D$1</f>
        <v>42.84</v>
      </c>
      <c r="X5" s="137">
        <f>'#2024'!X5*$D$1</f>
        <v>30.6</v>
      </c>
      <c r="Y5" s="137">
        <f>'#2024'!Y5*$D$1</f>
        <v>14.280000000000001</v>
      </c>
      <c r="Z5" s="137">
        <f>'#2024'!Z5*$D$1</f>
        <v>10.199999999999999</v>
      </c>
      <c r="AB5" s="134" t="s">
        <v>12</v>
      </c>
      <c r="AC5" s="137">
        <f>'#2024'!AC5</f>
        <v>263</v>
      </c>
      <c r="AD5" s="137">
        <f>'#2024'!AD5</f>
        <v>124</v>
      </c>
      <c r="AE5" s="137">
        <f>'#2024'!AE5</f>
        <v>42</v>
      </c>
      <c r="AF5" s="137">
        <f>'#2024'!AF5</f>
        <v>30</v>
      </c>
      <c r="AG5" s="137">
        <f>'#2025'!AG5</f>
        <v>12</v>
      </c>
      <c r="AH5" s="137">
        <f>'#2025'!AH5</f>
        <v>8</v>
      </c>
      <c r="AI5" s="138"/>
      <c r="AJ5" s="134"/>
      <c r="AK5" s="138"/>
      <c r="AL5" s="138"/>
      <c r="AM5" s="138"/>
      <c r="AN5" s="138"/>
      <c r="AO5" s="138"/>
      <c r="AP5" s="138"/>
      <c r="AQ5" s="138"/>
      <c r="AR5" s="138"/>
      <c r="AT5" s="138"/>
    </row>
    <row r="6" spans="1:46" x14ac:dyDescent="0.3">
      <c r="A6" s="133">
        <v>1000</v>
      </c>
      <c r="B6" s="133">
        <v>1999</v>
      </c>
      <c r="C6" s="133"/>
      <c r="D6" s="135" t="s">
        <v>9</v>
      </c>
      <c r="E6" s="137">
        <f>'#2024'!E6*$D$1</f>
        <v>1769.7</v>
      </c>
      <c r="F6" s="137">
        <f>'#2024'!F6*$D$1</f>
        <v>832.32</v>
      </c>
      <c r="G6" s="137">
        <f>'#2024'!G6*$D$1</f>
        <v>279.48</v>
      </c>
      <c r="H6" s="137">
        <f>'#2024'!H6*$D$1</f>
        <v>198.9</v>
      </c>
      <c r="I6" s="137">
        <f>'#2024'!I6*$D$1</f>
        <v>92.820000000000007</v>
      </c>
      <c r="J6" s="137">
        <f>'#2024'!J6*$D$1</f>
        <v>66.3</v>
      </c>
      <c r="L6" s="135" t="s">
        <v>10</v>
      </c>
      <c r="M6" s="137">
        <f>'#2024'!M6*$D$1</f>
        <v>1447.38</v>
      </c>
      <c r="N6" s="137">
        <f>'#2024'!N6*$D$1</f>
        <v>680.34</v>
      </c>
      <c r="O6" s="137">
        <f>'#2024'!O6*$D$1</f>
        <v>228.48000000000002</v>
      </c>
      <c r="P6" s="137">
        <f>'#2024'!P6*$D$1</f>
        <v>163.19999999999999</v>
      </c>
      <c r="Q6" s="137">
        <f>'#2024'!Q6*$D$1</f>
        <v>75.48</v>
      </c>
      <c r="R6" s="137">
        <f>'#2024'!R6*$D$1</f>
        <v>54.06</v>
      </c>
      <c r="T6" s="135" t="s">
        <v>11</v>
      </c>
      <c r="U6" s="137">
        <f>'#2024'!U6*$D$1</f>
        <v>401.88</v>
      </c>
      <c r="V6" s="137">
        <f>'#2024'!V6*$D$1</f>
        <v>188.70000000000002</v>
      </c>
      <c r="W6" s="137">
        <f>'#2024'!W6*$D$1</f>
        <v>63.24</v>
      </c>
      <c r="X6" s="137">
        <f>'#2024'!X6*$D$1</f>
        <v>44.88</v>
      </c>
      <c r="Y6" s="137">
        <f>'#2024'!Y6*$D$1</f>
        <v>21.42</v>
      </c>
      <c r="Z6" s="137">
        <f>'#2024'!Z6*$D$1</f>
        <v>15.3</v>
      </c>
      <c r="AB6" s="135" t="s">
        <v>12</v>
      </c>
      <c r="AC6" s="137">
        <f>'#2024'!AC6</f>
        <v>394</v>
      </c>
      <c r="AD6" s="137">
        <f>'#2024'!AD6</f>
        <v>185</v>
      </c>
      <c r="AE6" s="137">
        <f>'#2024'!AE6</f>
        <v>62</v>
      </c>
      <c r="AF6" s="137">
        <f>'#2024'!AF6</f>
        <v>44</v>
      </c>
      <c r="AG6" s="137">
        <f>'#2025'!AG6</f>
        <v>18</v>
      </c>
      <c r="AH6" s="137">
        <f>'#2025'!AH6</f>
        <v>13</v>
      </c>
      <c r="AI6" s="138"/>
      <c r="AJ6" s="135"/>
      <c r="AK6" s="138"/>
      <c r="AL6" s="138"/>
      <c r="AM6" s="138"/>
      <c r="AN6" s="138"/>
      <c r="AO6" s="138"/>
      <c r="AP6" s="138"/>
      <c r="AQ6" s="138"/>
      <c r="AR6" s="138"/>
      <c r="AT6" s="138"/>
    </row>
    <row r="7" spans="1:46" x14ac:dyDescent="0.3">
      <c r="A7" s="133">
        <v>2000</v>
      </c>
      <c r="B7" s="133">
        <v>2999</v>
      </c>
      <c r="C7" s="133"/>
      <c r="D7" s="135" t="s">
        <v>9</v>
      </c>
      <c r="E7" s="137">
        <f>'#2024'!E7*$D$1</f>
        <v>2359.2600000000002</v>
      </c>
      <c r="F7" s="137">
        <f>'#2024'!F7*$D$1</f>
        <v>1109.76</v>
      </c>
      <c r="G7" s="137">
        <f>'#2024'!G7*$D$1</f>
        <v>372.3</v>
      </c>
      <c r="H7" s="137">
        <f>'#2024'!H7*$D$1</f>
        <v>265.2</v>
      </c>
      <c r="I7" s="137">
        <f>'#2024'!I7*$D$1</f>
        <v>123.42</v>
      </c>
      <c r="J7" s="137">
        <f>'#2024'!J7*$D$1</f>
        <v>88.74</v>
      </c>
      <c r="L7" s="135" t="s">
        <v>10</v>
      </c>
      <c r="M7" s="137">
        <f>'#2024'!M7*$D$1</f>
        <v>1930.8600000000001</v>
      </c>
      <c r="N7" s="137">
        <f>'#2024'!N7*$D$1</f>
        <v>907.80000000000007</v>
      </c>
      <c r="O7" s="137">
        <f>'#2024'!O7*$D$1</f>
        <v>304.98</v>
      </c>
      <c r="P7" s="137">
        <f>'#2024'!P7*$D$1</f>
        <v>217.26</v>
      </c>
      <c r="Q7" s="137">
        <f>'#2024'!Q7*$D$1</f>
        <v>100.98</v>
      </c>
      <c r="R7" s="137">
        <f>'#2024'!R7*$D$1</f>
        <v>72.42</v>
      </c>
      <c r="T7" s="135" t="s">
        <v>11</v>
      </c>
      <c r="U7" s="137">
        <f>'#2024'!U7*$D$1</f>
        <v>536.52</v>
      </c>
      <c r="V7" s="137">
        <f>'#2024'!V7*$D$1</f>
        <v>251.94</v>
      </c>
      <c r="W7" s="137">
        <f>'#2024'!W7*$D$1</f>
        <v>84.66</v>
      </c>
      <c r="X7" s="137">
        <f>'#2024'!X7*$D$1</f>
        <v>60.18</v>
      </c>
      <c r="Y7" s="137">
        <f>'#2024'!Y7*$D$1</f>
        <v>27.54</v>
      </c>
      <c r="Z7" s="137">
        <f>'#2024'!Z7*$D$1</f>
        <v>20.399999999999999</v>
      </c>
      <c r="AB7" s="135" t="s">
        <v>12</v>
      </c>
      <c r="AC7" s="137">
        <f>'#2024'!AC7</f>
        <v>526</v>
      </c>
      <c r="AD7" s="137">
        <f>'#2024'!AD7</f>
        <v>247</v>
      </c>
      <c r="AE7" s="137">
        <f>'#2024'!AE7</f>
        <v>83</v>
      </c>
      <c r="AF7" s="137">
        <f>'#2024'!AF7</f>
        <v>59</v>
      </c>
      <c r="AG7" s="137">
        <f>'#2025'!AG7</f>
        <v>24</v>
      </c>
      <c r="AH7" s="137">
        <f>'#2025'!AH7</f>
        <v>17</v>
      </c>
      <c r="AI7" s="138"/>
      <c r="AJ7" s="135"/>
      <c r="AK7" s="139"/>
      <c r="AL7" s="140" t="s">
        <v>94</v>
      </c>
      <c r="AM7" s="138"/>
      <c r="AN7" s="138"/>
      <c r="AO7" s="138"/>
      <c r="AP7" s="138"/>
      <c r="AQ7" s="138"/>
      <c r="AR7" s="138"/>
      <c r="AT7" s="138"/>
    </row>
    <row r="8" spans="1:46" x14ac:dyDescent="0.3">
      <c r="A8" s="133">
        <v>3000</v>
      </c>
      <c r="B8" s="133">
        <v>3999</v>
      </c>
      <c r="C8" s="133"/>
      <c r="D8" s="135" t="s">
        <v>9</v>
      </c>
      <c r="E8" s="137">
        <f>'#2024'!E8*$D$1</f>
        <v>2949.84</v>
      </c>
      <c r="F8" s="137">
        <f>'#2024'!F8*$D$1</f>
        <v>1387.2</v>
      </c>
      <c r="G8" s="137">
        <f>'#2024'!G8*$D$1</f>
        <v>465.12</v>
      </c>
      <c r="H8" s="137">
        <f>'#2024'!H8*$D$1</f>
        <v>332.52</v>
      </c>
      <c r="I8" s="137">
        <f>'#2024'!I8*$D$1</f>
        <v>154.02000000000001</v>
      </c>
      <c r="J8" s="137">
        <f>'#2024'!J8*$D$1</f>
        <v>110.16</v>
      </c>
      <c r="L8" s="135" t="s">
        <v>10</v>
      </c>
      <c r="M8" s="137">
        <f>'#2024'!M8*$D$1</f>
        <v>2413.3200000000002</v>
      </c>
      <c r="N8" s="137">
        <f>'#2024'!N8*$D$1</f>
        <v>1134.24</v>
      </c>
      <c r="O8" s="137">
        <f>'#2024'!O8*$D$1</f>
        <v>380.46</v>
      </c>
      <c r="P8" s="137">
        <f>'#2024'!P8*$D$1</f>
        <v>271.32</v>
      </c>
      <c r="Q8" s="137">
        <f>'#2024'!Q8*$D$1</f>
        <v>125.46000000000001</v>
      </c>
      <c r="R8" s="137">
        <f>'#2024'!R8*$D$1</f>
        <v>90.78</v>
      </c>
      <c r="T8" s="135" t="s">
        <v>11</v>
      </c>
      <c r="U8" s="137">
        <f>'#2024'!U8*$D$1</f>
        <v>670.14</v>
      </c>
      <c r="V8" s="137">
        <f>'#2024'!V8*$D$1</f>
        <v>315.18</v>
      </c>
      <c r="W8" s="137">
        <f>'#2024'!W8*$D$1</f>
        <v>106.08</v>
      </c>
      <c r="X8" s="137">
        <f>'#2024'!X8*$D$1</f>
        <v>75.48</v>
      </c>
      <c r="Y8" s="137">
        <f>'#2024'!Y8*$D$1</f>
        <v>34.68</v>
      </c>
      <c r="Z8" s="137">
        <f>'#2024'!Z8*$D$1</f>
        <v>25.5</v>
      </c>
      <c r="AB8" s="135" t="s">
        <v>12</v>
      </c>
      <c r="AC8" s="137">
        <f>'#2024'!AC8</f>
        <v>657</v>
      </c>
      <c r="AD8" s="137">
        <f>'#2024'!AD8</f>
        <v>309</v>
      </c>
      <c r="AE8" s="137">
        <f>'#2024'!AE8</f>
        <v>104</v>
      </c>
      <c r="AF8" s="137">
        <f>'#2024'!AF8</f>
        <v>74</v>
      </c>
      <c r="AG8" s="137">
        <f>'#2025'!AG8</f>
        <v>32</v>
      </c>
      <c r="AH8" s="137">
        <f>'#2025'!AH8</f>
        <v>20</v>
      </c>
      <c r="AI8" s="138"/>
      <c r="AJ8" s="135"/>
      <c r="AK8" s="139" t="s">
        <v>89</v>
      </c>
      <c r="AL8" s="141">
        <f>SUM(E5:E20,F5:F26,G5:G32,H5:H38,I5:I43,J5:J49,M5:M20,N5:N26,O5:O32,P5:P38,Q5:Q43,R5:R49,U5:U20,V5:V26,W5:W32,X5:X38,Y5:Y43,Z5:Z49,AC5:AC20,AD5:AD26,AE5:AE32,AF5:AF38,AG5:AG43,AH5:AH49)</f>
        <v>175685.64000000028</v>
      </c>
      <c r="AM8" s="138"/>
      <c r="AN8" s="138"/>
      <c r="AO8" s="138"/>
      <c r="AP8" s="138"/>
      <c r="AQ8" s="138"/>
      <c r="AR8" s="138"/>
      <c r="AT8" s="138"/>
    </row>
    <row r="9" spans="1:46" x14ac:dyDescent="0.3">
      <c r="A9" s="133">
        <v>4000</v>
      </c>
      <c r="B9" s="133">
        <v>4999</v>
      </c>
      <c r="C9" s="133"/>
      <c r="D9" s="135" t="s">
        <v>9</v>
      </c>
      <c r="E9" s="137">
        <f>'#2024'!E9*$D$1</f>
        <v>3539.4</v>
      </c>
      <c r="F9" s="137">
        <f>'#2024'!F9*$D$1</f>
        <v>1664.64</v>
      </c>
      <c r="G9" s="137">
        <f>'#2024'!G9*$D$1</f>
        <v>557.94000000000005</v>
      </c>
      <c r="H9" s="137">
        <f>'#2024'!H9*$D$1</f>
        <v>397.8</v>
      </c>
      <c r="I9" s="137">
        <f>'#2024'!I9*$D$1</f>
        <v>184.62</v>
      </c>
      <c r="J9" s="137">
        <f>'#2024'!J9*$D$1</f>
        <v>132.6</v>
      </c>
      <c r="L9" s="135" t="s">
        <v>10</v>
      </c>
      <c r="M9" s="137">
        <f>'#2024'!M9*$D$1</f>
        <v>2895.78</v>
      </c>
      <c r="N9" s="137">
        <f>'#2024'!N9*$D$1</f>
        <v>1361.7</v>
      </c>
      <c r="O9" s="137">
        <f>'#2024'!O9*$D$1</f>
        <v>456.96000000000004</v>
      </c>
      <c r="P9" s="137">
        <f>'#2024'!P9*$D$1</f>
        <v>325.38</v>
      </c>
      <c r="Q9" s="137">
        <f>'#2024'!Q9*$D$1</f>
        <v>150.96</v>
      </c>
      <c r="R9" s="137">
        <f>'#2024'!R9*$D$1</f>
        <v>108.12</v>
      </c>
      <c r="T9" s="135" t="s">
        <v>11</v>
      </c>
      <c r="U9" s="137">
        <f>'#2024'!U9*$D$1</f>
        <v>804.78</v>
      </c>
      <c r="V9" s="137">
        <f>'#2024'!V9*$D$1</f>
        <v>378.42</v>
      </c>
      <c r="W9" s="137">
        <f>'#2024'!W9*$D$1</f>
        <v>126.48</v>
      </c>
      <c r="X9" s="137">
        <f>'#2024'!X9*$D$1</f>
        <v>90.78</v>
      </c>
      <c r="Y9" s="137">
        <f>'#2024'!Y9*$D$1</f>
        <v>41.82</v>
      </c>
      <c r="Z9" s="137">
        <f>'#2024'!Z9*$D$1</f>
        <v>30.6</v>
      </c>
      <c r="AB9" s="135" t="s">
        <v>12</v>
      </c>
      <c r="AC9" s="137">
        <f>'#2024'!AC9</f>
        <v>789</v>
      </c>
      <c r="AD9" s="137">
        <f>'#2024'!AD9</f>
        <v>371</v>
      </c>
      <c r="AE9" s="137">
        <f>'#2024'!AE9</f>
        <v>124</v>
      </c>
      <c r="AF9" s="137">
        <f>'#2024'!AF9</f>
        <v>89</v>
      </c>
      <c r="AG9" s="137">
        <f>'#2025'!AG9</f>
        <v>33</v>
      </c>
      <c r="AH9" s="137">
        <f>'#2025'!AH9</f>
        <v>27</v>
      </c>
      <c r="AI9" s="138"/>
      <c r="AJ9" s="135"/>
      <c r="AK9" s="139" t="s">
        <v>90</v>
      </c>
      <c r="AL9" s="141">
        <f>SUM(E21:E24,F27:F32,G33:G39,H39:H46,I44:I53,J50:J60,M21:M24,N27:N32,O33:O39,P39:P46,Q44:Q53,R50:R60,U21:U24,V27:V32,W33:W39,X39:X46,Y44:Y53,Z50:Z60,AC21:AC24,AD27:AD32,AE33:AE39,AF39:AF46,AG44:AG53,AH50:AH60)</f>
        <v>32339.92000000002</v>
      </c>
      <c r="AM9" s="138"/>
      <c r="AN9" s="138"/>
      <c r="AO9" s="138"/>
      <c r="AP9" s="138"/>
      <c r="AQ9" s="138"/>
      <c r="AR9" s="138"/>
      <c r="AT9" s="138"/>
    </row>
    <row r="10" spans="1:46" x14ac:dyDescent="0.3">
      <c r="A10" s="133">
        <v>5000</v>
      </c>
      <c r="B10" s="133">
        <v>5999</v>
      </c>
      <c r="C10" s="133"/>
      <c r="D10" s="135" t="s">
        <v>9</v>
      </c>
      <c r="E10" s="137">
        <f>'#2024'!E10*$D$1</f>
        <v>1820.7</v>
      </c>
      <c r="F10" s="137">
        <f>'#2024'!F10*$D$1</f>
        <v>531.41999999999996</v>
      </c>
      <c r="G10" s="137">
        <f>'#2024'!G10*$D$1</f>
        <v>232.56</v>
      </c>
      <c r="H10" s="137">
        <f>'#2024'!H10*$D$1</f>
        <v>138.72</v>
      </c>
      <c r="I10" s="137">
        <f>'#2024'!I10*$D$1</f>
        <v>71.400000000000006</v>
      </c>
      <c r="J10" s="137">
        <f>'#2024'!J10*$D$1</f>
        <v>56.1</v>
      </c>
      <c r="L10" s="135" t="s">
        <v>10</v>
      </c>
      <c r="M10" s="137">
        <f>'#2024'!M10*$D$1</f>
        <v>1490.22</v>
      </c>
      <c r="N10" s="137">
        <f>'#2024'!N10*$D$1</f>
        <v>434.52</v>
      </c>
      <c r="O10" s="137">
        <f>'#2024'!O10*$D$1</f>
        <v>190.74</v>
      </c>
      <c r="P10" s="137">
        <f>'#2024'!P10*$D$1</f>
        <v>113.22</v>
      </c>
      <c r="Q10" s="137">
        <f>'#2024'!Q10*$D$1</f>
        <v>59.160000000000004</v>
      </c>
      <c r="R10" s="137">
        <f>'#2024'!R10*$D$1</f>
        <v>45.9</v>
      </c>
      <c r="T10" s="135" t="s">
        <v>11</v>
      </c>
      <c r="U10" s="137">
        <f>'#2024'!U10*$D$1</f>
        <v>414.12</v>
      </c>
      <c r="V10" s="137">
        <f>'#2024'!V10*$D$1</f>
        <v>120.36</v>
      </c>
      <c r="W10" s="137">
        <f>'#2024'!W10*$D$1</f>
        <v>53.04</v>
      </c>
      <c r="X10" s="137">
        <f>'#2024'!X10*$D$1</f>
        <v>31.62</v>
      </c>
      <c r="Y10" s="137">
        <f>'#2024'!Y10*$D$1</f>
        <v>16.32</v>
      </c>
      <c r="Z10" s="137">
        <f>'#2024'!Z10*$D$1</f>
        <v>12.24</v>
      </c>
      <c r="AB10" s="135" t="s">
        <v>12</v>
      </c>
      <c r="AC10" s="137">
        <f>'#2024'!AC10</f>
        <v>406</v>
      </c>
      <c r="AD10" s="137">
        <f>'#2024'!AD10</f>
        <v>118</v>
      </c>
      <c r="AE10" s="137">
        <f>'#2024'!AE10</f>
        <v>52</v>
      </c>
      <c r="AF10" s="137">
        <f>'#2024'!AF10</f>
        <v>31</v>
      </c>
      <c r="AG10" s="137">
        <f>'#2025'!AG10</f>
        <v>16</v>
      </c>
      <c r="AH10" s="137">
        <f>'#2025'!AH10</f>
        <v>11</v>
      </c>
      <c r="AI10" s="138"/>
      <c r="AJ10" s="135"/>
      <c r="AK10" s="139" t="s">
        <v>91</v>
      </c>
      <c r="AL10" s="141">
        <f>SUM(E25:E28,F33:F36,G40:G44,H47:H53,I54:I61,J61:J69,M25:M28,N33:N36,O40:O44,P47:P53,Q54:Q61,R61:R69,U25:U28,V33:V36,W40:W44,X47:X53,Y54:Y61,Z61:Z69,AC25:AC28,AD33:AD36,AE40:AE44,AF47:AF53,AG54:AG61,AH61:AH69)</f>
        <v>13751.540000000005</v>
      </c>
      <c r="AM10" s="138"/>
      <c r="AN10" s="138"/>
      <c r="AO10" s="138"/>
      <c r="AP10" s="138"/>
      <c r="AQ10" s="138"/>
      <c r="AR10" s="138"/>
      <c r="AT10" s="138"/>
    </row>
    <row r="11" spans="1:46" x14ac:dyDescent="0.3">
      <c r="A11" s="133">
        <v>6000</v>
      </c>
      <c r="B11" s="133">
        <v>6999</v>
      </c>
      <c r="C11" s="133"/>
      <c r="D11" s="135" t="s">
        <v>9</v>
      </c>
      <c r="E11" s="137">
        <f>'#2024'!E11*$D$1</f>
        <v>2012.46</v>
      </c>
      <c r="F11" s="137">
        <f>'#2024'!F11*$D$1</f>
        <v>586.5</v>
      </c>
      <c r="G11" s="137">
        <f>'#2024'!G11*$D$1</f>
        <v>257.04000000000002</v>
      </c>
      <c r="H11" s="137">
        <f>'#2024'!H11*$D$1</f>
        <v>153</v>
      </c>
      <c r="I11" s="137">
        <f>'#2024'!I11*$D$1</f>
        <v>79.56</v>
      </c>
      <c r="J11" s="137">
        <f>'#2024'!J11*$D$1</f>
        <v>61.2</v>
      </c>
      <c r="L11" s="135" t="s">
        <v>10</v>
      </c>
      <c r="M11" s="137">
        <f>'#2024'!M11*$D$1</f>
        <v>1646.28</v>
      </c>
      <c r="N11" s="137">
        <f>'#2024'!N11*$D$1</f>
        <v>480.42</v>
      </c>
      <c r="O11" s="137">
        <f>'#2024'!O11*$D$1</f>
        <v>210.12</v>
      </c>
      <c r="P11" s="137">
        <f>'#2024'!P11*$D$1</f>
        <v>125.46000000000001</v>
      </c>
      <c r="Q11" s="137">
        <f>'#2024'!Q11*$D$1</f>
        <v>65.28</v>
      </c>
      <c r="R11" s="137">
        <f>'#2024'!R11*$D$1</f>
        <v>49.980000000000004</v>
      </c>
      <c r="T11" s="135" t="s">
        <v>11</v>
      </c>
      <c r="U11" s="137">
        <f>'#2024'!U11*$D$1</f>
        <v>456.96000000000004</v>
      </c>
      <c r="V11" s="137">
        <f>'#2024'!V11*$D$1</f>
        <v>133.62</v>
      </c>
      <c r="W11" s="137">
        <f>'#2024'!W11*$D$1</f>
        <v>58.14</v>
      </c>
      <c r="X11" s="137">
        <f>'#2024'!X11*$D$1</f>
        <v>34.68</v>
      </c>
      <c r="Y11" s="137">
        <f>'#2024'!Y11*$D$1</f>
        <v>18.36</v>
      </c>
      <c r="Z11" s="137">
        <f>'#2024'!Z11*$D$1</f>
        <v>14.280000000000001</v>
      </c>
      <c r="AB11" s="135" t="s">
        <v>12</v>
      </c>
      <c r="AC11" s="137">
        <f>'#2024'!AC11</f>
        <v>448</v>
      </c>
      <c r="AD11" s="137">
        <f>'#2024'!AD11</f>
        <v>131</v>
      </c>
      <c r="AE11" s="137">
        <f>'#2024'!AE11</f>
        <v>57</v>
      </c>
      <c r="AF11" s="137">
        <f>'#2024'!AF11</f>
        <v>34</v>
      </c>
      <c r="AG11" s="137">
        <f>'#2025'!AG11</f>
        <v>15</v>
      </c>
      <c r="AH11" s="137">
        <f>'#2025'!AH11</f>
        <v>13</v>
      </c>
      <c r="AI11" s="138"/>
      <c r="AJ11" s="135"/>
      <c r="AK11" s="139" t="s">
        <v>13</v>
      </c>
      <c r="AL11" s="139">
        <f>SUM(AL8:AL9)</f>
        <v>208025.56000000029</v>
      </c>
      <c r="AM11" s="138"/>
      <c r="AN11" s="138"/>
      <c r="AO11" s="138"/>
      <c r="AP11" s="138"/>
      <c r="AQ11" s="138"/>
      <c r="AR11" s="138"/>
      <c r="AT11" s="138"/>
    </row>
    <row r="12" spans="1:46" x14ac:dyDescent="0.3">
      <c r="A12" s="133">
        <v>7000</v>
      </c>
      <c r="B12" s="133">
        <v>7999</v>
      </c>
      <c r="C12" s="133"/>
      <c r="D12" s="135" t="s">
        <v>9</v>
      </c>
      <c r="E12" s="137">
        <f>'#2024'!E12*$D$1</f>
        <v>1724.82</v>
      </c>
      <c r="F12" s="137">
        <f>'#2024'!F12*$D$1</f>
        <v>502.86</v>
      </c>
      <c r="G12" s="137">
        <f>'#2024'!G12*$D$1</f>
        <v>220.32</v>
      </c>
      <c r="H12" s="137">
        <f>'#2024'!H12*$D$1</f>
        <v>130.56</v>
      </c>
      <c r="I12" s="137">
        <f>'#2024'!I12*$D$1</f>
        <v>68.34</v>
      </c>
      <c r="J12" s="137">
        <f>'#2024'!J12*$D$1</f>
        <v>52.02</v>
      </c>
      <c r="L12" s="135" t="s">
        <v>10</v>
      </c>
      <c r="M12" s="137">
        <f>'#2024'!M12*$D$1</f>
        <v>1410.66</v>
      </c>
      <c r="N12" s="137">
        <f>'#2024'!N12*$D$1</f>
        <v>412.08</v>
      </c>
      <c r="O12" s="137">
        <f>'#2024'!O12*$D$1</f>
        <v>180.54</v>
      </c>
      <c r="P12" s="137">
        <f>'#2024'!P12*$D$1</f>
        <v>107.10000000000001</v>
      </c>
      <c r="Q12" s="137">
        <f>'#2024'!Q12*$D$1</f>
        <v>56.1</v>
      </c>
      <c r="R12" s="137">
        <f>'#2024'!R12*$D$1</f>
        <v>42.84</v>
      </c>
      <c r="T12" s="135" t="s">
        <v>11</v>
      </c>
      <c r="U12" s="137">
        <f>'#2024'!U12*$D$1</f>
        <v>391.68</v>
      </c>
      <c r="V12" s="137">
        <f>'#2024'!V12*$D$1</f>
        <v>114.24000000000001</v>
      </c>
      <c r="W12" s="137">
        <f>'#2024'!W12*$D$1</f>
        <v>49.980000000000004</v>
      </c>
      <c r="X12" s="137">
        <f>'#2024'!X12*$D$1</f>
        <v>29.580000000000002</v>
      </c>
      <c r="Y12" s="137">
        <f>'#2024'!Y12*$D$1</f>
        <v>15.3</v>
      </c>
      <c r="Z12" s="137">
        <f>'#2024'!Z12*$D$1</f>
        <v>12.24</v>
      </c>
      <c r="AB12" s="135" t="s">
        <v>12</v>
      </c>
      <c r="AC12" s="137">
        <f>'#2024'!AC12</f>
        <v>384</v>
      </c>
      <c r="AD12" s="137">
        <f>'#2024'!AD12</f>
        <v>112</v>
      </c>
      <c r="AE12" s="137">
        <f>'#2024'!AE12</f>
        <v>49</v>
      </c>
      <c r="AF12" s="137">
        <f>'#2024'!AF12</f>
        <v>29</v>
      </c>
      <c r="AG12" s="137">
        <f>'#2025'!AG12</f>
        <v>13</v>
      </c>
      <c r="AH12" s="137">
        <f>'#2025'!AH12</f>
        <v>11</v>
      </c>
      <c r="AI12" s="138"/>
      <c r="AJ12" s="135"/>
      <c r="AK12" s="138"/>
      <c r="AL12" s="138"/>
      <c r="AM12" s="138"/>
      <c r="AN12" s="138"/>
      <c r="AO12" s="138"/>
      <c r="AP12" s="138"/>
      <c r="AQ12" s="138"/>
      <c r="AR12" s="138"/>
      <c r="AT12" s="138"/>
    </row>
    <row r="13" spans="1:46" x14ac:dyDescent="0.3">
      <c r="A13" s="133">
        <v>8000</v>
      </c>
      <c r="B13" s="133">
        <v>8999</v>
      </c>
      <c r="C13" s="133"/>
      <c r="D13" s="135" t="s">
        <v>9</v>
      </c>
      <c r="E13" s="137">
        <f>'#2024'!E13*$D$1</f>
        <v>2108.34</v>
      </c>
      <c r="F13" s="137">
        <f>'#2024'!F13*$D$1</f>
        <v>615.06000000000006</v>
      </c>
      <c r="G13" s="137">
        <f>'#2024'!G13*$D$1</f>
        <v>269.28000000000003</v>
      </c>
      <c r="H13" s="137">
        <f>'#2024'!H13*$D$1</f>
        <v>160.14000000000001</v>
      </c>
      <c r="I13" s="137">
        <f>'#2024'!I13*$D$1</f>
        <v>83.64</v>
      </c>
      <c r="J13" s="137">
        <f>'#2024'!J13*$D$1</f>
        <v>64.260000000000005</v>
      </c>
      <c r="L13" s="135" t="s">
        <v>10</v>
      </c>
      <c r="M13" s="137">
        <f>'#2024'!M13*$D$1</f>
        <v>1724.82</v>
      </c>
      <c r="N13" s="137">
        <f>'#2024'!N13*$D$1</f>
        <v>502.86</v>
      </c>
      <c r="O13" s="137">
        <f>'#2024'!O13*$D$1</f>
        <v>220.32</v>
      </c>
      <c r="P13" s="137">
        <f>'#2024'!P13*$D$1</f>
        <v>131.58000000000001</v>
      </c>
      <c r="Q13" s="137">
        <f>'#2024'!Q13*$D$1</f>
        <v>68.34</v>
      </c>
      <c r="R13" s="137">
        <f>'#2024'!R13*$D$1</f>
        <v>52.02</v>
      </c>
      <c r="T13" s="135" t="s">
        <v>11</v>
      </c>
      <c r="U13" s="137">
        <f>'#2024'!U13*$D$1</f>
        <v>479.40000000000003</v>
      </c>
      <c r="V13" s="137">
        <f>'#2024'!V13*$D$1</f>
        <v>139.74</v>
      </c>
      <c r="W13" s="137">
        <f>'#2024'!W13*$D$1</f>
        <v>61.2</v>
      </c>
      <c r="X13" s="137">
        <f>'#2024'!X13*$D$1</f>
        <v>36.72</v>
      </c>
      <c r="Y13" s="137">
        <f>'#2024'!Y13*$D$1</f>
        <v>19.38</v>
      </c>
      <c r="Z13" s="137">
        <f>'#2024'!Z13*$D$1</f>
        <v>14.280000000000001</v>
      </c>
      <c r="AB13" s="135" t="s">
        <v>12</v>
      </c>
      <c r="AC13" s="137">
        <f>'#2024'!AC13</f>
        <v>470</v>
      </c>
      <c r="AD13" s="137">
        <f>'#2024'!AD13</f>
        <v>137</v>
      </c>
      <c r="AE13" s="137">
        <f>'#2024'!AE13</f>
        <v>60</v>
      </c>
      <c r="AF13" s="137">
        <f>'#2024'!AF13</f>
        <v>36</v>
      </c>
      <c r="AG13" s="137">
        <f>'#2025'!AG13</f>
        <v>17</v>
      </c>
      <c r="AH13" s="137">
        <f>'#2025'!AH13</f>
        <v>12</v>
      </c>
      <c r="AI13" s="138"/>
      <c r="AJ13" s="135"/>
      <c r="AK13" s="138"/>
      <c r="AL13" s="138"/>
      <c r="AM13" s="138"/>
      <c r="AN13" s="138"/>
      <c r="AO13" s="138"/>
      <c r="AP13" s="138"/>
      <c r="AQ13" s="138"/>
      <c r="AR13" s="138"/>
      <c r="AT13" s="138"/>
    </row>
    <row r="14" spans="1:46" x14ac:dyDescent="0.3">
      <c r="A14" s="133">
        <v>9000</v>
      </c>
      <c r="B14" s="133">
        <v>9999</v>
      </c>
      <c r="C14" s="133"/>
      <c r="D14" s="135" t="s">
        <v>9</v>
      </c>
      <c r="E14" s="137">
        <f>'#2024'!E14*$D$1</f>
        <v>1437.18</v>
      </c>
      <c r="F14" s="137">
        <f>'#2024'!F14*$D$1</f>
        <v>558.96</v>
      </c>
      <c r="G14" s="137">
        <f>'#2024'!G14*$D$1</f>
        <v>244.8</v>
      </c>
      <c r="H14" s="137">
        <f>'#2024'!H14*$D$1</f>
        <v>145.86000000000001</v>
      </c>
      <c r="I14" s="137">
        <f>'#2024'!I14*$D$1</f>
        <v>75.48</v>
      </c>
      <c r="J14" s="137">
        <f>'#2024'!J14*$D$1</f>
        <v>58.14</v>
      </c>
      <c r="L14" s="135" t="s">
        <v>10</v>
      </c>
      <c r="M14" s="137">
        <f>'#2024'!M14*$D$1</f>
        <v>1176.06</v>
      </c>
      <c r="N14" s="137">
        <f>'#2024'!N14*$D$1</f>
        <v>456.96000000000004</v>
      </c>
      <c r="O14" s="137">
        <f>'#2024'!O14*$D$1</f>
        <v>200.94</v>
      </c>
      <c r="P14" s="137">
        <f>'#2024'!P14*$D$1</f>
        <v>119.34</v>
      </c>
      <c r="Q14" s="137">
        <f>'#2024'!Q14*$D$1</f>
        <v>62.22</v>
      </c>
      <c r="R14" s="137">
        <f>'#2024'!R14*$D$1</f>
        <v>47.94</v>
      </c>
      <c r="T14" s="135" t="s">
        <v>11</v>
      </c>
      <c r="U14" s="137">
        <f>'#2024'!U14*$D$1</f>
        <v>326.39999999999998</v>
      </c>
      <c r="V14" s="137">
        <f>'#2024'!V14*$D$1</f>
        <v>127.5</v>
      </c>
      <c r="W14" s="137">
        <f>'#2024'!W14*$D$1</f>
        <v>56.1</v>
      </c>
      <c r="X14" s="137">
        <f>'#2024'!X14*$D$1</f>
        <v>32.64</v>
      </c>
      <c r="Y14" s="137">
        <f>'#2024'!Y14*$D$1</f>
        <v>17.34</v>
      </c>
      <c r="Z14" s="137">
        <f>'#2024'!Z14*$D$1</f>
        <v>13.26</v>
      </c>
      <c r="AB14" s="135" t="s">
        <v>12</v>
      </c>
      <c r="AC14" s="137">
        <f>'#2024'!AC14</f>
        <v>320</v>
      </c>
      <c r="AD14" s="137">
        <f>'#2024'!AD14</f>
        <v>125</v>
      </c>
      <c r="AE14" s="137">
        <f>'#2024'!AE14</f>
        <v>55</v>
      </c>
      <c r="AF14" s="137">
        <f>'#2024'!AF14</f>
        <v>32</v>
      </c>
      <c r="AG14" s="137">
        <f>'#2025'!AG14</f>
        <v>16</v>
      </c>
      <c r="AH14" s="137">
        <f>'#2025'!AH14</f>
        <v>12</v>
      </c>
      <c r="AI14" s="138"/>
      <c r="AJ14" s="135"/>
      <c r="AK14" s="138"/>
      <c r="AL14" s="138"/>
      <c r="AM14" s="138"/>
      <c r="AN14" s="138"/>
      <c r="AO14" s="138"/>
      <c r="AP14" s="138"/>
      <c r="AQ14" s="138"/>
      <c r="AR14" s="138"/>
      <c r="AT14" s="138"/>
    </row>
    <row r="15" spans="1:46" x14ac:dyDescent="0.3">
      <c r="A15" s="133">
        <v>10000</v>
      </c>
      <c r="B15" s="133">
        <v>10999</v>
      </c>
      <c r="C15" s="133"/>
      <c r="D15" s="135" t="s">
        <v>9</v>
      </c>
      <c r="E15" s="137">
        <f>'#2024'!E15*$D$1</f>
        <v>2318.46</v>
      </c>
      <c r="F15" s="137">
        <f>'#2024'!F15*$D$1</f>
        <v>844.56000000000006</v>
      </c>
      <c r="G15" s="137">
        <f>'#2024'!G15*$D$1</f>
        <v>313.14</v>
      </c>
      <c r="H15" s="137">
        <f>'#2024'!H15*$D$1</f>
        <v>151.97999999999999</v>
      </c>
      <c r="I15" s="137">
        <f>'#2024'!I15*$D$1</f>
        <v>77.52</v>
      </c>
      <c r="J15" s="137">
        <f>'#2024'!J15*$D$1</f>
        <v>45.9</v>
      </c>
      <c r="L15" s="135" t="s">
        <v>10</v>
      </c>
      <c r="M15" s="137">
        <f>'#2024'!M15*$D$1</f>
        <v>2666.28</v>
      </c>
      <c r="N15" s="137">
        <f>'#2024'!N15*$D$1</f>
        <v>971.04</v>
      </c>
      <c r="O15" s="137">
        <f>'#2024'!O15*$D$1</f>
        <v>360.06</v>
      </c>
      <c r="P15" s="137">
        <f>'#2024'!P15*$D$1</f>
        <v>175.44</v>
      </c>
      <c r="Q15" s="137">
        <f>'#2024'!Q15*$D$1</f>
        <v>88.74</v>
      </c>
      <c r="R15" s="137">
        <f>'#2024'!R15*$D$1</f>
        <v>53.04</v>
      </c>
      <c r="T15" s="135" t="s">
        <v>11</v>
      </c>
      <c r="U15" s="137">
        <f>'#2024'!U15*$D$1</f>
        <v>347.82</v>
      </c>
      <c r="V15" s="137">
        <f>'#2024'!V15*$D$1</f>
        <v>126.48</v>
      </c>
      <c r="W15" s="137">
        <f>'#2024'!W15*$D$1</f>
        <v>46.92</v>
      </c>
      <c r="X15" s="137">
        <f>'#2024'!X15*$D$1</f>
        <v>22.44</v>
      </c>
      <c r="Y15" s="137">
        <f>'#2024'!Y15*$D$1</f>
        <v>11.22</v>
      </c>
      <c r="Z15" s="137">
        <f>'#2024'!Z15*$D$1</f>
        <v>7.1400000000000006</v>
      </c>
      <c r="AB15" s="135" t="s">
        <v>12</v>
      </c>
      <c r="AC15" s="137">
        <f>'#2024'!AC15</f>
        <v>455</v>
      </c>
      <c r="AD15" s="137">
        <f>'#2024'!AD15</f>
        <v>166</v>
      </c>
      <c r="AE15" s="137">
        <f>'#2024'!AE15</f>
        <v>61</v>
      </c>
      <c r="AF15" s="137">
        <f>'#2024'!AF15</f>
        <v>30</v>
      </c>
      <c r="AG15" s="137">
        <f>'#2025'!AG15</f>
        <v>14</v>
      </c>
      <c r="AH15" s="137">
        <f>'#2025'!AH15</f>
        <v>8</v>
      </c>
      <c r="AI15" s="138"/>
      <c r="AJ15" s="135"/>
      <c r="AK15" s="138"/>
      <c r="AL15" s="138"/>
      <c r="AM15" s="138"/>
      <c r="AN15" s="138"/>
      <c r="AO15" s="138"/>
      <c r="AP15" s="138"/>
      <c r="AQ15" s="138"/>
      <c r="AR15" s="138"/>
      <c r="AT15" s="138"/>
    </row>
    <row r="16" spans="1:46" x14ac:dyDescent="0.3">
      <c r="A16" s="133">
        <v>11000</v>
      </c>
      <c r="B16" s="133">
        <v>11999</v>
      </c>
      <c r="C16" s="133"/>
      <c r="D16" s="135" t="s">
        <v>9</v>
      </c>
      <c r="E16" s="137">
        <f>'#2024'!E16*$D$1</f>
        <v>2562.2400000000002</v>
      </c>
      <c r="F16" s="137">
        <f>'#2024'!F16*$D$1</f>
        <v>699.72</v>
      </c>
      <c r="G16" s="137">
        <f>'#2024'!G16*$D$1</f>
        <v>346.8</v>
      </c>
      <c r="H16" s="137">
        <f>'#2024'!H16*$D$1</f>
        <v>168.3</v>
      </c>
      <c r="I16" s="137">
        <f>'#2024'!I16*$D$1</f>
        <v>85.68</v>
      </c>
      <c r="J16" s="137">
        <f>'#2024'!J16*$D$1</f>
        <v>51</v>
      </c>
      <c r="L16" s="135" t="s">
        <v>10</v>
      </c>
      <c r="M16" s="137">
        <f>'#2024'!M16*$D$1</f>
        <v>2946.78</v>
      </c>
      <c r="N16" s="137">
        <f>'#2024'!N16*$D$1</f>
        <v>804.78</v>
      </c>
      <c r="O16" s="137">
        <f>'#2024'!O16*$D$1</f>
        <v>398.82</v>
      </c>
      <c r="P16" s="137">
        <f>'#2024'!P16*$D$1</f>
        <v>193.8</v>
      </c>
      <c r="Q16" s="137">
        <f>'#2024'!Q16*$D$1</f>
        <v>97.92</v>
      </c>
      <c r="R16" s="137">
        <f>'#2024'!R16*$D$1</f>
        <v>59.160000000000004</v>
      </c>
      <c r="T16" s="135" t="s">
        <v>11</v>
      </c>
      <c r="U16" s="137">
        <f>'#2024'!U16*$D$1</f>
        <v>384.54</v>
      </c>
      <c r="V16" s="137">
        <f>'#2024'!V16*$D$1</f>
        <v>105.06</v>
      </c>
      <c r="W16" s="137">
        <f>'#2024'!W16*$D$1</f>
        <v>52.02</v>
      </c>
      <c r="X16" s="137">
        <f>'#2024'!X16*$D$1</f>
        <v>25.5</v>
      </c>
      <c r="Y16" s="137">
        <f>'#2024'!Y16*$D$1</f>
        <v>13.26</v>
      </c>
      <c r="Z16" s="137">
        <f>'#2024'!Z16*$D$1</f>
        <v>8.16</v>
      </c>
      <c r="AB16" s="135" t="s">
        <v>12</v>
      </c>
      <c r="AC16" s="137">
        <f>'#2024'!AC16</f>
        <v>502</v>
      </c>
      <c r="AD16" s="137">
        <f>'#2024'!AD16</f>
        <v>137</v>
      </c>
      <c r="AE16" s="137">
        <f>'#2024'!AE16</f>
        <v>68</v>
      </c>
      <c r="AF16" s="137">
        <f>'#2024'!AF16</f>
        <v>33</v>
      </c>
      <c r="AG16" s="137">
        <f>'#2025'!AG16</f>
        <v>15</v>
      </c>
      <c r="AH16" s="137">
        <f>'#2025'!AH16</f>
        <v>9</v>
      </c>
      <c r="AI16" s="138"/>
      <c r="AJ16" s="135"/>
      <c r="AK16" s="138"/>
      <c r="AL16" s="138"/>
      <c r="AM16" s="138"/>
      <c r="AN16" s="138"/>
      <c r="AO16" s="138"/>
      <c r="AP16" s="138"/>
      <c r="AQ16" s="138"/>
      <c r="AR16" s="138"/>
      <c r="AT16" s="138"/>
    </row>
    <row r="17" spans="1:46" x14ac:dyDescent="0.3">
      <c r="A17" s="133">
        <v>12000</v>
      </c>
      <c r="B17" s="133">
        <v>12999</v>
      </c>
      <c r="C17" s="133"/>
      <c r="D17" s="135" t="s">
        <v>9</v>
      </c>
      <c r="E17" s="137">
        <f>'#2024'!E17*$D$1</f>
        <v>2197.08</v>
      </c>
      <c r="F17" s="137">
        <f>'#2024'!F17*$D$1</f>
        <v>599.76</v>
      </c>
      <c r="G17" s="137">
        <f>'#2024'!G17*$D$1</f>
        <v>296.82</v>
      </c>
      <c r="H17" s="137">
        <f>'#2024'!H17*$D$1</f>
        <v>144.84</v>
      </c>
      <c r="I17" s="137">
        <f>'#2024'!I17*$D$1</f>
        <v>73.44</v>
      </c>
      <c r="J17" s="137">
        <f>'#2024'!J17*$D$1</f>
        <v>43.86</v>
      </c>
      <c r="L17" s="135" t="s">
        <v>10</v>
      </c>
      <c r="M17" s="137">
        <f>'#2024'!M17*$D$1</f>
        <v>2526.54</v>
      </c>
      <c r="N17" s="137">
        <f>'#2024'!N17*$D$1</f>
        <v>689.52</v>
      </c>
      <c r="O17" s="137">
        <f>'#2024'!O17*$D$1</f>
        <v>341.7</v>
      </c>
      <c r="P17" s="137">
        <f>'#2024'!P17*$D$1</f>
        <v>166.26</v>
      </c>
      <c r="Q17" s="137">
        <f>'#2024'!Q17*$D$1</f>
        <v>83.64</v>
      </c>
      <c r="R17" s="137">
        <f>'#2024'!R17*$D$1</f>
        <v>49.980000000000004</v>
      </c>
      <c r="T17" s="135" t="s">
        <v>11</v>
      </c>
      <c r="U17" s="137">
        <f>'#2024'!U17*$D$1</f>
        <v>329.46</v>
      </c>
      <c r="V17" s="137">
        <f>'#2024'!V17*$D$1</f>
        <v>89.76</v>
      </c>
      <c r="W17" s="137">
        <f>'#2024'!W17*$D$1</f>
        <v>44.88</v>
      </c>
      <c r="X17" s="137">
        <f>'#2024'!X17*$D$1</f>
        <v>21.42</v>
      </c>
      <c r="Y17" s="137">
        <f>'#2024'!Y17*$D$1</f>
        <v>11.22</v>
      </c>
      <c r="Z17" s="137">
        <f>'#2024'!Z17*$D$1</f>
        <v>6.12</v>
      </c>
      <c r="AB17" s="135" t="s">
        <v>12</v>
      </c>
      <c r="AC17" s="137">
        <f>'#2024'!AC17</f>
        <v>431</v>
      </c>
      <c r="AD17" s="137">
        <f>'#2024'!AD17</f>
        <v>118</v>
      </c>
      <c r="AE17" s="137">
        <f>'#2024'!AE17</f>
        <v>58</v>
      </c>
      <c r="AF17" s="137">
        <f>'#2024'!AF17</f>
        <v>28</v>
      </c>
      <c r="AG17" s="137">
        <f>'#2025'!AG17</f>
        <v>13</v>
      </c>
      <c r="AH17" s="137">
        <f>'#2025'!AH17</f>
        <v>8</v>
      </c>
      <c r="AI17" s="138"/>
      <c r="AJ17" s="135"/>
      <c r="AK17" s="138"/>
      <c r="AL17" s="138"/>
      <c r="AM17" s="138"/>
      <c r="AN17" s="138"/>
      <c r="AO17" s="138"/>
      <c r="AP17" s="138"/>
      <c r="AQ17" s="138"/>
      <c r="AR17" s="138"/>
      <c r="AT17" s="138"/>
    </row>
    <row r="18" spans="1:46" x14ac:dyDescent="0.3">
      <c r="A18" s="133">
        <v>13000</v>
      </c>
      <c r="B18" s="133">
        <v>13999</v>
      </c>
      <c r="C18" s="133"/>
      <c r="D18" s="135" t="s">
        <v>9</v>
      </c>
      <c r="E18" s="137">
        <f>'#2024'!E18*$D$1</f>
        <v>2684.64</v>
      </c>
      <c r="F18" s="137">
        <f>'#2024'!F18*$D$1</f>
        <v>732.36</v>
      </c>
      <c r="G18" s="137">
        <f>'#2024'!G18*$D$1</f>
        <v>363.12</v>
      </c>
      <c r="H18" s="137">
        <f>'#2024'!H18*$D$1</f>
        <v>176.46</v>
      </c>
      <c r="I18" s="137">
        <f>'#2024'!I18*$D$1</f>
        <v>89.76</v>
      </c>
      <c r="J18" s="137">
        <f>'#2024'!J18*$D$1</f>
        <v>53.04</v>
      </c>
      <c r="L18" s="135" t="s">
        <v>10</v>
      </c>
      <c r="M18" s="137">
        <f>'#2024'!M18*$D$1</f>
        <v>3087.54</v>
      </c>
      <c r="N18" s="137">
        <f>'#2024'!N18*$D$1</f>
        <v>842.52</v>
      </c>
      <c r="O18" s="137">
        <f>'#2024'!O18*$D$1</f>
        <v>417.18</v>
      </c>
      <c r="P18" s="137">
        <f>'#2024'!P18*$D$1</f>
        <v>202.98</v>
      </c>
      <c r="Q18" s="137">
        <f>'#2024'!Q18*$D$1</f>
        <v>103.02</v>
      </c>
      <c r="R18" s="137">
        <f>'#2024'!R18*$D$1</f>
        <v>61.2</v>
      </c>
      <c r="T18" s="135" t="s">
        <v>11</v>
      </c>
      <c r="U18" s="137">
        <f>'#2024'!U18*$D$1</f>
        <v>402.90000000000003</v>
      </c>
      <c r="V18" s="137">
        <f>'#2024'!V18*$D$1</f>
        <v>110.16</v>
      </c>
      <c r="W18" s="137">
        <f>'#2024'!W18*$D$1</f>
        <v>54.06</v>
      </c>
      <c r="X18" s="137">
        <f>'#2024'!X18*$D$1</f>
        <v>26.52</v>
      </c>
      <c r="Y18" s="137">
        <f>'#2024'!Y18*$D$1</f>
        <v>13.26</v>
      </c>
      <c r="Z18" s="137">
        <f>'#2024'!Z18*$D$1</f>
        <v>8.16</v>
      </c>
      <c r="AB18" s="135" t="s">
        <v>12</v>
      </c>
      <c r="AC18" s="137">
        <f>'#2024'!AC18</f>
        <v>526</v>
      </c>
      <c r="AD18" s="137">
        <f>'#2024'!AD18</f>
        <v>144</v>
      </c>
      <c r="AE18" s="137">
        <f>'#2024'!AE18</f>
        <v>71</v>
      </c>
      <c r="AF18" s="137">
        <f>'#2024'!AF18</f>
        <v>35</v>
      </c>
      <c r="AG18" s="137">
        <f>'#2025'!AG18</f>
        <v>16</v>
      </c>
      <c r="AH18" s="137">
        <f>'#2025'!AH18</f>
        <v>9</v>
      </c>
      <c r="AI18" s="138"/>
      <c r="AJ18" s="135"/>
      <c r="AK18" s="138"/>
      <c r="AL18" s="138"/>
      <c r="AM18" s="138"/>
      <c r="AN18" s="138"/>
      <c r="AO18" s="138"/>
      <c r="AP18" s="138"/>
      <c r="AQ18" s="138"/>
      <c r="AR18" s="138"/>
      <c r="AT18" s="138"/>
    </row>
    <row r="19" spans="1:46" x14ac:dyDescent="0.3">
      <c r="A19" s="133">
        <v>14000</v>
      </c>
      <c r="B19" s="133">
        <v>14999</v>
      </c>
      <c r="C19" s="133"/>
      <c r="D19" s="135" t="s">
        <v>9</v>
      </c>
      <c r="E19" s="137">
        <f>'#2024'!E19*$D$1</f>
        <v>2440.86</v>
      </c>
      <c r="F19" s="137">
        <f>'#2024'!F19*$D$1</f>
        <v>666.06000000000006</v>
      </c>
      <c r="G19" s="137">
        <f>'#2024'!G19*$D$1</f>
        <v>247.86</v>
      </c>
      <c r="H19" s="137">
        <f>'#2024'!H19*$D$1</f>
        <v>160.14000000000001</v>
      </c>
      <c r="I19" s="137">
        <f>'#2024'!I19*$D$1</f>
        <v>81.599999999999994</v>
      </c>
      <c r="J19" s="137">
        <f>'#2024'!J19*$D$1</f>
        <v>48.96</v>
      </c>
      <c r="L19" s="135" t="s">
        <v>10</v>
      </c>
      <c r="M19" s="137">
        <f>'#2024'!M19*$D$1</f>
        <v>2807.04</v>
      </c>
      <c r="N19" s="137">
        <f>'#2024'!N19*$D$1</f>
        <v>766.02</v>
      </c>
      <c r="O19" s="137">
        <f>'#2024'!O19*$D$1</f>
        <v>284.58</v>
      </c>
      <c r="P19" s="137">
        <f>'#2024'!P19*$D$1</f>
        <v>184.62</v>
      </c>
      <c r="Q19" s="137">
        <f>'#2024'!Q19*$D$1</f>
        <v>93.84</v>
      </c>
      <c r="R19" s="137">
        <f>'#2024'!R19*$D$1</f>
        <v>56.1</v>
      </c>
      <c r="T19" s="135" t="s">
        <v>11</v>
      </c>
      <c r="U19" s="137">
        <f>'#2024'!U19*$D$1</f>
        <v>366.18</v>
      </c>
      <c r="V19" s="137">
        <f>'#2024'!V19*$D$1</f>
        <v>99.960000000000008</v>
      </c>
      <c r="W19" s="137">
        <f>'#2024'!W19*$D$1</f>
        <v>36.72</v>
      </c>
      <c r="X19" s="137">
        <f>'#2024'!X19*$D$1</f>
        <v>24.48</v>
      </c>
      <c r="Y19" s="137">
        <f>'#2024'!Y19*$D$1</f>
        <v>12.24</v>
      </c>
      <c r="Z19" s="137">
        <f>'#2024'!Z19*$D$1</f>
        <v>7.1400000000000006</v>
      </c>
      <c r="AB19" s="135" t="s">
        <v>12</v>
      </c>
      <c r="AC19" s="137">
        <f>'#2024'!AC19</f>
        <v>479</v>
      </c>
      <c r="AD19" s="137">
        <f>'#2024'!AD19</f>
        <v>131</v>
      </c>
      <c r="AE19" s="137">
        <f>'#2024'!AE19</f>
        <v>49</v>
      </c>
      <c r="AF19" s="137">
        <f>'#2024'!AF19</f>
        <v>31</v>
      </c>
      <c r="AG19" s="137">
        <f>'#2025'!AG19</f>
        <v>14</v>
      </c>
      <c r="AH19" s="137">
        <f>'#2025'!AH19</f>
        <v>9</v>
      </c>
      <c r="AI19" s="138"/>
      <c r="AJ19" s="135"/>
      <c r="AK19" s="138"/>
      <c r="AL19" s="138"/>
      <c r="AM19" s="138"/>
      <c r="AN19" s="138"/>
      <c r="AO19" s="138"/>
      <c r="AP19" s="138"/>
      <c r="AQ19" s="138"/>
      <c r="AR19" s="138"/>
      <c r="AT19" s="138"/>
    </row>
    <row r="20" spans="1:46" x14ac:dyDescent="0.3">
      <c r="A20" s="133">
        <v>15000</v>
      </c>
      <c r="B20" s="133">
        <v>15999</v>
      </c>
      <c r="C20" s="133"/>
      <c r="D20" s="135" t="s">
        <v>9</v>
      </c>
      <c r="E20" s="137">
        <f>'#2024'!E20*$D$1</f>
        <v>2376.6</v>
      </c>
      <c r="F20" s="137">
        <f>'#2024'!F20*$D$1</f>
        <v>799.68000000000006</v>
      </c>
      <c r="G20" s="137">
        <f>'#2024'!G20*$D$1</f>
        <v>291.72000000000003</v>
      </c>
      <c r="H20" s="137">
        <f>'#2024'!H20*$D$1</f>
        <v>228.48000000000002</v>
      </c>
      <c r="I20" s="137">
        <f>'#2024'!I20*$D$1</f>
        <v>107.10000000000001</v>
      </c>
      <c r="J20" s="137">
        <f>'#2024'!J20*$D$1</f>
        <v>59.160000000000004</v>
      </c>
      <c r="L20" s="135" t="s">
        <v>10</v>
      </c>
      <c r="M20" s="137">
        <f>'#2024'!M20*$D$1</f>
        <v>2733.6</v>
      </c>
      <c r="N20" s="137">
        <f>'#2024'!N20*$D$1</f>
        <v>920.04</v>
      </c>
      <c r="O20" s="137">
        <f>'#2024'!O20*$D$1</f>
        <v>335.58</v>
      </c>
      <c r="P20" s="137">
        <f>'#2024'!P20*$D$1</f>
        <v>263.16000000000003</v>
      </c>
      <c r="Q20" s="137">
        <f>'#2024'!Q20*$D$1</f>
        <v>123.42</v>
      </c>
      <c r="R20" s="137">
        <f>'#2024'!R20*$D$1</f>
        <v>68.34</v>
      </c>
      <c r="T20" s="135" t="s">
        <v>11</v>
      </c>
      <c r="U20" s="137">
        <f>'#2024'!U20*$D$1</f>
        <v>357</v>
      </c>
      <c r="V20" s="137">
        <f>'#2024'!V20*$D$1</f>
        <v>120.36</v>
      </c>
      <c r="W20" s="137">
        <f>'#2024'!W20*$D$1</f>
        <v>43.86</v>
      </c>
      <c r="X20" s="137">
        <f>'#2024'!X20*$D$1</f>
        <v>34.68</v>
      </c>
      <c r="Y20" s="137">
        <f>'#2024'!Y20*$D$1</f>
        <v>16.32</v>
      </c>
      <c r="Z20" s="137">
        <f>'#2024'!Z20*$D$1</f>
        <v>9.18</v>
      </c>
      <c r="AB20" s="135" t="s">
        <v>12</v>
      </c>
      <c r="AC20" s="137">
        <f>'#2024'!AC20</f>
        <v>466</v>
      </c>
      <c r="AD20" s="137">
        <f>'#2024'!AD20</f>
        <v>157</v>
      </c>
      <c r="AE20" s="137">
        <f>'#2024'!AE20</f>
        <v>57</v>
      </c>
      <c r="AF20" s="137">
        <f>'#2024'!AF20</f>
        <v>45</v>
      </c>
      <c r="AG20" s="137">
        <f>'#2025'!AG20</f>
        <v>19</v>
      </c>
      <c r="AH20" s="137">
        <f>'#2025'!AH20</f>
        <v>10</v>
      </c>
      <c r="AI20" s="138"/>
      <c r="AJ20" s="135"/>
      <c r="AK20" s="138"/>
      <c r="AL20" s="138"/>
      <c r="AM20" s="138"/>
      <c r="AN20" s="138"/>
      <c r="AO20" s="138"/>
      <c r="AP20" s="138"/>
      <c r="AQ20" s="138"/>
      <c r="AR20" s="138"/>
      <c r="AT20" s="138"/>
    </row>
    <row r="21" spans="1:46" x14ac:dyDescent="0.3">
      <c r="A21" s="133">
        <v>16000</v>
      </c>
      <c r="B21" s="133">
        <v>16999</v>
      </c>
      <c r="C21" s="133"/>
      <c r="D21" s="135" t="s">
        <v>9</v>
      </c>
      <c r="E21" s="137">
        <f>'#2024'!E21*$D$1</f>
        <v>1751.34</v>
      </c>
      <c r="F21" s="137">
        <f>'#2024'!F21*$D$1</f>
        <v>883.32</v>
      </c>
      <c r="G21" s="137">
        <f>'#2024'!G21*$D$1</f>
        <v>322.32</v>
      </c>
      <c r="H21" s="137">
        <f>'#2024'!H21*$D$1</f>
        <v>252.96</v>
      </c>
      <c r="I21" s="137">
        <f>'#2024'!I21*$D$1</f>
        <v>118.32000000000001</v>
      </c>
      <c r="J21" s="137">
        <f>'#2024'!J21*$D$1</f>
        <v>65.28</v>
      </c>
      <c r="L21" s="135" t="s">
        <v>10</v>
      </c>
      <c r="M21" s="137">
        <f>'#2024'!M21*$D$1</f>
        <v>2013.48</v>
      </c>
      <c r="N21" s="137">
        <f>'#2024'!N21*$D$1</f>
        <v>1015.9200000000001</v>
      </c>
      <c r="O21" s="137">
        <f>'#2024'!O21*$D$1</f>
        <v>370.26</v>
      </c>
      <c r="P21" s="137">
        <f>'#2024'!P21*$D$1</f>
        <v>290.7</v>
      </c>
      <c r="Q21" s="137">
        <f>'#2024'!Q21*$D$1</f>
        <v>135.66</v>
      </c>
      <c r="R21" s="137">
        <f>'#2024'!R21*$D$1</f>
        <v>75.48</v>
      </c>
      <c r="T21" s="135" t="s">
        <v>11</v>
      </c>
      <c r="U21" s="137">
        <f>'#2024'!U21*$D$1</f>
        <v>263.16000000000003</v>
      </c>
      <c r="V21" s="137">
        <f>'#2024'!V21*$D$1</f>
        <v>132.6</v>
      </c>
      <c r="W21" s="137">
        <f>'#2024'!W21*$D$1</f>
        <v>47.94</v>
      </c>
      <c r="X21" s="137">
        <f>'#2024'!X21*$D$1</f>
        <v>37.74</v>
      </c>
      <c r="Y21" s="137">
        <f>'#2024'!Y21*$D$1</f>
        <v>17.34</v>
      </c>
      <c r="Z21" s="137">
        <f>'#2024'!Z21*$D$1</f>
        <v>10.199999999999999</v>
      </c>
      <c r="AB21" s="135" t="s">
        <v>12</v>
      </c>
      <c r="AC21" s="137">
        <f>'#2024'!AC21</f>
        <v>343</v>
      </c>
      <c r="AD21" s="137">
        <f>'#2024'!AD21</f>
        <v>173</v>
      </c>
      <c r="AE21" s="137">
        <f>'#2024'!AE21</f>
        <v>63</v>
      </c>
      <c r="AF21" s="137">
        <f>'#2024'!AF21</f>
        <v>50</v>
      </c>
      <c r="AG21" s="137">
        <f>'#2025'!AG21</f>
        <v>20</v>
      </c>
      <c r="AH21" s="137">
        <f>'#2025'!AH21</f>
        <v>12</v>
      </c>
      <c r="AI21" s="138"/>
      <c r="AJ21" s="135"/>
      <c r="AK21" s="138"/>
      <c r="AL21" s="138"/>
      <c r="AM21" s="138"/>
      <c r="AN21" s="138"/>
      <c r="AO21" s="138"/>
      <c r="AP21" s="138"/>
      <c r="AQ21" s="138"/>
      <c r="AR21" s="138"/>
      <c r="AT21" s="138"/>
    </row>
    <row r="22" spans="1:46" x14ac:dyDescent="0.3">
      <c r="A22" s="133">
        <v>17000</v>
      </c>
      <c r="B22" s="133">
        <v>17999</v>
      </c>
      <c r="C22" s="133"/>
      <c r="D22" s="135" t="s">
        <v>9</v>
      </c>
      <c r="E22" s="137">
        <f>'#2024'!E22*$D$1</f>
        <v>1501.44</v>
      </c>
      <c r="F22" s="137">
        <f>'#2024'!F22*$D$1</f>
        <v>504.90000000000003</v>
      </c>
      <c r="G22" s="137">
        <f>'#2024'!G22*$D$1</f>
        <v>276.42</v>
      </c>
      <c r="H22" s="137">
        <f>'#2024'!H22*$D$1</f>
        <v>216.24</v>
      </c>
      <c r="I22" s="137">
        <f>'#2024'!I22*$D$1</f>
        <v>102</v>
      </c>
      <c r="J22" s="137">
        <f>'#2024'!J22*$D$1</f>
        <v>56.1</v>
      </c>
      <c r="L22" s="135" t="s">
        <v>10</v>
      </c>
      <c r="M22" s="137">
        <f>'#2024'!M22*$D$1</f>
        <v>1725.84</v>
      </c>
      <c r="N22" s="137">
        <f>'#2024'!N22*$D$1</f>
        <v>580.38</v>
      </c>
      <c r="O22" s="137">
        <f>'#2024'!O22*$D$1</f>
        <v>317.22000000000003</v>
      </c>
      <c r="P22" s="137">
        <f>'#2024'!P22*$D$1</f>
        <v>248.88</v>
      </c>
      <c r="Q22" s="137">
        <f>'#2024'!Q22*$D$1</f>
        <v>117.3</v>
      </c>
      <c r="R22" s="137">
        <f>'#2024'!R22*$D$1</f>
        <v>64.260000000000005</v>
      </c>
      <c r="T22" s="135" t="s">
        <v>11</v>
      </c>
      <c r="U22" s="137">
        <f>'#2024'!U22*$D$1</f>
        <v>225.42000000000002</v>
      </c>
      <c r="V22" s="137">
        <f>'#2024'!V22*$D$1</f>
        <v>75.48</v>
      </c>
      <c r="W22" s="137">
        <f>'#2024'!W22*$D$1</f>
        <v>41.82</v>
      </c>
      <c r="X22" s="137">
        <f>'#2024'!X22*$D$1</f>
        <v>32.64</v>
      </c>
      <c r="Y22" s="137">
        <f>'#2024'!Y22*$D$1</f>
        <v>15.3</v>
      </c>
      <c r="Z22" s="137">
        <f>'#2024'!Z22*$D$1</f>
        <v>8.16</v>
      </c>
      <c r="AB22" s="135" t="s">
        <v>12</v>
      </c>
      <c r="AC22" s="137">
        <f>'#2024'!AC22</f>
        <v>294</v>
      </c>
      <c r="AD22" s="137">
        <f>'#2024'!AD22</f>
        <v>99</v>
      </c>
      <c r="AE22" s="137">
        <f>'#2024'!AE22</f>
        <v>54</v>
      </c>
      <c r="AF22" s="137">
        <f>'#2024'!AF22</f>
        <v>42</v>
      </c>
      <c r="AG22" s="137">
        <f>'#2025'!AG22</f>
        <v>17</v>
      </c>
      <c r="AH22" s="137">
        <f>'#2025'!AH22</f>
        <v>10</v>
      </c>
      <c r="AI22" s="138"/>
      <c r="AJ22" s="135"/>
      <c r="AK22" s="138"/>
      <c r="AL22" s="138"/>
      <c r="AM22" s="138"/>
      <c r="AN22" s="138"/>
      <c r="AO22" s="138"/>
      <c r="AP22" s="138"/>
      <c r="AQ22" s="138"/>
      <c r="AR22" s="138"/>
      <c r="AT22" s="138"/>
    </row>
    <row r="23" spans="1:46" x14ac:dyDescent="0.3">
      <c r="A23" s="133">
        <v>18000</v>
      </c>
      <c r="B23" s="133">
        <v>18999</v>
      </c>
      <c r="C23" s="133"/>
      <c r="D23" s="135" t="s">
        <v>9</v>
      </c>
      <c r="E23" s="137">
        <f>'#2024'!E23*$D$1</f>
        <v>1833.96</v>
      </c>
      <c r="F23" s="137">
        <f>'#2024'!F23*$D$1</f>
        <v>617.1</v>
      </c>
      <c r="G23" s="137">
        <f>'#2024'!G23*$D$1</f>
        <v>337.62</v>
      </c>
      <c r="H23" s="137">
        <f>'#2024'!H23*$D$1</f>
        <v>197.88</v>
      </c>
      <c r="I23" s="137">
        <f>'#2024'!I23*$D$1</f>
        <v>124.44</v>
      </c>
      <c r="J23" s="137">
        <f>'#2024'!J23*$D$1</f>
        <v>68.34</v>
      </c>
      <c r="L23" s="135" t="s">
        <v>10</v>
      </c>
      <c r="M23" s="137">
        <f>'#2024'!M23*$D$1</f>
        <v>2109.36</v>
      </c>
      <c r="N23" s="137">
        <f>'#2024'!N23*$D$1</f>
        <v>709.92</v>
      </c>
      <c r="O23" s="137">
        <f>'#2024'!O23*$D$1</f>
        <v>388.62</v>
      </c>
      <c r="P23" s="137">
        <f>'#2024'!P23*$D$1</f>
        <v>228.48000000000002</v>
      </c>
      <c r="Q23" s="137">
        <f>'#2024'!Q23*$D$1</f>
        <v>142.80000000000001</v>
      </c>
      <c r="R23" s="137">
        <f>'#2024'!R23*$D$1</f>
        <v>78.540000000000006</v>
      </c>
      <c r="T23" s="135" t="s">
        <v>11</v>
      </c>
      <c r="U23" s="137">
        <f>'#2024'!U23*$D$1</f>
        <v>275.39999999999998</v>
      </c>
      <c r="V23" s="137">
        <f>'#2024'!V23*$D$1</f>
        <v>92.820000000000007</v>
      </c>
      <c r="W23" s="137">
        <f>'#2024'!W23*$D$1</f>
        <v>51</v>
      </c>
      <c r="X23" s="137">
        <f>'#2024'!X23*$D$1</f>
        <v>29.580000000000002</v>
      </c>
      <c r="Y23" s="137">
        <f>'#2024'!Y23*$D$1</f>
        <v>18.36</v>
      </c>
      <c r="Z23" s="137">
        <f>'#2024'!Z23*$D$1</f>
        <v>10.199999999999999</v>
      </c>
      <c r="AB23" s="135" t="s">
        <v>12</v>
      </c>
      <c r="AC23" s="137">
        <f>'#2024'!AC23</f>
        <v>360</v>
      </c>
      <c r="AD23" s="137">
        <f>'#2024'!AD23</f>
        <v>121</v>
      </c>
      <c r="AE23" s="137">
        <f>'#2024'!AE23</f>
        <v>66</v>
      </c>
      <c r="AF23" s="137">
        <f>'#2024'!AF23</f>
        <v>39</v>
      </c>
      <c r="AG23" s="137">
        <f>'#2025'!AG23</f>
        <v>20</v>
      </c>
      <c r="AH23" s="137">
        <f>'#2025'!AH23</f>
        <v>1</v>
      </c>
      <c r="AI23" s="138"/>
      <c r="AJ23" s="135"/>
      <c r="AK23" s="138"/>
      <c r="AL23" s="138"/>
      <c r="AM23" s="138"/>
      <c r="AN23" s="138"/>
      <c r="AO23" s="138"/>
      <c r="AP23" s="138"/>
      <c r="AQ23" s="138"/>
      <c r="AR23" s="138"/>
      <c r="AT23" s="138"/>
    </row>
    <row r="24" spans="1:46" x14ac:dyDescent="0.3">
      <c r="A24" s="133">
        <v>19000</v>
      </c>
      <c r="B24" s="133">
        <v>19999</v>
      </c>
      <c r="C24" s="133"/>
      <c r="D24" s="135" t="s">
        <v>9</v>
      </c>
      <c r="E24" s="137">
        <f>'#2025'!E24*$D$1</f>
        <v>1268.8800000000001</v>
      </c>
      <c r="F24" s="137">
        <f>'#2024'!F24*$D$1</f>
        <v>561</v>
      </c>
      <c r="G24" s="137">
        <f>'#2024'!G24*$D$1</f>
        <v>204</v>
      </c>
      <c r="H24" s="137">
        <f>'#2024'!H24*$D$1</f>
        <v>180.54</v>
      </c>
      <c r="I24" s="137">
        <f>'#2024'!I24*$D$1</f>
        <v>112.2</v>
      </c>
      <c r="J24" s="137">
        <f>'#2024'!J24*$D$1</f>
        <v>62.22</v>
      </c>
      <c r="L24" s="135" t="s">
        <v>10</v>
      </c>
      <c r="M24" s="137">
        <f>'#2025'!M24*$D$1</f>
        <v>1361.7</v>
      </c>
      <c r="N24" s="137">
        <f>'#2024'!N24*$D$1</f>
        <v>645.66</v>
      </c>
      <c r="O24" s="137">
        <f>'#2024'!O24*$D$1</f>
        <v>234.6</v>
      </c>
      <c r="P24" s="137">
        <f>'#2024'!P24*$D$1</f>
        <v>207.06</v>
      </c>
      <c r="Q24" s="137">
        <f>'#2024'!Q24*$D$1</f>
        <v>129.54</v>
      </c>
      <c r="R24" s="137">
        <f>'#2024'!R24*$D$1</f>
        <v>71.400000000000006</v>
      </c>
      <c r="T24" s="135" t="s">
        <v>11</v>
      </c>
      <c r="U24" s="137">
        <f>'#2025'!U24*$D$1</f>
        <v>216.24</v>
      </c>
      <c r="V24" s="137">
        <f>'#2024'!V24*$D$1</f>
        <v>84.66</v>
      </c>
      <c r="W24" s="137">
        <f>'#2024'!W24*$D$1</f>
        <v>30.6</v>
      </c>
      <c r="X24" s="137">
        <f>'#2024'!X24*$D$1</f>
        <v>27.54</v>
      </c>
      <c r="Y24" s="137">
        <f>'#2024'!Y24*$D$1</f>
        <v>17.34</v>
      </c>
      <c r="Z24" s="137">
        <f>'#2024'!Z24*$D$1</f>
        <v>9.18</v>
      </c>
      <c r="AB24" s="135" t="s">
        <v>12</v>
      </c>
      <c r="AC24" s="137">
        <f>'#2025'!AC24</f>
        <v>243</v>
      </c>
      <c r="AD24" s="137">
        <f>'#2024'!AD24</f>
        <v>110</v>
      </c>
      <c r="AE24" s="137">
        <f>'#2024'!AE24</f>
        <v>40</v>
      </c>
      <c r="AF24" s="137">
        <f>'#2024'!AF24</f>
        <v>35</v>
      </c>
      <c r="AG24" s="137">
        <f>'#2025'!AG24</f>
        <v>19</v>
      </c>
      <c r="AH24" s="137">
        <f>'#2025'!AH24</f>
        <v>11</v>
      </c>
      <c r="AI24" s="138"/>
      <c r="AJ24" s="135"/>
      <c r="AK24" s="138"/>
      <c r="AL24" s="138"/>
      <c r="AM24" s="138"/>
      <c r="AN24" s="138"/>
      <c r="AO24" s="138"/>
      <c r="AP24" s="138"/>
      <c r="AQ24" s="138"/>
      <c r="AR24" s="138"/>
      <c r="AT24" s="138"/>
    </row>
    <row r="25" spans="1:46" x14ac:dyDescent="0.3">
      <c r="A25" s="133">
        <v>20000</v>
      </c>
      <c r="B25" s="133">
        <v>20999</v>
      </c>
      <c r="C25" s="133"/>
      <c r="D25" s="135" t="s">
        <v>9</v>
      </c>
      <c r="E25" s="137">
        <f>'#2025'!E25*$D$1</f>
        <v>1010.82</v>
      </c>
      <c r="F25" s="137">
        <f>'#2024'!F25*$D$1</f>
        <v>642.6</v>
      </c>
      <c r="G25" s="137">
        <f>'#2024'!G25*$D$1</f>
        <v>243.78</v>
      </c>
      <c r="H25" s="137">
        <f>'#2024'!H25*$D$1</f>
        <v>219.3</v>
      </c>
      <c r="I25" s="137">
        <f>'#2024'!I25*$D$1</f>
        <v>155.04</v>
      </c>
      <c r="J25" s="137">
        <f>'#2024'!J25*$D$1</f>
        <v>75.48</v>
      </c>
      <c r="L25" s="135" t="s">
        <v>10</v>
      </c>
      <c r="M25" s="137">
        <f>'#2025'!M25*$D$1</f>
        <v>1133.22</v>
      </c>
      <c r="N25" s="137">
        <f>'#2024'!N25*$D$1</f>
        <v>754.80000000000007</v>
      </c>
      <c r="O25" s="137">
        <f>'#2024'!O25*$D$1</f>
        <v>286.62</v>
      </c>
      <c r="P25" s="137">
        <f>'#2024'!P25*$D$1</f>
        <v>257.04000000000002</v>
      </c>
      <c r="Q25" s="137">
        <f>'#2024'!Q25*$D$1</f>
        <v>182.58</v>
      </c>
      <c r="R25" s="137">
        <f>'#2024'!R25*$D$1</f>
        <v>87.72</v>
      </c>
      <c r="T25" s="135" t="s">
        <v>11</v>
      </c>
      <c r="U25" s="137">
        <f>'#2025'!U25*$D$1</f>
        <v>123.42</v>
      </c>
      <c r="V25" s="137">
        <f>'#2024'!V25*$D$1</f>
        <v>80.58</v>
      </c>
      <c r="W25" s="137">
        <f>'#2024'!W25*$D$1</f>
        <v>30.6</v>
      </c>
      <c r="X25" s="137">
        <f>'#2024'!X25*$D$1</f>
        <v>27.54</v>
      </c>
      <c r="Y25" s="137">
        <f>'#2024'!Y25*$D$1</f>
        <v>19.38</v>
      </c>
      <c r="Z25" s="137">
        <f>'#2024'!Z25*$D$1</f>
        <v>9.18</v>
      </c>
      <c r="AB25" s="135" t="s">
        <v>12</v>
      </c>
      <c r="AC25" s="137">
        <f>'#2025'!AC25</f>
        <v>193</v>
      </c>
      <c r="AD25" s="137">
        <f>'#2024'!AD25</f>
        <v>126</v>
      </c>
      <c r="AE25" s="137">
        <f>'#2024'!AE25</f>
        <v>48</v>
      </c>
      <c r="AF25" s="137">
        <f>'#2024'!AF25</f>
        <v>43</v>
      </c>
      <c r="AG25" s="137">
        <f>'#2025'!AG25</f>
        <v>26</v>
      </c>
      <c r="AH25" s="137">
        <f>'#2025'!AH25</f>
        <v>13</v>
      </c>
      <c r="AI25" s="138"/>
      <c r="AJ25" s="135"/>
      <c r="AK25" s="138"/>
      <c r="AL25" s="138"/>
      <c r="AM25" s="138"/>
      <c r="AN25" s="138"/>
      <c r="AO25" s="138"/>
      <c r="AP25" s="138"/>
      <c r="AQ25" s="138"/>
      <c r="AR25" s="138"/>
      <c r="AT25" s="138"/>
    </row>
    <row r="26" spans="1:46" x14ac:dyDescent="0.3">
      <c r="A26" s="133">
        <v>21000</v>
      </c>
      <c r="B26" s="133">
        <v>21999</v>
      </c>
      <c r="C26" s="133"/>
      <c r="D26" s="135" t="s">
        <v>9</v>
      </c>
      <c r="E26" s="137">
        <f>'#2025'!E26*$D$1</f>
        <v>614.04</v>
      </c>
      <c r="F26" s="137">
        <f>'#2024'!F26*$D$1</f>
        <v>709.92</v>
      </c>
      <c r="G26" s="137">
        <f>'#2024'!G26*$D$1</f>
        <v>269.28000000000003</v>
      </c>
      <c r="H26" s="137">
        <f>'#2024'!H26*$D$1</f>
        <v>242.76</v>
      </c>
      <c r="I26" s="137">
        <f>'#2024'!I26*$D$1</f>
        <v>128.52000000000001</v>
      </c>
      <c r="J26" s="137">
        <f>'#2024'!J26*$D$1</f>
        <v>83.64</v>
      </c>
      <c r="L26" s="135" t="s">
        <v>10</v>
      </c>
      <c r="M26" s="137">
        <f>'#2025'!M26*$D$1</f>
        <v>689.52</v>
      </c>
      <c r="N26" s="137">
        <f>'#2024'!N26*$D$1</f>
        <v>833.34</v>
      </c>
      <c r="O26" s="137">
        <f>'#2024'!O26*$D$1</f>
        <v>317.22000000000003</v>
      </c>
      <c r="P26" s="137">
        <f>'#2024'!P26*$D$1</f>
        <v>284.58</v>
      </c>
      <c r="Q26" s="137">
        <f>'#2024'!Q26*$D$1</f>
        <v>150.96</v>
      </c>
      <c r="R26" s="137">
        <f>'#2024'!R26*$D$1</f>
        <v>97.92</v>
      </c>
      <c r="T26" s="135" t="s">
        <v>11</v>
      </c>
      <c r="U26" s="137">
        <f>'#2025'!U26*$D$1</f>
        <v>74.460000000000008</v>
      </c>
      <c r="V26" s="137">
        <f>'#2024'!V26*$D$1</f>
        <v>88.74</v>
      </c>
      <c r="W26" s="137">
        <f>'#2024'!W26*$D$1</f>
        <v>33.660000000000004</v>
      </c>
      <c r="X26" s="137">
        <f>'#2024'!X26*$D$1</f>
        <v>30.6</v>
      </c>
      <c r="Y26" s="137">
        <f>'#2024'!Y26*$D$1</f>
        <v>16.32</v>
      </c>
      <c r="Z26" s="137">
        <f>'#2024'!Z26*$D$1</f>
        <v>10.199999999999999</v>
      </c>
      <c r="AB26" s="135" t="s">
        <v>12</v>
      </c>
      <c r="AC26" s="137">
        <f>'#2025'!AC26</f>
        <v>118</v>
      </c>
      <c r="AD26" s="137">
        <f>'#2024'!AD26</f>
        <v>139</v>
      </c>
      <c r="AE26" s="137">
        <f>'#2024'!AE26</f>
        <v>53</v>
      </c>
      <c r="AF26" s="137">
        <f>'#2024'!AF26</f>
        <v>48</v>
      </c>
      <c r="AG26" s="137">
        <f>'#2025'!AG26</f>
        <v>21</v>
      </c>
      <c r="AH26" s="137">
        <f>'#2025'!AH26</f>
        <v>15</v>
      </c>
      <c r="AI26" s="138"/>
      <c r="AJ26" s="135"/>
      <c r="AK26" s="138"/>
      <c r="AL26" s="138"/>
      <c r="AM26" s="138"/>
      <c r="AN26" s="138"/>
      <c r="AO26" s="138"/>
      <c r="AP26" s="138"/>
      <c r="AQ26" s="138"/>
      <c r="AR26" s="138"/>
      <c r="AT26" s="138"/>
    </row>
    <row r="27" spans="1:46" x14ac:dyDescent="0.3">
      <c r="A27" s="133">
        <v>22000</v>
      </c>
      <c r="B27" s="133">
        <v>22999</v>
      </c>
      <c r="C27" s="133"/>
      <c r="D27" s="135" t="s">
        <v>9</v>
      </c>
      <c r="E27" s="137">
        <f>'#2025'!E27*$D$1</f>
        <v>530.4</v>
      </c>
      <c r="F27" s="137">
        <f>'#2024'!F27*$D$1</f>
        <v>607.91999999999996</v>
      </c>
      <c r="G27" s="137">
        <f>'#2024'!G27*$D$1</f>
        <v>231.54</v>
      </c>
      <c r="H27" s="137">
        <f>'#2024'!H27*$D$1</f>
        <v>208.08</v>
      </c>
      <c r="I27" s="137">
        <f>'#2024'!I27*$D$1</f>
        <v>110.16</v>
      </c>
      <c r="J27" s="137">
        <f>'#2024'!J27*$D$1</f>
        <v>71.400000000000006</v>
      </c>
      <c r="L27" s="135" t="s">
        <v>10</v>
      </c>
      <c r="M27" s="137">
        <f>'#2025'!M27*$D$1</f>
        <v>595.68000000000006</v>
      </c>
      <c r="N27" s="137">
        <f>'#2024'!N27*$D$1</f>
        <v>715.02</v>
      </c>
      <c r="O27" s="137">
        <f>'#2024'!O27*$D$1</f>
        <v>271.32</v>
      </c>
      <c r="P27" s="137">
        <f>'#2024'!P27*$D$1</f>
        <v>243.78</v>
      </c>
      <c r="Q27" s="137">
        <f>'#2024'!Q27*$D$1</f>
        <v>129.54</v>
      </c>
      <c r="R27" s="137">
        <f>'#2024'!R27*$D$1</f>
        <v>83.64</v>
      </c>
      <c r="T27" s="135" t="s">
        <v>11</v>
      </c>
      <c r="U27" s="137">
        <f>'#2025'!U27*$D$1</f>
        <v>64.260000000000005</v>
      </c>
      <c r="V27" s="137">
        <f>'#2024'!V27*$D$1</f>
        <v>76.5</v>
      </c>
      <c r="W27" s="137">
        <f>'#2024'!W27*$D$1</f>
        <v>28.560000000000002</v>
      </c>
      <c r="X27" s="137">
        <f>'#2024'!X27*$D$1</f>
        <v>25.5</v>
      </c>
      <c r="Y27" s="137">
        <f>'#2024'!Y27*$D$1</f>
        <v>14.280000000000001</v>
      </c>
      <c r="Z27" s="137">
        <f>'#2024'!Z27*$D$1</f>
        <v>9.18</v>
      </c>
      <c r="AB27" s="135" t="s">
        <v>12</v>
      </c>
      <c r="AC27" s="137">
        <f>'#2025'!AC27</f>
        <v>102</v>
      </c>
      <c r="AD27" s="137">
        <f>'#2024'!AD27</f>
        <v>119</v>
      </c>
      <c r="AE27" s="137">
        <f>'#2024'!AE27</f>
        <v>45</v>
      </c>
      <c r="AF27" s="137">
        <f>'#2024'!AF27</f>
        <v>41</v>
      </c>
      <c r="AG27" s="137">
        <f>'#2025'!AG27</f>
        <v>19</v>
      </c>
      <c r="AH27" s="137">
        <f>'#2025'!AH27</f>
        <v>12</v>
      </c>
      <c r="AI27" s="138"/>
      <c r="AJ27" s="135"/>
      <c r="AK27" s="138"/>
      <c r="AL27" s="138"/>
      <c r="AM27" s="138"/>
      <c r="AN27" s="138"/>
      <c r="AO27" s="138"/>
      <c r="AP27" s="138"/>
      <c r="AQ27" s="138"/>
      <c r="AR27" s="138"/>
      <c r="AT27" s="138"/>
    </row>
    <row r="28" spans="1:46" x14ac:dyDescent="0.3">
      <c r="A28" s="133">
        <v>23000</v>
      </c>
      <c r="B28" s="133">
        <v>23999</v>
      </c>
      <c r="C28" s="133"/>
      <c r="D28" s="135" t="s">
        <v>9</v>
      </c>
      <c r="E28" s="137">
        <f>'#2025'!E28*$D$1</f>
        <v>641.58000000000004</v>
      </c>
      <c r="F28" s="137">
        <f>'#2024'!F28*$D$1</f>
        <v>743.58</v>
      </c>
      <c r="G28" s="137">
        <f>'#2024'!G28*$D$1</f>
        <v>282.54000000000002</v>
      </c>
      <c r="H28" s="137">
        <f>'#2024'!H28*$D$1</f>
        <v>253.98000000000002</v>
      </c>
      <c r="I28" s="137">
        <f>'#2024'!I28*$D$1</f>
        <v>134.64000000000001</v>
      </c>
      <c r="J28" s="137">
        <f>'#2024'!J28*$D$1</f>
        <v>65.28</v>
      </c>
      <c r="L28" s="135" t="s">
        <v>10</v>
      </c>
      <c r="M28" s="137">
        <f>'#2025'!M28*$D$1</f>
        <v>720.12</v>
      </c>
      <c r="N28" s="137">
        <f>'#2024'!N28*$D$1</f>
        <v>873.12</v>
      </c>
      <c r="O28" s="137">
        <f>'#2024'!O28*$D$1</f>
        <v>331.5</v>
      </c>
      <c r="P28" s="137">
        <f>'#2024'!P28*$D$1</f>
        <v>297.84000000000003</v>
      </c>
      <c r="Q28" s="137">
        <f>'#2024'!Q28*$D$1</f>
        <v>158.1</v>
      </c>
      <c r="R28" s="137">
        <f>'#2024'!R28*$D$1</f>
        <v>76.5</v>
      </c>
      <c r="T28" s="135" t="s">
        <v>11</v>
      </c>
      <c r="U28" s="137">
        <f>'#2025'!U28*$D$1</f>
        <v>78.540000000000006</v>
      </c>
      <c r="V28" s="137">
        <f>'#2024'!V28*$D$1</f>
        <v>92.820000000000007</v>
      </c>
      <c r="W28" s="137">
        <f>'#2024'!W28*$D$1</f>
        <v>35.700000000000003</v>
      </c>
      <c r="X28" s="137">
        <f>'#2024'!X28*$D$1</f>
        <v>31.62</v>
      </c>
      <c r="Y28" s="137">
        <f>'#2024'!Y28*$D$1</f>
        <v>17.34</v>
      </c>
      <c r="Z28" s="137">
        <f>'#2024'!Z28*$D$1</f>
        <v>8.16</v>
      </c>
      <c r="AB28" s="135" t="s">
        <v>12</v>
      </c>
      <c r="AC28" s="137">
        <f>'#2025'!AC28</f>
        <v>123</v>
      </c>
      <c r="AD28" s="137">
        <f>'#2024'!AD28</f>
        <v>146</v>
      </c>
      <c r="AE28" s="137">
        <f>'#2024'!AE28</f>
        <v>55</v>
      </c>
      <c r="AF28" s="137">
        <f>'#2024'!AF28</f>
        <v>50</v>
      </c>
      <c r="AG28" s="137">
        <f>'#2025'!AG28</f>
        <v>23</v>
      </c>
      <c r="AH28" s="137">
        <f>'#2025'!AH28</f>
        <v>11</v>
      </c>
      <c r="AI28" s="138"/>
      <c r="AJ28" s="135"/>
      <c r="AK28" s="138"/>
      <c r="AL28" s="138"/>
      <c r="AM28" s="138"/>
      <c r="AN28" s="138"/>
      <c r="AO28" s="138"/>
      <c r="AP28" s="138"/>
      <c r="AQ28" s="138"/>
      <c r="AR28" s="138"/>
      <c r="AT28" s="138"/>
    </row>
    <row r="29" spans="1:46" x14ac:dyDescent="0.3">
      <c r="A29" s="133">
        <v>24000</v>
      </c>
      <c r="B29" s="133">
        <v>24999</v>
      </c>
      <c r="C29" s="133"/>
      <c r="D29" s="135" t="s">
        <v>9</v>
      </c>
      <c r="E29" s="137">
        <f>'#2025'!E29*$D$1</f>
        <v>0</v>
      </c>
      <c r="F29" s="137">
        <f>'#2024'!F29*$D$1</f>
        <v>675.24</v>
      </c>
      <c r="G29" s="137">
        <f>'#2024'!G29*$D$1</f>
        <v>257.04000000000002</v>
      </c>
      <c r="H29" s="137">
        <f>'#2024'!H29*$D$1</f>
        <v>230.52</v>
      </c>
      <c r="I29" s="137">
        <f>'#2024'!I29*$D$1</f>
        <v>122.4</v>
      </c>
      <c r="J29" s="137">
        <f>'#2024'!J29*$D$1</f>
        <v>59.160000000000004</v>
      </c>
      <c r="L29" s="135" t="s">
        <v>10</v>
      </c>
      <c r="M29" s="137">
        <f>'#2025'!M29*$D$1</f>
        <v>0</v>
      </c>
      <c r="N29" s="137">
        <f>'#2024'!N29*$D$1</f>
        <v>793.56000000000006</v>
      </c>
      <c r="O29" s="137">
        <f>'#2024'!O29*$D$1</f>
        <v>301.92</v>
      </c>
      <c r="P29" s="137">
        <f>'#2024'!P29*$D$1</f>
        <v>271.32</v>
      </c>
      <c r="Q29" s="137">
        <f>'#2024'!Q29*$D$1</f>
        <v>143.82</v>
      </c>
      <c r="R29" s="137">
        <f>'#2024'!R29*$D$1</f>
        <v>70.38</v>
      </c>
      <c r="T29" s="135" t="s">
        <v>11</v>
      </c>
      <c r="U29" s="137">
        <f>'#2025'!U29*$D$1</f>
        <v>0</v>
      </c>
      <c r="V29" s="137">
        <f>'#2024'!V29*$D$1</f>
        <v>84.66</v>
      </c>
      <c r="W29" s="137">
        <f>'#2024'!W29*$D$1</f>
        <v>31.62</v>
      </c>
      <c r="X29" s="137">
        <f>'#2024'!X29*$D$1</f>
        <v>28.560000000000002</v>
      </c>
      <c r="Y29" s="137">
        <f>'#2024'!Y29*$D$1</f>
        <v>15.3</v>
      </c>
      <c r="Z29" s="137">
        <f>'#2024'!Z29*$D$1</f>
        <v>7.1400000000000006</v>
      </c>
      <c r="AB29" s="135" t="s">
        <v>12</v>
      </c>
      <c r="AC29" s="137">
        <f>'#2025'!AC29</f>
        <v>0</v>
      </c>
      <c r="AD29" s="137">
        <f>'#2024'!AD29</f>
        <v>132</v>
      </c>
      <c r="AE29" s="137">
        <f>'#2024'!AE29</f>
        <v>50</v>
      </c>
      <c r="AF29" s="137">
        <f>'#2024'!AF29</f>
        <v>45</v>
      </c>
      <c r="AG29" s="137">
        <f>'#2025'!AG29</f>
        <v>20</v>
      </c>
      <c r="AH29" s="137">
        <f>'#2025'!AH29</f>
        <v>10</v>
      </c>
      <c r="AI29" s="138"/>
      <c r="AJ29" s="135"/>
      <c r="AK29" s="138"/>
      <c r="AL29" s="138"/>
      <c r="AM29" s="138"/>
      <c r="AN29" s="138"/>
      <c r="AO29" s="138"/>
      <c r="AP29" s="138"/>
      <c r="AQ29" s="138"/>
      <c r="AR29" s="138"/>
      <c r="AT29" s="138"/>
    </row>
    <row r="30" spans="1:46" x14ac:dyDescent="0.3">
      <c r="A30" s="133">
        <v>25000</v>
      </c>
      <c r="B30" s="133">
        <v>25999</v>
      </c>
      <c r="C30" s="133"/>
      <c r="D30" s="135" t="s">
        <v>9</v>
      </c>
      <c r="E30" s="137"/>
      <c r="F30" s="137">
        <f>'#2024'!F30*$D$1</f>
        <v>739.5</v>
      </c>
      <c r="G30" s="137">
        <f>'#2024'!G30*$D$1</f>
        <v>250.92000000000002</v>
      </c>
      <c r="H30" s="137">
        <f>'#2024'!H30*$D$1</f>
        <v>136.68</v>
      </c>
      <c r="I30" s="137">
        <f>'#2024'!I30*$D$1</f>
        <v>116.28</v>
      </c>
      <c r="J30" s="137">
        <f>'#2024'!J30*$D$1</f>
        <v>66.3</v>
      </c>
      <c r="L30" s="135" t="s">
        <v>10</v>
      </c>
      <c r="M30" s="137"/>
      <c r="N30" s="137">
        <f>'#2024'!N30*$D$1</f>
        <v>869.04</v>
      </c>
      <c r="O30" s="137">
        <f>'#2024'!O30*$D$1</f>
        <v>294.78000000000003</v>
      </c>
      <c r="P30" s="137">
        <f>'#2024'!P30*$D$1</f>
        <v>160.14000000000001</v>
      </c>
      <c r="Q30" s="137">
        <f>'#2024'!Q30*$D$1</f>
        <v>136.68</v>
      </c>
      <c r="R30" s="137">
        <f>'#2024'!R30*$D$1</f>
        <v>78.540000000000006</v>
      </c>
      <c r="T30" s="135" t="s">
        <v>11</v>
      </c>
      <c r="U30" s="137"/>
      <c r="V30" s="137">
        <f>'#2024'!V30*$D$1</f>
        <v>92.820000000000007</v>
      </c>
      <c r="W30" s="137">
        <f>'#2024'!W30*$D$1</f>
        <v>31.62</v>
      </c>
      <c r="X30" s="137">
        <f>'#2024'!X30*$D$1</f>
        <v>17.34</v>
      </c>
      <c r="Y30" s="137">
        <f>'#2024'!Y30*$D$1</f>
        <v>14.280000000000001</v>
      </c>
      <c r="Z30" s="137">
        <f>'#2024'!Z30*$D$1</f>
        <v>8.16</v>
      </c>
      <c r="AB30" s="135" t="s">
        <v>12</v>
      </c>
      <c r="AC30" s="137"/>
      <c r="AD30" s="137">
        <f>'#2024'!AD30</f>
        <v>145</v>
      </c>
      <c r="AE30" s="137">
        <f>'#2024'!AE30</f>
        <v>49</v>
      </c>
      <c r="AF30" s="137">
        <f>'#2024'!AF30</f>
        <v>27</v>
      </c>
      <c r="AG30" s="137">
        <f>'#2025'!AG30</f>
        <v>20</v>
      </c>
      <c r="AH30" s="137">
        <f>'#2025'!AH30</f>
        <v>11</v>
      </c>
      <c r="AI30" s="138"/>
      <c r="AJ30" s="135"/>
      <c r="AK30" s="138"/>
      <c r="AL30" s="138"/>
      <c r="AM30" s="138"/>
      <c r="AN30" s="138"/>
      <c r="AO30" s="138"/>
      <c r="AP30" s="138"/>
      <c r="AQ30" s="138"/>
      <c r="AR30" s="138"/>
      <c r="AT30" s="138"/>
    </row>
    <row r="31" spans="1:46" x14ac:dyDescent="0.3">
      <c r="A31" s="133">
        <v>26000</v>
      </c>
      <c r="B31" s="133">
        <v>26999</v>
      </c>
      <c r="C31" s="133"/>
      <c r="D31" s="135" t="s">
        <v>9</v>
      </c>
      <c r="E31" s="137"/>
      <c r="F31" s="137">
        <f>'#2025'!F31*$D$1</f>
        <v>604.86</v>
      </c>
      <c r="G31" s="137">
        <f>'#2024'!G31*$D$1</f>
        <v>277.44</v>
      </c>
      <c r="H31" s="137">
        <f>'#2024'!H31*$D$1</f>
        <v>150.96</v>
      </c>
      <c r="I31" s="137">
        <f>'#2024'!I31*$D$1</f>
        <v>128.52000000000001</v>
      </c>
      <c r="J31" s="137">
        <f>'#2024'!J31*$D$1</f>
        <v>73.44</v>
      </c>
      <c r="L31" s="135" t="s">
        <v>10</v>
      </c>
      <c r="M31" s="137"/>
      <c r="N31" s="137">
        <f>'#2025'!N31*$D$1</f>
        <v>678.30000000000007</v>
      </c>
      <c r="O31" s="137">
        <f>'#2024'!O31*$D$1</f>
        <v>326.39999999999998</v>
      </c>
      <c r="P31" s="137">
        <f>'#2024'!P31*$D$1</f>
        <v>176.46</v>
      </c>
      <c r="Q31" s="137">
        <f>'#2024'!Q31*$D$1</f>
        <v>150.96</v>
      </c>
      <c r="R31" s="137">
        <f>'#2024'!R31*$D$1</f>
        <v>86.7</v>
      </c>
      <c r="T31" s="135" t="s">
        <v>11</v>
      </c>
      <c r="U31" s="137"/>
      <c r="V31" s="137">
        <f>'#2025'!V31*$D$1</f>
        <v>73.44</v>
      </c>
      <c r="W31" s="137">
        <f>'#2024'!W31*$D$1</f>
        <v>34.68</v>
      </c>
      <c r="X31" s="137">
        <f>'#2024'!X31*$D$1</f>
        <v>18.36</v>
      </c>
      <c r="Y31" s="137">
        <f>'#2024'!Y31*$D$1</f>
        <v>16.32</v>
      </c>
      <c r="Z31" s="137">
        <f>'#2024'!Z31*$D$1</f>
        <v>9.18</v>
      </c>
      <c r="AB31" s="135" t="s">
        <v>12</v>
      </c>
      <c r="AC31" s="137"/>
      <c r="AD31" s="137">
        <f>'#2025'!AD31</f>
        <v>116</v>
      </c>
      <c r="AE31" s="137">
        <f>'#2024'!AE31</f>
        <v>54</v>
      </c>
      <c r="AF31" s="137">
        <f>'#2024'!AF31</f>
        <v>30</v>
      </c>
      <c r="AG31" s="137">
        <f>'#2025'!AG31</f>
        <v>20</v>
      </c>
      <c r="AH31" s="137">
        <f>'#2025'!AH31</f>
        <v>12</v>
      </c>
      <c r="AI31" s="138"/>
      <c r="AJ31" s="135"/>
      <c r="AK31" s="138"/>
      <c r="AL31" s="138"/>
      <c r="AM31" s="138"/>
      <c r="AN31" s="138"/>
      <c r="AO31" s="138"/>
      <c r="AP31" s="138"/>
      <c r="AQ31" s="138"/>
      <c r="AR31" s="138"/>
      <c r="AT31" s="138"/>
    </row>
    <row r="32" spans="1:46" x14ac:dyDescent="0.3">
      <c r="A32" s="133">
        <v>27000</v>
      </c>
      <c r="B32" s="133">
        <v>27999</v>
      </c>
      <c r="C32" s="133"/>
      <c r="D32" s="135" t="s">
        <v>9</v>
      </c>
      <c r="E32" s="137"/>
      <c r="F32" s="137">
        <f>'#2025'!F32*$D$1</f>
        <v>517.14</v>
      </c>
      <c r="G32" s="137">
        <f>'#2024'!G32*$D$1</f>
        <v>237.66</v>
      </c>
      <c r="H32" s="137">
        <f>'#2024'!H32*$D$1</f>
        <v>129.54</v>
      </c>
      <c r="I32" s="137">
        <f>'#2024'!I32*$D$1</f>
        <v>110.16</v>
      </c>
      <c r="J32" s="137">
        <f>'#2024'!J32*$D$1</f>
        <v>63.24</v>
      </c>
      <c r="L32" s="135" t="s">
        <v>10</v>
      </c>
      <c r="M32" s="137"/>
      <c r="N32" s="137">
        <f>'#2025'!N32*$D$1</f>
        <v>580.38</v>
      </c>
      <c r="O32" s="137">
        <f>'#2024'!O32*$D$1</f>
        <v>279.48</v>
      </c>
      <c r="P32" s="137">
        <f>'#2024'!P32*$D$1</f>
        <v>151.97999999999999</v>
      </c>
      <c r="Q32" s="137">
        <f>'#2024'!Q32*$D$1</f>
        <v>129.54</v>
      </c>
      <c r="R32" s="137">
        <f>'#2024'!R32*$D$1</f>
        <v>73.44</v>
      </c>
      <c r="T32" s="135" t="s">
        <v>11</v>
      </c>
      <c r="U32" s="137"/>
      <c r="V32" s="137">
        <f>'#2025'!V32*$D$1</f>
        <v>63.24</v>
      </c>
      <c r="W32" s="137">
        <f>'#2024'!W32*$D$1</f>
        <v>29.580000000000002</v>
      </c>
      <c r="X32" s="137">
        <f>'#2024'!X32*$D$1</f>
        <v>16.32</v>
      </c>
      <c r="Y32" s="137">
        <f>'#2024'!Y32*$D$1</f>
        <v>14.280000000000001</v>
      </c>
      <c r="Z32" s="137">
        <f>'#2024'!Z32*$D$1</f>
        <v>8.16</v>
      </c>
      <c r="AB32" s="135" t="s">
        <v>12</v>
      </c>
      <c r="AC32" s="137"/>
      <c r="AD32" s="137">
        <f>'#2025'!AD32</f>
        <v>99</v>
      </c>
      <c r="AE32" s="137">
        <f>'#2024'!AE32</f>
        <v>47</v>
      </c>
      <c r="AF32" s="137">
        <f>'#2024'!AF32</f>
        <v>25</v>
      </c>
      <c r="AG32" s="137">
        <f>'#2025'!AG32</f>
        <v>18</v>
      </c>
      <c r="AH32" s="137">
        <f>'#2025'!AH32</f>
        <v>10</v>
      </c>
      <c r="AI32" s="138"/>
      <c r="AJ32" s="135"/>
      <c r="AK32" s="138"/>
      <c r="AL32" s="138"/>
      <c r="AM32" s="138"/>
      <c r="AN32" s="138"/>
      <c r="AO32" s="138"/>
      <c r="AP32" s="138"/>
      <c r="AQ32" s="138"/>
      <c r="AR32" s="138"/>
      <c r="AT32" s="138"/>
    </row>
    <row r="33" spans="1:46" x14ac:dyDescent="0.3">
      <c r="A33" s="133">
        <v>28000</v>
      </c>
      <c r="B33" s="133">
        <v>28999</v>
      </c>
      <c r="C33" s="133"/>
      <c r="D33" s="135" t="s">
        <v>9</v>
      </c>
      <c r="E33" s="137"/>
      <c r="F33" s="137">
        <f>'#2025'!F33*$D$1</f>
        <v>638.52</v>
      </c>
      <c r="G33" s="137">
        <f>'#2024'!G33*$D$1</f>
        <v>290.7</v>
      </c>
      <c r="H33" s="137">
        <f>'#2024'!H33*$D$1</f>
        <v>158.1</v>
      </c>
      <c r="I33" s="137">
        <f>'#2024'!I33*$D$1</f>
        <v>134.64000000000001</v>
      </c>
      <c r="J33" s="137">
        <f>'#2024'!J33*$D$1</f>
        <v>76.5</v>
      </c>
      <c r="L33" s="135" t="s">
        <v>10</v>
      </c>
      <c r="M33" s="137"/>
      <c r="N33" s="137">
        <f>'#2025'!N33*$D$1</f>
        <v>717.06000000000006</v>
      </c>
      <c r="O33" s="137">
        <f>'#2024'!O33*$D$1</f>
        <v>341.7</v>
      </c>
      <c r="P33" s="137">
        <f>'#2024'!P33*$D$1</f>
        <v>185.64000000000001</v>
      </c>
      <c r="Q33" s="137">
        <f>'#2024'!Q33*$D$1</f>
        <v>158.1</v>
      </c>
      <c r="R33" s="137">
        <f>'#2024'!R33*$D$1</f>
        <v>89.76</v>
      </c>
      <c r="T33" s="135" t="s">
        <v>11</v>
      </c>
      <c r="U33" s="137"/>
      <c r="V33" s="137">
        <f>'#2025'!V33*$D$1</f>
        <v>77.52</v>
      </c>
      <c r="W33" s="137">
        <f>'#2024'!W33*$D$1</f>
        <v>36.72</v>
      </c>
      <c r="X33" s="137">
        <f>'#2024'!X33*$D$1</f>
        <v>19.38</v>
      </c>
      <c r="Y33" s="137">
        <f>'#2024'!Y33*$D$1</f>
        <v>17.34</v>
      </c>
      <c r="Z33" s="137">
        <f>'#2024'!Z33*$D$1</f>
        <v>9.18</v>
      </c>
      <c r="AB33" s="135" t="s">
        <v>12</v>
      </c>
      <c r="AC33" s="137"/>
      <c r="AD33" s="137">
        <f>'#2025'!AD33</f>
        <v>122</v>
      </c>
      <c r="AE33" s="137">
        <f>'#2024'!AE33</f>
        <v>57</v>
      </c>
      <c r="AF33" s="137">
        <f>'#2024'!AF33</f>
        <v>31</v>
      </c>
      <c r="AG33" s="137">
        <f>'#2025'!AG33</f>
        <v>22</v>
      </c>
      <c r="AH33" s="137">
        <f>'#2025'!AH33</f>
        <v>12</v>
      </c>
      <c r="AI33" s="138"/>
      <c r="AJ33" s="135"/>
      <c r="AK33" s="138"/>
      <c r="AL33" s="138"/>
      <c r="AM33" s="138"/>
      <c r="AN33" s="138"/>
      <c r="AO33" s="138"/>
      <c r="AP33" s="138"/>
      <c r="AQ33" s="138"/>
      <c r="AR33" s="138"/>
      <c r="AT33" s="138"/>
    </row>
    <row r="34" spans="1:46" x14ac:dyDescent="0.3">
      <c r="A34" s="133">
        <v>29000</v>
      </c>
      <c r="B34" s="133">
        <v>29999</v>
      </c>
      <c r="C34" s="133"/>
      <c r="D34" s="135" t="s">
        <v>9</v>
      </c>
      <c r="E34" s="137"/>
      <c r="F34" s="137">
        <f>'#2025'!F34*$D$1</f>
        <v>325.38</v>
      </c>
      <c r="G34" s="137">
        <f>'#2024'!G34*$D$1</f>
        <v>264.18</v>
      </c>
      <c r="H34" s="137">
        <f>'#2024'!H34*$D$1</f>
        <v>143.82</v>
      </c>
      <c r="I34" s="137">
        <f>'#2024'!I34*$D$1</f>
        <v>122.4</v>
      </c>
      <c r="J34" s="137">
        <f>'#2024'!J34*$D$1</f>
        <v>69.36</v>
      </c>
      <c r="L34" s="135" t="s">
        <v>10</v>
      </c>
      <c r="M34" s="137"/>
      <c r="N34" s="137">
        <f>'#2025'!N34*$D$1</f>
        <v>365.16</v>
      </c>
      <c r="O34" s="137">
        <f>'#2024'!O34*$D$1</f>
        <v>311.10000000000002</v>
      </c>
      <c r="P34" s="137">
        <f>'#2024'!P34*$D$1</f>
        <v>168.3</v>
      </c>
      <c r="Q34" s="137">
        <f>'#2024'!Q34*$D$1</f>
        <v>143.82</v>
      </c>
      <c r="R34" s="137">
        <f>'#2024'!R34*$D$1</f>
        <v>81.599999999999994</v>
      </c>
      <c r="T34" s="135" t="s">
        <v>11</v>
      </c>
      <c r="U34" s="137"/>
      <c r="V34" s="137">
        <f>'#2025'!V34*$D$1</f>
        <v>39.78</v>
      </c>
      <c r="W34" s="137">
        <f>'#2024'!W34*$D$1</f>
        <v>32.64</v>
      </c>
      <c r="X34" s="137">
        <f>'#2024'!X34*$D$1</f>
        <v>18.36</v>
      </c>
      <c r="Y34" s="137">
        <f>'#2024'!Y34*$D$1</f>
        <v>15.3</v>
      </c>
      <c r="Z34" s="137">
        <f>'#2024'!Z34*$D$1</f>
        <v>9.18</v>
      </c>
      <c r="AB34" s="135" t="s">
        <v>12</v>
      </c>
      <c r="AC34" s="137"/>
      <c r="AD34" s="137">
        <f>'#2025'!AD34</f>
        <v>62</v>
      </c>
      <c r="AE34" s="137">
        <f>'#2024'!AE34</f>
        <v>52</v>
      </c>
      <c r="AF34" s="137">
        <f>'#2024'!AF34</f>
        <v>28</v>
      </c>
      <c r="AG34" s="137">
        <f>'#2025'!AG34</f>
        <v>20</v>
      </c>
      <c r="AH34" s="137">
        <f>'#2025'!AH34</f>
        <v>12</v>
      </c>
      <c r="AI34" s="138"/>
      <c r="AJ34" s="135"/>
      <c r="AK34" s="138"/>
      <c r="AL34" s="138"/>
      <c r="AM34" s="138"/>
      <c r="AN34" s="138"/>
      <c r="AO34" s="138"/>
      <c r="AP34" s="138"/>
      <c r="AQ34" s="138"/>
      <c r="AR34" s="138"/>
      <c r="AT34" s="138"/>
    </row>
    <row r="35" spans="1:46" x14ac:dyDescent="0.3">
      <c r="A35" s="133">
        <v>30000</v>
      </c>
      <c r="B35" s="133">
        <v>30999</v>
      </c>
      <c r="C35" s="133"/>
      <c r="D35" s="135" t="s">
        <v>9</v>
      </c>
      <c r="E35" s="137"/>
      <c r="F35" s="137">
        <f>'#2025'!F35*$D$1</f>
        <v>338.64</v>
      </c>
      <c r="G35" s="137">
        <f>'#2024'!G35*$D$1</f>
        <v>280.5</v>
      </c>
      <c r="H35" s="137">
        <f>'#2024'!H35*$D$1</f>
        <v>155.04</v>
      </c>
      <c r="I35" s="137">
        <f>'#2024'!I35*$D$1</f>
        <v>142.80000000000001</v>
      </c>
      <c r="J35" s="137">
        <f>'#2024'!J35*$D$1</f>
        <v>95.88</v>
      </c>
      <c r="L35" s="135" t="s">
        <v>10</v>
      </c>
      <c r="M35" s="137"/>
      <c r="N35" s="137">
        <f>'#2025'!N35*$D$1</f>
        <v>380.46</v>
      </c>
      <c r="O35" s="137">
        <f>'#2024'!O35*$D$1</f>
        <v>329.46</v>
      </c>
      <c r="P35" s="137">
        <f>'#2024'!P35*$D$1</f>
        <v>181.56</v>
      </c>
      <c r="Q35" s="137">
        <f>'#2024'!Q35*$D$1</f>
        <v>168.3</v>
      </c>
      <c r="R35" s="137">
        <f>'#2024'!R35*$D$1</f>
        <v>113.22</v>
      </c>
      <c r="T35" s="135" t="s">
        <v>11</v>
      </c>
      <c r="U35" s="137"/>
      <c r="V35" s="137">
        <f>'#2025'!V35*$D$1</f>
        <v>41.82</v>
      </c>
      <c r="W35" s="137">
        <f>'#2024'!W35*$D$1</f>
        <v>34.68</v>
      </c>
      <c r="X35" s="137">
        <f>'#2024'!X35*$D$1</f>
        <v>19.38</v>
      </c>
      <c r="Y35" s="137">
        <f>'#2024'!Y35*$D$1</f>
        <v>18.36</v>
      </c>
      <c r="Z35" s="137">
        <f>'#2024'!Z35*$D$1</f>
        <v>12.24</v>
      </c>
      <c r="AB35" s="135" t="s">
        <v>12</v>
      </c>
      <c r="AC35" s="137"/>
      <c r="AD35" s="137">
        <f>'#2025'!AD35</f>
        <v>65</v>
      </c>
      <c r="AE35" s="137">
        <f>'#2024'!AE35</f>
        <v>55</v>
      </c>
      <c r="AF35" s="137">
        <f>'#2024'!AF35</f>
        <v>30</v>
      </c>
      <c r="AG35" s="137">
        <f>'#2025'!AG35</f>
        <v>22</v>
      </c>
      <c r="AH35" s="137">
        <f>'#2025'!AH35</f>
        <v>16</v>
      </c>
      <c r="AI35" s="138"/>
      <c r="AJ35" s="135"/>
      <c r="AK35" s="138"/>
      <c r="AL35" s="138"/>
      <c r="AM35" s="138"/>
      <c r="AN35" s="138"/>
      <c r="AO35" s="138"/>
      <c r="AP35" s="138"/>
      <c r="AQ35" s="138"/>
      <c r="AR35" s="138"/>
      <c r="AT35" s="138"/>
    </row>
    <row r="36" spans="1:46" x14ac:dyDescent="0.3">
      <c r="A36" s="133">
        <v>31000</v>
      </c>
      <c r="B36" s="133">
        <v>31999</v>
      </c>
      <c r="C36" s="133"/>
      <c r="D36" s="135" t="s">
        <v>9</v>
      </c>
      <c r="E36" s="137"/>
      <c r="F36" s="137">
        <f>'#2025'!F36*$D$1</f>
        <v>377.40000000000003</v>
      </c>
      <c r="G36" s="137">
        <f>'#2024'!G36*$D$1</f>
        <v>155.04</v>
      </c>
      <c r="H36" s="137">
        <f>'#2024'!H36*$D$1</f>
        <v>171.36</v>
      </c>
      <c r="I36" s="137">
        <f>'#2024'!I36*$D$1</f>
        <v>105.06</v>
      </c>
      <c r="J36" s="137">
        <f>'#2024'!J36*$D$1</f>
        <v>106.08</v>
      </c>
      <c r="L36" s="135" t="s">
        <v>10</v>
      </c>
      <c r="M36" s="137"/>
      <c r="N36" s="137">
        <f>'#2025'!N36*$D$1</f>
        <v>423.3</v>
      </c>
      <c r="O36" s="137">
        <f>'#2024'!O36*$D$1</f>
        <v>182.58</v>
      </c>
      <c r="P36" s="137">
        <f>'#2024'!P36*$D$1</f>
        <v>200.94</v>
      </c>
      <c r="Q36" s="137">
        <f>'#2024'!Q36*$D$1</f>
        <v>123.42</v>
      </c>
      <c r="R36" s="137">
        <f>'#2024'!R36*$D$1</f>
        <v>125.46000000000001</v>
      </c>
      <c r="T36" s="135" t="s">
        <v>11</v>
      </c>
      <c r="U36" s="137"/>
      <c r="V36" s="137">
        <f>'#2025'!V36*$D$1</f>
        <v>45.9</v>
      </c>
      <c r="W36" s="137">
        <f>'#2024'!W36*$D$1</f>
        <v>19.38</v>
      </c>
      <c r="X36" s="137">
        <f>'#2024'!X36*$D$1</f>
        <v>21.42</v>
      </c>
      <c r="Y36" s="137">
        <f>'#2024'!Y36*$D$1</f>
        <v>13.26</v>
      </c>
      <c r="Z36" s="137">
        <f>'#2024'!Z36*$D$1</f>
        <v>13.26</v>
      </c>
      <c r="AB36" s="135" t="s">
        <v>12</v>
      </c>
      <c r="AC36" s="137"/>
      <c r="AD36" s="137">
        <f>'#2025'!AD36</f>
        <v>72</v>
      </c>
      <c r="AE36" s="137">
        <f>'#2024'!AE36</f>
        <v>30</v>
      </c>
      <c r="AF36" s="137">
        <f>'#2024'!AF36</f>
        <v>34</v>
      </c>
      <c r="AG36" s="137">
        <f>'#2025'!AG36</f>
        <v>17</v>
      </c>
      <c r="AH36" s="137">
        <f>'#2025'!AH36</f>
        <v>17</v>
      </c>
      <c r="AI36" s="138"/>
      <c r="AJ36" s="135"/>
      <c r="AK36" s="138"/>
      <c r="AL36" s="138"/>
      <c r="AM36" s="138"/>
      <c r="AN36" s="138"/>
      <c r="AO36" s="138"/>
      <c r="AP36" s="138"/>
      <c r="AQ36" s="138"/>
      <c r="AR36" s="138"/>
      <c r="AT36" s="138"/>
    </row>
    <row r="37" spans="1:46" x14ac:dyDescent="0.3">
      <c r="A37" s="133">
        <v>32000</v>
      </c>
      <c r="B37" s="133">
        <v>32999</v>
      </c>
      <c r="C37" s="133"/>
      <c r="D37" s="135" t="s">
        <v>9</v>
      </c>
      <c r="E37" s="137"/>
      <c r="F37" s="137">
        <f>'#2025'!F37*$D$1</f>
        <v>0</v>
      </c>
      <c r="G37" s="137">
        <f>'#2024'!G37*$D$1</f>
        <v>132.6</v>
      </c>
      <c r="H37" s="137">
        <f>'#2024'!H37*$D$1</f>
        <v>146.88</v>
      </c>
      <c r="I37" s="137">
        <f>'#2024'!I37*$D$1</f>
        <v>89.76</v>
      </c>
      <c r="J37" s="137">
        <f>'#2024'!J37*$D$1</f>
        <v>91.8</v>
      </c>
      <c r="L37" s="135" t="s">
        <v>10</v>
      </c>
      <c r="M37" s="137"/>
      <c r="N37" s="137">
        <f>'#2025'!N37*$D$1</f>
        <v>0</v>
      </c>
      <c r="O37" s="137">
        <f>'#2024'!O37*$D$1</f>
        <v>156.06</v>
      </c>
      <c r="P37" s="137">
        <f>'#2024'!P37*$D$1</f>
        <v>172.38</v>
      </c>
      <c r="Q37" s="137">
        <f>'#2024'!Q37*$D$1</f>
        <v>106.08</v>
      </c>
      <c r="R37" s="137">
        <f>'#2024'!R37*$D$1</f>
        <v>107.10000000000001</v>
      </c>
      <c r="T37" s="135" t="s">
        <v>11</v>
      </c>
      <c r="U37" s="137"/>
      <c r="V37" s="137">
        <f>'#2025'!V37*$D$1</f>
        <v>0</v>
      </c>
      <c r="W37" s="137">
        <f>'#2024'!W37*$D$1</f>
        <v>16.32</v>
      </c>
      <c r="X37" s="137">
        <f>'#2024'!X37*$D$1</f>
        <v>18.36</v>
      </c>
      <c r="Y37" s="137">
        <f>'#2024'!Y37*$D$1</f>
        <v>11.22</v>
      </c>
      <c r="Z37" s="137">
        <f>'#2024'!Z37*$D$1</f>
        <v>11.22</v>
      </c>
      <c r="AB37" s="135" t="s">
        <v>12</v>
      </c>
      <c r="AC37" s="137"/>
      <c r="AD37" s="137">
        <f>'#2025'!AD37</f>
        <v>0</v>
      </c>
      <c r="AE37" s="137">
        <f>'#2024'!AE37</f>
        <v>26</v>
      </c>
      <c r="AF37" s="137">
        <f>'#2024'!AF37</f>
        <v>29</v>
      </c>
      <c r="AG37" s="137">
        <f>'#2025'!AG37</f>
        <v>14</v>
      </c>
      <c r="AH37" s="137">
        <f>'#2025'!AH37</f>
        <v>15</v>
      </c>
      <c r="AI37" s="138"/>
      <c r="AJ37" s="135"/>
      <c r="AK37" s="138"/>
      <c r="AL37" s="138"/>
      <c r="AM37" s="138"/>
      <c r="AN37" s="138"/>
      <c r="AO37" s="138"/>
      <c r="AP37" s="138"/>
      <c r="AQ37" s="138"/>
      <c r="AR37" s="138"/>
      <c r="AT37" s="138"/>
    </row>
    <row r="38" spans="1:46" x14ac:dyDescent="0.3">
      <c r="A38" s="133">
        <v>33000</v>
      </c>
      <c r="B38" s="133">
        <v>33999</v>
      </c>
      <c r="C38" s="133"/>
      <c r="D38" s="135" t="s">
        <v>9</v>
      </c>
      <c r="E38" s="137"/>
      <c r="F38" s="137">
        <f>'#2025'!F38*$D$1</f>
        <v>0</v>
      </c>
      <c r="G38" s="137">
        <f>'#2025'!G38*$D$1</f>
        <v>131.58000000000001</v>
      </c>
      <c r="H38" s="137">
        <f>'#2024'!H38*$D$1</f>
        <v>178.5</v>
      </c>
      <c r="I38" s="137">
        <f>'#2024'!I38*$D$1</f>
        <v>110.16</v>
      </c>
      <c r="J38" s="137">
        <f>'#2024'!J38*$D$1</f>
        <v>74.460000000000008</v>
      </c>
      <c r="L38" s="135" t="s">
        <v>10</v>
      </c>
      <c r="M38" s="137"/>
      <c r="N38" s="137">
        <f>'#2025'!N38*$D$1</f>
        <v>0</v>
      </c>
      <c r="O38" s="137">
        <f>'#2025'!O38*$D$1</f>
        <v>147.9</v>
      </c>
      <c r="P38" s="137">
        <f>'#2024'!P38*$D$1</f>
        <v>210.12</v>
      </c>
      <c r="Q38" s="137">
        <f>'#2024'!Q38*$D$1</f>
        <v>129.54</v>
      </c>
      <c r="R38" s="137">
        <f>'#2024'!R38*$D$1</f>
        <v>87.72</v>
      </c>
      <c r="T38" s="135" t="s">
        <v>11</v>
      </c>
      <c r="U38" s="137"/>
      <c r="V38" s="137">
        <f>'#2025'!V38*$D$1</f>
        <v>0</v>
      </c>
      <c r="W38" s="137">
        <f>'#2025'!W38*$D$1</f>
        <v>16.32</v>
      </c>
      <c r="X38" s="137">
        <f>'#2024'!X38*$D$1</f>
        <v>22.44</v>
      </c>
      <c r="Y38" s="137">
        <f>'#2024'!Y38*$D$1</f>
        <v>14.280000000000001</v>
      </c>
      <c r="Z38" s="137">
        <f>'#2024'!Z38*$D$1</f>
        <v>9.18</v>
      </c>
      <c r="AB38" s="135" t="s">
        <v>12</v>
      </c>
      <c r="AC38" s="137"/>
      <c r="AD38" s="137">
        <f>'#2025'!AD38</f>
        <v>0</v>
      </c>
      <c r="AE38" s="137">
        <f>'#2025'!AE38</f>
        <v>25</v>
      </c>
      <c r="AF38" s="137">
        <f>'#2024'!AF38</f>
        <v>35</v>
      </c>
      <c r="AG38" s="137">
        <f>'#2025'!AG38</f>
        <v>17</v>
      </c>
      <c r="AH38" s="137">
        <f>'#2025'!AH38</f>
        <v>12</v>
      </c>
      <c r="AI38" s="138"/>
      <c r="AJ38" s="135"/>
      <c r="AK38" s="138"/>
      <c r="AL38" s="138"/>
      <c r="AM38" s="138"/>
      <c r="AN38" s="138"/>
      <c r="AO38" s="138"/>
      <c r="AP38" s="138"/>
      <c r="AQ38" s="138"/>
      <c r="AR38" s="138"/>
      <c r="AT38" s="138"/>
    </row>
    <row r="39" spans="1:46" x14ac:dyDescent="0.3">
      <c r="A39" s="133">
        <v>34000</v>
      </c>
      <c r="B39" s="133">
        <v>34999</v>
      </c>
      <c r="C39" s="133"/>
      <c r="D39" s="135" t="s">
        <v>9</v>
      </c>
      <c r="E39" s="137"/>
      <c r="F39" s="137"/>
      <c r="G39" s="137">
        <f>'#2025'!G39*$D$1</f>
        <v>117.3</v>
      </c>
      <c r="H39" s="137">
        <f>'#2024'!H39*$D$1</f>
        <v>81.599999999999994</v>
      </c>
      <c r="I39" s="137">
        <f>'#2024'!I39*$D$1</f>
        <v>99.960000000000008</v>
      </c>
      <c r="J39" s="137">
        <f>'#2024'!J39*$D$1</f>
        <v>67.320000000000007</v>
      </c>
      <c r="L39" s="135" t="s">
        <v>10</v>
      </c>
      <c r="M39" s="137"/>
      <c r="N39" s="137"/>
      <c r="O39" s="137">
        <f>'#2025'!O39*$D$1</f>
        <v>131.58000000000001</v>
      </c>
      <c r="P39" s="137">
        <f>'#2024'!P39*$D$1</f>
        <v>95.88</v>
      </c>
      <c r="Q39" s="137">
        <f>'#2024'!Q39*$D$1</f>
        <v>118.32000000000001</v>
      </c>
      <c r="R39" s="137">
        <f>'#2024'!R39*$D$1</f>
        <v>79.56</v>
      </c>
      <c r="T39" s="135" t="s">
        <v>11</v>
      </c>
      <c r="U39" s="137"/>
      <c r="V39" s="137"/>
      <c r="W39" s="137">
        <f>'#2025'!W39*$D$1</f>
        <v>14.280000000000001</v>
      </c>
      <c r="X39" s="137">
        <f>'#2024'!X39*$D$1</f>
        <v>10.199999999999999</v>
      </c>
      <c r="Y39" s="137">
        <f>'#2024'!Y39*$D$1</f>
        <v>12.24</v>
      </c>
      <c r="Z39" s="137">
        <f>'#2024'!Z39*$D$1</f>
        <v>8.16</v>
      </c>
      <c r="AB39" s="135" t="s">
        <v>12</v>
      </c>
      <c r="AC39" s="137"/>
      <c r="AD39" s="137"/>
      <c r="AE39" s="137">
        <f>'#2025'!AE39</f>
        <v>22</v>
      </c>
      <c r="AF39" s="137">
        <f>'#2024'!AF39</f>
        <v>16</v>
      </c>
      <c r="AG39" s="137">
        <f>'#2025'!AG39</f>
        <v>15</v>
      </c>
      <c r="AH39" s="137">
        <f>'#2025'!AH39</f>
        <v>11</v>
      </c>
      <c r="AI39" s="138"/>
      <c r="AJ39" s="135"/>
      <c r="AK39" s="138"/>
      <c r="AL39" s="138"/>
      <c r="AM39" s="138"/>
      <c r="AN39" s="138"/>
      <c r="AO39" s="138"/>
      <c r="AP39" s="138"/>
      <c r="AQ39" s="138"/>
      <c r="AR39" s="138"/>
      <c r="AT39" s="138"/>
    </row>
    <row r="40" spans="1:46" x14ac:dyDescent="0.3">
      <c r="A40" s="133">
        <v>35000</v>
      </c>
      <c r="B40" s="133">
        <v>35999</v>
      </c>
      <c r="D40" s="135" t="s">
        <v>9</v>
      </c>
      <c r="E40" s="137"/>
      <c r="F40" s="137"/>
      <c r="G40" s="137">
        <f>'#2025'!G40*$D$1</f>
        <v>99.960000000000008</v>
      </c>
      <c r="H40" s="137">
        <f>'#2024'!H40*$D$1</f>
        <v>88.74</v>
      </c>
      <c r="I40" s="137">
        <f>'#2024'!I40*$D$1</f>
        <v>99.960000000000008</v>
      </c>
      <c r="J40" s="137">
        <f>'#2024'!J40*$D$1</f>
        <v>66.3</v>
      </c>
      <c r="L40" s="135" t="s">
        <v>10</v>
      </c>
      <c r="M40" s="137"/>
      <c r="N40" s="137"/>
      <c r="O40" s="137">
        <f>'#2025'!O40*$D$1</f>
        <v>111.18</v>
      </c>
      <c r="P40" s="137">
        <f>'#2024'!P40*$D$1</f>
        <v>104.04</v>
      </c>
      <c r="Q40" s="137">
        <f>'#2024'!Q40*$D$1</f>
        <v>117.3</v>
      </c>
      <c r="R40" s="137">
        <f>'#2024'!R40*$D$1</f>
        <v>77.52</v>
      </c>
      <c r="T40" s="135" t="s">
        <v>11</v>
      </c>
      <c r="U40" s="137"/>
      <c r="V40" s="137"/>
      <c r="W40" s="137">
        <f>'#2025'!W40*$D$1</f>
        <v>12.24</v>
      </c>
      <c r="X40" s="137">
        <f>'#2024'!X40*$D$1</f>
        <v>11.22</v>
      </c>
      <c r="Y40" s="137">
        <f>'#2024'!Y40*$D$1</f>
        <v>12.24</v>
      </c>
      <c r="Z40" s="137">
        <f>'#2024'!Z40*$D$1</f>
        <v>8.16</v>
      </c>
      <c r="AB40" s="135" t="s">
        <v>12</v>
      </c>
      <c r="AC40" s="137"/>
      <c r="AD40" s="137"/>
      <c r="AE40" s="137">
        <f>'#2025'!AE40</f>
        <v>19</v>
      </c>
      <c r="AF40" s="137">
        <f>'#2024'!AF40</f>
        <v>17</v>
      </c>
      <c r="AG40" s="137">
        <f>'#2025'!AG40</f>
        <v>15</v>
      </c>
      <c r="AH40" s="137">
        <f>'#2025'!AH40</f>
        <v>10</v>
      </c>
      <c r="AI40" s="138"/>
      <c r="AJ40" s="135"/>
      <c r="AK40" s="138"/>
      <c r="AL40" s="138"/>
      <c r="AM40" s="138"/>
      <c r="AN40" s="138"/>
      <c r="AO40" s="138"/>
      <c r="AP40" s="138"/>
      <c r="AQ40" s="138"/>
      <c r="AR40" s="138"/>
      <c r="AT40" s="138"/>
    </row>
    <row r="41" spans="1:46" x14ac:dyDescent="0.3">
      <c r="A41" s="133">
        <v>36000</v>
      </c>
      <c r="B41" s="133">
        <v>36999</v>
      </c>
      <c r="D41" s="135" t="s">
        <v>9</v>
      </c>
      <c r="E41" s="137"/>
      <c r="F41" s="137"/>
      <c r="G41" s="137">
        <f>'#2025'!G41*$D$1</f>
        <v>110.16</v>
      </c>
      <c r="H41" s="137">
        <f>'#2024'!H41*$D$1</f>
        <v>97.92</v>
      </c>
      <c r="I41" s="137">
        <f>'#2024'!I41*$D$1</f>
        <v>110.16</v>
      </c>
      <c r="J41" s="137">
        <f>'#2024'!J41*$D$1</f>
        <v>73.44</v>
      </c>
      <c r="L41" s="135" t="s">
        <v>10</v>
      </c>
      <c r="M41" s="137"/>
      <c r="N41" s="137"/>
      <c r="O41" s="137">
        <f>'#2025'!O41*$D$1</f>
        <v>123.42</v>
      </c>
      <c r="P41" s="137">
        <f>'#2024'!P41*$D$1</f>
        <v>115.26</v>
      </c>
      <c r="Q41" s="137">
        <f>'#2024'!Q41*$D$1</f>
        <v>129.54</v>
      </c>
      <c r="R41" s="137">
        <f>'#2024'!R41*$D$1</f>
        <v>85.68</v>
      </c>
      <c r="T41" s="135" t="s">
        <v>11</v>
      </c>
      <c r="U41" s="137"/>
      <c r="V41" s="137"/>
      <c r="W41" s="137">
        <f>'#2025'!W41*$D$1</f>
        <v>13.26</v>
      </c>
      <c r="X41" s="137">
        <f>'#2024'!X41*$D$1</f>
        <v>12.24</v>
      </c>
      <c r="Y41" s="137">
        <f>'#2024'!Y41*$D$1</f>
        <v>14.280000000000001</v>
      </c>
      <c r="Z41" s="137">
        <f>'#2024'!Z41*$D$1</f>
        <v>9.18</v>
      </c>
      <c r="AB41" s="135" t="s">
        <v>12</v>
      </c>
      <c r="AC41" s="137"/>
      <c r="AD41" s="137"/>
      <c r="AE41" s="137">
        <f>'#2025'!AE41</f>
        <v>21</v>
      </c>
      <c r="AF41" s="137">
        <f>'#2024'!AF41</f>
        <v>19</v>
      </c>
      <c r="AG41" s="137">
        <f>'#2025'!AG41</f>
        <v>17</v>
      </c>
      <c r="AH41" s="137">
        <f>'#2025'!AH41</f>
        <v>13</v>
      </c>
      <c r="AI41" s="138"/>
      <c r="AJ41" s="135"/>
      <c r="AK41" s="138"/>
      <c r="AL41" s="138"/>
      <c r="AM41" s="138"/>
      <c r="AN41" s="138"/>
      <c r="AO41" s="138"/>
      <c r="AP41" s="138"/>
      <c r="AQ41" s="138"/>
      <c r="AR41" s="138"/>
      <c r="AT41" s="138"/>
    </row>
    <row r="42" spans="1:46" x14ac:dyDescent="0.3">
      <c r="A42" s="133">
        <v>37000</v>
      </c>
      <c r="B42" s="133">
        <v>37999</v>
      </c>
      <c r="D42" s="135" t="s">
        <v>9</v>
      </c>
      <c r="E42" s="137"/>
      <c r="F42" s="137"/>
      <c r="G42" s="137">
        <f>'#2025'!G42*$D$1</f>
        <v>91.8</v>
      </c>
      <c r="H42" s="137">
        <f>'#2024'!H42*$D$1</f>
        <v>83.64</v>
      </c>
      <c r="I42" s="137">
        <f>'#2024'!I42*$D$1</f>
        <v>94.86</v>
      </c>
      <c r="J42" s="137">
        <f>'#2024'!J42*$D$1</f>
        <v>62.22</v>
      </c>
      <c r="L42" s="135" t="s">
        <v>10</v>
      </c>
      <c r="M42" s="137"/>
      <c r="N42" s="137"/>
      <c r="O42" s="137">
        <f>'#2025'!O42*$D$1</f>
        <v>103.02</v>
      </c>
      <c r="P42" s="137">
        <f>'#2024'!P42*$D$1</f>
        <v>98.94</v>
      </c>
      <c r="Q42" s="137">
        <f>'#2024'!Q42*$D$1</f>
        <v>111.18</v>
      </c>
      <c r="R42" s="137">
        <f>'#2024'!R42*$D$1</f>
        <v>73.44</v>
      </c>
      <c r="T42" s="135" t="s">
        <v>11</v>
      </c>
      <c r="U42" s="137"/>
      <c r="V42" s="137"/>
      <c r="W42" s="137">
        <f>'#2025'!W42*$D$1</f>
        <v>11.22</v>
      </c>
      <c r="X42" s="137">
        <f>'#2024'!X42*$D$1</f>
        <v>10.199999999999999</v>
      </c>
      <c r="Y42" s="137">
        <f>'#2024'!Y42*$D$1</f>
        <v>12.24</v>
      </c>
      <c r="Z42" s="137">
        <f>'#2024'!Z42*$D$1</f>
        <v>8.16</v>
      </c>
      <c r="AB42" s="135" t="s">
        <v>12</v>
      </c>
      <c r="AC42" s="137"/>
      <c r="AD42" s="137"/>
      <c r="AE42" s="137">
        <f>'#2025'!AE42</f>
        <v>18</v>
      </c>
      <c r="AF42" s="137">
        <f>'#2024'!AF42</f>
        <v>16</v>
      </c>
      <c r="AG42" s="137">
        <f>'#2025'!AG42</f>
        <v>14</v>
      </c>
      <c r="AH42" s="137">
        <f>'#2025'!AH42</f>
        <v>9</v>
      </c>
      <c r="AI42" s="138"/>
      <c r="AJ42" s="135"/>
      <c r="AK42" s="138"/>
      <c r="AL42" s="138"/>
      <c r="AM42" s="138"/>
      <c r="AN42" s="138"/>
      <c r="AO42" s="138"/>
      <c r="AP42" s="138"/>
      <c r="AQ42" s="138"/>
      <c r="AR42" s="138"/>
      <c r="AT42" s="138"/>
    </row>
    <row r="43" spans="1:46" x14ac:dyDescent="0.3">
      <c r="A43" s="133">
        <v>38000</v>
      </c>
      <c r="B43" s="133">
        <v>38999</v>
      </c>
      <c r="D43" s="135" t="s">
        <v>9</v>
      </c>
      <c r="E43" s="137"/>
      <c r="F43" s="137"/>
      <c r="G43" s="137">
        <f>'#2025'!G43*$D$1</f>
        <v>110.16</v>
      </c>
      <c r="H43" s="137">
        <f>'#2024'!H43*$D$1</f>
        <v>102</v>
      </c>
      <c r="I43" s="137">
        <f>'#2024'!I43*$D$1</f>
        <v>58.14</v>
      </c>
      <c r="J43" s="137">
        <f>'#2024'!J43*$D$1</f>
        <v>76.5</v>
      </c>
      <c r="L43" s="135" t="s">
        <v>10</v>
      </c>
      <c r="M43" s="137"/>
      <c r="N43" s="137"/>
      <c r="O43" s="137">
        <f>'#2025'!O43*$D$1</f>
        <v>123.42</v>
      </c>
      <c r="P43" s="137">
        <f>'#2024'!P43*$D$1</f>
        <v>120.36</v>
      </c>
      <c r="Q43" s="137">
        <f>'#2024'!Q43*$D$1</f>
        <v>68.34</v>
      </c>
      <c r="R43" s="137">
        <f>'#2024'!R43*$D$1</f>
        <v>89.76</v>
      </c>
      <c r="T43" s="135" t="s">
        <v>11</v>
      </c>
      <c r="U43" s="137"/>
      <c r="V43" s="137"/>
      <c r="W43" s="137">
        <f>'#2025'!W43*$D$1</f>
        <v>13.26</v>
      </c>
      <c r="X43" s="137">
        <f>'#2024'!X43*$D$1</f>
        <v>13.26</v>
      </c>
      <c r="Y43" s="137">
        <f>'#2024'!Y43*$D$1</f>
        <v>7.1400000000000006</v>
      </c>
      <c r="Z43" s="137">
        <f>'#2024'!Z43*$D$1</f>
        <v>9.18</v>
      </c>
      <c r="AB43" s="135" t="s">
        <v>12</v>
      </c>
      <c r="AC43" s="137"/>
      <c r="AD43" s="137"/>
      <c r="AE43" s="137">
        <f>'#2025'!AE43</f>
        <v>21</v>
      </c>
      <c r="AF43" s="137">
        <f>'#2024'!AF43</f>
        <v>20</v>
      </c>
      <c r="AG43" s="137">
        <f>'#2025'!AG43</f>
        <v>9</v>
      </c>
      <c r="AH43" s="137">
        <f>'#2025'!AH43</f>
        <v>12</v>
      </c>
      <c r="AI43" s="138"/>
      <c r="AJ43" s="135"/>
      <c r="AK43" s="138"/>
      <c r="AL43" s="138"/>
      <c r="AM43" s="138"/>
      <c r="AN43" s="138"/>
      <c r="AO43" s="138"/>
      <c r="AP43" s="138"/>
      <c r="AQ43" s="138"/>
      <c r="AR43" s="138"/>
      <c r="AT43" s="138"/>
    </row>
    <row r="44" spans="1:46" x14ac:dyDescent="0.3">
      <c r="A44" s="133">
        <v>39000</v>
      </c>
      <c r="B44" s="133">
        <v>39999</v>
      </c>
      <c r="D44" s="135" t="s">
        <v>9</v>
      </c>
      <c r="E44" s="137"/>
      <c r="F44" s="137"/>
      <c r="G44" s="137">
        <f>'#2025'!G44*$D$1</f>
        <v>105.06</v>
      </c>
      <c r="H44" s="137">
        <f>'#2025'!H44*$D$1</f>
        <v>72.42</v>
      </c>
      <c r="I44" s="137">
        <f>'#2024'!I44*$D$1</f>
        <v>53.04</v>
      </c>
      <c r="J44" s="137">
        <f>'#2024'!J44*$D$1</f>
        <v>69.36</v>
      </c>
      <c r="L44" s="135" t="s">
        <v>10</v>
      </c>
      <c r="M44" s="137"/>
      <c r="N44" s="137"/>
      <c r="O44" s="137">
        <f>'#2025'!O44*$D$1</f>
        <v>117.3</v>
      </c>
      <c r="P44" s="137">
        <f>'#2025'!P44*$D$1</f>
        <v>81.599999999999994</v>
      </c>
      <c r="Q44" s="137">
        <f>'#2024'!Q44*$D$1</f>
        <v>62.22</v>
      </c>
      <c r="R44" s="137">
        <f>'#2024'!R44*$D$1</f>
        <v>81.599999999999994</v>
      </c>
      <c r="T44" s="135" t="s">
        <v>11</v>
      </c>
      <c r="U44" s="137"/>
      <c r="V44" s="137"/>
      <c r="W44" s="137">
        <f>'#2025'!W44*$D$1</f>
        <v>13.26</v>
      </c>
      <c r="X44" s="137">
        <f>'#2025'!X44*$D$1</f>
        <v>9.18</v>
      </c>
      <c r="Y44" s="137">
        <f>'#2024'!Y44*$D$1</f>
        <v>6.12</v>
      </c>
      <c r="Z44" s="137">
        <f>'#2024'!Z44*$D$1</f>
        <v>9.18</v>
      </c>
      <c r="AB44" s="135" t="s">
        <v>12</v>
      </c>
      <c r="AC44" s="137"/>
      <c r="AD44" s="137"/>
      <c r="AE44" s="137">
        <f>'#2025'!AE44</f>
        <v>20</v>
      </c>
      <c r="AF44" s="137">
        <f>'#2025'!AF44</f>
        <v>14</v>
      </c>
      <c r="AG44" s="137">
        <f>'#2025'!AG44</f>
        <v>8</v>
      </c>
      <c r="AH44" s="137">
        <f>'#2025'!AH44</f>
        <v>11</v>
      </c>
      <c r="AI44" s="138"/>
      <c r="AJ44" s="135"/>
      <c r="AK44" s="138"/>
      <c r="AL44" s="138"/>
      <c r="AM44" s="138"/>
      <c r="AN44" s="138"/>
      <c r="AO44" s="138"/>
      <c r="AP44" s="138"/>
      <c r="AQ44" s="138"/>
      <c r="AR44" s="138"/>
      <c r="AT44" s="138"/>
    </row>
    <row r="45" spans="1:46" x14ac:dyDescent="0.3">
      <c r="A45" s="133">
        <v>40000</v>
      </c>
      <c r="B45" s="133">
        <v>40999</v>
      </c>
      <c r="D45" s="135" t="s">
        <v>9</v>
      </c>
      <c r="E45" s="137"/>
      <c r="F45" s="137"/>
      <c r="G45" s="137">
        <f>'#2025'!G45*$D$1</f>
        <v>0</v>
      </c>
      <c r="H45" s="137">
        <f>'#2025'!H45*$D$1</f>
        <v>78.540000000000006</v>
      </c>
      <c r="I45" s="137">
        <f>'#2024'!I45*$D$1</f>
        <v>51</v>
      </c>
      <c r="J45" s="137">
        <f>'#2024'!J45*$D$1</f>
        <v>46.92</v>
      </c>
      <c r="L45" s="135" t="s">
        <v>10</v>
      </c>
      <c r="M45" s="137"/>
      <c r="N45" s="137"/>
      <c r="O45" s="137">
        <f>'#2025'!O45*$D$1</f>
        <v>0</v>
      </c>
      <c r="P45" s="137">
        <f>'#2025'!P45*$D$1</f>
        <v>87.72</v>
      </c>
      <c r="Q45" s="137">
        <f>'#2024'!Q45*$D$1</f>
        <v>60.18</v>
      </c>
      <c r="R45" s="137">
        <f>'#2024'!R45*$D$1</f>
        <v>55.08</v>
      </c>
      <c r="T45" s="135" t="s">
        <v>11</v>
      </c>
      <c r="U45" s="137"/>
      <c r="V45" s="137"/>
      <c r="W45" s="137">
        <f>'#2025'!W45*$D$1</f>
        <v>0</v>
      </c>
      <c r="X45" s="137">
        <f>'#2025'!X45*$D$1</f>
        <v>9.18</v>
      </c>
      <c r="Y45" s="137">
        <f>'#2024'!Y45*$D$1</f>
        <v>6.12</v>
      </c>
      <c r="Z45" s="137">
        <f>'#2024'!Z45*$D$1</f>
        <v>6.12</v>
      </c>
      <c r="AB45" s="135" t="s">
        <v>12</v>
      </c>
      <c r="AC45" s="137"/>
      <c r="AD45" s="137"/>
      <c r="AE45" s="137">
        <f>'#2025'!AE45</f>
        <v>0</v>
      </c>
      <c r="AF45" s="137">
        <f>'#2025'!AF45</f>
        <v>15</v>
      </c>
      <c r="AG45" s="137">
        <f>'#2025'!AG45</f>
        <v>7</v>
      </c>
      <c r="AH45" s="137">
        <f>'#2025'!AH45</f>
        <v>7</v>
      </c>
      <c r="AI45" s="138"/>
      <c r="AJ45" s="135"/>
      <c r="AK45" s="138"/>
      <c r="AL45" s="138"/>
      <c r="AM45" s="138"/>
      <c r="AN45" s="138"/>
      <c r="AO45" s="138"/>
      <c r="AP45" s="138"/>
      <c r="AQ45" s="138"/>
      <c r="AR45" s="138"/>
      <c r="AT45" s="138"/>
    </row>
    <row r="46" spans="1:46" x14ac:dyDescent="0.3">
      <c r="A46" s="133">
        <v>41000</v>
      </c>
      <c r="B46" s="133">
        <v>41999</v>
      </c>
      <c r="D46" s="135" t="s">
        <v>9</v>
      </c>
      <c r="E46" s="137"/>
      <c r="F46" s="137"/>
      <c r="G46" s="137">
        <f>'#2025'!G46*$D$1</f>
        <v>0</v>
      </c>
      <c r="H46" s="137">
        <f>'#2025'!H46*$D$1</f>
        <v>87.72</v>
      </c>
      <c r="I46" s="137">
        <f>'#2024'!I46*$D$1</f>
        <v>56.1</v>
      </c>
      <c r="J46" s="137">
        <f>'#2024'!J46*$D$1</f>
        <v>52.02</v>
      </c>
      <c r="L46" s="135" t="s">
        <v>10</v>
      </c>
      <c r="M46" s="137"/>
      <c r="N46" s="137"/>
      <c r="O46" s="137">
        <f>'#2025'!O46*$D$1</f>
        <v>0</v>
      </c>
      <c r="P46" s="137">
        <f>'#2025'!P46*$D$1</f>
        <v>98.94</v>
      </c>
      <c r="Q46" s="137">
        <f>'#2024'!Q46*$D$1</f>
        <v>66.3</v>
      </c>
      <c r="R46" s="137">
        <f>'#2024'!R46*$D$1</f>
        <v>61.2</v>
      </c>
      <c r="T46" s="135" t="s">
        <v>11</v>
      </c>
      <c r="U46" s="137"/>
      <c r="V46" s="137"/>
      <c r="W46" s="137">
        <f>'#2025'!W46*$D$1</f>
        <v>0</v>
      </c>
      <c r="X46" s="137">
        <f>'#2025'!X46*$D$1</f>
        <v>11.22</v>
      </c>
      <c r="Y46" s="137">
        <f>'#2024'!Y46*$D$1</f>
        <v>7.1400000000000006</v>
      </c>
      <c r="Z46" s="137">
        <f>'#2024'!Z46*$D$1</f>
        <v>6.12</v>
      </c>
      <c r="AB46" s="135" t="s">
        <v>12</v>
      </c>
      <c r="AC46" s="137"/>
      <c r="AD46" s="137"/>
      <c r="AE46" s="137">
        <f>'#2025'!AE46</f>
        <v>0</v>
      </c>
      <c r="AF46" s="137">
        <f>'#2025'!AF46</f>
        <v>17</v>
      </c>
      <c r="AG46" s="137">
        <f>'#2025'!AG46</f>
        <v>8</v>
      </c>
      <c r="AH46" s="137">
        <f>'#2025'!AH46</f>
        <v>8</v>
      </c>
      <c r="AI46" s="138"/>
      <c r="AJ46" s="135"/>
      <c r="AK46" s="138"/>
      <c r="AL46" s="138"/>
      <c r="AM46" s="138"/>
      <c r="AN46" s="138"/>
      <c r="AO46" s="138"/>
      <c r="AP46" s="138"/>
      <c r="AQ46" s="138"/>
      <c r="AR46" s="138"/>
      <c r="AT46" s="138"/>
    </row>
    <row r="47" spans="1:46" x14ac:dyDescent="0.3">
      <c r="A47" s="133">
        <v>42000</v>
      </c>
      <c r="B47" s="133">
        <v>42999</v>
      </c>
      <c r="D47" s="135" t="s">
        <v>9</v>
      </c>
      <c r="E47" s="137"/>
      <c r="F47" s="137"/>
      <c r="G47" s="137">
        <f>'#2025'!G47*$D$1</f>
        <v>0</v>
      </c>
      <c r="H47" s="137">
        <f>'#2025'!H47*$D$1</f>
        <v>70.38</v>
      </c>
      <c r="I47" s="137">
        <f>'#2024'!I47*$D$1</f>
        <v>47.94</v>
      </c>
      <c r="J47" s="137">
        <f>'#2024'!J47*$D$1</f>
        <v>22.44</v>
      </c>
      <c r="L47" s="135" t="s">
        <v>10</v>
      </c>
      <c r="M47" s="137"/>
      <c r="N47" s="137"/>
      <c r="O47" s="137">
        <f>'#2025'!O47*$D$1</f>
        <v>0</v>
      </c>
      <c r="P47" s="137">
        <f>'#2025'!P47*$D$1</f>
        <v>79.56</v>
      </c>
      <c r="Q47" s="137">
        <f>'#2024'!Q47*$D$1</f>
        <v>56.1</v>
      </c>
      <c r="R47" s="137">
        <f>'#2024'!R47*$D$1</f>
        <v>25.5</v>
      </c>
      <c r="T47" s="135" t="s">
        <v>11</v>
      </c>
      <c r="U47" s="137"/>
      <c r="V47" s="137"/>
      <c r="W47" s="137">
        <f>'#2025'!W47*$D$1</f>
        <v>0</v>
      </c>
      <c r="X47" s="137">
        <f>'#2025'!X47*$D$1</f>
        <v>8.16</v>
      </c>
      <c r="Y47" s="137">
        <f>'#2024'!Y47*$D$1</f>
        <v>6.12</v>
      </c>
      <c r="Z47" s="137">
        <f>'#2024'!Z47*$D$1</f>
        <v>3.06</v>
      </c>
      <c r="AB47" s="135" t="s">
        <v>12</v>
      </c>
      <c r="AC47" s="137"/>
      <c r="AD47" s="137"/>
      <c r="AE47" s="137">
        <f>'#2025'!AE47</f>
        <v>0</v>
      </c>
      <c r="AF47" s="137">
        <f>'#2025'!AF47</f>
        <v>14</v>
      </c>
      <c r="AG47" s="137">
        <f>'#2025'!AG47</f>
        <v>7</v>
      </c>
      <c r="AH47" s="137">
        <f>'#2025'!AH47</f>
        <v>3</v>
      </c>
      <c r="AI47" s="138"/>
      <c r="AJ47" s="135"/>
      <c r="AK47" s="138"/>
      <c r="AL47" s="138"/>
      <c r="AM47" s="138"/>
      <c r="AN47" s="138"/>
      <c r="AO47" s="138"/>
      <c r="AP47" s="138"/>
      <c r="AQ47" s="138"/>
      <c r="AR47" s="138"/>
      <c r="AT47" s="138"/>
    </row>
    <row r="48" spans="1:46" x14ac:dyDescent="0.3">
      <c r="A48" s="133">
        <v>43000</v>
      </c>
      <c r="B48" s="133">
        <v>43999</v>
      </c>
      <c r="D48" s="135" t="s">
        <v>9</v>
      </c>
      <c r="E48" s="137"/>
      <c r="F48" s="137"/>
      <c r="G48" s="137"/>
      <c r="H48" s="137">
        <f>'#2025'!H48*$D$1</f>
        <v>94.86</v>
      </c>
      <c r="I48" s="137">
        <f>'#2024'!I48*$D$1</f>
        <v>59.160000000000004</v>
      </c>
      <c r="J48" s="137">
        <f>'#2024'!J48*$D$1</f>
        <v>27.54</v>
      </c>
      <c r="L48" s="135" t="s">
        <v>10</v>
      </c>
      <c r="M48" s="137"/>
      <c r="N48" s="137"/>
      <c r="O48" s="137"/>
      <c r="P48" s="137">
        <f>'#2025'!P48*$D$1</f>
        <v>107.10000000000001</v>
      </c>
      <c r="Q48" s="137">
        <f>'#2024'!Q48*$D$1</f>
        <v>69.36</v>
      </c>
      <c r="R48" s="137">
        <f>'#2024'!R48*$D$1</f>
        <v>31.62</v>
      </c>
      <c r="T48" s="135" t="s">
        <v>11</v>
      </c>
      <c r="U48" s="137"/>
      <c r="V48" s="137"/>
      <c r="W48" s="137"/>
      <c r="X48" s="137">
        <f>'#2025'!X48*$D$1</f>
        <v>11.22</v>
      </c>
      <c r="Y48" s="137">
        <f>'#2024'!Y48*$D$1</f>
        <v>7.1400000000000006</v>
      </c>
      <c r="Z48" s="137">
        <f>'#2024'!Z48*$D$1</f>
        <v>3.06</v>
      </c>
      <c r="AB48" s="135" t="s">
        <v>12</v>
      </c>
      <c r="AC48" s="137"/>
      <c r="AD48" s="137"/>
      <c r="AE48" s="137"/>
      <c r="AF48" s="137">
        <f>'#2025'!AF48</f>
        <v>18</v>
      </c>
      <c r="AG48" s="137">
        <f>'#2025'!AG48</f>
        <v>8</v>
      </c>
      <c r="AH48" s="137">
        <f>'#2025'!AH48</f>
        <v>4</v>
      </c>
      <c r="AI48" s="138"/>
      <c r="AJ48" s="135"/>
      <c r="AK48" s="138"/>
      <c r="AL48" s="138"/>
      <c r="AM48" s="138"/>
      <c r="AN48" s="138"/>
      <c r="AO48" s="138"/>
      <c r="AP48" s="138"/>
      <c r="AQ48" s="138"/>
      <c r="AR48" s="138"/>
      <c r="AT48" s="138"/>
    </row>
    <row r="49" spans="1:46" x14ac:dyDescent="0.3">
      <c r="A49" s="133">
        <v>44000</v>
      </c>
      <c r="B49" s="133">
        <v>44999</v>
      </c>
      <c r="D49" s="135" t="s">
        <v>9</v>
      </c>
      <c r="E49" s="137"/>
      <c r="F49" s="137"/>
      <c r="G49" s="137"/>
      <c r="H49" s="137">
        <f>'#2025'!H49*$D$1</f>
        <v>88.74</v>
      </c>
      <c r="I49" s="137">
        <f>'#2024'!I49*$D$1</f>
        <v>53.04</v>
      </c>
      <c r="J49" s="137">
        <f>'#2024'!J49*$D$1</f>
        <v>24.48</v>
      </c>
      <c r="L49" s="135" t="s">
        <v>10</v>
      </c>
      <c r="M49" s="137"/>
      <c r="N49" s="137"/>
      <c r="O49" s="137"/>
      <c r="P49" s="137">
        <f>'#2025'!P49*$D$1</f>
        <v>99.960000000000008</v>
      </c>
      <c r="Q49" s="137">
        <f>'#2024'!Q49*$D$1</f>
        <v>63.24</v>
      </c>
      <c r="R49" s="137">
        <f>'#2024'!R49*$D$1</f>
        <v>29.580000000000002</v>
      </c>
      <c r="T49" s="135" t="s">
        <v>11</v>
      </c>
      <c r="U49" s="137"/>
      <c r="V49" s="137"/>
      <c r="W49" s="137"/>
      <c r="X49" s="137">
        <f>'#2025'!X49*$D$1</f>
        <v>11.22</v>
      </c>
      <c r="Y49" s="137">
        <f>'#2024'!Y49*$D$1</f>
        <v>7.1400000000000006</v>
      </c>
      <c r="Z49" s="137">
        <f>'#2024'!Z49*$D$1</f>
        <v>3.06</v>
      </c>
      <c r="AB49" s="135" t="s">
        <v>12</v>
      </c>
      <c r="AC49" s="137"/>
      <c r="AD49" s="137"/>
      <c r="AE49" s="137"/>
      <c r="AF49" s="137">
        <f>'#2025'!AF49</f>
        <v>17</v>
      </c>
      <c r="AG49" s="137">
        <f>'#2025'!AG49</f>
        <v>8</v>
      </c>
      <c r="AH49" s="137">
        <f>'#2025'!AH49</f>
        <v>4</v>
      </c>
      <c r="AI49" s="138"/>
      <c r="AJ49" s="135"/>
      <c r="AK49" s="138"/>
      <c r="AL49" s="138"/>
      <c r="AM49" s="138"/>
      <c r="AN49" s="138"/>
      <c r="AO49" s="138"/>
      <c r="AP49" s="138"/>
      <c r="AQ49" s="138"/>
      <c r="AR49" s="138"/>
      <c r="AT49" s="138"/>
    </row>
    <row r="50" spans="1:46" x14ac:dyDescent="0.3">
      <c r="A50" s="133">
        <v>45000</v>
      </c>
      <c r="B50" s="133">
        <v>45999</v>
      </c>
      <c r="D50" s="135" t="s">
        <v>9</v>
      </c>
      <c r="E50" s="137"/>
      <c r="F50" s="137"/>
      <c r="G50" s="137"/>
      <c r="H50" s="137">
        <f>'#2025'!H50*$D$1</f>
        <v>31.62</v>
      </c>
      <c r="I50" s="137">
        <f>'#2024'!I50*$D$1</f>
        <v>54.06</v>
      </c>
      <c r="J50" s="137">
        <f>'#2024'!J50*$D$1</f>
        <v>28.560000000000002</v>
      </c>
      <c r="L50" s="135" t="s">
        <v>10</v>
      </c>
      <c r="M50" s="137"/>
      <c r="N50" s="137"/>
      <c r="O50" s="137"/>
      <c r="P50" s="137">
        <f>'#2025'!P50*$D$1</f>
        <v>35.700000000000003</v>
      </c>
      <c r="Q50" s="137">
        <f>'#2024'!Q50*$D$1</f>
        <v>64.260000000000005</v>
      </c>
      <c r="R50" s="137">
        <f>'#2024'!R50*$D$1</f>
        <v>33.660000000000004</v>
      </c>
      <c r="T50" s="135" t="s">
        <v>11</v>
      </c>
      <c r="U50" s="137"/>
      <c r="V50" s="137"/>
      <c r="W50" s="137"/>
      <c r="X50" s="137">
        <f>'#2025'!X50*$D$1</f>
        <v>4.08</v>
      </c>
      <c r="Y50" s="137">
        <f>'#2024'!Y50*$D$1</f>
        <v>7.1400000000000006</v>
      </c>
      <c r="Z50" s="137">
        <f>'#2024'!Z50*$D$1</f>
        <v>4.08</v>
      </c>
      <c r="AB50" s="135" t="s">
        <v>12</v>
      </c>
      <c r="AC50" s="137"/>
      <c r="AD50" s="137"/>
      <c r="AE50" s="137"/>
      <c r="AF50" s="137">
        <f>'#2025'!AF50</f>
        <v>6</v>
      </c>
      <c r="AG50" s="137">
        <f>'#2025'!AG50</f>
        <v>7</v>
      </c>
      <c r="AH50" s="137">
        <f>'#2025'!AH50</f>
        <v>4</v>
      </c>
      <c r="AI50" s="138"/>
      <c r="AJ50" s="135"/>
      <c r="AK50" s="138"/>
      <c r="AL50" s="138"/>
      <c r="AM50" s="138"/>
      <c r="AN50" s="138"/>
      <c r="AO50" s="138"/>
      <c r="AP50" s="138"/>
      <c r="AQ50" s="138"/>
      <c r="AR50" s="138"/>
      <c r="AT50" s="138"/>
    </row>
    <row r="51" spans="1:46" x14ac:dyDescent="0.3">
      <c r="A51" s="133">
        <v>46000</v>
      </c>
      <c r="B51" s="133">
        <v>46999</v>
      </c>
      <c r="D51" s="135" t="s">
        <v>9</v>
      </c>
      <c r="E51" s="137"/>
      <c r="F51" s="137"/>
      <c r="G51" s="137"/>
      <c r="H51" s="137">
        <f>'#2025'!H51*$D$1</f>
        <v>32.64</v>
      </c>
      <c r="I51" s="137">
        <f>'#2025'!I51*$D$1</f>
        <v>46.92</v>
      </c>
      <c r="J51" s="137">
        <f>'#2024'!J51*$D$1</f>
        <v>31.62</v>
      </c>
      <c r="L51" s="135" t="s">
        <v>10</v>
      </c>
      <c r="M51" s="137"/>
      <c r="N51" s="137"/>
      <c r="O51" s="137"/>
      <c r="P51" s="137">
        <f>'#2025'!P51*$D$1</f>
        <v>36.72</v>
      </c>
      <c r="Q51" s="137">
        <f>'#2025'!Q51*$D$1</f>
        <v>53.04</v>
      </c>
      <c r="R51" s="137">
        <f>'#2024'!R51*$D$1</f>
        <v>36.72</v>
      </c>
      <c r="T51" s="135" t="s">
        <v>11</v>
      </c>
      <c r="U51" s="137"/>
      <c r="V51" s="137"/>
      <c r="W51" s="137"/>
      <c r="X51" s="137">
        <f>'#2025'!X51*$D$1</f>
        <v>4.08</v>
      </c>
      <c r="Y51" s="137">
        <f>'#2025'!Y51*$D$1</f>
        <v>6.12</v>
      </c>
      <c r="Z51" s="137">
        <f>'#2024'!Z51*$D$1</f>
        <v>4.08</v>
      </c>
      <c r="AB51" s="135" t="s">
        <v>12</v>
      </c>
      <c r="AC51" s="137"/>
      <c r="AD51" s="137"/>
      <c r="AE51" s="137"/>
      <c r="AF51" s="137">
        <f>'#2025'!AF51</f>
        <v>6</v>
      </c>
      <c r="AG51" s="137">
        <f>'#2025'!AG51</f>
        <v>9</v>
      </c>
      <c r="AH51" s="137">
        <f>'#2025'!AH51</f>
        <v>5</v>
      </c>
      <c r="AI51" s="138"/>
      <c r="AJ51" s="135"/>
      <c r="AK51" s="138"/>
      <c r="AL51" s="138"/>
      <c r="AM51" s="138"/>
      <c r="AN51" s="138"/>
      <c r="AO51" s="138"/>
      <c r="AP51" s="138"/>
      <c r="AQ51" s="138"/>
      <c r="AR51" s="138"/>
      <c r="AT51" s="138"/>
    </row>
    <row r="52" spans="1:46" x14ac:dyDescent="0.3">
      <c r="A52" s="133">
        <v>47000</v>
      </c>
      <c r="B52" s="133">
        <v>47999</v>
      </c>
      <c r="D52" s="135" t="s">
        <v>9</v>
      </c>
      <c r="E52" s="137"/>
      <c r="F52" s="137"/>
      <c r="G52" s="137"/>
      <c r="H52" s="137">
        <f>'#2025'!H52*$D$1</f>
        <v>29.580000000000002</v>
      </c>
      <c r="I52" s="137">
        <f>'#2025'!I52*$D$1</f>
        <v>16.32</v>
      </c>
      <c r="J52" s="137">
        <f>'#2024'!J52*$D$1</f>
        <v>26.52</v>
      </c>
      <c r="L52" s="135" t="s">
        <v>10</v>
      </c>
      <c r="M52" s="137"/>
      <c r="N52" s="137"/>
      <c r="O52" s="137"/>
      <c r="P52" s="137">
        <f>'#2025'!P52*$D$1</f>
        <v>32.64</v>
      </c>
      <c r="Q52" s="137">
        <f>'#2025'!Q52*$D$1</f>
        <v>18.36</v>
      </c>
      <c r="R52" s="137">
        <f>'#2024'!R52*$D$1</f>
        <v>31.62</v>
      </c>
      <c r="T52" s="135" t="s">
        <v>11</v>
      </c>
      <c r="U52" s="137"/>
      <c r="V52" s="137"/>
      <c r="W52" s="137"/>
      <c r="X52" s="137">
        <f>'#2025'!X52*$D$1</f>
        <v>4.08</v>
      </c>
      <c r="Y52" s="137">
        <f>'#2025'!Y52*$D$1</f>
        <v>2.04</v>
      </c>
      <c r="Z52" s="137">
        <f>'#2024'!Z52*$D$1</f>
        <v>3.06</v>
      </c>
      <c r="AB52" s="135" t="s">
        <v>12</v>
      </c>
      <c r="AC52" s="137"/>
      <c r="AD52" s="137"/>
      <c r="AE52" s="137"/>
      <c r="AF52" s="137">
        <f>'#2025'!AF52</f>
        <v>6</v>
      </c>
      <c r="AG52" s="137">
        <f>'#2025'!AG52</f>
        <v>3</v>
      </c>
      <c r="AH52" s="137">
        <f>'#2025'!AH52</f>
        <v>4</v>
      </c>
      <c r="AI52" s="138"/>
      <c r="AJ52" s="135"/>
      <c r="AK52" s="138"/>
      <c r="AL52" s="138"/>
      <c r="AM52" s="138"/>
      <c r="AN52" s="138"/>
      <c r="AO52" s="138"/>
      <c r="AP52" s="138"/>
      <c r="AQ52" s="138"/>
      <c r="AR52" s="138"/>
      <c r="AT52" s="138"/>
    </row>
    <row r="53" spans="1:46" x14ac:dyDescent="0.3">
      <c r="A53" s="133">
        <v>48000</v>
      </c>
      <c r="B53" s="133">
        <v>48999</v>
      </c>
      <c r="D53" s="135" t="s">
        <v>9</v>
      </c>
      <c r="E53" s="137"/>
      <c r="F53" s="137"/>
      <c r="G53" s="137"/>
      <c r="H53" s="137">
        <f>'#2025'!H53*$D$1</f>
        <v>34.68</v>
      </c>
      <c r="I53" s="137">
        <f>'#2025'!I53*$D$1</f>
        <v>19.38</v>
      </c>
      <c r="J53" s="137">
        <f>'#2024'!J53*$D$1</f>
        <v>32.64</v>
      </c>
      <c r="L53" s="135" t="s">
        <v>10</v>
      </c>
      <c r="M53" s="137"/>
      <c r="N53" s="137"/>
      <c r="O53" s="137"/>
      <c r="P53" s="137">
        <f>'#2025'!P53*$D$1</f>
        <v>39.78</v>
      </c>
      <c r="Q53" s="137">
        <f>'#2025'!Q53*$D$1</f>
        <v>21.42</v>
      </c>
      <c r="R53" s="137">
        <f>'#2024'!R53*$D$1</f>
        <v>38.76</v>
      </c>
      <c r="T53" s="135" t="s">
        <v>11</v>
      </c>
      <c r="U53" s="137"/>
      <c r="V53" s="137"/>
      <c r="W53" s="137"/>
      <c r="X53" s="137">
        <f>'#2025'!X53*$D$1</f>
        <v>4.08</v>
      </c>
      <c r="Y53" s="137">
        <f>'#2025'!Y53*$D$1</f>
        <v>2.04</v>
      </c>
      <c r="Z53" s="137">
        <f>'#2024'!Z53*$D$1</f>
        <v>4.08</v>
      </c>
      <c r="AB53" s="135" t="s">
        <v>12</v>
      </c>
      <c r="AC53" s="137"/>
      <c r="AD53" s="137"/>
      <c r="AE53" s="137"/>
      <c r="AF53" s="137">
        <f>'#2025'!AF53</f>
        <v>7</v>
      </c>
      <c r="AG53" s="137">
        <f>'#2025'!AG53</f>
        <v>4</v>
      </c>
      <c r="AH53" s="137">
        <f>'#2025'!AH53</f>
        <v>5</v>
      </c>
      <c r="AI53" s="138"/>
      <c r="AJ53" s="135"/>
      <c r="AK53" s="138"/>
      <c r="AL53" s="138"/>
      <c r="AM53" s="138"/>
      <c r="AN53" s="138"/>
      <c r="AO53" s="138"/>
      <c r="AP53" s="138"/>
      <c r="AQ53" s="138"/>
      <c r="AR53" s="138"/>
      <c r="AT53" s="138"/>
    </row>
    <row r="54" spans="1:46" x14ac:dyDescent="0.3">
      <c r="A54" s="133">
        <v>49000</v>
      </c>
      <c r="B54" s="133">
        <v>49999</v>
      </c>
      <c r="D54" s="135" t="s">
        <v>9</v>
      </c>
      <c r="E54" s="137"/>
      <c r="F54" s="137"/>
      <c r="G54" s="137"/>
      <c r="H54" s="137">
        <f>'#2025'!H54*$D$1</f>
        <v>0</v>
      </c>
      <c r="I54" s="137">
        <f>'#2025'!I54*$D$1</f>
        <v>17.34</v>
      </c>
      <c r="J54" s="137">
        <f>'#2024'!J54*$D$1</f>
        <v>30.6</v>
      </c>
      <c r="L54" s="135" t="s">
        <v>10</v>
      </c>
      <c r="M54" s="137"/>
      <c r="N54" s="137"/>
      <c r="O54" s="137"/>
      <c r="P54" s="137">
        <f>'#2025'!P54*$D$1</f>
        <v>0</v>
      </c>
      <c r="Q54" s="137">
        <f>'#2025'!Q54*$D$1</f>
        <v>19.38</v>
      </c>
      <c r="R54" s="137">
        <f>'#2024'!R54*$D$1</f>
        <v>35.700000000000003</v>
      </c>
      <c r="T54" s="135" t="s">
        <v>11</v>
      </c>
      <c r="U54" s="137"/>
      <c r="V54" s="137"/>
      <c r="W54" s="137"/>
      <c r="X54" s="137">
        <f>'#2025'!X54*$D$1</f>
        <v>0</v>
      </c>
      <c r="Y54" s="137">
        <f>'#2025'!Y54*$D$1</f>
        <v>2.04</v>
      </c>
      <c r="Z54" s="137">
        <f>'#2024'!Z54*$D$1</f>
        <v>4.08</v>
      </c>
      <c r="AB54" s="135" t="s">
        <v>12</v>
      </c>
      <c r="AC54" s="137"/>
      <c r="AD54" s="137"/>
      <c r="AE54" s="137"/>
      <c r="AF54" s="137">
        <f>'#2025'!AF54</f>
        <v>0</v>
      </c>
      <c r="AG54" s="137">
        <f>'#2025'!AG54</f>
        <v>3</v>
      </c>
      <c r="AH54" s="137">
        <f>'#2025'!AH54</f>
        <v>5</v>
      </c>
      <c r="AI54" s="138"/>
      <c r="AJ54" s="135"/>
      <c r="AK54" s="138"/>
      <c r="AL54" s="138"/>
      <c r="AM54" s="138"/>
      <c r="AN54" s="138"/>
      <c r="AO54" s="138"/>
      <c r="AP54" s="138"/>
      <c r="AQ54" s="138"/>
      <c r="AR54" s="138"/>
      <c r="AT54" s="138"/>
    </row>
    <row r="55" spans="1:46" x14ac:dyDescent="0.3">
      <c r="A55" s="133">
        <v>50000</v>
      </c>
      <c r="B55" s="133">
        <v>50999</v>
      </c>
      <c r="D55" s="135" t="s">
        <v>9</v>
      </c>
      <c r="E55" s="137"/>
      <c r="F55" s="137"/>
      <c r="G55" s="137"/>
      <c r="H55" s="137">
        <f>'#2025'!H55*$D$1</f>
        <v>0</v>
      </c>
      <c r="I55" s="137">
        <f>'#2025'!I55*$D$1</f>
        <v>17.34</v>
      </c>
      <c r="J55" s="137">
        <f>'#2024'!J55*$D$1</f>
        <v>33.660000000000004</v>
      </c>
      <c r="L55" s="135" t="s">
        <v>10</v>
      </c>
      <c r="M55" s="137"/>
      <c r="N55" s="137"/>
      <c r="O55" s="137"/>
      <c r="P55" s="137">
        <f>'#2025'!P55*$D$1</f>
        <v>0</v>
      </c>
      <c r="Q55" s="137">
        <f>'#2025'!Q55*$D$1</f>
        <v>19.38</v>
      </c>
      <c r="R55" s="137">
        <f>'#2024'!R55*$D$1</f>
        <v>39.78</v>
      </c>
      <c r="T55" s="135" t="s">
        <v>11</v>
      </c>
      <c r="U55" s="137"/>
      <c r="V55" s="137"/>
      <c r="W55" s="137"/>
      <c r="X55" s="137">
        <f>'#2025'!X55*$D$1</f>
        <v>0</v>
      </c>
      <c r="Y55" s="137">
        <f>'#2025'!Y55*$D$1</f>
        <v>2.04</v>
      </c>
      <c r="Z55" s="137">
        <f>'#2024'!Z55*$D$1</f>
        <v>4.08</v>
      </c>
      <c r="AB55" s="135" t="s">
        <v>12</v>
      </c>
      <c r="AC55" s="137"/>
      <c r="AD55" s="137"/>
      <c r="AE55" s="137"/>
      <c r="AF55" s="137">
        <f>'#2025'!AF55</f>
        <v>0</v>
      </c>
      <c r="AG55" s="137">
        <f>'#2025'!AG55</f>
        <v>3</v>
      </c>
      <c r="AH55" s="137">
        <f>'#2025'!AH55</f>
        <v>5</v>
      </c>
      <c r="AI55" s="138"/>
      <c r="AJ55" s="135"/>
      <c r="AK55" s="138"/>
      <c r="AL55" s="138"/>
      <c r="AM55" s="138"/>
      <c r="AN55" s="138"/>
      <c r="AO55" s="138"/>
      <c r="AP55" s="138"/>
      <c r="AQ55" s="138"/>
      <c r="AR55" s="138"/>
      <c r="AT55" s="138"/>
    </row>
    <row r="56" spans="1:46" x14ac:dyDescent="0.3">
      <c r="A56" s="133">
        <v>51000</v>
      </c>
      <c r="B56" s="133">
        <v>51999</v>
      </c>
      <c r="D56" s="135" t="s">
        <v>9</v>
      </c>
      <c r="E56" s="137"/>
      <c r="F56" s="137"/>
      <c r="G56" s="137"/>
      <c r="H56" s="137"/>
      <c r="I56" s="137">
        <f>'#2025'!I56*$D$1</f>
        <v>21.42</v>
      </c>
      <c r="J56" s="137">
        <f>'#2024'!J56*$D$1</f>
        <v>36.72</v>
      </c>
      <c r="L56" s="135" t="s">
        <v>10</v>
      </c>
      <c r="M56" s="137"/>
      <c r="N56" s="137"/>
      <c r="O56" s="137"/>
      <c r="P56" s="137"/>
      <c r="Q56" s="137">
        <f>'#2025'!Q56*$D$1</f>
        <v>23.46</v>
      </c>
      <c r="R56" s="137">
        <f>'#2024'!R56*$D$1</f>
        <v>43.86</v>
      </c>
      <c r="T56" s="135" t="s">
        <v>11</v>
      </c>
      <c r="U56" s="137"/>
      <c r="V56" s="137"/>
      <c r="W56" s="137"/>
      <c r="X56" s="137"/>
      <c r="Y56" s="137">
        <f>'#2025'!Y56*$D$1</f>
        <v>3.06</v>
      </c>
      <c r="Z56" s="137">
        <f>'#2024'!Z56*$D$1</f>
        <v>5.0999999999999996</v>
      </c>
      <c r="AB56" s="135" t="s">
        <v>12</v>
      </c>
      <c r="AC56" s="137"/>
      <c r="AD56" s="137"/>
      <c r="AE56" s="137"/>
      <c r="AF56" s="137"/>
      <c r="AG56" s="137">
        <f>'#2025'!AG56</f>
        <v>4</v>
      </c>
      <c r="AH56" s="137">
        <f>'#2025'!AH56</f>
        <v>6</v>
      </c>
      <c r="AI56" s="138"/>
      <c r="AJ56" s="135"/>
      <c r="AK56" s="138"/>
      <c r="AL56" s="138"/>
      <c r="AM56" s="138"/>
      <c r="AN56" s="138"/>
      <c r="AO56" s="138"/>
      <c r="AP56" s="138"/>
      <c r="AQ56" s="138"/>
      <c r="AR56" s="138"/>
      <c r="AT56" s="138"/>
    </row>
    <row r="57" spans="1:46" x14ac:dyDescent="0.3">
      <c r="A57" s="133">
        <v>52000</v>
      </c>
      <c r="B57" s="133">
        <v>52999</v>
      </c>
      <c r="D57" s="135" t="s">
        <v>9</v>
      </c>
      <c r="E57" s="137"/>
      <c r="F57" s="137"/>
      <c r="G57" s="137"/>
      <c r="H57" s="137"/>
      <c r="I57" s="137">
        <f>'#2025'!I57*$D$1</f>
        <v>18.36</v>
      </c>
      <c r="J57" s="137">
        <f>'#2024'!J57*$D$1</f>
        <v>12.24</v>
      </c>
      <c r="L57" s="135" t="s">
        <v>10</v>
      </c>
      <c r="M57" s="137"/>
      <c r="N57" s="137"/>
      <c r="O57" s="137"/>
      <c r="P57" s="137"/>
      <c r="Q57" s="137">
        <f>'#2025'!Q57*$D$1</f>
        <v>20.399999999999999</v>
      </c>
      <c r="R57" s="137">
        <f>'#2024'!R57*$D$1</f>
        <v>15.3</v>
      </c>
      <c r="T57" s="135" t="s">
        <v>11</v>
      </c>
      <c r="U57" s="137"/>
      <c r="V57" s="137"/>
      <c r="W57" s="137"/>
      <c r="X57" s="137"/>
      <c r="Y57" s="137">
        <f>'#2025'!Y57*$D$1</f>
        <v>2.04</v>
      </c>
      <c r="Z57" s="137">
        <f>'#2024'!Z57*$D$1</f>
        <v>2.04</v>
      </c>
      <c r="AB57" s="135" t="s">
        <v>12</v>
      </c>
      <c r="AC57" s="137"/>
      <c r="AD57" s="137"/>
      <c r="AE57" s="137"/>
      <c r="AF57" s="137"/>
      <c r="AG57" s="137">
        <f>'#2025'!AG57</f>
        <v>3</v>
      </c>
      <c r="AH57" s="137">
        <f>'#2025'!AH57</f>
        <v>2</v>
      </c>
      <c r="AI57" s="138"/>
      <c r="AJ57" s="135"/>
      <c r="AK57" s="138"/>
      <c r="AL57" s="138"/>
      <c r="AM57" s="138"/>
      <c r="AN57" s="138"/>
      <c r="AO57" s="138"/>
      <c r="AP57" s="138"/>
      <c r="AQ57" s="138"/>
      <c r="AR57" s="138"/>
      <c r="AT57" s="138"/>
    </row>
    <row r="58" spans="1:46" x14ac:dyDescent="0.3">
      <c r="A58" s="133">
        <v>53000</v>
      </c>
      <c r="B58" s="133">
        <v>53999</v>
      </c>
      <c r="D58" s="135" t="s">
        <v>9</v>
      </c>
      <c r="E58" s="137"/>
      <c r="F58" s="137"/>
      <c r="G58" s="137"/>
      <c r="H58" s="137"/>
      <c r="I58" s="137">
        <f>'#2025'!I58*$D$1</f>
        <v>21.42</v>
      </c>
      <c r="J58" s="137">
        <f>'#2024'!J58*$D$1</f>
        <v>15.3</v>
      </c>
      <c r="L58" s="135" t="s">
        <v>10</v>
      </c>
      <c r="M58" s="137"/>
      <c r="N58" s="137"/>
      <c r="O58" s="137"/>
      <c r="P58" s="137"/>
      <c r="Q58" s="137">
        <f>'#2025'!Q58*$D$1</f>
        <v>24.48</v>
      </c>
      <c r="R58" s="137">
        <f>'#2024'!R58*$D$1</f>
        <v>18.36</v>
      </c>
      <c r="T58" s="135" t="s">
        <v>11</v>
      </c>
      <c r="U58" s="137"/>
      <c r="V58" s="137"/>
      <c r="W58" s="137"/>
      <c r="X58" s="137"/>
      <c r="Y58" s="137">
        <f>'#2025'!Y58*$D$1</f>
        <v>3.06</v>
      </c>
      <c r="Z58" s="137">
        <f>'#2024'!Z58*$D$1</f>
        <v>2.04</v>
      </c>
      <c r="AB58" s="135" t="s">
        <v>12</v>
      </c>
      <c r="AC58" s="137"/>
      <c r="AD58" s="137"/>
      <c r="AE58" s="137"/>
      <c r="AF58" s="137"/>
      <c r="AG58" s="137">
        <f>'#2025'!AG58</f>
        <v>4</v>
      </c>
      <c r="AH58" s="137">
        <f>'#2025'!AH58</f>
        <v>2</v>
      </c>
      <c r="AI58" s="138"/>
      <c r="AJ58" s="135"/>
      <c r="AK58" s="138"/>
      <c r="AL58" s="138"/>
      <c r="AM58" s="138"/>
      <c r="AN58" s="138"/>
      <c r="AO58" s="138"/>
      <c r="AP58" s="138"/>
      <c r="AQ58" s="138"/>
      <c r="AR58" s="138"/>
      <c r="AT58" s="138"/>
    </row>
    <row r="59" spans="1:46" x14ac:dyDescent="0.3">
      <c r="A59" s="133">
        <v>54000</v>
      </c>
      <c r="B59" s="133">
        <v>54999</v>
      </c>
      <c r="D59" s="135" t="s">
        <v>9</v>
      </c>
      <c r="E59" s="137"/>
      <c r="F59" s="137"/>
      <c r="G59" s="137"/>
      <c r="H59" s="137"/>
      <c r="I59" s="137">
        <f>'#2025'!I59*$D$1</f>
        <v>20.399999999999999</v>
      </c>
      <c r="J59" s="137">
        <f>'#2024'!J59*$D$1</f>
        <v>14.280000000000001</v>
      </c>
      <c r="L59" s="135" t="s">
        <v>10</v>
      </c>
      <c r="M59" s="137"/>
      <c r="N59" s="137"/>
      <c r="O59" s="137"/>
      <c r="P59" s="137"/>
      <c r="Q59" s="137">
        <f>'#2025'!Q59*$D$1</f>
        <v>22.44</v>
      </c>
      <c r="R59" s="137">
        <f>'#2024'!R59*$D$1</f>
        <v>16.32</v>
      </c>
      <c r="T59" s="135" t="s">
        <v>11</v>
      </c>
      <c r="U59" s="137"/>
      <c r="V59" s="137"/>
      <c r="W59" s="137"/>
      <c r="X59" s="137"/>
      <c r="Y59" s="137">
        <f>'#2025'!Y59*$D$1</f>
        <v>2.04</v>
      </c>
      <c r="Z59" s="137">
        <f>'#2024'!Z59*$D$1</f>
        <v>2.04</v>
      </c>
      <c r="AB59" s="135" t="s">
        <v>12</v>
      </c>
      <c r="AC59" s="137"/>
      <c r="AD59" s="137"/>
      <c r="AE59" s="137"/>
      <c r="AF59" s="137"/>
      <c r="AG59" s="137">
        <f>'#2025'!AG59</f>
        <v>4</v>
      </c>
      <c r="AH59" s="137">
        <f>'#2025'!AH59</f>
        <v>2</v>
      </c>
      <c r="AI59" s="138"/>
      <c r="AJ59" s="135"/>
      <c r="AK59" s="138"/>
      <c r="AL59" s="138"/>
      <c r="AM59" s="138"/>
      <c r="AN59" s="138"/>
      <c r="AO59" s="138"/>
      <c r="AP59" s="138"/>
      <c r="AQ59" s="138"/>
      <c r="AR59" s="138"/>
      <c r="AT59" s="138"/>
    </row>
    <row r="60" spans="1:46" x14ac:dyDescent="0.3">
      <c r="A60" s="133">
        <v>55000</v>
      </c>
      <c r="B60" s="133">
        <v>55999</v>
      </c>
      <c r="D60" s="135" t="s">
        <v>9</v>
      </c>
      <c r="E60" s="137"/>
      <c r="F60" s="137"/>
      <c r="G60" s="137"/>
      <c r="H60" s="137"/>
      <c r="I60" s="137">
        <f>'#2025'!I60*$D$1</f>
        <v>18.36</v>
      </c>
      <c r="J60" s="137">
        <f>'#2024'!J60*$D$1</f>
        <v>10.199999999999999</v>
      </c>
      <c r="L60" s="135" t="s">
        <v>10</v>
      </c>
      <c r="M60" s="137"/>
      <c r="N60" s="137"/>
      <c r="O60" s="137"/>
      <c r="P60" s="137"/>
      <c r="Q60" s="137">
        <f>'#2025'!Q60*$D$1</f>
        <v>20.399999999999999</v>
      </c>
      <c r="R60" s="137">
        <f>'#2024'!R60*$D$1</f>
        <v>12.24</v>
      </c>
      <c r="T60" s="135" t="s">
        <v>11</v>
      </c>
      <c r="U60" s="137"/>
      <c r="V60" s="137"/>
      <c r="W60" s="137"/>
      <c r="X60" s="137"/>
      <c r="Y60" s="137">
        <f>'#2025'!Y60*$D$1</f>
        <v>2.04</v>
      </c>
      <c r="Z60" s="137">
        <f>'#2024'!Z60*$D$1</f>
        <v>1.02</v>
      </c>
      <c r="AB60" s="135" t="s">
        <v>12</v>
      </c>
      <c r="AC60" s="137"/>
      <c r="AD60" s="137"/>
      <c r="AE60" s="137"/>
      <c r="AF60" s="137"/>
      <c r="AG60" s="137">
        <f>'#2025'!AG60</f>
        <v>3</v>
      </c>
      <c r="AH60" s="137">
        <f>'#2025'!AH60</f>
        <v>2</v>
      </c>
      <c r="AI60" s="138"/>
      <c r="AJ60" s="135"/>
      <c r="AK60" s="138"/>
      <c r="AL60" s="138"/>
      <c r="AM60" s="138"/>
      <c r="AN60" s="138"/>
      <c r="AO60" s="138"/>
      <c r="AP60" s="138"/>
      <c r="AQ60" s="138"/>
      <c r="AR60" s="138"/>
      <c r="AT60" s="138"/>
    </row>
    <row r="61" spans="1:46" x14ac:dyDescent="0.3">
      <c r="A61" s="133">
        <v>56000</v>
      </c>
      <c r="B61" s="133">
        <v>56999</v>
      </c>
      <c r="D61" s="135" t="s">
        <v>9</v>
      </c>
      <c r="E61" s="137"/>
      <c r="F61" s="137"/>
      <c r="G61" s="137"/>
      <c r="H61" s="137"/>
      <c r="I61" s="137">
        <f>'#2025'!I61*$D$1</f>
        <v>19.38</v>
      </c>
      <c r="J61" s="137">
        <f>'#2024'!J61*$D$1</f>
        <v>11.22</v>
      </c>
      <c r="L61" s="135" t="s">
        <v>10</v>
      </c>
      <c r="M61" s="137"/>
      <c r="N61" s="137"/>
      <c r="O61" s="137"/>
      <c r="P61" s="137"/>
      <c r="Q61" s="137">
        <f>'#2025'!Q61*$D$1</f>
        <v>22.44</v>
      </c>
      <c r="R61" s="137">
        <f>'#2024'!R61*$D$1</f>
        <v>13.26</v>
      </c>
      <c r="T61" s="135" t="s">
        <v>11</v>
      </c>
      <c r="U61" s="137"/>
      <c r="V61" s="137"/>
      <c r="W61" s="137"/>
      <c r="X61" s="137"/>
      <c r="Y61" s="137">
        <f>'#2025'!Y61*$D$1</f>
        <v>2.04</v>
      </c>
      <c r="Z61" s="137">
        <f>'#2024'!Z61*$D$1</f>
        <v>1.02</v>
      </c>
      <c r="AB61" s="135" t="s">
        <v>12</v>
      </c>
      <c r="AC61" s="137"/>
      <c r="AD61" s="137"/>
      <c r="AE61" s="137"/>
      <c r="AF61" s="137"/>
      <c r="AG61" s="137">
        <f>'#2025'!AG61</f>
        <v>4</v>
      </c>
      <c r="AH61" s="137">
        <f>'#2025'!AH61</f>
        <v>2</v>
      </c>
      <c r="AI61" s="138"/>
      <c r="AJ61" s="135"/>
      <c r="AK61" s="138"/>
      <c r="AL61" s="138"/>
      <c r="AM61" s="138"/>
      <c r="AN61" s="138"/>
      <c r="AO61" s="138"/>
      <c r="AP61" s="138"/>
      <c r="AQ61" s="138"/>
      <c r="AR61" s="138"/>
      <c r="AT61" s="138"/>
    </row>
    <row r="62" spans="1:46" x14ac:dyDescent="0.3">
      <c r="A62" s="133">
        <v>57000</v>
      </c>
      <c r="B62" s="133">
        <v>57999</v>
      </c>
      <c r="D62" s="135" t="s">
        <v>9</v>
      </c>
      <c r="E62" s="137"/>
      <c r="F62" s="137"/>
      <c r="G62" s="137"/>
      <c r="H62" s="137"/>
      <c r="I62" s="137">
        <f>'#2025'!I62*$D$1</f>
        <v>0</v>
      </c>
      <c r="J62" s="137">
        <f>'#2024'!J62*$D$1</f>
        <v>10.199999999999999</v>
      </c>
      <c r="L62" s="135" t="s">
        <v>10</v>
      </c>
      <c r="M62" s="137"/>
      <c r="N62" s="137"/>
      <c r="O62" s="137"/>
      <c r="P62" s="137"/>
      <c r="Q62" s="137">
        <f>'#2025'!Q62*$D$1</f>
        <v>0</v>
      </c>
      <c r="R62" s="137">
        <f>'#2024'!R62*$D$1</f>
        <v>11.22</v>
      </c>
      <c r="T62" s="135" t="s">
        <v>11</v>
      </c>
      <c r="U62" s="137"/>
      <c r="V62" s="137"/>
      <c r="W62" s="137"/>
      <c r="X62" s="137"/>
      <c r="Y62" s="137">
        <f>'#2025'!Y62*$D$1</f>
        <v>0</v>
      </c>
      <c r="Z62" s="137">
        <f>'#2024'!Z62*$D$1</f>
        <v>1.02</v>
      </c>
      <c r="AB62" s="135" t="s">
        <v>12</v>
      </c>
      <c r="AC62" s="137"/>
      <c r="AD62" s="137"/>
      <c r="AE62" s="137"/>
      <c r="AF62" s="137"/>
      <c r="AG62" s="137">
        <f>'#2025'!AG62</f>
        <v>0</v>
      </c>
      <c r="AH62" s="137">
        <f>'#2025'!AH62</f>
        <v>2</v>
      </c>
      <c r="AI62" s="138"/>
      <c r="AJ62" s="135"/>
      <c r="AK62" s="138"/>
      <c r="AL62" s="138"/>
      <c r="AM62" s="138"/>
      <c r="AN62" s="138"/>
      <c r="AO62" s="138"/>
      <c r="AP62" s="138"/>
      <c r="AQ62" s="138"/>
      <c r="AR62" s="138"/>
      <c r="AT62" s="138"/>
    </row>
    <row r="63" spans="1:46" x14ac:dyDescent="0.3">
      <c r="A63" s="133">
        <v>58000</v>
      </c>
      <c r="B63" s="133">
        <v>58999</v>
      </c>
      <c r="D63" s="135" t="s">
        <v>9</v>
      </c>
      <c r="E63" s="137"/>
      <c r="F63" s="137"/>
      <c r="G63" s="137"/>
      <c r="H63" s="137"/>
      <c r="I63" s="137">
        <f>'#2025'!I63*$D$1</f>
        <v>0</v>
      </c>
      <c r="J63" s="137">
        <f>'#2024'!J63*$D$1</f>
        <v>12.24</v>
      </c>
      <c r="L63" s="135" t="s">
        <v>10</v>
      </c>
      <c r="M63" s="137"/>
      <c r="N63" s="137"/>
      <c r="O63" s="137"/>
      <c r="P63" s="137"/>
      <c r="Q63" s="137">
        <f>'#2025'!Q63*$D$1</f>
        <v>0</v>
      </c>
      <c r="R63" s="137">
        <f>'#2024'!R63*$D$1</f>
        <v>14.280000000000001</v>
      </c>
      <c r="T63" s="135" t="s">
        <v>11</v>
      </c>
      <c r="U63" s="137"/>
      <c r="V63" s="137"/>
      <c r="W63" s="137"/>
      <c r="X63" s="137"/>
      <c r="Y63" s="137">
        <f>'#2025'!Y63*$D$1</f>
        <v>0</v>
      </c>
      <c r="Z63" s="137">
        <f>'#2024'!Z63*$D$1</f>
        <v>1.02</v>
      </c>
      <c r="AB63" s="135" t="s">
        <v>12</v>
      </c>
      <c r="AC63" s="137"/>
      <c r="AD63" s="137"/>
      <c r="AE63" s="137"/>
      <c r="AF63" s="137"/>
      <c r="AG63" s="137">
        <f>'#2025'!AG63</f>
        <v>0</v>
      </c>
      <c r="AH63" s="137">
        <f>'#2025'!AH63</f>
        <v>2</v>
      </c>
      <c r="AI63" s="138"/>
      <c r="AJ63" s="135"/>
      <c r="AK63" s="138"/>
      <c r="AL63" s="138"/>
      <c r="AM63" s="138"/>
      <c r="AN63" s="138"/>
      <c r="AO63" s="138"/>
      <c r="AP63" s="138"/>
      <c r="AQ63" s="138"/>
      <c r="AR63" s="138"/>
      <c r="AT63" s="138"/>
    </row>
    <row r="64" spans="1:46" x14ac:dyDescent="0.3">
      <c r="A64" s="133">
        <v>59000</v>
      </c>
      <c r="B64" s="133">
        <v>59999</v>
      </c>
      <c r="D64" s="135" t="s">
        <v>9</v>
      </c>
      <c r="E64" s="137"/>
      <c r="F64" s="137"/>
      <c r="G64" s="137"/>
      <c r="H64" s="137"/>
      <c r="I64" s="137">
        <f>'#2025'!I64*$D$1</f>
        <v>0</v>
      </c>
      <c r="J64" s="137">
        <f>'#2024'!J64*$D$1</f>
        <v>11.22</v>
      </c>
      <c r="L64" s="135" t="s">
        <v>10</v>
      </c>
      <c r="M64" s="137"/>
      <c r="N64" s="137"/>
      <c r="O64" s="137"/>
      <c r="P64" s="137"/>
      <c r="Q64" s="137">
        <f>'#2025'!Q64*$D$1</f>
        <v>0</v>
      </c>
      <c r="R64" s="137">
        <f>'#2024'!R64*$D$1</f>
        <v>13.26</v>
      </c>
      <c r="T64" s="135" t="s">
        <v>11</v>
      </c>
      <c r="U64" s="137"/>
      <c r="V64" s="137"/>
      <c r="W64" s="137"/>
      <c r="X64" s="137"/>
      <c r="Y64" s="137">
        <f>'#2025'!Y64*$D$1</f>
        <v>0</v>
      </c>
      <c r="Z64" s="137">
        <f>'#2024'!Z64*$D$1</f>
        <v>1.02</v>
      </c>
      <c r="AB64" s="135" t="s">
        <v>12</v>
      </c>
      <c r="AC64" s="137"/>
      <c r="AD64" s="137"/>
      <c r="AE64" s="137"/>
      <c r="AF64" s="137"/>
      <c r="AG64" s="137">
        <f>'#2025'!AG64</f>
        <v>0</v>
      </c>
      <c r="AH64" s="137">
        <f>'#2025'!AH64</f>
        <v>2</v>
      </c>
      <c r="AI64" s="138"/>
      <c r="AJ64" s="135"/>
      <c r="AK64" s="138"/>
      <c r="AL64" s="138"/>
      <c r="AM64" s="138"/>
      <c r="AN64" s="138"/>
      <c r="AO64" s="138"/>
      <c r="AP64" s="138"/>
      <c r="AQ64" s="138"/>
      <c r="AR64" s="138"/>
      <c r="AT64" s="138"/>
    </row>
    <row r="65" spans="1:46" x14ac:dyDescent="0.3">
      <c r="A65" s="133">
        <v>60000</v>
      </c>
      <c r="B65" s="133">
        <v>60999</v>
      </c>
      <c r="D65" s="135" t="s">
        <v>9</v>
      </c>
      <c r="E65" s="137"/>
      <c r="F65" s="137"/>
      <c r="G65" s="137"/>
      <c r="H65" s="137"/>
      <c r="I65" s="137">
        <f>'#2025'!I65*$D$1</f>
        <v>0</v>
      </c>
      <c r="J65" s="137">
        <f>'#2024'!J65*$D$1</f>
        <v>13.26</v>
      </c>
      <c r="L65" s="135" t="s">
        <v>10</v>
      </c>
      <c r="M65" s="137"/>
      <c r="N65" s="137"/>
      <c r="O65" s="137"/>
      <c r="P65" s="137"/>
      <c r="Q65" s="137">
        <f>'#2025'!Q65*$D$1</f>
        <v>0</v>
      </c>
      <c r="R65" s="137">
        <f>'#2024'!R65*$D$1</f>
        <v>16.32</v>
      </c>
      <c r="T65" s="135" t="s">
        <v>11</v>
      </c>
      <c r="U65" s="137"/>
      <c r="V65" s="137"/>
      <c r="W65" s="137"/>
      <c r="X65" s="137"/>
      <c r="Y65" s="137">
        <f>'#2025'!Y65*$D$1</f>
        <v>0</v>
      </c>
      <c r="Z65" s="137">
        <f>'#2024'!Z65*$D$1</f>
        <v>2.04</v>
      </c>
      <c r="AB65" s="135" t="s">
        <v>12</v>
      </c>
      <c r="AC65" s="137"/>
      <c r="AD65" s="137"/>
      <c r="AE65" s="137"/>
      <c r="AF65" s="137"/>
      <c r="AG65" s="137">
        <f>'#2025'!AG65</f>
        <v>0</v>
      </c>
      <c r="AH65" s="137">
        <f>'#2025'!AH65</f>
        <v>2</v>
      </c>
      <c r="AI65" s="138"/>
      <c r="AJ65" s="135"/>
      <c r="AK65" s="138"/>
      <c r="AL65" s="138"/>
      <c r="AM65" s="138"/>
      <c r="AN65" s="138"/>
      <c r="AO65" s="138"/>
      <c r="AP65" s="138"/>
      <c r="AQ65" s="138"/>
      <c r="AR65" s="138"/>
      <c r="AT65" s="138"/>
    </row>
    <row r="66" spans="1:46" x14ac:dyDescent="0.3">
      <c r="A66" s="133">
        <v>61000</v>
      </c>
      <c r="B66" s="133">
        <v>61999</v>
      </c>
      <c r="D66" s="135" t="s">
        <v>9</v>
      </c>
      <c r="E66" s="137"/>
      <c r="F66" s="137"/>
      <c r="G66" s="137"/>
      <c r="H66" s="137"/>
      <c r="I66" s="137">
        <f>'#2025'!I66*$D$1</f>
        <v>0</v>
      </c>
      <c r="J66" s="137">
        <f>'#2024'!J66*$D$1</f>
        <v>14.280000000000001</v>
      </c>
      <c r="L66" s="135" t="s">
        <v>10</v>
      </c>
      <c r="M66" s="137"/>
      <c r="N66" s="137"/>
      <c r="O66" s="137"/>
      <c r="P66" s="137"/>
      <c r="Q66" s="137">
        <f>'#2025'!Q66*$D$1</f>
        <v>0</v>
      </c>
      <c r="R66" s="137">
        <f>'#2024'!R66*$D$1</f>
        <v>17.34</v>
      </c>
      <c r="T66" s="135" t="s">
        <v>11</v>
      </c>
      <c r="U66" s="137"/>
      <c r="V66" s="137"/>
      <c r="W66" s="137"/>
      <c r="X66" s="137"/>
      <c r="Y66" s="137">
        <f>'#2025'!Y66*$D$1</f>
        <v>0</v>
      </c>
      <c r="Z66" s="137">
        <f>'#2024'!Z66*$D$1</f>
        <v>2.04</v>
      </c>
      <c r="AB66" s="135" t="s">
        <v>12</v>
      </c>
      <c r="AC66" s="137"/>
      <c r="AD66" s="137"/>
      <c r="AE66" s="137"/>
      <c r="AF66" s="137"/>
      <c r="AG66" s="137">
        <f>'#2025'!AG66</f>
        <v>0</v>
      </c>
      <c r="AH66" s="137">
        <f>'#2025'!AH66</f>
        <v>2</v>
      </c>
      <c r="AI66" s="138"/>
      <c r="AJ66" s="135"/>
      <c r="AK66" s="138"/>
      <c r="AL66" s="138"/>
      <c r="AM66" s="138"/>
      <c r="AN66" s="138"/>
      <c r="AO66" s="138"/>
      <c r="AP66" s="138"/>
      <c r="AQ66" s="138"/>
      <c r="AR66" s="138"/>
      <c r="AT66" s="138"/>
    </row>
    <row r="67" spans="1:46" x14ac:dyDescent="0.3">
      <c r="A67" s="133">
        <v>62000</v>
      </c>
      <c r="B67" s="133">
        <v>62999</v>
      </c>
      <c r="D67" s="135" t="s">
        <v>9</v>
      </c>
      <c r="E67" s="137"/>
      <c r="F67" s="137"/>
      <c r="G67" s="137"/>
      <c r="H67" s="137"/>
      <c r="I67" s="137">
        <f>'#2025'!I67*$D$1</f>
        <v>0</v>
      </c>
      <c r="J67" s="137">
        <f>'#2024'!J67*$D$1</f>
        <v>12.24</v>
      </c>
      <c r="L67" s="135" t="s">
        <v>10</v>
      </c>
      <c r="M67" s="137"/>
      <c r="N67" s="137"/>
      <c r="O67" s="137"/>
      <c r="P67" s="137"/>
      <c r="Q67" s="137">
        <f>'#2025'!Q67*$D$1</f>
        <v>0</v>
      </c>
      <c r="R67" s="137">
        <f>'#2024'!R67*$D$1</f>
        <v>15.3</v>
      </c>
      <c r="T67" s="135" t="s">
        <v>11</v>
      </c>
      <c r="U67" s="137"/>
      <c r="V67" s="137"/>
      <c r="W67" s="137"/>
      <c r="X67" s="137"/>
      <c r="Y67" s="137">
        <f>'#2025'!Y67*$D$1</f>
        <v>0</v>
      </c>
      <c r="Z67" s="137">
        <f>'#2024'!Z67*$D$1</f>
        <v>2.04</v>
      </c>
      <c r="AB67" s="135" t="s">
        <v>12</v>
      </c>
      <c r="AC67" s="137"/>
      <c r="AD67" s="137"/>
      <c r="AE67" s="137"/>
      <c r="AF67" s="137"/>
      <c r="AG67" s="137">
        <f>'#2025'!AG67</f>
        <v>0</v>
      </c>
      <c r="AH67" s="137">
        <f>'#2025'!AH67</f>
        <v>2</v>
      </c>
      <c r="AI67" s="138"/>
      <c r="AJ67" s="135"/>
      <c r="AK67" s="138"/>
      <c r="AL67" s="138"/>
      <c r="AM67" s="138"/>
      <c r="AN67" s="138"/>
      <c r="AO67" s="138"/>
      <c r="AP67" s="138"/>
      <c r="AQ67" s="138"/>
      <c r="AR67" s="138"/>
      <c r="AT67" s="138"/>
    </row>
    <row r="68" spans="1:46" x14ac:dyDescent="0.3">
      <c r="A68" s="133">
        <v>63000</v>
      </c>
      <c r="B68" s="133">
        <v>63999</v>
      </c>
      <c r="D68" s="135" t="s">
        <v>9</v>
      </c>
      <c r="E68" s="137"/>
      <c r="F68" s="137"/>
      <c r="G68" s="137"/>
      <c r="H68" s="137"/>
      <c r="I68" s="137">
        <f>'#2025'!I68*$D$1</f>
        <v>0</v>
      </c>
      <c r="J68" s="137">
        <f>'#2024'!J68*$D$1</f>
        <v>15.3</v>
      </c>
      <c r="L68" s="135" t="s">
        <v>10</v>
      </c>
      <c r="M68" s="137"/>
      <c r="N68" s="137"/>
      <c r="O68" s="137"/>
      <c r="P68" s="137"/>
      <c r="Q68" s="137">
        <f>'#2025'!Q68*$D$1</f>
        <v>0</v>
      </c>
      <c r="R68" s="137">
        <f>'#2024'!R68*$D$1</f>
        <v>18.36</v>
      </c>
      <c r="T68" s="135" t="s">
        <v>11</v>
      </c>
      <c r="U68" s="137"/>
      <c r="V68" s="137"/>
      <c r="W68" s="137"/>
      <c r="X68" s="137"/>
      <c r="Y68" s="137">
        <f>'#2025'!Y68*$D$1</f>
        <v>0</v>
      </c>
      <c r="Z68" s="137">
        <f>'#2024'!Z68*$D$1</f>
        <v>2.04</v>
      </c>
      <c r="AB68" s="135" t="s">
        <v>12</v>
      </c>
      <c r="AC68" s="137"/>
      <c r="AD68" s="137"/>
      <c r="AE68" s="137"/>
      <c r="AF68" s="137"/>
      <c r="AG68" s="137">
        <f>'#2025'!AG68</f>
        <v>0</v>
      </c>
      <c r="AH68" s="137">
        <f>'#2025'!AH68</f>
        <v>2</v>
      </c>
      <c r="AI68" s="138"/>
      <c r="AJ68" s="135"/>
      <c r="AK68" s="138"/>
      <c r="AL68" s="138"/>
      <c r="AM68" s="138"/>
      <c r="AN68" s="138"/>
      <c r="AO68" s="138"/>
      <c r="AP68" s="138"/>
      <c r="AQ68" s="138"/>
      <c r="AR68" s="138"/>
      <c r="AT68" s="138"/>
    </row>
    <row r="69" spans="1:46" x14ac:dyDescent="0.3">
      <c r="A69" s="133">
        <v>64000</v>
      </c>
      <c r="B69" s="133">
        <v>64999</v>
      </c>
      <c r="D69" s="135" t="s">
        <v>9</v>
      </c>
      <c r="E69" s="137"/>
      <c r="F69" s="137"/>
      <c r="G69" s="137"/>
      <c r="H69" s="137"/>
      <c r="I69" s="137">
        <f>'#2025'!I69*$D$1</f>
        <v>0</v>
      </c>
      <c r="J69" s="137">
        <f>'#2024'!J69*$D$1</f>
        <v>14.280000000000001</v>
      </c>
      <c r="L69" s="135" t="s">
        <v>10</v>
      </c>
      <c r="M69" s="137"/>
      <c r="N69" s="137"/>
      <c r="O69" s="137"/>
      <c r="P69" s="137"/>
      <c r="Q69" s="137">
        <f>'#2025'!Q69*$D$1</f>
        <v>0</v>
      </c>
      <c r="R69" s="137">
        <f>'#2024'!R69*$D$1</f>
        <v>16.32</v>
      </c>
      <c r="T69" s="135" t="s">
        <v>11</v>
      </c>
      <c r="U69" s="137"/>
      <c r="V69" s="137"/>
      <c r="W69" s="137"/>
      <c r="X69" s="137"/>
      <c r="Y69" s="137">
        <f>'#2025'!Y69*$D$1</f>
        <v>0</v>
      </c>
      <c r="Z69" s="137">
        <f>'#2024'!Z69*$D$1</f>
        <v>2.04</v>
      </c>
      <c r="AB69" s="135" t="s">
        <v>12</v>
      </c>
      <c r="AC69" s="137"/>
      <c r="AD69" s="137"/>
      <c r="AE69" s="137"/>
      <c r="AF69" s="137"/>
      <c r="AG69" s="137">
        <f>'#2025'!AG69</f>
        <v>0</v>
      </c>
      <c r="AH69" s="137">
        <f>'#2025'!AH69</f>
        <v>2</v>
      </c>
      <c r="AI69" s="138"/>
      <c r="AJ69" s="135"/>
      <c r="AK69" s="138"/>
      <c r="AL69" s="138"/>
      <c r="AM69" s="138"/>
      <c r="AN69" s="138"/>
      <c r="AO69" s="138"/>
      <c r="AP69" s="138"/>
      <c r="AQ69" s="138"/>
      <c r="AR69" s="138"/>
      <c r="AT69" s="138"/>
    </row>
    <row r="70" spans="1:46" x14ac:dyDescent="0.3">
      <c r="D70" s="136"/>
      <c r="AQ70" s="138"/>
    </row>
    <row r="71" spans="1:46" ht="15.6" x14ac:dyDescent="0.3">
      <c r="B71" s="142" t="s">
        <v>13</v>
      </c>
      <c r="D71" s="136"/>
      <c r="E71" s="143"/>
      <c r="F71" s="143"/>
      <c r="G71" s="143"/>
      <c r="H71" s="143"/>
      <c r="I71" s="143"/>
      <c r="J71" s="143"/>
      <c r="M71" s="143"/>
      <c r="N71" s="143"/>
      <c r="O71" s="143"/>
      <c r="P71" s="143"/>
      <c r="Q71" s="143"/>
      <c r="R71" s="143"/>
      <c r="U71" s="143"/>
      <c r="V71" s="143"/>
      <c r="W71" s="143"/>
      <c r="X71" s="143"/>
      <c r="Y71" s="143"/>
      <c r="Z71" s="143"/>
      <c r="AC71" s="143"/>
      <c r="AD71" s="143"/>
      <c r="AE71" s="143"/>
      <c r="AF71" s="143"/>
      <c r="AG71" s="143"/>
      <c r="AH71" s="143"/>
      <c r="AI71" s="138"/>
      <c r="AK71" s="143"/>
      <c r="AL71" s="143"/>
      <c r="AM71" s="143"/>
      <c r="AN71" s="143"/>
      <c r="AO71" s="143"/>
      <c r="AP71" s="143"/>
      <c r="AQ71" s="138"/>
      <c r="AR71" s="143"/>
    </row>
    <row r="72" spans="1:46" x14ac:dyDescent="0.3">
      <c r="D72" s="136"/>
    </row>
    <row r="73" spans="1:46" x14ac:dyDescent="0.3">
      <c r="D73" s="136"/>
    </row>
    <row r="74" spans="1:46" x14ac:dyDescent="0.3">
      <c r="D74" s="136"/>
    </row>
    <row r="75" spans="1:46" x14ac:dyDescent="0.3">
      <c r="D75" s="136"/>
    </row>
    <row r="76" spans="1:46" x14ac:dyDescent="0.3">
      <c r="D76" s="136"/>
    </row>
    <row r="77" spans="1:46" x14ac:dyDescent="0.3">
      <c r="D77" s="136"/>
    </row>
    <row r="78" spans="1:46" x14ac:dyDescent="0.3">
      <c r="D78" s="136"/>
    </row>
    <row r="79" spans="1:46" x14ac:dyDescent="0.3">
      <c r="D79" s="136"/>
    </row>
    <row r="80" spans="1:46" x14ac:dyDescent="0.3">
      <c r="D80" s="136"/>
    </row>
    <row r="81" spans="4:4" x14ac:dyDescent="0.3">
      <c r="D81" s="136"/>
    </row>
    <row r="82" spans="4:4" x14ac:dyDescent="0.3">
      <c r="D82" s="136"/>
    </row>
    <row r="83" spans="4:4" x14ac:dyDescent="0.3">
      <c r="D83" s="136"/>
    </row>
    <row r="84" spans="4:4" x14ac:dyDescent="0.3">
      <c r="D84" s="136"/>
    </row>
    <row r="85" spans="4:4" x14ac:dyDescent="0.3">
      <c r="D85" s="136"/>
    </row>
    <row r="86" spans="4:4" x14ac:dyDescent="0.3">
      <c r="D86" s="136"/>
    </row>
    <row r="87" spans="4:4" x14ac:dyDescent="0.3">
      <c r="D87" s="136"/>
    </row>
    <row r="88" spans="4:4" x14ac:dyDescent="0.3">
      <c r="D88" s="136"/>
    </row>
    <row r="89" spans="4:4" x14ac:dyDescent="0.3">
      <c r="D89" s="136"/>
    </row>
    <row r="90" spans="4:4" x14ac:dyDescent="0.3">
      <c r="D90" s="136"/>
    </row>
    <row r="91" spans="4:4" x14ac:dyDescent="0.3">
      <c r="D91" s="136"/>
    </row>
  </sheetData>
  <mergeCells count="6">
    <mergeCell ref="AK3:AP3"/>
    <mergeCell ref="A3:B3"/>
    <mergeCell ref="E3:J3"/>
    <mergeCell ref="M3:R3"/>
    <mergeCell ref="U3:Z3"/>
    <mergeCell ref="AC3:AH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Guidebook</vt:lpstr>
      <vt:lpstr>Summ_Alt1</vt:lpstr>
      <vt:lpstr>Federal funding</vt:lpstr>
      <vt:lpstr>$24</vt:lpstr>
      <vt:lpstr>$Change_26_24</vt:lpstr>
      <vt:lpstr>$2026_Pr3</vt:lpstr>
      <vt:lpstr>$25</vt:lpstr>
      <vt:lpstr>FPL</vt:lpstr>
      <vt:lpstr>#2026_Pr3</vt:lpstr>
      <vt:lpstr>Spend_Pr3</vt:lpstr>
      <vt:lpstr>Impact analysis</vt:lpstr>
      <vt:lpstr>Energy_HH</vt:lpstr>
      <vt:lpstr>Tracking_Pr3</vt:lpstr>
      <vt:lpstr>Rough</vt:lpstr>
      <vt:lpstr>Rough2</vt:lpstr>
      <vt:lpstr>#2024</vt:lpstr>
      <vt:lpstr>#2025</vt:lpstr>
      <vt:lpstr>#difference</vt:lpstr>
      <vt:lpstr>HH</vt:lpstr>
      <vt:lpstr>25_extra_cal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George Sam</dc:creator>
  <cp:lastModifiedBy>Grace George Sam</cp:lastModifiedBy>
  <dcterms:created xsi:type="dcterms:W3CDTF">2024-11-09T00:41:34Z</dcterms:created>
  <dcterms:modified xsi:type="dcterms:W3CDTF">2024-12-12T21:45:48Z</dcterms:modified>
</cp:coreProperties>
</file>